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1_FINANCEIRO/01-arquivos-total/08-RECEITAS DPMG/1-Receitas - Duodécimo/4-Transp_Public/Pub_26/"/>
    </mc:Choice>
  </mc:AlternateContent>
  <xr:revisionPtr revIDLastSave="263" documentId="11_08B904EC37FA5CAE1821427A940A02D4702F7D04" xr6:coauthVersionLast="47" xr6:coauthVersionMax="47" xr10:uidLastSave="{BB24A820-26DC-45E8-A8D3-DE1D0C02D0CE}"/>
  <bookViews>
    <workbookView xWindow="28680" yWindow="-120" windowWidth="29040" windowHeight="15720" xr2:uid="{00000000-000D-0000-FFFF-FFFF00000000}"/>
  </bookViews>
  <sheets>
    <sheet name="Receitas_2026 - DPMG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8" i="7" l="1"/>
  <c r="R28" i="7"/>
  <c r="Q28" i="7"/>
  <c r="P28" i="7"/>
  <c r="O28" i="7"/>
  <c r="N28" i="7"/>
  <c r="M28" i="7"/>
  <c r="L28" i="7"/>
  <c r="K28" i="7"/>
  <c r="J28" i="7"/>
  <c r="I28" i="7"/>
  <c r="H28" i="7"/>
  <c r="E28" i="7"/>
  <c r="F27" i="7"/>
  <c r="T26" i="7"/>
  <c r="F26" i="7"/>
  <c r="T25" i="7"/>
  <c r="F25" i="7"/>
  <c r="T24" i="7"/>
  <c r="F24" i="7"/>
  <c r="T23" i="7"/>
  <c r="F23" i="7"/>
  <c r="T22" i="7"/>
  <c r="F22" i="7"/>
  <c r="T21" i="7"/>
  <c r="F21" i="7"/>
  <c r="T20" i="7"/>
  <c r="F20" i="7"/>
  <c r="F28" i="7" s="1"/>
  <c r="S15" i="7"/>
  <c r="R15" i="7"/>
  <c r="Q15" i="7"/>
  <c r="P15" i="7"/>
  <c r="O15" i="7"/>
  <c r="N15" i="7"/>
  <c r="M15" i="7"/>
  <c r="L15" i="7"/>
  <c r="K15" i="7"/>
  <c r="J15" i="7"/>
  <c r="I15" i="7"/>
  <c r="H15" i="7"/>
  <c r="E15" i="7"/>
  <c r="T14" i="7"/>
  <c r="F14" i="7"/>
  <c r="T13" i="7"/>
  <c r="F13" i="7"/>
  <c r="F15" i="7" s="1"/>
  <c r="T28" i="7" l="1"/>
  <c r="E30" i="7"/>
  <c r="T15" i="7"/>
  <c r="F30" i="7"/>
  <c r="T30" i="7" l="1"/>
</calcChain>
</file>

<file path=xl/sharedStrings.xml><?xml version="1.0" encoding="utf-8"?>
<sst xmlns="http://schemas.openxmlformats.org/spreadsheetml/2006/main" count="99" uniqueCount="73">
  <si>
    <t>Unidade Orçamentária - Sigla</t>
  </si>
  <si>
    <t>Fonte Recurso - Código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</si>
  <si>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</si>
  <si>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</si>
  <si>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</si>
  <si>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</si>
  <si>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</si>
  <si>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</si>
  <si>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</si>
  <si>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</si>
  <si>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</si>
  <si>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</si>
  <si>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</si>
  <si>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</si>
  <si>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Totais</t>
  </si>
  <si>
    <t>DEFENSORIA PÚBLICA DO ESTADO DE MINAS GERAIS</t>
  </si>
  <si>
    <t>Itamar Lellis Magalhães – CRCMG 074.705</t>
  </si>
  <si>
    <t>Marcelo Montai de Souza – CRCMG 118.568</t>
  </si>
  <si>
    <t>Diretoria de Finanças, Pagamento e Contabilidade - DFPC</t>
  </si>
  <si>
    <t>RECEITA</t>
  </si>
  <si>
    <t>OBJETO</t>
  </si>
  <si>
    <t>Especificações</t>
  </si>
  <si>
    <t>60.1</t>
  </si>
  <si>
    <t>EXECUÇÃO ORÇAMENTÁRIA E FINANCEIRA - RECEITAS</t>
  </si>
  <si>
    <t>Classificação</t>
  </si>
  <si>
    <t>Prevista Anual</t>
  </si>
  <si>
    <t>RECEITA PRÓPRIA</t>
  </si>
  <si>
    <t>OUTRAS RECEITAS CORRENTES</t>
  </si>
  <si>
    <t>REPASSE DO TESOURO ESTADUAL REALIZADO - DUODÉCIMO (1)</t>
  </si>
  <si>
    <t xml:space="preserve">RECEITA DE PESSOAL </t>
  </si>
  <si>
    <t xml:space="preserve"> FUNDO FINANCEIRO DE PREVIDÊNCIA (FFP) - PATRONAL</t>
  </si>
  <si>
    <t>42.5</t>
  </si>
  <si>
    <t>4.5.1.1.2.01.04</t>
  </si>
  <si>
    <t xml:space="preserve"> FUNDO FINANCEIRO DE PREVIDÊNCIA (FFP) - SERVIDOR</t>
  </si>
  <si>
    <t>43.5</t>
  </si>
  <si>
    <t>TESOURO ESTADUAL - COMPLEMENTO</t>
  </si>
  <si>
    <t>10.5</t>
  </si>
  <si>
    <t>4.5.1.1.2.01.01</t>
  </si>
  <si>
    <t>TESOURO ESTADUAL - FOLHA</t>
  </si>
  <si>
    <t>10.1</t>
  </si>
  <si>
    <t>TESOURO ESTADUAL - AUXÍLIOS</t>
  </si>
  <si>
    <t>10.7</t>
  </si>
  <si>
    <t>RECEITA CORRENTE</t>
  </si>
  <si>
    <t xml:space="preserve">TESOURO ESTADUAL - CUSTEIO </t>
  </si>
  <si>
    <t>TESOURO ESTADUAL - CAPITAL</t>
  </si>
  <si>
    <t>RECEITA PRECATÓRIOS</t>
  </si>
  <si>
    <t>10.9</t>
  </si>
  <si>
    <t>Nota:</t>
  </si>
  <si>
    <t>DPMG - RECEITA PREVISTA - PESSOAL, CAPITAL E CORRENTE - QUADRO DE DETALHAMENTO DA DESPESA - FISCAL (QDD)</t>
  </si>
  <si>
    <t>DPMG - RECEITA PREVISTA - RECEITAS CORRENTES E RECEITAS DE CAPITAL - QUADRO DE DETALHAMENTO DA DESPESA - FISCAL (QDD)</t>
  </si>
  <si>
    <t>RECEITA DE CAPITAL</t>
  </si>
  <si>
    <t>RECEITA PATRIMONIAL</t>
  </si>
  <si>
    <t>TESOURO ESTADUAL - SENTENÇAS JUDICIÁRIAS</t>
  </si>
  <si>
    <t>Conta Contábil</t>
  </si>
  <si>
    <t>6.2.1.2.1</t>
  </si>
  <si>
    <t>DPMG - RECEITA PREVISTA - PATRIMONIAL, OUTRAS RECEITAS CORRENTES E ALIENAÇÃO DE BENS (3)</t>
  </si>
  <si>
    <t>Prevista Mensal</t>
  </si>
  <si>
    <t>RECEITA REALIZADA MENSAL (2)</t>
  </si>
  <si>
    <t>TOTAL GERAL RECEITA ARRECADADA E REALIZADA</t>
  </si>
  <si>
    <t>SUBTOTAL RECEITA PREVISTA FONTE 60</t>
  </si>
  <si>
    <t>SUBTOTAL RECEITA PREVISTA FONTE 10 / 42 / 43</t>
  </si>
  <si>
    <t>TOTAL GERAL - LOA: Lei Estadual n° 25.698, de 14/01/2026 - DPMG</t>
  </si>
  <si>
    <t>1441 - DEF PUB</t>
  </si>
  <si>
    <t>ANO BASE: 2026</t>
  </si>
  <si>
    <r>
      <t xml:space="preserve">(1) As Receitas provenientes do repasse de </t>
    </r>
    <r>
      <rPr>
        <b/>
        <sz val="12"/>
        <color rgb="FF000000"/>
        <rFont val="Arial"/>
        <family val="2"/>
      </rPr>
      <t>duodécimos</t>
    </r>
    <r>
      <rPr>
        <sz val="12"/>
        <color rgb="FF000000"/>
        <rFont val="Arial"/>
        <family val="2"/>
      </rPr>
      <t xml:space="preserve"> são recebidas, em regra, até o dia 25 de cada mês, sendo atualizadas no mês subsequente, após a conferência.</t>
    </r>
  </si>
  <si>
    <r>
      <t xml:space="preserve">(2) Os repasses das </t>
    </r>
    <r>
      <rPr>
        <b/>
        <sz val="12"/>
        <color rgb="FF000000"/>
        <rFont val="Arial"/>
        <family val="2"/>
      </rPr>
      <t>Receitas de Pessoal</t>
    </r>
    <r>
      <rPr>
        <sz val="12"/>
        <color rgb="FF000000"/>
        <rFont val="Arial"/>
        <family val="2"/>
      </rPr>
      <t xml:space="preserve"> são efetuados mensalmente com base nas despesas apropriadas no SIAFI-MG, incluindo ajustes relacionados a restituições, anulações e correções. Além disso, a Secretaria da Fazenda do Estado (SEFAZ) realiza ajustes nos repasses financeiros. As </t>
    </r>
    <r>
      <rPr>
        <b/>
        <sz val="12"/>
        <color rgb="FF000000"/>
        <rFont val="Arial"/>
        <family val="2"/>
      </rPr>
      <t>Receitas de Custeio e Capital</t>
    </r>
    <r>
      <rPr>
        <sz val="12"/>
        <color rgb="FF000000"/>
        <rFont val="Arial"/>
        <family val="2"/>
      </rPr>
      <t xml:space="preserve"> são realizadas mensalmente de forma duodecimal.</t>
    </r>
  </si>
  <si>
    <r>
      <t>(3) As</t>
    </r>
    <r>
      <rPr>
        <b/>
        <sz val="12"/>
        <color rgb="FF000000"/>
        <rFont val="Arial"/>
        <family val="2"/>
      </rPr>
      <t xml:space="preserve"> Receitas Patrimoniais,  Outras Receitas Correntes e Alienação de Bens</t>
    </r>
    <r>
      <rPr>
        <sz val="12"/>
        <color rgb="FF000000"/>
        <rFont val="Arial"/>
        <family val="2"/>
      </rPr>
      <t xml:space="preserve"> decorrem, principalmente, de rendimentos de aplicações financeiras, outras fontes de arrecadação e leilões. Para mais informações detalhadas, consulte o </t>
    </r>
    <r>
      <rPr>
        <b/>
        <sz val="12"/>
        <color rgb="FF000000"/>
        <rFont val="Arial"/>
        <family val="2"/>
      </rPr>
      <t>link</t>
    </r>
    <r>
      <rPr>
        <sz val="12"/>
        <color rgb="FF000000"/>
        <rFont val="Arial"/>
        <family val="2"/>
      </rPr>
      <t xml:space="preserve"> das Receitas Estaduais do Estado de Minas Gerais</t>
    </r>
  </si>
  <si>
    <r>
      <rPr>
        <b/>
        <u/>
        <sz val="12"/>
        <rFont val="Arial"/>
        <family val="2"/>
      </rPr>
      <t>LOA:</t>
    </r>
    <r>
      <rPr>
        <u/>
        <sz val="12"/>
        <rFont val="Arial"/>
        <family val="2"/>
      </rPr>
      <t xml:space="preserve"> Lei Estadual n° 25.698, de 14/01/2026</t>
    </r>
  </si>
  <si>
    <r>
      <rPr>
        <b/>
        <u/>
        <sz val="12"/>
        <rFont val="Arial"/>
        <family val="2"/>
      </rPr>
      <t xml:space="preserve">Fundamento legal: </t>
    </r>
    <r>
      <rPr>
        <u/>
        <sz val="12"/>
        <rFont val="Arial"/>
        <family val="2"/>
      </rPr>
      <t>Lei Complementar nº 101/2000, art. 48-A, II; Lei nº 4.320/64 arts. 2°, 3°, 35, I, e 57; Lei nº 12.527/2011 art. 8°, §1°, II</t>
    </r>
  </si>
  <si>
    <t xml:space="preserve">Responsabilidade Técnica:   </t>
  </si>
  <si>
    <r>
      <rPr>
        <b/>
        <sz val="12"/>
        <color rgb="FF000000"/>
        <rFont val="Arial"/>
        <family val="2"/>
      </rPr>
      <t xml:space="preserve">Fonte: </t>
    </r>
    <r>
      <rPr>
        <sz val="12"/>
        <color rgb="FF000000"/>
        <rFont val="Arial"/>
        <family val="2"/>
      </rPr>
      <t>Relatórios do Armazém de Informações do Sistema Integrado de Administração Financeira – SIAFI/MG, Unidade Responsável SPGF/DFPC, emissão em 11/08/2026.</t>
    </r>
  </si>
  <si>
    <t>Atualizado em: 11/08/2026</t>
  </si>
  <si>
    <t>VALORES ARRECADADOS MENSAIS - PODEM SER ACOMPANHADOS POR MEIO DO LINK DAS RECEITAS ESTADUAIS DO ESTADO MG - Período: 09/01/2026 a 31/07/2026 (Considerando o Período de Ajuste do SIAFI-MG)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</si>
</sst>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0"/>
      <color rgb="FF000000"/>
      <name val="Arial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2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indexed="64"/>
      </patternFill>
    </fill>
    <fill>
      <patternFill patternType="solid">
        <fgColor rgb="FF00592C"/>
        <bgColor theme="4" tint="0.799981688894314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8">
    <xf numFmtId="0" fontId="0" fillId="0" borderId="0" xfId="0"/>
    <xf numFmtId="0" fontId="4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9" fillId="7" borderId="2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1" fontId="9" fillId="8" borderId="1" xfId="0" applyNumberFormat="1" applyFont="1" applyFill="1" applyBorder="1" applyAlignment="1">
      <alignment horizontal="center" vertical="center" wrapText="1"/>
    </xf>
    <xf numFmtId="1" fontId="9" fillId="8" borderId="3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/>
    </xf>
    <xf numFmtId="44" fontId="4" fillId="2" borderId="3" xfId="0" applyNumberFormat="1" applyFont="1" applyFill="1" applyBorder="1" applyAlignment="1">
      <alignment horizontal="center" vertical="center"/>
    </xf>
    <xf numFmtId="44" fontId="4" fillId="0" borderId="1" xfId="0" applyNumberFormat="1" applyFont="1" applyBorder="1" applyAlignment="1">
      <alignment horizontal="center" vertical="center"/>
    </xf>
    <xf numFmtId="44" fontId="7" fillId="2" borderId="3" xfId="0" applyNumberFormat="1" applyFont="1" applyFill="1" applyBorder="1" applyAlignment="1">
      <alignment horizontal="center" vertical="center"/>
    </xf>
    <xf numFmtId="44" fontId="7" fillId="5" borderId="4" xfId="0" applyNumberFormat="1" applyFont="1" applyFill="1" applyBorder="1" applyAlignment="1">
      <alignment horizontal="center" vertical="center"/>
    </xf>
    <xf numFmtId="44" fontId="7" fillId="5" borderId="5" xfId="0" applyNumberFormat="1" applyFont="1" applyFill="1" applyBorder="1" applyAlignment="1">
      <alignment horizontal="center" vertical="center"/>
    </xf>
    <xf numFmtId="44" fontId="7" fillId="5" borderId="22" xfId="0" applyNumberFormat="1" applyFont="1" applyFill="1" applyBorder="1" applyAlignment="1">
      <alignment horizontal="center" vertical="center"/>
    </xf>
    <xf numFmtId="44" fontId="7" fillId="3" borderId="5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4" fontId="9" fillId="8" borderId="1" xfId="2" applyFont="1" applyFill="1" applyBorder="1" applyAlignment="1">
      <alignment horizontal="center" vertical="center" wrapText="1"/>
    </xf>
    <xf numFmtId="44" fontId="9" fillId="8" borderId="3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4" fontId="4" fillId="2" borderId="1" xfId="2" applyFont="1" applyFill="1" applyBorder="1" applyAlignment="1">
      <alignment horizontal="center" vertical="center"/>
    </xf>
    <xf numFmtId="44" fontId="7" fillId="2" borderId="3" xfId="2" applyFont="1" applyFill="1" applyBorder="1" applyAlignment="1">
      <alignment horizontal="center" vertical="center"/>
    </xf>
    <xf numFmtId="44" fontId="4" fillId="2" borderId="0" xfId="0" applyNumberFormat="1" applyFont="1" applyFill="1"/>
    <xf numFmtId="44" fontId="4" fillId="0" borderId="1" xfId="2" applyFont="1" applyBorder="1" applyAlignment="1">
      <alignment horizontal="center" vertical="center"/>
    </xf>
    <xf numFmtId="44" fontId="7" fillId="5" borderId="4" xfId="2" applyFont="1" applyFill="1" applyBorder="1" applyAlignment="1">
      <alignment horizontal="center" vertical="center"/>
    </xf>
    <xf numFmtId="44" fontId="7" fillId="3" borderId="5" xfId="2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44" fontId="7" fillId="3" borderId="18" xfId="2" applyFont="1" applyFill="1" applyBorder="1" applyAlignment="1">
      <alignment horizontal="center" vertical="center"/>
    </xf>
    <xf numFmtId="44" fontId="7" fillId="3" borderId="17" xfId="2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  <xf numFmtId="44" fontId="4" fillId="2" borderId="0" xfId="2" applyFont="1" applyFill="1"/>
    <xf numFmtId="44" fontId="4" fillId="2" borderId="0" xfId="2" applyFont="1" applyFill="1" applyAlignment="1">
      <alignment horizontal="left"/>
    </xf>
    <xf numFmtId="44" fontId="4" fillId="2" borderId="0" xfId="0" applyNumberFormat="1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44" fontId="4" fillId="2" borderId="0" xfId="0" applyNumberFormat="1" applyFont="1" applyFill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13" fillId="2" borderId="0" xfId="0" applyFont="1" applyFill="1"/>
    <xf numFmtId="0" fontId="13" fillId="2" borderId="0" xfId="0" applyFont="1" applyFill="1" applyAlignment="1">
      <alignment horizontal="left" vertical="center"/>
    </xf>
    <xf numFmtId="44" fontId="4" fillId="2" borderId="0" xfId="2" applyFont="1" applyFill="1" applyAlignment="1">
      <alignment horizontal="center" vertical="center"/>
    </xf>
    <xf numFmtId="44" fontId="7" fillId="2" borderId="0" xfId="2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9" fillId="7" borderId="2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13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/>
    </xf>
    <xf numFmtId="0" fontId="9" fillId="7" borderId="21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1" fillId="2" borderId="0" xfId="1" applyFont="1" applyFill="1" applyAlignment="1">
      <alignment horizontal="lef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44" fontId="7" fillId="5" borderId="16" xfId="2" applyFont="1" applyFill="1" applyBorder="1" applyAlignment="1">
      <alignment horizontal="center" vertical="center"/>
    </xf>
    <xf numFmtId="44" fontId="7" fillId="5" borderId="17" xfId="2" applyFont="1" applyFill="1" applyBorder="1" applyAlignment="1">
      <alignment horizontal="center" vertical="center"/>
    </xf>
    <xf numFmtId="44" fontId="7" fillId="5" borderId="19" xfId="2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4" fontId="9" fillId="7" borderId="23" xfId="2" applyFont="1" applyFill="1" applyBorder="1" applyAlignment="1">
      <alignment horizontal="center" vertical="center"/>
    </xf>
    <xf numFmtId="44" fontId="9" fillId="7" borderId="10" xfId="2" applyFont="1" applyFill="1" applyBorder="1" applyAlignment="1">
      <alignment horizontal="center" vertical="center"/>
    </xf>
    <xf numFmtId="44" fontId="9" fillId="7" borderId="12" xfId="2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44" fontId="9" fillId="7" borderId="21" xfId="2" applyFont="1" applyFill="1" applyBorder="1" applyAlignment="1">
      <alignment horizontal="center" vertical="center"/>
    </xf>
    <xf numFmtId="44" fontId="9" fillId="7" borderId="1" xfId="2" applyFont="1" applyFill="1" applyBorder="1" applyAlignment="1">
      <alignment horizontal="center" vertical="center"/>
    </xf>
    <xf numFmtId="44" fontId="9" fillId="7" borderId="3" xfId="2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21" xfId="0" applyNumberFormat="1" applyFont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44" fontId="4" fillId="2" borderId="21" xfId="0" applyNumberFormat="1" applyFont="1" applyFill="1" applyBorder="1" applyAlignment="1">
      <alignment horizontal="center" vertical="center"/>
    </xf>
  </cellXfs>
  <cellStyles count="4">
    <cellStyle name="Hiperlink" xfId="1" builtinId="8"/>
    <cellStyle name="Moeda" xfId="2" builtinId="4"/>
    <cellStyle name="Moeda 3" xfId="3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00592C"/>
      <color rgb="FF0048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940594</xdr:colOff>
      <xdr:row>0</xdr:row>
      <xdr:rowOff>0</xdr:rowOff>
    </xdr:from>
    <xdr:to>
      <xdr:col>1</xdr:col>
      <xdr:colOff>678657</xdr:colOff>
      <xdr:row>3</xdr:row>
      <xdr:rowOff>250031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C22645-E522-4312-BD59-898C0B99B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594" y="0"/>
          <a:ext cx="2176463" cy="217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mg.gov.br/legislacao-mineira/LEI/23751/2020/" TargetMode="External"/><Relationship Id="rId2" Type="http://schemas.openxmlformats.org/officeDocument/2006/relationships/hyperlink" Target="https://www.almg.gov.br/legislacao-mineira/texto/LEI/25698/2026/" TargetMode="External"/><Relationship Id="rId1" Type="http://schemas.openxmlformats.org/officeDocument/2006/relationships/hyperlink" Target="https://www.almg.gov.br/legislacao-mineira/LEI/23751/2020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planalto.gov.br/ccivil_03/leis/lcp/lcp1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94C9B-5BBA-464F-8BD5-283FCD6F7C63}">
  <sheetPr>
    <pageSetUpPr fitToPage="1"/>
  </sheetPr>
  <dimension ref="A1:V64"/>
  <sheetViews>
    <sheetView tabSelected="1" zoomScale="80" zoomScaleNormal="80" zoomScalePageLayoutView="70" workbookViewId="0">
      <selection activeCell="C41" sqref="C41"/>
    </sheetView>
  </sheetViews>
  <sheetFormatPr defaultRowHeight="15" x14ac:dyDescent="0.2"/>
  <cols>
    <col min="1" max="1" width="36.5703125" style="1" customWidth="1"/>
    <col min="2" max="2" width="36.7109375" style="1" customWidth="1"/>
    <col min="3" max="3" width="68.140625" style="1" bestFit="1" customWidth="1"/>
    <col min="4" max="4" width="28.42578125" style="1" bestFit="1" customWidth="1"/>
    <col min="5" max="5" width="24.5703125" style="1" bestFit="1" customWidth="1"/>
    <col min="6" max="6" width="22.5703125" style="1" bestFit="1" customWidth="1"/>
    <col min="7" max="7" width="18.140625" style="1" bestFit="1" customWidth="1"/>
    <col min="8" max="9" width="21.28515625" style="1" bestFit="1" customWidth="1"/>
    <col min="10" max="10" width="21.140625" style="1" customWidth="1"/>
    <col min="11" max="11" width="22.5703125" style="1" bestFit="1" customWidth="1"/>
    <col min="12" max="12" width="21.28515625" style="1" bestFit="1" customWidth="1"/>
    <col min="13" max="13" width="22.42578125" style="1" bestFit="1" customWidth="1"/>
    <col min="14" max="14" width="21.28515625" style="1" bestFit="1" customWidth="1"/>
    <col min="15" max="15" width="17.140625" style="1" bestFit="1" customWidth="1"/>
    <col min="16" max="16" width="17" style="1" bestFit="1" customWidth="1"/>
    <col min="17" max="17" width="16.85546875" style="1" customWidth="1"/>
    <col min="18" max="18" width="18.140625" style="1" bestFit="1" customWidth="1"/>
    <col min="19" max="19" width="18.7109375" style="1" bestFit="1" customWidth="1"/>
    <col min="20" max="20" width="23" style="1" customWidth="1"/>
    <col min="21" max="21" width="9.140625" style="1"/>
    <col min="22" max="22" width="19.5703125" style="1" bestFit="1" customWidth="1"/>
    <col min="23" max="16384" width="9.140625" style="1"/>
  </cols>
  <sheetData>
    <row r="1" spans="1:20" ht="80.25" customHeight="1" x14ac:dyDescent="0.2"/>
    <row r="2" spans="1:20" ht="42" customHeight="1" x14ac:dyDescent="0.2">
      <c r="A2" s="44" t="s">
        <v>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spans="1:20" ht="29.25" customHeight="1" x14ac:dyDescent="0.2">
      <c r="A3" s="45" t="s">
        <v>23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7.75" customHeight="1" x14ac:dyDescent="0.2">
      <c r="A4" s="45" t="s">
        <v>63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</row>
    <row r="5" spans="1:20" ht="12.75" customHeight="1" x14ac:dyDescent="0.2">
      <c r="A5" s="1" t="s">
        <v>69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12.75" customHeight="1" x14ac:dyDescent="0.2">
      <c r="B6" s="1" t="s">
        <v>18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12.75" customHeight="1" x14ac:dyDescent="0.2">
      <c r="B7" s="1" t="s">
        <v>16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20" ht="12.75" customHeight="1" x14ac:dyDescent="0.2">
      <c r="B8" s="1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6.5" thickBot="1" x14ac:dyDescent="0.25">
      <c r="S9" s="46" t="s">
        <v>71</v>
      </c>
      <c r="T9" s="46"/>
    </row>
    <row r="10" spans="1:20" ht="20.100000000000001" customHeight="1" x14ac:dyDescent="0.2">
      <c r="A10" s="47" t="s">
        <v>49</v>
      </c>
      <c r="B10" s="48"/>
      <c r="C10" s="48"/>
      <c r="D10" s="48"/>
      <c r="E10" s="49"/>
      <c r="F10" s="3"/>
      <c r="G10" s="50" t="s">
        <v>55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51"/>
    </row>
    <row r="11" spans="1:20" ht="20.100000000000001" customHeight="1" x14ac:dyDescent="0.2">
      <c r="A11" s="52" t="s">
        <v>20</v>
      </c>
      <c r="B11" s="53"/>
      <c r="C11" s="53"/>
      <c r="D11" s="53"/>
      <c r="E11" s="54" t="s">
        <v>19</v>
      </c>
      <c r="F11" s="55"/>
      <c r="G11" s="56" t="s">
        <v>72</v>
      </c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7"/>
    </row>
    <row r="12" spans="1:20" ht="20.100000000000001" customHeight="1" x14ac:dyDescent="0.2">
      <c r="A12" s="4" t="s">
        <v>0</v>
      </c>
      <c r="B12" s="5" t="s">
        <v>21</v>
      </c>
      <c r="C12" s="5" t="s">
        <v>24</v>
      </c>
      <c r="D12" s="5" t="s">
        <v>1</v>
      </c>
      <c r="E12" s="5" t="s">
        <v>25</v>
      </c>
      <c r="F12" s="6" t="s">
        <v>56</v>
      </c>
      <c r="G12" s="7" t="s">
        <v>53</v>
      </c>
      <c r="H12" s="8" t="s">
        <v>2</v>
      </c>
      <c r="I12" s="8" t="s">
        <v>3</v>
      </c>
      <c r="J12" s="8" t="s">
        <v>4</v>
      </c>
      <c r="K12" s="8" t="s">
        <v>5</v>
      </c>
      <c r="L12" s="8" t="s">
        <v>6</v>
      </c>
      <c r="M12" s="8" t="s">
        <v>7</v>
      </c>
      <c r="N12" s="8" t="s">
        <v>8</v>
      </c>
      <c r="O12" s="8" t="s">
        <v>9</v>
      </c>
      <c r="P12" s="8" t="s">
        <v>10</v>
      </c>
      <c r="Q12" s="8" t="s">
        <v>11</v>
      </c>
      <c r="R12" s="8" t="s">
        <v>12</v>
      </c>
      <c r="S12" s="8" t="s">
        <v>13</v>
      </c>
      <c r="T12" s="9" t="s">
        <v>14</v>
      </c>
    </row>
    <row r="13" spans="1:20" ht="20.100000000000001" customHeight="1" x14ac:dyDescent="0.2">
      <c r="A13" s="60" t="s">
        <v>62</v>
      </c>
      <c r="B13" s="63" t="s">
        <v>26</v>
      </c>
      <c r="C13" s="10" t="s">
        <v>51</v>
      </c>
      <c r="D13" s="10" t="s">
        <v>22</v>
      </c>
      <c r="E13" s="11">
        <v>7254323</v>
      </c>
      <c r="F13" s="12">
        <f t="shared" ref="F13:F14" si="0">E13/12</f>
        <v>604526.91666666663</v>
      </c>
      <c r="G13" s="87" t="s">
        <v>54</v>
      </c>
      <c r="H13" s="13">
        <v>0</v>
      </c>
      <c r="I13" s="13">
        <v>1265193.1000000001</v>
      </c>
      <c r="J13" s="13">
        <v>1155971.78</v>
      </c>
      <c r="K13" s="13">
        <v>1406551.24</v>
      </c>
      <c r="L13" s="13">
        <v>1259094.29</v>
      </c>
      <c r="M13" s="13">
        <v>1316988.49</v>
      </c>
      <c r="N13" s="13">
        <v>1488587.78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4">
        <f>SUM(H13:S13)</f>
        <v>7892386.6800000006</v>
      </c>
    </row>
    <row r="14" spans="1:20" ht="20.100000000000001" customHeight="1" x14ac:dyDescent="0.2">
      <c r="A14" s="61"/>
      <c r="B14" s="64"/>
      <c r="C14" s="10" t="s">
        <v>27</v>
      </c>
      <c r="D14" s="10" t="s">
        <v>22</v>
      </c>
      <c r="E14" s="11">
        <v>5500000</v>
      </c>
      <c r="F14" s="12">
        <f t="shared" si="0"/>
        <v>458333.33333333331</v>
      </c>
      <c r="G14" s="87"/>
      <c r="H14" s="13">
        <v>0</v>
      </c>
      <c r="I14" s="13">
        <v>101765.59</v>
      </c>
      <c r="J14" s="13">
        <v>84.57</v>
      </c>
      <c r="K14" s="13">
        <v>0</v>
      </c>
      <c r="L14" s="13">
        <v>174776.77</v>
      </c>
      <c r="M14" s="13">
        <v>102147.3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4">
        <f>SUM(H14:S14)</f>
        <v>378774.23</v>
      </c>
    </row>
    <row r="15" spans="1:20" ht="20.100000000000001" customHeight="1" thickBot="1" x14ac:dyDescent="0.25">
      <c r="A15" s="62"/>
      <c r="B15" s="67" t="s">
        <v>59</v>
      </c>
      <c r="C15" s="67"/>
      <c r="D15" s="67"/>
      <c r="E15" s="15">
        <f>SUM(E13:E14)</f>
        <v>12754323</v>
      </c>
      <c r="F15" s="16">
        <f>SUM(F13:F14)</f>
        <v>1062860.25</v>
      </c>
      <c r="G15" s="17"/>
      <c r="H15" s="15">
        <f t="shared" ref="H15:S15" si="1">SUM(H13:H14)</f>
        <v>0</v>
      </c>
      <c r="I15" s="15">
        <f t="shared" si="1"/>
        <v>1366958.6900000002</v>
      </c>
      <c r="J15" s="15">
        <f t="shared" si="1"/>
        <v>1156056.3500000001</v>
      </c>
      <c r="K15" s="15">
        <f t="shared" si="1"/>
        <v>1406551.24</v>
      </c>
      <c r="L15" s="15">
        <f t="shared" si="1"/>
        <v>1433871.06</v>
      </c>
      <c r="M15" s="15">
        <f t="shared" si="1"/>
        <v>1419135.79</v>
      </c>
      <c r="N15" s="15">
        <f t="shared" si="1"/>
        <v>1488587.78</v>
      </c>
      <c r="O15" s="15">
        <f t="shared" si="1"/>
        <v>0</v>
      </c>
      <c r="P15" s="15">
        <f t="shared" si="1"/>
        <v>0</v>
      </c>
      <c r="Q15" s="15">
        <f t="shared" si="1"/>
        <v>0</v>
      </c>
      <c r="R15" s="15">
        <f t="shared" si="1"/>
        <v>0</v>
      </c>
      <c r="S15" s="15">
        <f t="shared" si="1"/>
        <v>0</v>
      </c>
      <c r="T15" s="18">
        <f>SUM(H15:S15)</f>
        <v>8271160.9100000001</v>
      </c>
    </row>
    <row r="16" spans="1:20" ht="8.1" customHeight="1" thickBo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</row>
    <row r="17" spans="1:22" ht="20.100000000000001" customHeight="1" x14ac:dyDescent="0.2">
      <c r="A17" s="47" t="s">
        <v>48</v>
      </c>
      <c r="B17" s="48"/>
      <c r="C17" s="48"/>
      <c r="D17" s="48"/>
      <c r="E17" s="49"/>
      <c r="F17" s="3"/>
      <c r="G17" s="75" t="s">
        <v>28</v>
      </c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7"/>
    </row>
    <row r="18" spans="1:22" ht="20.100000000000001" customHeight="1" x14ac:dyDescent="0.2">
      <c r="A18" s="78" t="s">
        <v>20</v>
      </c>
      <c r="B18" s="79"/>
      <c r="C18" s="79"/>
      <c r="D18" s="79"/>
      <c r="E18" s="53" t="s">
        <v>19</v>
      </c>
      <c r="F18" s="57"/>
      <c r="G18" s="80" t="s">
        <v>57</v>
      </c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2"/>
    </row>
    <row r="19" spans="1:22" ht="20.100000000000001" customHeight="1" x14ac:dyDescent="0.2">
      <c r="A19" s="4" t="s">
        <v>0</v>
      </c>
      <c r="B19" s="5" t="s">
        <v>21</v>
      </c>
      <c r="C19" s="5" t="s">
        <v>24</v>
      </c>
      <c r="D19" s="5" t="s">
        <v>1</v>
      </c>
      <c r="E19" s="5" t="s">
        <v>25</v>
      </c>
      <c r="F19" s="6" t="s">
        <v>56</v>
      </c>
      <c r="G19" s="7" t="s">
        <v>53</v>
      </c>
      <c r="H19" s="20" t="s">
        <v>2</v>
      </c>
      <c r="I19" s="20" t="s">
        <v>3</v>
      </c>
      <c r="J19" s="20" t="s">
        <v>4</v>
      </c>
      <c r="K19" s="20" t="s">
        <v>5</v>
      </c>
      <c r="L19" s="20" t="s">
        <v>6</v>
      </c>
      <c r="M19" s="20" t="s">
        <v>7</v>
      </c>
      <c r="N19" s="20" t="s">
        <v>8</v>
      </c>
      <c r="O19" s="20" t="s">
        <v>9</v>
      </c>
      <c r="P19" s="20" t="s">
        <v>10</v>
      </c>
      <c r="Q19" s="20" t="s">
        <v>11</v>
      </c>
      <c r="R19" s="20" t="s">
        <v>12</v>
      </c>
      <c r="S19" s="20" t="s">
        <v>13</v>
      </c>
      <c r="T19" s="21" t="s">
        <v>14</v>
      </c>
    </row>
    <row r="20" spans="1:22" ht="20.100000000000001" customHeight="1" x14ac:dyDescent="0.2">
      <c r="A20" s="73" t="s">
        <v>62</v>
      </c>
      <c r="B20" s="83" t="s">
        <v>29</v>
      </c>
      <c r="C20" s="10" t="s">
        <v>30</v>
      </c>
      <c r="D20" s="10" t="s">
        <v>31</v>
      </c>
      <c r="E20" s="11">
        <v>101210335</v>
      </c>
      <c r="F20" s="12">
        <f>E20/12</f>
        <v>8434194.583333334</v>
      </c>
      <c r="G20" s="84" t="s">
        <v>32</v>
      </c>
      <c r="H20" s="23">
        <v>6509182.3099999996</v>
      </c>
      <c r="I20" s="23">
        <v>7290079.71</v>
      </c>
      <c r="J20" s="23">
        <v>7307708.7800000003</v>
      </c>
      <c r="K20" s="23">
        <v>7452929.2800000003</v>
      </c>
      <c r="L20" s="23">
        <v>7291328.4199999999</v>
      </c>
      <c r="M20" s="23">
        <v>7237416.3799999999</v>
      </c>
      <c r="N20" s="23">
        <v>7280159.9400000004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4">
        <f>SUM(H20:S20)</f>
        <v>50368804.82</v>
      </c>
      <c r="V20" s="25"/>
    </row>
    <row r="21" spans="1:22" ht="20.100000000000001" customHeight="1" x14ac:dyDescent="0.2">
      <c r="A21" s="73"/>
      <c r="B21" s="83"/>
      <c r="C21" s="10" t="s">
        <v>33</v>
      </c>
      <c r="D21" s="10" t="s">
        <v>34</v>
      </c>
      <c r="E21" s="11">
        <v>67978647</v>
      </c>
      <c r="F21" s="12">
        <f t="shared" ref="F21:F27" si="2">E21/12</f>
        <v>5664887.25</v>
      </c>
      <c r="G21" s="84"/>
      <c r="H21" s="23">
        <v>5000000</v>
      </c>
      <c r="I21" s="23">
        <v>5556000</v>
      </c>
      <c r="J21" s="23">
        <v>5556000</v>
      </c>
      <c r="K21" s="23">
        <v>5556000</v>
      </c>
      <c r="L21" s="23">
        <v>5556000</v>
      </c>
      <c r="M21" s="23">
        <v>5556000</v>
      </c>
      <c r="N21" s="23">
        <v>5556000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4">
        <f t="shared" ref="T21:T26" si="3">SUM(H21:S21)</f>
        <v>38336000</v>
      </c>
      <c r="V21" s="25"/>
    </row>
    <row r="22" spans="1:22" ht="20.100000000000001" customHeight="1" x14ac:dyDescent="0.2">
      <c r="A22" s="73"/>
      <c r="B22" s="83"/>
      <c r="C22" s="10" t="s">
        <v>35</v>
      </c>
      <c r="D22" s="10" t="s">
        <v>36</v>
      </c>
      <c r="E22" s="11">
        <v>1000000</v>
      </c>
      <c r="F22" s="12">
        <f t="shared" si="2"/>
        <v>83333.333333333328</v>
      </c>
      <c r="G22" s="84" t="s">
        <v>37</v>
      </c>
      <c r="H22" s="23">
        <v>65204.480000000003</v>
      </c>
      <c r="I22" s="23">
        <v>72459.48</v>
      </c>
      <c r="J22" s="23">
        <v>71781.149999999994</v>
      </c>
      <c r="K22" s="23">
        <v>82484.850000000006</v>
      </c>
      <c r="L22" s="23">
        <v>72442.490000000005</v>
      </c>
      <c r="M22" s="23">
        <v>72372.22</v>
      </c>
      <c r="N22" s="23">
        <v>72004.92</v>
      </c>
      <c r="O22" s="23">
        <v>0</v>
      </c>
      <c r="P22" s="23">
        <v>0</v>
      </c>
      <c r="Q22" s="23">
        <v>0</v>
      </c>
      <c r="R22" s="23">
        <v>0</v>
      </c>
      <c r="S22" s="23">
        <v>0</v>
      </c>
      <c r="T22" s="24">
        <f t="shared" si="3"/>
        <v>508749.58999999991</v>
      </c>
      <c r="V22" s="25"/>
    </row>
    <row r="23" spans="1:22" ht="20.100000000000001" customHeight="1" x14ac:dyDescent="0.2">
      <c r="A23" s="73"/>
      <c r="B23" s="83"/>
      <c r="C23" s="10" t="s">
        <v>38</v>
      </c>
      <c r="D23" s="10" t="s">
        <v>39</v>
      </c>
      <c r="E23" s="11">
        <v>776270300</v>
      </c>
      <c r="F23" s="12">
        <f t="shared" si="2"/>
        <v>64689191.666666664</v>
      </c>
      <c r="G23" s="84"/>
      <c r="H23" s="26">
        <v>57419204.530000001</v>
      </c>
      <c r="I23" s="26">
        <v>56414956.259999998</v>
      </c>
      <c r="J23" s="26">
        <v>63105639.600000001</v>
      </c>
      <c r="K23" s="26">
        <v>80372190.799999997</v>
      </c>
      <c r="L23" s="26">
        <v>56320249.25</v>
      </c>
      <c r="M23" s="26">
        <v>56061980.729999997</v>
      </c>
      <c r="N23" s="26">
        <v>58872062.469999999</v>
      </c>
      <c r="O23" s="26">
        <v>0</v>
      </c>
      <c r="P23" s="26">
        <v>0</v>
      </c>
      <c r="Q23" s="26">
        <v>0</v>
      </c>
      <c r="R23" s="26">
        <v>0</v>
      </c>
      <c r="S23" s="26">
        <v>0</v>
      </c>
      <c r="T23" s="24">
        <f t="shared" si="3"/>
        <v>428566283.63999999</v>
      </c>
      <c r="V23" s="25"/>
    </row>
    <row r="24" spans="1:22" ht="20.100000000000001" customHeight="1" x14ac:dyDescent="0.2">
      <c r="A24" s="73"/>
      <c r="B24" s="83"/>
      <c r="C24" s="10" t="s">
        <v>40</v>
      </c>
      <c r="D24" s="10" t="s">
        <v>41</v>
      </c>
      <c r="E24" s="11">
        <v>90903360</v>
      </c>
      <c r="F24" s="12">
        <f t="shared" si="2"/>
        <v>7575280</v>
      </c>
      <c r="G24" s="84"/>
      <c r="H24" s="26">
        <v>7206844.3799999999</v>
      </c>
      <c r="I24" s="26">
        <v>7077013.5</v>
      </c>
      <c r="J24" s="26">
        <v>7076651.6200000001</v>
      </c>
      <c r="K24" s="26">
        <v>7101472.2699999996</v>
      </c>
      <c r="L24" s="26">
        <v>7079945.1799999997</v>
      </c>
      <c r="M24" s="26">
        <v>7347602.9199999999</v>
      </c>
      <c r="N24" s="26">
        <v>7277715.0599999996</v>
      </c>
      <c r="O24" s="26">
        <v>0</v>
      </c>
      <c r="P24" s="26">
        <v>0</v>
      </c>
      <c r="Q24" s="26">
        <v>0</v>
      </c>
      <c r="R24" s="26">
        <v>0</v>
      </c>
      <c r="S24" s="26">
        <v>0</v>
      </c>
      <c r="T24" s="24">
        <f t="shared" si="3"/>
        <v>50167244.930000007</v>
      </c>
      <c r="V24" s="25"/>
    </row>
    <row r="25" spans="1:22" ht="20.100000000000001" customHeight="1" x14ac:dyDescent="0.2">
      <c r="A25" s="73"/>
      <c r="B25" s="22" t="s">
        <v>42</v>
      </c>
      <c r="C25" s="10" t="s">
        <v>43</v>
      </c>
      <c r="D25" s="10" t="s">
        <v>39</v>
      </c>
      <c r="E25" s="11">
        <v>156504884</v>
      </c>
      <c r="F25" s="12">
        <f t="shared" si="2"/>
        <v>13042073.666666666</v>
      </c>
      <c r="G25" s="84"/>
      <c r="H25" s="26">
        <v>12000573.34</v>
      </c>
      <c r="I25" s="26">
        <v>12327902</v>
      </c>
      <c r="J25" s="26">
        <v>12461607.1</v>
      </c>
      <c r="K25" s="26">
        <v>13416820.810000001</v>
      </c>
      <c r="L25" s="26">
        <v>13422003.050000001</v>
      </c>
      <c r="M25" s="26">
        <v>13446895.98</v>
      </c>
      <c r="N25" s="26">
        <v>13479800.58</v>
      </c>
      <c r="O25" s="26">
        <v>0</v>
      </c>
      <c r="P25" s="26">
        <v>0</v>
      </c>
      <c r="Q25" s="26">
        <v>0</v>
      </c>
      <c r="R25" s="26">
        <v>0</v>
      </c>
      <c r="S25" s="26">
        <v>0</v>
      </c>
      <c r="T25" s="24">
        <f t="shared" si="3"/>
        <v>90555602.859999999</v>
      </c>
      <c r="V25" s="25"/>
    </row>
    <row r="26" spans="1:22" ht="20.100000000000001" customHeight="1" x14ac:dyDescent="0.2">
      <c r="A26" s="73"/>
      <c r="B26" s="22" t="s">
        <v>50</v>
      </c>
      <c r="C26" s="10" t="s">
        <v>44</v>
      </c>
      <c r="D26" s="10" t="s">
        <v>39</v>
      </c>
      <c r="E26" s="11">
        <v>5000000</v>
      </c>
      <c r="F26" s="12">
        <f t="shared" si="2"/>
        <v>416666.66666666669</v>
      </c>
      <c r="G26" s="84"/>
      <c r="H26" s="26">
        <v>350000</v>
      </c>
      <c r="I26" s="26">
        <v>400000</v>
      </c>
      <c r="J26" s="26">
        <v>425428.59</v>
      </c>
      <c r="K26" s="26">
        <v>406448.01</v>
      </c>
      <c r="L26" s="26">
        <v>408956.42</v>
      </c>
      <c r="M26" s="26">
        <v>402735.96</v>
      </c>
      <c r="N26" s="26">
        <v>404748.92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24">
        <f t="shared" si="3"/>
        <v>2798317.9</v>
      </c>
      <c r="V26" s="25"/>
    </row>
    <row r="27" spans="1:22" ht="20.100000000000001" customHeight="1" x14ac:dyDescent="0.2">
      <c r="A27" s="73"/>
      <c r="B27" s="22" t="s">
        <v>45</v>
      </c>
      <c r="C27" s="10" t="s">
        <v>52</v>
      </c>
      <c r="D27" s="10" t="s">
        <v>46</v>
      </c>
      <c r="E27" s="11">
        <v>1000</v>
      </c>
      <c r="F27" s="12">
        <f t="shared" si="2"/>
        <v>83.333333333333329</v>
      </c>
      <c r="G27" s="84"/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4">
        <v>0</v>
      </c>
      <c r="V27" s="25"/>
    </row>
    <row r="28" spans="1:22" ht="20.100000000000001" customHeight="1" thickBot="1" x14ac:dyDescent="0.25">
      <c r="A28" s="74"/>
      <c r="B28" s="85" t="s">
        <v>60</v>
      </c>
      <c r="C28" s="86"/>
      <c r="D28" s="86"/>
      <c r="E28" s="15">
        <f>SUM(E20:E27)</f>
        <v>1198868526</v>
      </c>
      <c r="F28" s="16">
        <f>SUM(F20:F27)</f>
        <v>99905710.5</v>
      </c>
      <c r="G28" s="17"/>
      <c r="H28" s="27">
        <f>SUM(H20:H27)</f>
        <v>88551009.039999992</v>
      </c>
      <c r="I28" s="27">
        <f t="shared" ref="I28:S28" si="4">SUM(I20:I27)</f>
        <v>89138410.950000003</v>
      </c>
      <c r="J28" s="27">
        <f t="shared" si="4"/>
        <v>96004816.840000004</v>
      </c>
      <c r="K28" s="27">
        <f t="shared" si="4"/>
        <v>114388346.02</v>
      </c>
      <c r="L28" s="27">
        <f t="shared" si="4"/>
        <v>90150924.810000002</v>
      </c>
      <c r="M28" s="27">
        <f t="shared" si="4"/>
        <v>90125004.189999998</v>
      </c>
      <c r="N28" s="27">
        <f t="shared" si="4"/>
        <v>92942491.890000001</v>
      </c>
      <c r="O28" s="27">
        <f t="shared" si="4"/>
        <v>0</v>
      </c>
      <c r="P28" s="27">
        <f t="shared" si="4"/>
        <v>0</v>
      </c>
      <c r="Q28" s="27">
        <f t="shared" si="4"/>
        <v>0</v>
      </c>
      <c r="R28" s="27">
        <f t="shared" si="4"/>
        <v>0</v>
      </c>
      <c r="S28" s="27">
        <f t="shared" si="4"/>
        <v>0</v>
      </c>
      <c r="T28" s="28">
        <f>SUM(T20:T27)</f>
        <v>661301003.74000001</v>
      </c>
      <c r="V28" s="25"/>
    </row>
    <row r="29" spans="1:22" ht="8.1" customHeight="1" thickBot="1" x14ac:dyDescent="0.2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</row>
    <row r="30" spans="1:22" ht="20.100000000000001" customHeight="1" thickBot="1" x14ac:dyDescent="0.25">
      <c r="A30" s="68" t="s">
        <v>61</v>
      </c>
      <c r="B30" s="69"/>
      <c r="C30" s="69"/>
      <c r="D30" s="69"/>
      <c r="E30" s="30">
        <f>SUM(E28,E15)</f>
        <v>1211622849</v>
      </c>
      <c r="F30" s="31">
        <f>SUM(F28,F15)</f>
        <v>100968570.75</v>
      </c>
      <c r="G30" s="70" t="s">
        <v>58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2"/>
      <c r="T30" s="30">
        <f>SUM(T28,T15)</f>
        <v>669572164.64999998</v>
      </c>
    </row>
    <row r="31" spans="1:22" ht="15.75" x14ac:dyDescent="0.2">
      <c r="A31" s="65" t="s">
        <v>70</v>
      </c>
      <c r="B31" s="65"/>
      <c r="C31" s="65"/>
      <c r="D31" s="65"/>
      <c r="E31" s="65"/>
      <c r="F31" s="65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</row>
    <row r="32" spans="1:22" ht="20.100000000000001" customHeight="1" x14ac:dyDescent="0.2">
      <c r="A32" s="32"/>
      <c r="B32" s="32"/>
      <c r="C32" s="32"/>
      <c r="D32" s="32"/>
      <c r="E32" s="32"/>
      <c r="F32" s="32"/>
      <c r="G32" s="32"/>
      <c r="H32" s="34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</row>
    <row r="33" spans="1:20" ht="20.100000000000001" customHeight="1" x14ac:dyDescent="0.2">
      <c r="A33" s="37" t="s">
        <v>47</v>
      </c>
      <c r="B33" s="32"/>
      <c r="C33" s="32"/>
      <c r="D33" s="32"/>
      <c r="E33" s="32"/>
      <c r="F33" s="38"/>
      <c r="G33" s="32"/>
      <c r="I33" s="33"/>
      <c r="J33" s="33"/>
      <c r="K33" s="33"/>
      <c r="L33" s="33"/>
      <c r="M33" s="33"/>
      <c r="N33" s="33"/>
      <c r="O33" s="33"/>
      <c r="P33" s="33"/>
      <c r="Q33" s="33"/>
      <c r="R33" s="35"/>
      <c r="S33" s="33"/>
      <c r="T33" s="36"/>
    </row>
    <row r="34" spans="1:20" ht="20.100000000000001" customHeight="1" x14ac:dyDescent="0.2">
      <c r="A34" s="66" t="s">
        <v>64</v>
      </c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</row>
    <row r="35" spans="1:20" x14ac:dyDescent="0.2">
      <c r="A35" s="66" t="s">
        <v>65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</row>
    <row r="36" spans="1:20" ht="20.100000000000001" customHeight="1" x14ac:dyDescent="0.2">
      <c r="A36" s="58" t="s">
        <v>66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</row>
    <row r="37" spans="1:20" ht="20.100000000000001" customHeight="1" x14ac:dyDescent="0.2">
      <c r="E37" s="25"/>
      <c r="F37" s="25"/>
      <c r="G37" s="25"/>
    </row>
    <row r="38" spans="1:20" s="40" customFormat="1" ht="20.100000000000001" customHeight="1" x14ac:dyDescent="0.2">
      <c r="A38" s="59" t="s">
        <v>67</v>
      </c>
      <c r="B38" s="59"/>
    </row>
    <row r="39" spans="1:20" s="40" customFormat="1" ht="20.100000000000001" customHeight="1" x14ac:dyDescent="0.2">
      <c r="A39" s="39" t="s">
        <v>68</v>
      </c>
      <c r="B39" s="39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</row>
    <row r="40" spans="1:20" ht="20.100000000000001" customHeight="1" x14ac:dyDescent="0.2">
      <c r="T40" s="40"/>
    </row>
    <row r="41" spans="1:20" ht="20.100000000000001" customHeight="1" x14ac:dyDescent="0.2">
      <c r="T41" s="40"/>
    </row>
    <row r="42" spans="1:20" ht="20.100000000000001" customHeight="1" x14ac:dyDescent="0.2">
      <c r="N42" s="42"/>
      <c r="O42" s="42"/>
      <c r="T42" s="40"/>
    </row>
    <row r="43" spans="1:20" ht="20.100000000000001" customHeight="1" x14ac:dyDescent="0.2">
      <c r="N43" s="42"/>
      <c r="O43" s="42"/>
      <c r="T43" s="40"/>
    </row>
    <row r="44" spans="1:20" x14ac:dyDescent="0.2">
      <c r="N44" s="42"/>
      <c r="O44" s="42"/>
      <c r="T44" s="40"/>
    </row>
    <row r="45" spans="1:20" x14ac:dyDescent="0.2">
      <c r="N45" s="42"/>
      <c r="O45" s="42"/>
    </row>
    <row r="46" spans="1:20" x14ac:dyDescent="0.2">
      <c r="N46" s="42"/>
      <c r="O46" s="42"/>
    </row>
    <row r="47" spans="1:20" ht="15.75" x14ac:dyDescent="0.2">
      <c r="N47" s="42"/>
      <c r="O47" s="43"/>
    </row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</sheetData>
  <mergeCells count="30">
    <mergeCell ref="A38:B38"/>
    <mergeCell ref="A31:F31"/>
    <mergeCell ref="A34:T34"/>
    <mergeCell ref="A35:T35"/>
    <mergeCell ref="A36:T36"/>
    <mergeCell ref="A30:D30"/>
    <mergeCell ref="G30:S30"/>
    <mergeCell ref="A17:E17"/>
    <mergeCell ref="G17:T17"/>
    <mergeCell ref="A18:D18"/>
    <mergeCell ref="E18:F18"/>
    <mergeCell ref="G18:T18"/>
    <mergeCell ref="A20:A28"/>
    <mergeCell ref="B20:B24"/>
    <mergeCell ref="G20:G21"/>
    <mergeCell ref="G22:G27"/>
    <mergeCell ref="B28:D28"/>
    <mergeCell ref="A11:D11"/>
    <mergeCell ref="E11:F11"/>
    <mergeCell ref="G11:T11"/>
    <mergeCell ref="A13:A15"/>
    <mergeCell ref="B13:B14"/>
    <mergeCell ref="G13:G14"/>
    <mergeCell ref="B15:D15"/>
    <mergeCell ref="A2:T2"/>
    <mergeCell ref="A3:T3"/>
    <mergeCell ref="A4:T4"/>
    <mergeCell ref="S9:T9"/>
    <mergeCell ref="A10:E10"/>
    <mergeCell ref="G10:T10"/>
  </mergeCells>
  <hyperlinks>
    <hyperlink ref="A38" r:id="rId1" display="Fundamento legal: Lei nº 23.751, de 30/12/2020" xr:uid="{7D803A8B-DBD4-46A7-8A44-17B56AA6E9C5}"/>
    <hyperlink ref="A38:B38" r:id="rId2" display="LOA: Lei Estadual n° 25.698, de 14/01/2026" xr:uid="{5C2B354A-8D73-4863-9FF0-F6B636A347E1}"/>
    <hyperlink ref="A39" r:id="rId3" display="Fundamento legal: Lei nº 23.751, de 30/12/2020" xr:uid="{743896FE-5FFF-497F-8B59-E9D215BDC9C7}"/>
    <hyperlink ref="A39:B39" r:id="rId4" display="Fundamento legal: Lei Complementar nº 101/2000, art. 48-A, II; Lei nº 4.320/64 arts. 2°, 3°, 35, I, e 57; Lei nº 12.527/2011 art. 8°, §1°, II" xr:uid="{F538CCD8-1251-4A95-8F23-58BC848C80EA}"/>
  </hyperlinks>
  <pageMargins left="0.25" right="0.25" top="0.26250000000000001" bottom="0.75" header="0.3" footer="0.3"/>
  <pageSetup paperSize="9" scale="28" fitToHeight="0" orientation="landscape" r:id="rId5"/>
  <headerFooter>
    <oddHeader xml:space="preserve">&amp;C&amp;"Arial,Negrito"&amp;20
</oddHeader>
    <oddFooter>Página &amp;P</oddFooter>
  </headerFooter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a9131aa025d713aae27ddfa1138a10ee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9e12a938ee2fe993684f02c34af9563b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294F72-22D3-49B1-ADAA-942F8AA05794}">
  <ds:schemaRefs>
    <ds:schemaRef ds:uri="6cdcdf08-9007-4546-b332-2dd8ed0a8e00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www.w3.org/XML/1998/namespace"/>
    <ds:schemaRef ds:uri="eb0982ca-2f34-4782-ae56-e7017963951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EFE277A-D2FD-4F0F-B94F-AFC54BDECB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DEAAF5-CF25-4EF7-8D5E-A3546E572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Receitas_2026 - DPMG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Fernanda Karolina Pereira De Azevedo</cp:lastModifiedBy>
  <cp:lastPrinted>2026-04-10T13:55:30Z</cp:lastPrinted>
  <dcterms:created xsi:type="dcterms:W3CDTF">2024-07-16T15:11:57Z</dcterms:created>
  <dcterms:modified xsi:type="dcterms:W3CDTF">2026-08-11T14:45:57Z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