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1_FINANCEIRO/01-arquivos-total/24-CRONOLOGIA DE PAGAMENTOS/ELABORAÇÃO/2026/Fevereiro 2026/"/>
    </mc:Choice>
  </mc:AlternateContent>
  <bookViews>
    <workbookView xWindow="-120" yWindow="-120" windowWidth="29040" windowHeight="15720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LIQUIDAÇÃO'!$A$4:$Q$589</definedName>
    <definedName name="_xlnm._FilterDatabase" localSheetId="4" hidden="1">'BASE DE DADOS OPS'!$A$4:$P$19704</definedName>
    <definedName name="_xlnm._FilterDatabase" localSheetId="1" hidden="1">'CATEGORIZAÇÃO PARA PUBLICAÇÃO'!$A$1:$C$53</definedName>
    <definedName name="_xlnm._FilterDatabase" localSheetId="2" hidden="1">'PLANILHA DE ELABORAÇÃO'!$A$4:$AD$2498</definedName>
    <definedName name="_xlnm._FilterDatabase" localSheetId="0" hidden="1">'PLANILHA PARA PUBLICAÇÃO'!$A$3:$W$193</definedName>
    <definedName name="_xlnm.Print_Area" localSheetId="0">'PLANILHA PARA PUBLICAÇÃO'!$A$1:$V$208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3" l="1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4" i="3"/>
  <c r="U145" i="1" l="1"/>
  <c r="P146" i="2" l="1"/>
  <c r="N146" i="2"/>
  <c r="U158" i="1" l="1"/>
  <c r="M546" i="4" l="1"/>
  <c r="A5" i="4" l="1"/>
  <c r="B5" i="4"/>
  <c r="M5" i="4"/>
  <c r="A6" i="4"/>
  <c r="B6" i="4"/>
  <c r="M6" i="4"/>
  <c r="A7" i="4"/>
  <c r="B7" i="4"/>
  <c r="M7" i="4"/>
  <c r="A8" i="4"/>
  <c r="B8" i="4"/>
  <c r="M8" i="4"/>
  <c r="A9" i="4"/>
  <c r="B9" i="4"/>
  <c r="M9" i="4"/>
  <c r="A10" i="4"/>
  <c r="B10" i="4"/>
  <c r="M10" i="4"/>
  <c r="A11" i="4"/>
  <c r="B11" i="4"/>
  <c r="M11" i="4"/>
  <c r="A12" i="4"/>
  <c r="B12" i="4"/>
  <c r="M12" i="4"/>
  <c r="A13" i="4"/>
  <c r="B13" i="4"/>
  <c r="M13" i="4"/>
  <c r="A14" i="4"/>
  <c r="B14" i="4"/>
  <c r="M14" i="4"/>
  <c r="A15" i="4"/>
  <c r="B15" i="4"/>
  <c r="M15" i="4"/>
  <c r="A16" i="4"/>
  <c r="B16" i="4"/>
  <c r="M16" i="4"/>
  <c r="A17" i="4"/>
  <c r="B17" i="4"/>
  <c r="M17" i="4"/>
  <c r="A18" i="4"/>
  <c r="B18" i="4"/>
  <c r="M18" i="4"/>
  <c r="A19" i="4"/>
  <c r="B19" i="4"/>
  <c r="M19" i="4"/>
  <c r="A20" i="4"/>
  <c r="B20" i="4"/>
  <c r="M20" i="4"/>
  <c r="A21" i="4"/>
  <c r="B21" i="4"/>
  <c r="M21" i="4"/>
  <c r="A22" i="4"/>
  <c r="B22" i="4"/>
  <c r="M22" i="4"/>
  <c r="A23" i="4"/>
  <c r="B23" i="4"/>
  <c r="M23" i="4"/>
  <c r="A24" i="4"/>
  <c r="B24" i="4"/>
  <c r="M24" i="4"/>
  <c r="A25" i="4"/>
  <c r="B25" i="4"/>
  <c r="M25" i="4"/>
  <c r="A26" i="4"/>
  <c r="B26" i="4"/>
  <c r="M26" i="4"/>
  <c r="A27" i="4"/>
  <c r="B27" i="4"/>
  <c r="M27" i="4"/>
  <c r="A28" i="4"/>
  <c r="B28" i="4"/>
  <c r="M28" i="4"/>
  <c r="A29" i="4"/>
  <c r="B29" i="4"/>
  <c r="M29" i="4"/>
  <c r="A30" i="4"/>
  <c r="B30" i="4"/>
  <c r="M30" i="4"/>
  <c r="A31" i="4"/>
  <c r="B31" i="4"/>
  <c r="M31" i="4"/>
  <c r="A32" i="4"/>
  <c r="B32" i="4"/>
  <c r="M32" i="4"/>
  <c r="A33" i="4"/>
  <c r="B33" i="4"/>
  <c r="M33" i="4"/>
  <c r="A34" i="4"/>
  <c r="B34" i="4"/>
  <c r="M34" i="4"/>
  <c r="A35" i="4"/>
  <c r="B35" i="4"/>
  <c r="M35" i="4"/>
  <c r="A36" i="4"/>
  <c r="B36" i="4"/>
  <c r="M36" i="4"/>
  <c r="A37" i="4"/>
  <c r="B37" i="4"/>
  <c r="M37" i="4"/>
  <c r="A38" i="4"/>
  <c r="B38" i="4"/>
  <c r="M38" i="4"/>
  <c r="A39" i="4"/>
  <c r="B39" i="4"/>
  <c r="M39" i="4"/>
  <c r="A40" i="4"/>
  <c r="B40" i="4"/>
  <c r="M40" i="4"/>
  <c r="A41" i="4"/>
  <c r="B41" i="4"/>
  <c r="M41" i="4"/>
  <c r="A42" i="4"/>
  <c r="B42" i="4"/>
  <c r="M42" i="4"/>
  <c r="A43" i="4"/>
  <c r="B43" i="4"/>
  <c r="M43" i="4"/>
  <c r="A44" i="4"/>
  <c r="B44" i="4"/>
  <c r="M44" i="4"/>
  <c r="A45" i="4"/>
  <c r="B45" i="4"/>
  <c r="M45" i="4"/>
  <c r="A46" i="4"/>
  <c r="B46" i="4"/>
  <c r="M46" i="4"/>
  <c r="A47" i="4"/>
  <c r="B47" i="4"/>
  <c r="M47" i="4"/>
  <c r="A48" i="4"/>
  <c r="B48" i="4"/>
  <c r="M48" i="4"/>
  <c r="A49" i="4"/>
  <c r="B49" i="4"/>
  <c r="M49" i="4"/>
  <c r="A50" i="4"/>
  <c r="B50" i="4"/>
  <c r="M50" i="4"/>
  <c r="A51" i="4"/>
  <c r="B51" i="4"/>
  <c r="M51" i="4"/>
  <c r="A52" i="4"/>
  <c r="B52" i="4"/>
  <c r="M52" i="4"/>
  <c r="A53" i="4"/>
  <c r="B53" i="4"/>
  <c r="M53" i="4"/>
  <c r="A54" i="4"/>
  <c r="B54" i="4"/>
  <c r="M54" i="4"/>
  <c r="A55" i="4"/>
  <c r="B55" i="4"/>
  <c r="M55" i="4"/>
  <c r="A56" i="4"/>
  <c r="B56" i="4"/>
  <c r="M56" i="4"/>
  <c r="A57" i="4"/>
  <c r="B57" i="4"/>
  <c r="M57" i="4"/>
  <c r="A58" i="4"/>
  <c r="B58" i="4"/>
  <c r="M58" i="4"/>
  <c r="A59" i="4"/>
  <c r="B59" i="4"/>
  <c r="M59" i="4"/>
  <c r="A60" i="4"/>
  <c r="B60" i="4"/>
  <c r="M60" i="4"/>
  <c r="A61" i="4"/>
  <c r="B61" i="4"/>
  <c r="M61" i="4"/>
  <c r="A62" i="4"/>
  <c r="B62" i="4"/>
  <c r="M62" i="4"/>
  <c r="A63" i="4"/>
  <c r="B63" i="4"/>
  <c r="M63" i="4"/>
  <c r="A64" i="4"/>
  <c r="B64" i="4"/>
  <c r="M64" i="4"/>
  <c r="A65" i="4"/>
  <c r="B65" i="4"/>
  <c r="M65" i="4"/>
  <c r="A66" i="4"/>
  <c r="B66" i="4"/>
  <c r="M66" i="4"/>
  <c r="A67" i="4"/>
  <c r="B67" i="4"/>
  <c r="M67" i="4"/>
  <c r="A68" i="4"/>
  <c r="B68" i="4"/>
  <c r="M68" i="4"/>
  <c r="A69" i="4"/>
  <c r="B69" i="4"/>
  <c r="M69" i="4"/>
  <c r="A70" i="4"/>
  <c r="B70" i="4"/>
  <c r="M70" i="4"/>
  <c r="A71" i="4"/>
  <c r="B71" i="4"/>
  <c r="M71" i="4"/>
  <c r="A72" i="4"/>
  <c r="B72" i="4"/>
  <c r="M72" i="4"/>
  <c r="A73" i="4"/>
  <c r="B73" i="4"/>
  <c r="M73" i="4"/>
  <c r="A74" i="4"/>
  <c r="B74" i="4"/>
  <c r="M74" i="4"/>
  <c r="A75" i="4"/>
  <c r="B75" i="4"/>
  <c r="M75" i="4"/>
  <c r="A76" i="4"/>
  <c r="B76" i="4"/>
  <c r="M76" i="4"/>
  <c r="A77" i="4"/>
  <c r="B77" i="4"/>
  <c r="M77" i="4"/>
  <c r="A78" i="4"/>
  <c r="B78" i="4"/>
  <c r="M78" i="4"/>
  <c r="A79" i="4"/>
  <c r="B79" i="4"/>
  <c r="M79" i="4"/>
  <c r="A80" i="4"/>
  <c r="B80" i="4"/>
  <c r="M80" i="4"/>
  <c r="A81" i="4"/>
  <c r="B81" i="4"/>
  <c r="M81" i="4"/>
  <c r="A82" i="4"/>
  <c r="B82" i="4"/>
  <c r="M82" i="4"/>
  <c r="A83" i="4"/>
  <c r="B83" i="4"/>
  <c r="M83" i="4"/>
  <c r="A84" i="4"/>
  <c r="B84" i="4"/>
  <c r="M84" i="4"/>
  <c r="A85" i="4"/>
  <c r="B85" i="4"/>
  <c r="M85" i="4"/>
  <c r="A86" i="4"/>
  <c r="B86" i="4"/>
  <c r="M86" i="4"/>
  <c r="A87" i="4"/>
  <c r="B87" i="4"/>
  <c r="M87" i="4"/>
  <c r="A88" i="4"/>
  <c r="B88" i="4"/>
  <c r="M88" i="4"/>
  <c r="A89" i="4"/>
  <c r="B89" i="4"/>
  <c r="M89" i="4"/>
  <c r="A90" i="4"/>
  <c r="B90" i="4"/>
  <c r="M90" i="4"/>
  <c r="A91" i="4"/>
  <c r="B91" i="4"/>
  <c r="M91" i="4"/>
  <c r="A92" i="4"/>
  <c r="B92" i="4"/>
  <c r="M92" i="4"/>
  <c r="A93" i="4"/>
  <c r="B93" i="4"/>
  <c r="M93" i="4"/>
  <c r="A94" i="4"/>
  <c r="B94" i="4"/>
  <c r="M94" i="4"/>
  <c r="A95" i="4"/>
  <c r="B95" i="4"/>
  <c r="M95" i="4"/>
  <c r="A96" i="4"/>
  <c r="B96" i="4"/>
  <c r="M96" i="4"/>
  <c r="A97" i="4"/>
  <c r="B97" i="4"/>
  <c r="M97" i="4"/>
  <c r="A98" i="4"/>
  <c r="B98" i="4"/>
  <c r="M98" i="4"/>
  <c r="A99" i="4"/>
  <c r="B99" i="4"/>
  <c r="M99" i="4"/>
  <c r="A100" i="4"/>
  <c r="B100" i="4"/>
  <c r="M100" i="4"/>
  <c r="A101" i="4"/>
  <c r="B101" i="4"/>
  <c r="M101" i="4"/>
  <c r="A102" i="4"/>
  <c r="B102" i="4"/>
  <c r="M102" i="4"/>
  <c r="A103" i="4"/>
  <c r="B103" i="4"/>
  <c r="M103" i="4"/>
  <c r="A104" i="4"/>
  <c r="B104" i="4"/>
  <c r="M104" i="4"/>
  <c r="A105" i="4"/>
  <c r="B105" i="4"/>
  <c r="M105" i="4"/>
  <c r="A106" i="4"/>
  <c r="B106" i="4"/>
  <c r="M106" i="4"/>
  <c r="A107" i="4"/>
  <c r="B107" i="4"/>
  <c r="M107" i="4"/>
  <c r="A108" i="4"/>
  <c r="B108" i="4"/>
  <c r="M108" i="4"/>
  <c r="A109" i="4"/>
  <c r="B109" i="4"/>
  <c r="M109" i="4"/>
  <c r="A110" i="4"/>
  <c r="B110" i="4"/>
  <c r="M110" i="4"/>
  <c r="A111" i="4"/>
  <c r="B111" i="4"/>
  <c r="M111" i="4"/>
  <c r="A112" i="4"/>
  <c r="B112" i="4"/>
  <c r="M112" i="4"/>
  <c r="A113" i="4"/>
  <c r="B113" i="4"/>
  <c r="M113" i="4"/>
  <c r="A114" i="4"/>
  <c r="B114" i="4"/>
  <c r="M114" i="4"/>
  <c r="A115" i="4"/>
  <c r="B115" i="4"/>
  <c r="M115" i="4"/>
  <c r="A116" i="4"/>
  <c r="B116" i="4"/>
  <c r="M116" i="4"/>
  <c r="A117" i="4"/>
  <c r="B117" i="4"/>
  <c r="M117" i="4"/>
  <c r="A118" i="4"/>
  <c r="B118" i="4"/>
  <c r="M118" i="4"/>
  <c r="A119" i="4"/>
  <c r="B119" i="4"/>
  <c r="M119" i="4"/>
  <c r="A120" i="4"/>
  <c r="B120" i="4"/>
  <c r="M120" i="4"/>
  <c r="A121" i="4"/>
  <c r="B121" i="4"/>
  <c r="M121" i="4"/>
  <c r="A122" i="4"/>
  <c r="B122" i="4"/>
  <c r="M122" i="4"/>
  <c r="A123" i="4"/>
  <c r="B123" i="4"/>
  <c r="M123" i="4"/>
  <c r="A124" i="4"/>
  <c r="B124" i="4"/>
  <c r="M124" i="4"/>
  <c r="A125" i="4"/>
  <c r="B125" i="4"/>
  <c r="M125" i="4"/>
  <c r="A126" i="4"/>
  <c r="B126" i="4"/>
  <c r="M126" i="4"/>
  <c r="A127" i="4"/>
  <c r="B127" i="4"/>
  <c r="M127" i="4"/>
  <c r="A128" i="4"/>
  <c r="B128" i="4"/>
  <c r="M128" i="4"/>
  <c r="A129" i="4"/>
  <c r="B129" i="4"/>
  <c r="M129" i="4"/>
  <c r="A130" i="4"/>
  <c r="B130" i="4"/>
  <c r="M130" i="4"/>
  <c r="A131" i="4"/>
  <c r="B131" i="4"/>
  <c r="M131" i="4"/>
  <c r="A132" i="4"/>
  <c r="B132" i="4"/>
  <c r="M132" i="4"/>
  <c r="A133" i="4"/>
  <c r="B133" i="4"/>
  <c r="M133" i="4"/>
  <c r="A134" i="4"/>
  <c r="B134" i="4"/>
  <c r="M134" i="4"/>
  <c r="A135" i="4"/>
  <c r="B135" i="4"/>
  <c r="M135" i="4"/>
  <c r="A136" i="4"/>
  <c r="B136" i="4"/>
  <c r="M136" i="4"/>
  <c r="A137" i="4"/>
  <c r="B137" i="4"/>
  <c r="M137" i="4"/>
  <c r="A138" i="4"/>
  <c r="B138" i="4"/>
  <c r="M138" i="4"/>
  <c r="A139" i="4"/>
  <c r="B139" i="4"/>
  <c r="M139" i="4"/>
  <c r="A140" i="4"/>
  <c r="B140" i="4"/>
  <c r="M140" i="4"/>
  <c r="A141" i="4"/>
  <c r="B141" i="4"/>
  <c r="M141" i="4"/>
  <c r="A142" i="4"/>
  <c r="B142" i="4"/>
  <c r="M142" i="4"/>
  <c r="A143" i="4"/>
  <c r="B143" i="4"/>
  <c r="M143" i="4"/>
  <c r="A144" i="4"/>
  <c r="B144" i="4"/>
  <c r="M144" i="4"/>
  <c r="A145" i="4"/>
  <c r="B145" i="4"/>
  <c r="M145" i="4"/>
  <c r="A146" i="4"/>
  <c r="B146" i="4"/>
  <c r="M146" i="4"/>
  <c r="A147" i="4"/>
  <c r="B147" i="4"/>
  <c r="M147" i="4"/>
  <c r="A148" i="4"/>
  <c r="B148" i="4"/>
  <c r="M148" i="4"/>
  <c r="A149" i="4"/>
  <c r="B149" i="4"/>
  <c r="M149" i="4"/>
  <c r="A150" i="4"/>
  <c r="B150" i="4"/>
  <c r="M150" i="4"/>
  <c r="A151" i="4"/>
  <c r="B151" i="4"/>
  <c r="M151" i="4"/>
  <c r="A152" i="4"/>
  <c r="B152" i="4"/>
  <c r="M152" i="4"/>
  <c r="A153" i="4"/>
  <c r="B153" i="4"/>
  <c r="M153" i="4"/>
  <c r="A154" i="4"/>
  <c r="B154" i="4"/>
  <c r="M154" i="4"/>
  <c r="A155" i="4"/>
  <c r="B155" i="4"/>
  <c r="M155" i="4"/>
  <c r="A156" i="4"/>
  <c r="B156" i="4"/>
  <c r="M156" i="4"/>
  <c r="A157" i="4"/>
  <c r="B157" i="4"/>
  <c r="M157" i="4"/>
  <c r="A158" i="4"/>
  <c r="B158" i="4"/>
  <c r="M158" i="4"/>
  <c r="A159" i="4"/>
  <c r="B159" i="4"/>
  <c r="M159" i="4"/>
  <c r="A160" i="4"/>
  <c r="B160" i="4"/>
  <c r="M160" i="4"/>
  <c r="A161" i="4"/>
  <c r="B161" i="4"/>
  <c r="M161" i="4"/>
  <c r="A162" i="4"/>
  <c r="B162" i="4"/>
  <c r="M162" i="4"/>
  <c r="A163" i="4"/>
  <c r="B163" i="4"/>
  <c r="M163" i="4"/>
  <c r="A164" i="4"/>
  <c r="B164" i="4"/>
  <c r="M164" i="4"/>
  <c r="A165" i="4"/>
  <c r="B165" i="4"/>
  <c r="M165" i="4"/>
  <c r="A166" i="4"/>
  <c r="B166" i="4"/>
  <c r="M166" i="4"/>
  <c r="A167" i="4"/>
  <c r="B167" i="4"/>
  <c r="M167" i="4"/>
  <c r="A168" i="4"/>
  <c r="B168" i="4"/>
  <c r="M168" i="4"/>
  <c r="A169" i="4"/>
  <c r="B169" i="4"/>
  <c r="M169" i="4"/>
  <c r="A170" i="4"/>
  <c r="B170" i="4"/>
  <c r="M170" i="4"/>
  <c r="A171" i="4"/>
  <c r="B171" i="4"/>
  <c r="M171" i="4"/>
  <c r="A172" i="4"/>
  <c r="B172" i="4"/>
  <c r="M172" i="4"/>
  <c r="A173" i="4"/>
  <c r="B173" i="4"/>
  <c r="M173" i="4"/>
  <c r="A174" i="4"/>
  <c r="B174" i="4"/>
  <c r="M174" i="4"/>
  <c r="A175" i="4"/>
  <c r="B175" i="4"/>
  <c r="M175" i="4"/>
  <c r="A176" i="4"/>
  <c r="B176" i="4"/>
  <c r="M176" i="4"/>
  <c r="A177" i="4"/>
  <c r="B177" i="4"/>
  <c r="M177" i="4"/>
  <c r="A178" i="4"/>
  <c r="B178" i="4"/>
  <c r="M178" i="4"/>
  <c r="A179" i="4"/>
  <c r="B179" i="4"/>
  <c r="M179" i="4"/>
  <c r="A180" i="4"/>
  <c r="B180" i="4"/>
  <c r="M180" i="4"/>
  <c r="A181" i="4"/>
  <c r="B181" i="4"/>
  <c r="M181" i="4"/>
  <c r="A182" i="4"/>
  <c r="B182" i="4"/>
  <c r="M182" i="4"/>
  <c r="A183" i="4"/>
  <c r="B183" i="4"/>
  <c r="M183" i="4"/>
  <c r="A184" i="4"/>
  <c r="B184" i="4"/>
  <c r="M184" i="4"/>
  <c r="A185" i="4"/>
  <c r="B185" i="4"/>
  <c r="M185" i="4"/>
  <c r="A186" i="4"/>
  <c r="B186" i="4"/>
  <c r="M186" i="4"/>
  <c r="A187" i="4"/>
  <c r="B187" i="4"/>
  <c r="M187" i="4"/>
  <c r="A188" i="4"/>
  <c r="B188" i="4"/>
  <c r="M188" i="4"/>
  <c r="A189" i="4"/>
  <c r="B189" i="4"/>
  <c r="M189" i="4"/>
  <c r="A190" i="4"/>
  <c r="B190" i="4"/>
  <c r="M190" i="4"/>
  <c r="A191" i="4"/>
  <c r="B191" i="4"/>
  <c r="M191" i="4"/>
  <c r="A192" i="4"/>
  <c r="B192" i="4"/>
  <c r="M192" i="4"/>
  <c r="A193" i="4"/>
  <c r="B193" i="4"/>
  <c r="M193" i="4"/>
  <c r="A194" i="4"/>
  <c r="B194" i="4"/>
  <c r="M194" i="4"/>
  <c r="A195" i="4"/>
  <c r="B195" i="4"/>
  <c r="M195" i="4"/>
  <c r="A196" i="4"/>
  <c r="B196" i="4"/>
  <c r="M196" i="4"/>
  <c r="A197" i="4"/>
  <c r="B197" i="4"/>
  <c r="M197" i="4"/>
  <c r="A198" i="4"/>
  <c r="B198" i="4"/>
  <c r="M198" i="4"/>
  <c r="A199" i="4"/>
  <c r="B199" i="4"/>
  <c r="M199" i="4"/>
  <c r="A200" i="4"/>
  <c r="B200" i="4"/>
  <c r="M200" i="4"/>
  <c r="A201" i="4"/>
  <c r="B201" i="4"/>
  <c r="M201" i="4"/>
  <c r="A202" i="4"/>
  <c r="B202" i="4"/>
  <c r="M202" i="4"/>
  <c r="A203" i="4"/>
  <c r="B203" i="4"/>
  <c r="M203" i="4"/>
  <c r="A204" i="4"/>
  <c r="B204" i="4"/>
  <c r="M204" i="4"/>
  <c r="A205" i="4"/>
  <c r="B205" i="4"/>
  <c r="M205" i="4"/>
  <c r="A206" i="4"/>
  <c r="B206" i="4"/>
  <c r="M206" i="4"/>
  <c r="A207" i="4"/>
  <c r="B207" i="4"/>
  <c r="M207" i="4"/>
  <c r="A208" i="4"/>
  <c r="B208" i="4"/>
  <c r="M208" i="4"/>
  <c r="A209" i="4"/>
  <c r="B209" i="4"/>
  <c r="M209" i="4"/>
  <c r="A210" i="4"/>
  <c r="B210" i="4"/>
  <c r="M210" i="4"/>
  <c r="A211" i="4"/>
  <c r="B211" i="4"/>
  <c r="M211" i="4"/>
  <c r="A212" i="4"/>
  <c r="B212" i="4"/>
  <c r="M212" i="4"/>
  <c r="A213" i="4"/>
  <c r="B213" i="4"/>
  <c r="M213" i="4"/>
  <c r="A214" i="4"/>
  <c r="B214" i="4"/>
  <c r="M214" i="4"/>
  <c r="A215" i="4"/>
  <c r="B215" i="4"/>
  <c r="M215" i="4"/>
  <c r="A216" i="4"/>
  <c r="B216" i="4"/>
  <c r="M216" i="4"/>
  <c r="A217" i="4"/>
  <c r="B217" i="4"/>
  <c r="M217" i="4"/>
  <c r="A218" i="4"/>
  <c r="B218" i="4"/>
  <c r="M218" i="4"/>
  <c r="A219" i="4"/>
  <c r="B219" i="4"/>
  <c r="M219" i="4"/>
  <c r="A220" i="4"/>
  <c r="B220" i="4"/>
  <c r="M220" i="4"/>
  <c r="A221" i="4"/>
  <c r="B221" i="4"/>
  <c r="M221" i="4"/>
  <c r="A222" i="4"/>
  <c r="B222" i="4"/>
  <c r="M222" i="4"/>
  <c r="A223" i="4"/>
  <c r="B223" i="4"/>
  <c r="M223" i="4"/>
  <c r="A224" i="4"/>
  <c r="B224" i="4"/>
  <c r="M224" i="4"/>
  <c r="A225" i="4"/>
  <c r="B225" i="4"/>
  <c r="M225" i="4"/>
  <c r="A226" i="4"/>
  <c r="B226" i="4"/>
  <c r="M226" i="4"/>
  <c r="A227" i="4"/>
  <c r="B227" i="4"/>
  <c r="M227" i="4"/>
  <c r="A228" i="4"/>
  <c r="B228" i="4"/>
  <c r="M228" i="4"/>
  <c r="A229" i="4"/>
  <c r="B229" i="4"/>
  <c r="M229" i="4"/>
  <c r="A230" i="4"/>
  <c r="B230" i="4"/>
  <c r="M230" i="4"/>
  <c r="A231" i="4"/>
  <c r="B231" i="4"/>
  <c r="M231" i="4"/>
  <c r="A232" i="4"/>
  <c r="B232" i="4"/>
  <c r="M232" i="4"/>
  <c r="A233" i="4"/>
  <c r="B233" i="4"/>
  <c r="M233" i="4"/>
  <c r="A234" i="4"/>
  <c r="B234" i="4"/>
  <c r="M234" i="4"/>
  <c r="A235" i="4"/>
  <c r="B235" i="4"/>
  <c r="M235" i="4"/>
  <c r="A236" i="4"/>
  <c r="B236" i="4"/>
  <c r="M236" i="4"/>
  <c r="A237" i="4"/>
  <c r="B237" i="4"/>
  <c r="M237" i="4"/>
  <c r="A238" i="4"/>
  <c r="B238" i="4"/>
  <c r="M238" i="4"/>
  <c r="A239" i="4"/>
  <c r="B239" i="4"/>
  <c r="M239" i="4"/>
  <c r="A240" i="4"/>
  <c r="B240" i="4"/>
  <c r="M240" i="4"/>
  <c r="A241" i="4"/>
  <c r="B241" i="4"/>
  <c r="M241" i="4"/>
  <c r="A242" i="4"/>
  <c r="B242" i="4"/>
  <c r="M242" i="4"/>
  <c r="A243" i="4"/>
  <c r="B243" i="4"/>
  <c r="M243" i="4"/>
  <c r="A244" i="4"/>
  <c r="B244" i="4"/>
  <c r="M244" i="4"/>
  <c r="A245" i="4"/>
  <c r="B245" i="4"/>
  <c r="M245" i="4"/>
  <c r="A246" i="4"/>
  <c r="B246" i="4"/>
  <c r="M246" i="4"/>
  <c r="A247" i="4"/>
  <c r="B247" i="4"/>
  <c r="M247" i="4"/>
  <c r="A248" i="4"/>
  <c r="B248" i="4"/>
  <c r="M248" i="4"/>
  <c r="A249" i="4"/>
  <c r="B249" i="4"/>
  <c r="M249" i="4"/>
  <c r="A250" i="4"/>
  <c r="B250" i="4"/>
  <c r="M250" i="4"/>
  <c r="A251" i="4"/>
  <c r="B251" i="4"/>
  <c r="M251" i="4"/>
  <c r="A252" i="4"/>
  <c r="B252" i="4"/>
  <c r="M252" i="4"/>
  <c r="A253" i="4"/>
  <c r="B253" i="4"/>
  <c r="M253" i="4"/>
  <c r="A254" i="4"/>
  <c r="B254" i="4"/>
  <c r="M254" i="4"/>
  <c r="A255" i="4"/>
  <c r="B255" i="4"/>
  <c r="M255" i="4"/>
  <c r="A256" i="4"/>
  <c r="B256" i="4"/>
  <c r="M256" i="4"/>
  <c r="A257" i="4"/>
  <c r="B257" i="4"/>
  <c r="M257" i="4"/>
  <c r="A258" i="4"/>
  <c r="B258" i="4"/>
  <c r="M258" i="4"/>
  <c r="A259" i="4"/>
  <c r="B259" i="4"/>
  <c r="M259" i="4"/>
  <c r="A260" i="4"/>
  <c r="B260" i="4"/>
  <c r="M260" i="4"/>
  <c r="A261" i="4"/>
  <c r="B261" i="4"/>
  <c r="M261" i="4"/>
  <c r="A262" i="4"/>
  <c r="B262" i="4"/>
  <c r="M262" i="4"/>
  <c r="A263" i="4"/>
  <c r="B263" i="4"/>
  <c r="M263" i="4"/>
  <c r="A264" i="4"/>
  <c r="B264" i="4"/>
  <c r="M264" i="4"/>
  <c r="A265" i="4"/>
  <c r="B265" i="4"/>
  <c r="M265" i="4"/>
  <c r="A266" i="4"/>
  <c r="B266" i="4"/>
  <c r="M266" i="4"/>
  <c r="A267" i="4"/>
  <c r="B267" i="4"/>
  <c r="M267" i="4"/>
  <c r="A268" i="4"/>
  <c r="B268" i="4"/>
  <c r="M268" i="4"/>
  <c r="A269" i="4"/>
  <c r="B269" i="4"/>
  <c r="M269" i="4"/>
  <c r="A270" i="4"/>
  <c r="B270" i="4"/>
  <c r="M270" i="4"/>
  <c r="A271" i="4"/>
  <c r="B271" i="4"/>
  <c r="M271" i="4"/>
  <c r="A272" i="4"/>
  <c r="B272" i="4"/>
  <c r="M272" i="4"/>
  <c r="A273" i="4"/>
  <c r="B273" i="4"/>
  <c r="M273" i="4"/>
  <c r="A274" i="4"/>
  <c r="B274" i="4"/>
  <c r="M274" i="4"/>
  <c r="A275" i="4"/>
  <c r="B275" i="4"/>
  <c r="M275" i="4"/>
  <c r="A276" i="4"/>
  <c r="B276" i="4"/>
  <c r="M276" i="4"/>
  <c r="A277" i="4"/>
  <c r="B277" i="4"/>
  <c r="M277" i="4"/>
  <c r="A278" i="4"/>
  <c r="B278" i="4"/>
  <c r="M278" i="4"/>
  <c r="A279" i="4"/>
  <c r="B279" i="4"/>
  <c r="M279" i="4"/>
  <c r="A280" i="4"/>
  <c r="B280" i="4"/>
  <c r="M280" i="4"/>
  <c r="A281" i="4"/>
  <c r="B281" i="4"/>
  <c r="M281" i="4"/>
  <c r="A282" i="4"/>
  <c r="B282" i="4"/>
  <c r="M282" i="4"/>
  <c r="A283" i="4"/>
  <c r="B283" i="4"/>
  <c r="M283" i="4"/>
  <c r="A284" i="4"/>
  <c r="B284" i="4"/>
  <c r="M284" i="4"/>
  <c r="A285" i="4"/>
  <c r="B285" i="4"/>
  <c r="M285" i="4"/>
  <c r="A286" i="4"/>
  <c r="B286" i="4"/>
  <c r="M286" i="4"/>
  <c r="A287" i="4"/>
  <c r="B287" i="4"/>
  <c r="M287" i="4"/>
  <c r="A288" i="4"/>
  <c r="B288" i="4"/>
  <c r="M288" i="4"/>
  <c r="A289" i="4"/>
  <c r="B289" i="4"/>
  <c r="M289" i="4"/>
  <c r="A290" i="4"/>
  <c r="B290" i="4"/>
  <c r="M290" i="4"/>
  <c r="A291" i="4"/>
  <c r="B291" i="4"/>
  <c r="M291" i="4"/>
  <c r="A292" i="4"/>
  <c r="B292" i="4"/>
  <c r="M292" i="4"/>
  <c r="A293" i="4"/>
  <c r="B293" i="4"/>
  <c r="M293" i="4"/>
  <c r="A294" i="4"/>
  <c r="B294" i="4"/>
  <c r="M294" i="4"/>
  <c r="A295" i="4"/>
  <c r="B295" i="4"/>
  <c r="M295" i="4"/>
  <c r="A296" i="4"/>
  <c r="B296" i="4"/>
  <c r="M296" i="4"/>
  <c r="A297" i="4"/>
  <c r="B297" i="4"/>
  <c r="M297" i="4"/>
  <c r="A298" i="4"/>
  <c r="B298" i="4"/>
  <c r="M298" i="4"/>
  <c r="A299" i="4"/>
  <c r="B299" i="4"/>
  <c r="M299" i="4"/>
  <c r="A300" i="4"/>
  <c r="B300" i="4"/>
  <c r="M300" i="4"/>
  <c r="A301" i="4"/>
  <c r="B301" i="4"/>
  <c r="M301" i="4"/>
  <c r="A302" i="4"/>
  <c r="B302" i="4"/>
  <c r="M302" i="4"/>
  <c r="A303" i="4"/>
  <c r="B303" i="4"/>
  <c r="M303" i="4"/>
  <c r="A304" i="4"/>
  <c r="B304" i="4"/>
  <c r="M304" i="4"/>
  <c r="A305" i="4"/>
  <c r="B305" i="4"/>
  <c r="M305" i="4"/>
  <c r="A306" i="4"/>
  <c r="B306" i="4"/>
  <c r="M306" i="4"/>
  <c r="A307" i="4"/>
  <c r="B307" i="4"/>
  <c r="M307" i="4"/>
  <c r="A308" i="4"/>
  <c r="B308" i="4"/>
  <c r="M308" i="4"/>
  <c r="A309" i="4"/>
  <c r="B309" i="4"/>
  <c r="M309" i="4"/>
  <c r="A310" i="4"/>
  <c r="B310" i="4"/>
  <c r="M310" i="4"/>
  <c r="A311" i="4"/>
  <c r="B311" i="4"/>
  <c r="M311" i="4"/>
  <c r="A312" i="4"/>
  <c r="B312" i="4"/>
  <c r="M312" i="4"/>
  <c r="A313" i="4"/>
  <c r="B313" i="4"/>
  <c r="M313" i="4"/>
  <c r="A314" i="4"/>
  <c r="B314" i="4"/>
  <c r="M314" i="4"/>
  <c r="A315" i="4"/>
  <c r="B315" i="4"/>
  <c r="M315" i="4"/>
  <c r="A316" i="4"/>
  <c r="B316" i="4"/>
  <c r="M316" i="4"/>
  <c r="A317" i="4"/>
  <c r="B317" i="4"/>
  <c r="M317" i="4"/>
  <c r="A318" i="4"/>
  <c r="B318" i="4"/>
  <c r="M318" i="4"/>
  <c r="A319" i="4"/>
  <c r="B319" i="4"/>
  <c r="M319" i="4"/>
  <c r="A320" i="4"/>
  <c r="B320" i="4"/>
  <c r="M320" i="4"/>
  <c r="A321" i="4"/>
  <c r="B321" i="4"/>
  <c r="M321" i="4"/>
  <c r="A322" i="4"/>
  <c r="B322" i="4"/>
  <c r="M322" i="4"/>
  <c r="A323" i="4"/>
  <c r="B323" i="4"/>
  <c r="M323" i="4"/>
  <c r="A324" i="4"/>
  <c r="B324" i="4"/>
  <c r="M324" i="4"/>
  <c r="A325" i="4"/>
  <c r="B325" i="4"/>
  <c r="M325" i="4"/>
  <c r="A326" i="4"/>
  <c r="B326" i="4"/>
  <c r="M326" i="4"/>
  <c r="A327" i="4"/>
  <c r="B327" i="4"/>
  <c r="M327" i="4"/>
  <c r="A328" i="4"/>
  <c r="B328" i="4"/>
  <c r="M328" i="4"/>
  <c r="A329" i="4"/>
  <c r="B329" i="4"/>
  <c r="M329" i="4"/>
  <c r="A330" i="4"/>
  <c r="B330" i="4"/>
  <c r="M330" i="4"/>
  <c r="A331" i="4"/>
  <c r="B331" i="4"/>
  <c r="M331" i="4"/>
  <c r="A332" i="4"/>
  <c r="B332" i="4"/>
  <c r="M332" i="4"/>
  <c r="A333" i="4"/>
  <c r="B333" i="4"/>
  <c r="M333" i="4"/>
  <c r="A334" i="4"/>
  <c r="B334" i="4"/>
  <c r="M334" i="4"/>
  <c r="A335" i="4"/>
  <c r="B335" i="4"/>
  <c r="M335" i="4"/>
  <c r="A336" i="4"/>
  <c r="B336" i="4"/>
  <c r="M336" i="4"/>
  <c r="A337" i="4"/>
  <c r="B337" i="4"/>
  <c r="M337" i="4"/>
  <c r="A338" i="4"/>
  <c r="B338" i="4"/>
  <c r="M338" i="4"/>
  <c r="A339" i="4"/>
  <c r="B339" i="4"/>
  <c r="M339" i="4"/>
  <c r="A340" i="4"/>
  <c r="B340" i="4"/>
  <c r="M340" i="4"/>
  <c r="A341" i="4"/>
  <c r="B341" i="4"/>
  <c r="M341" i="4"/>
  <c r="A342" i="4"/>
  <c r="B342" i="4"/>
  <c r="M342" i="4"/>
  <c r="A343" i="4"/>
  <c r="B343" i="4"/>
  <c r="M343" i="4"/>
  <c r="A344" i="4"/>
  <c r="B344" i="4"/>
  <c r="M344" i="4"/>
  <c r="A345" i="4"/>
  <c r="B345" i="4"/>
  <c r="M345" i="4"/>
  <c r="A346" i="4"/>
  <c r="B346" i="4"/>
  <c r="M346" i="4"/>
  <c r="A347" i="4"/>
  <c r="B347" i="4"/>
  <c r="M347" i="4"/>
  <c r="A348" i="4"/>
  <c r="B348" i="4"/>
  <c r="M348" i="4"/>
  <c r="A349" i="4"/>
  <c r="B349" i="4"/>
  <c r="M349" i="4"/>
  <c r="A350" i="4"/>
  <c r="B350" i="4"/>
  <c r="M350" i="4"/>
  <c r="A351" i="4"/>
  <c r="B351" i="4"/>
  <c r="M351" i="4"/>
  <c r="A352" i="4"/>
  <c r="B352" i="4"/>
  <c r="M352" i="4"/>
  <c r="A353" i="4"/>
  <c r="B353" i="4"/>
  <c r="M353" i="4"/>
  <c r="A354" i="4"/>
  <c r="B354" i="4"/>
  <c r="M354" i="4"/>
  <c r="A355" i="4"/>
  <c r="B355" i="4"/>
  <c r="M355" i="4"/>
  <c r="A356" i="4"/>
  <c r="B356" i="4"/>
  <c r="M356" i="4"/>
  <c r="A357" i="4"/>
  <c r="B357" i="4"/>
  <c r="M357" i="4"/>
  <c r="A358" i="4"/>
  <c r="B358" i="4"/>
  <c r="M358" i="4"/>
  <c r="A359" i="4"/>
  <c r="B359" i="4"/>
  <c r="M359" i="4"/>
  <c r="A360" i="4"/>
  <c r="B360" i="4"/>
  <c r="M360" i="4"/>
  <c r="A361" i="4"/>
  <c r="B361" i="4"/>
  <c r="M361" i="4"/>
  <c r="A362" i="4"/>
  <c r="B362" i="4"/>
  <c r="M362" i="4"/>
  <c r="A363" i="4"/>
  <c r="B363" i="4"/>
  <c r="M363" i="4"/>
  <c r="A364" i="4"/>
  <c r="B364" i="4"/>
  <c r="M364" i="4"/>
  <c r="A365" i="4"/>
  <c r="B365" i="4"/>
  <c r="M365" i="4"/>
  <c r="A366" i="4"/>
  <c r="B366" i="4"/>
  <c r="M366" i="4"/>
  <c r="A367" i="4"/>
  <c r="B367" i="4"/>
  <c r="M367" i="4"/>
  <c r="A368" i="4"/>
  <c r="B368" i="4"/>
  <c r="M368" i="4"/>
  <c r="A369" i="4"/>
  <c r="B369" i="4"/>
  <c r="M369" i="4"/>
  <c r="A370" i="4"/>
  <c r="B370" i="4"/>
  <c r="M370" i="4"/>
  <c r="A371" i="4"/>
  <c r="B371" i="4"/>
  <c r="M371" i="4"/>
  <c r="A372" i="4"/>
  <c r="B372" i="4"/>
  <c r="M372" i="4"/>
  <c r="A373" i="4"/>
  <c r="B373" i="4"/>
  <c r="M373" i="4"/>
  <c r="A374" i="4"/>
  <c r="B374" i="4"/>
  <c r="M374" i="4"/>
  <c r="A375" i="4"/>
  <c r="B375" i="4"/>
  <c r="M375" i="4"/>
  <c r="A376" i="4"/>
  <c r="B376" i="4"/>
  <c r="M376" i="4"/>
  <c r="A377" i="4"/>
  <c r="B377" i="4"/>
  <c r="M377" i="4"/>
  <c r="A378" i="4"/>
  <c r="B378" i="4"/>
  <c r="M378" i="4"/>
  <c r="A379" i="4"/>
  <c r="B379" i="4"/>
  <c r="M379" i="4"/>
  <c r="A380" i="4"/>
  <c r="B380" i="4"/>
  <c r="M380" i="4"/>
  <c r="A381" i="4"/>
  <c r="B381" i="4"/>
  <c r="M381" i="4"/>
  <c r="A382" i="4"/>
  <c r="B382" i="4"/>
  <c r="M382" i="4"/>
  <c r="A383" i="4"/>
  <c r="B383" i="4"/>
  <c r="M383" i="4"/>
  <c r="A384" i="4"/>
  <c r="B384" i="4"/>
  <c r="M384" i="4"/>
  <c r="A385" i="4"/>
  <c r="B385" i="4"/>
  <c r="M385" i="4"/>
  <c r="A386" i="4"/>
  <c r="B386" i="4"/>
  <c r="M386" i="4"/>
  <c r="A387" i="4"/>
  <c r="B387" i="4"/>
  <c r="M387" i="4"/>
  <c r="A388" i="4"/>
  <c r="B388" i="4"/>
  <c r="M388" i="4"/>
  <c r="A389" i="4"/>
  <c r="B389" i="4"/>
  <c r="M389" i="4"/>
  <c r="A390" i="4"/>
  <c r="B390" i="4"/>
  <c r="M390" i="4"/>
  <c r="A391" i="4"/>
  <c r="B391" i="4"/>
  <c r="M391" i="4"/>
  <c r="A392" i="4"/>
  <c r="B392" i="4"/>
  <c r="M392" i="4"/>
  <c r="A393" i="4"/>
  <c r="B393" i="4"/>
  <c r="M393" i="4"/>
  <c r="A394" i="4"/>
  <c r="B394" i="4"/>
  <c r="M394" i="4"/>
  <c r="A395" i="4"/>
  <c r="B395" i="4"/>
  <c r="M395" i="4"/>
  <c r="A396" i="4"/>
  <c r="B396" i="4"/>
  <c r="M396" i="4"/>
  <c r="A397" i="4"/>
  <c r="B397" i="4"/>
  <c r="M397" i="4"/>
  <c r="A398" i="4"/>
  <c r="B398" i="4"/>
  <c r="M398" i="4"/>
  <c r="A399" i="4"/>
  <c r="B399" i="4"/>
  <c r="M399" i="4"/>
  <c r="A400" i="4"/>
  <c r="B400" i="4"/>
  <c r="M400" i="4"/>
  <c r="A401" i="4"/>
  <c r="B401" i="4"/>
  <c r="M401" i="4"/>
  <c r="A402" i="4"/>
  <c r="B402" i="4"/>
  <c r="M402" i="4"/>
  <c r="A403" i="4"/>
  <c r="B403" i="4"/>
  <c r="M403" i="4"/>
  <c r="A404" i="4"/>
  <c r="B404" i="4"/>
  <c r="M404" i="4"/>
  <c r="A405" i="4"/>
  <c r="B405" i="4"/>
  <c r="M405" i="4"/>
  <c r="A406" i="4"/>
  <c r="B406" i="4"/>
  <c r="M406" i="4"/>
  <c r="A407" i="4"/>
  <c r="B407" i="4"/>
  <c r="M407" i="4"/>
  <c r="A408" i="4"/>
  <c r="B408" i="4"/>
  <c r="M408" i="4"/>
  <c r="A409" i="4"/>
  <c r="B409" i="4"/>
  <c r="M409" i="4"/>
  <c r="A410" i="4"/>
  <c r="B410" i="4"/>
  <c r="M410" i="4"/>
  <c r="A411" i="4"/>
  <c r="B411" i="4"/>
  <c r="M411" i="4"/>
  <c r="A412" i="4"/>
  <c r="B412" i="4"/>
  <c r="M412" i="4"/>
  <c r="A413" i="4"/>
  <c r="B413" i="4"/>
  <c r="M413" i="4"/>
  <c r="A414" i="4"/>
  <c r="B414" i="4"/>
  <c r="M414" i="4"/>
  <c r="A415" i="4"/>
  <c r="B415" i="4"/>
  <c r="M415" i="4"/>
  <c r="A416" i="4"/>
  <c r="B416" i="4"/>
  <c r="M416" i="4"/>
  <c r="A417" i="4"/>
  <c r="B417" i="4"/>
  <c r="M417" i="4"/>
  <c r="A418" i="4"/>
  <c r="B418" i="4"/>
  <c r="M418" i="4"/>
  <c r="A419" i="4"/>
  <c r="B419" i="4"/>
  <c r="M419" i="4"/>
  <c r="A420" i="4"/>
  <c r="B420" i="4"/>
  <c r="M420" i="4"/>
  <c r="A421" i="4"/>
  <c r="B421" i="4"/>
  <c r="M421" i="4"/>
  <c r="A422" i="4"/>
  <c r="B422" i="4"/>
  <c r="M422" i="4"/>
  <c r="A423" i="4"/>
  <c r="B423" i="4"/>
  <c r="M423" i="4"/>
  <c r="A424" i="4"/>
  <c r="B424" i="4"/>
  <c r="M424" i="4"/>
  <c r="A425" i="4"/>
  <c r="B425" i="4"/>
  <c r="M425" i="4"/>
  <c r="A426" i="4"/>
  <c r="B426" i="4"/>
  <c r="M426" i="4"/>
  <c r="A427" i="4"/>
  <c r="B427" i="4"/>
  <c r="M427" i="4"/>
  <c r="A428" i="4"/>
  <c r="B428" i="4"/>
  <c r="M428" i="4"/>
  <c r="A429" i="4"/>
  <c r="B429" i="4"/>
  <c r="M429" i="4"/>
  <c r="A430" i="4"/>
  <c r="B430" i="4"/>
  <c r="M430" i="4"/>
  <c r="A431" i="4"/>
  <c r="B431" i="4"/>
  <c r="M431" i="4"/>
  <c r="A432" i="4"/>
  <c r="B432" i="4"/>
  <c r="M432" i="4"/>
  <c r="A433" i="4"/>
  <c r="B433" i="4"/>
  <c r="M433" i="4"/>
  <c r="A434" i="4"/>
  <c r="B434" i="4"/>
  <c r="M434" i="4"/>
  <c r="A435" i="4"/>
  <c r="B435" i="4"/>
  <c r="M435" i="4"/>
  <c r="A436" i="4"/>
  <c r="B436" i="4"/>
  <c r="M436" i="4"/>
  <c r="A437" i="4"/>
  <c r="B437" i="4"/>
  <c r="M437" i="4"/>
  <c r="A438" i="4"/>
  <c r="B438" i="4"/>
  <c r="M438" i="4"/>
  <c r="A439" i="4"/>
  <c r="B439" i="4"/>
  <c r="M439" i="4"/>
  <c r="A440" i="4"/>
  <c r="B440" i="4"/>
  <c r="M440" i="4"/>
  <c r="A441" i="4"/>
  <c r="B441" i="4"/>
  <c r="M441" i="4"/>
  <c r="A442" i="4"/>
  <c r="B442" i="4"/>
  <c r="M442" i="4"/>
  <c r="A443" i="4"/>
  <c r="B443" i="4"/>
  <c r="M443" i="4"/>
  <c r="A444" i="4"/>
  <c r="B444" i="4"/>
  <c r="M444" i="4"/>
  <c r="A445" i="4"/>
  <c r="B445" i="4"/>
  <c r="M445" i="4"/>
  <c r="A446" i="4"/>
  <c r="B446" i="4"/>
  <c r="M446" i="4"/>
  <c r="A447" i="4"/>
  <c r="B447" i="4"/>
  <c r="M447" i="4"/>
  <c r="A448" i="4"/>
  <c r="B448" i="4"/>
  <c r="M448" i="4"/>
  <c r="A449" i="4"/>
  <c r="B449" i="4"/>
  <c r="M449" i="4"/>
  <c r="A450" i="4"/>
  <c r="B450" i="4"/>
  <c r="M450" i="4"/>
  <c r="A451" i="4"/>
  <c r="B451" i="4"/>
  <c r="M451" i="4"/>
  <c r="A452" i="4"/>
  <c r="B452" i="4"/>
  <c r="M452" i="4"/>
  <c r="A453" i="4"/>
  <c r="B453" i="4"/>
  <c r="M453" i="4"/>
  <c r="A454" i="4"/>
  <c r="B454" i="4"/>
  <c r="M454" i="4"/>
  <c r="A455" i="4"/>
  <c r="B455" i="4"/>
  <c r="M455" i="4"/>
  <c r="A456" i="4"/>
  <c r="B456" i="4"/>
  <c r="M456" i="4"/>
  <c r="A457" i="4"/>
  <c r="B457" i="4"/>
  <c r="M457" i="4"/>
  <c r="A458" i="4"/>
  <c r="B458" i="4"/>
  <c r="M458" i="4"/>
  <c r="A459" i="4"/>
  <c r="B459" i="4"/>
  <c r="M459" i="4"/>
  <c r="A460" i="4"/>
  <c r="B460" i="4"/>
  <c r="M460" i="4"/>
  <c r="A461" i="4"/>
  <c r="B461" i="4"/>
  <c r="M461" i="4"/>
  <c r="A462" i="4"/>
  <c r="B462" i="4"/>
  <c r="M462" i="4"/>
  <c r="A463" i="4"/>
  <c r="B463" i="4"/>
  <c r="M463" i="4"/>
  <c r="A464" i="4"/>
  <c r="B464" i="4"/>
  <c r="M464" i="4"/>
  <c r="A465" i="4"/>
  <c r="B465" i="4"/>
  <c r="M465" i="4"/>
  <c r="A466" i="4"/>
  <c r="B466" i="4"/>
  <c r="M466" i="4"/>
  <c r="A467" i="4"/>
  <c r="B467" i="4"/>
  <c r="M467" i="4"/>
  <c r="A468" i="4"/>
  <c r="B468" i="4"/>
  <c r="M468" i="4"/>
  <c r="A469" i="4"/>
  <c r="B469" i="4"/>
  <c r="M469" i="4"/>
  <c r="A470" i="4"/>
  <c r="B470" i="4"/>
  <c r="M470" i="4"/>
  <c r="A471" i="4"/>
  <c r="B471" i="4"/>
  <c r="M471" i="4"/>
  <c r="A472" i="4"/>
  <c r="B472" i="4"/>
  <c r="M472" i="4"/>
  <c r="A473" i="4"/>
  <c r="B473" i="4"/>
  <c r="M473" i="4"/>
  <c r="A474" i="4"/>
  <c r="B474" i="4"/>
  <c r="M474" i="4"/>
  <c r="A475" i="4"/>
  <c r="B475" i="4"/>
  <c r="M475" i="4"/>
  <c r="A476" i="4"/>
  <c r="B476" i="4"/>
  <c r="M476" i="4"/>
  <c r="A477" i="4"/>
  <c r="B477" i="4"/>
  <c r="M477" i="4"/>
  <c r="A478" i="4"/>
  <c r="B478" i="4"/>
  <c r="M478" i="4"/>
  <c r="A479" i="4"/>
  <c r="B479" i="4"/>
  <c r="M479" i="4"/>
  <c r="A480" i="4"/>
  <c r="B480" i="4"/>
  <c r="M480" i="4"/>
  <c r="A481" i="4"/>
  <c r="B481" i="4"/>
  <c r="M481" i="4"/>
  <c r="A482" i="4"/>
  <c r="B482" i="4"/>
  <c r="M482" i="4"/>
  <c r="A483" i="4"/>
  <c r="B483" i="4"/>
  <c r="M483" i="4"/>
  <c r="A484" i="4"/>
  <c r="B484" i="4"/>
  <c r="M484" i="4"/>
  <c r="A485" i="4"/>
  <c r="B485" i="4"/>
  <c r="M485" i="4"/>
  <c r="A486" i="4"/>
  <c r="B486" i="4"/>
  <c r="M486" i="4"/>
  <c r="A487" i="4"/>
  <c r="B487" i="4"/>
  <c r="M487" i="4"/>
  <c r="A488" i="4"/>
  <c r="B488" i="4"/>
  <c r="M488" i="4"/>
  <c r="A489" i="4"/>
  <c r="B489" i="4"/>
  <c r="M489" i="4"/>
  <c r="A490" i="4"/>
  <c r="B490" i="4"/>
  <c r="M490" i="4"/>
  <c r="A491" i="4"/>
  <c r="B491" i="4"/>
  <c r="M491" i="4"/>
  <c r="A492" i="4"/>
  <c r="B492" i="4"/>
  <c r="M492" i="4"/>
  <c r="A493" i="4"/>
  <c r="B493" i="4"/>
  <c r="M493" i="4"/>
  <c r="A494" i="4"/>
  <c r="B494" i="4"/>
  <c r="M494" i="4"/>
  <c r="A495" i="4"/>
  <c r="B495" i="4"/>
  <c r="M495" i="4"/>
  <c r="A496" i="4"/>
  <c r="B496" i="4"/>
  <c r="M496" i="4"/>
  <c r="A497" i="4"/>
  <c r="B497" i="4"/>
  <c r="M497" i="4"/>
  <c r="A498" i="4"/>
  <c r="B498" i="4"/>
  <c r="M498" i="4"/>
  <c r="A499" i="4"/>
  <c r="B499" i="4"/>
  <c r="M499" i="4"/>
  <c r="A500" i="4"/>
  <c r="B500" i="4"/>
  <c r="M500" i="4"/>
  <c r="A501" i="4"/>
  <c r="B501" i="4"/>
  <c r="M501" i="4"/>
  <c r="A502" i="4"/>
  <c r="B502" i="4"/>
  <c r="M502" i="4"/>
  <c r="A503" i="4"/>
  <c r="B503" i="4"/>
  <c r="M503" i="4"/>
  <c r="A504" i="4"/>
  <c r="B504" i="4"/>
  <c r="M504" i="4"/>
  <c r="A505" i="4"/>
  <c r="B505" i="4"/>
  <c r="M505" i="4"/>
  <c r="A506" i="4"/>
  <c r="B506" i="4"/>
  <c r="M506" i="4"/>
  <c r="A507" i="4"/>
  <c r="B507" i="4"/>
  <c r="M507" i="4"/>
  <c r="A508" i="4"/>
  <c r="B508" i="4"/>
  <c r="M508" i="4"/>
  <c r="A509" i="4"/>
  <c r="B509" i="4"/>
  <c r="M509" i="4"/>
  <c r="A510" i="4"/>
  <c r="B510" i="4"/>
  <c r="M510" i="4"/>
  <c r="A511" i="4"/>
  <c r="B511" i="4"/>
  <c r="M511" i="4"/>
  <c r="A512" i="4"/>
  <c r="B512" i="4"/>
  <c r="M512" i="4"/>
  <c r="A513" i="4"/>
  <c r="B513" i="4"/>
  <c r="M513" i="4"/>
  <c r="A514" i="4"/>
  <c r="B514" i="4"/>
  <c r="M514" i="4"/>
  <c r="A515" i="4"/>
  <c r="B515" i="4"/>
  <c r="M515" i="4"/>
  <c r="A516" i="4"/>
  <c r="B516" i="4"/>
  <c r="M516" i="4"/>
  <c r="A517" i="4"/>
  <c r="B517" i="4"/>
  <c r="M517" i="4"/>
  <c r="A518" i="4"/>
  <c r="B518" i="4"/>
  <c r="M518" i="4"/>
  <c r="A519" i="4"/>
  <c r="B519" i="4"/>
  <c r="M519" i="4"/>
  <c r="A520" i="4"/>
  <c r="B520" i="4"/>
  <c r="M520" i="4"/>
  <c r="A521" i="4"/>
  <c r="B521" i="4"/>
  <c r="M521" i="4"/>
  <c r="A522" i="4"/>
  <c r="B522" i="4"/>
  <c r="M522" i="4"/>
  <c r="A523" i="4"/>
  <c r="B523" i="4"/>
  <c r="M523" i="4"/>
  <c r="A524" i="4"/>
  <c r="B524" i="4"/>
  <c r="M524" i="4"/>
  <c r="A525" i="4"/>
  <c r="B525" i="4"/>
  <c r="M525" i="4"/>
  <c r="A526" i="4"/>
  <c r="B526" i="4"/>
  <c r="M526" i="4"/>
  <c r="A527" i="4"/>
  <c r="B527" i="4"/>
  <c r="M527" i="4"/>
  <c r="A528" i="4"/>
  <c r="B528" i="4"/>
  <c r="M528" i="4"/>
  <c r="A529" i="4"/>
  <c r="B529" i="4"/>
  <c r="M529" i="4"/>
  <c r="A530" i="4"/>
  <c r="B530" i="4"/>
  <c r="M530" i="4"/>
  <c r="A531" i="4"/>
  <c r="B531" i="4"/>
  <c r="M531" i="4"/>
  <c r="A532" i="4"/>
  <c r="B532" i="4"/>
  <c r="M532" i="4"/>
  <c r="A533" i="4"/>
  <c r="B533" i="4"/>
  <c r="M533" i="4"/>
  <c r="A534" i="4"/>
  <c r="B534" i="4"/>
  <c r="M534" i="4"/>
  <c r="A535" i="4"/>
  <c r="B535" i="4"/>
  <c r="M535" i="4"/>
  <c r="A536" i="4"/>
  <c r="B536" i="4"/>
  <c r="M536" i="4"/>
  <c r="A537" i="4"/>
  <c r="B537" i="4"/>
  <c r="M537" i="4"/>
  <c r="A538" i="4"/>
  <c r="B538" i="4"/>
  <c r="M538" i="4"/>
  <c r="A539" i="4"/>
  <c r="B539" i="4"/>
  <c r="M539" i="4"/>
  <c r="A540" i="4"/>
  <c r="B540" i="4"/>
  <c r="M540" i="4"/>
  <c r="A541" i="4"/>
  <c r="B541" i="4"/>
  <c r="M541" i="4"/>
  <c r="A542" i="4"/>
  <c r="B542" i="4"/>
  <c r="M542" i="4"/>
  <c r="A543" i="4"/>
  <c r="B543" i="4"/>
  <c r="M543" i="4"/>
  <c r="A544" i="4"/>
  <c r="B544" i="4"/>
  <c r="M544" i="4"/>
  <c r="A545" i="4"/>
  <c r="B545" i="4"/>
  <c r="M545" i="4"/>
  <c r="A546" i="4"/>
  <c r="B546" i="4"/>
  <c r="A547" i="4"/>
  <c r="B547" i="4"/>
  <c r="M547" i="4"/>
  <c r="A548" i="4"/>
  <c r="B548" i="4"/>
  <c r="M548" i="4"/>
  <c r="A549" i="4"/>
  <c r="B549" i="4"/>
  <c r="M549" i="4"/>
  <c r="A550" i="4"/>
  <c r="B550" i="4"/>
  <c r="M550" i="4"/>
  <c r="A551" i="4"/>
  <c r="B551" i="4"/>
  <c r="M551" i="4"/>
  <c r="A552" i="4"/>
  <c r="B552" i="4"/>
  <c r="M552" i="4"/>
  <c r="A553" i="4"/>
  <c r="B553" i="4"/>
  <c r="M553" i="4"/>
  <c r="A554" i="4"/>
  <c r="B554" i="4"/>
  <c r="M554" i="4"/>
  <c r="A555" i="4"/>
  <c r="B555" i="4"/>
  <c r="M555" i="4"/>
  <c r="A556" i="4"/>
  <c r="B556" i="4"/>
  <c r="M556" i="4"/>
  <c r="A557" i="4"/>
  <c r="B557" i="4"/>
  <c r="M557" i="4"/>
  <c r="A558" i="4"/>
  <c r="B558" i="4"/>
  <c r="M558" i="4"/>
  <c r="A559" i="4"/>
  <c r="B559" i="4"/>
  <c r="M559" i="4"/>
  <c r="A560" i="4"/>
  <c r="B560" i="4"/>
  <c r="M560" i="4"/>
  <c r="A561" i="4"/>
  <c r="B561" i="4"/>
  <c r="M561" i="4"/>
  <c r="A562" i="4"/>
  <c r="B562" i="4"/>
  <c r="M562" i="4"/>
  <c r="A563" i="4"/>
  <c r="B563" i="4"/>
  <c r="M563" i="4"/>
  <c r="A564" i="4"/>
  <c r="B564" i="4"/>
  <c r="M564" i="4"/>
  <c r="A565" i="4"/>
  <c r="B565" i="4"/>
  <c r="M565" i="4"/>
  <c r="A566" i="4"/>
  <c r="B566" i="4"/>
  <c r="M566" i="4"/>
  <c r="A567" i="4"/>
  <c r="B567" i="4"/>
  <c r="M567" i="4"/>
  <c r="A568" i="4"/>
  <c r="B568" i="4"/>
  <c r="M568" i="4"/>
  <c r="A569" i="4"/>
  <c r="B569" i="4"/>
  <c r="M569" i="4"/>
  <c r="A570" i="4"/>
  <c r="B570" i="4"/>
  <c r="M570" i="4"/>
  <c r="A571" i="4"/>
  <c r="B571" i="4"/>
  <c r="M571" i="4"/>
  <c r="A572" i="4"/>
  <c r="B572" i="4"/>
  <c r="M572" i="4"/>
  <c r="A573" i="4"/>
  <c r="B573" i="4"/>
  <c r="M573" i="4"/>
  <c r="A574" i="4"/>
  <c r="B574" i="4"/>
  <c r="M574" i="4"/>
  <c r="A575" i="4"/>
  <c r="B575" i="4"/>
  <c r="M575" i="4"/>
  <c r="A576" i="4"/>
  <c r="B576" i="4"/>
  <c r="M576" i="4"/>
  <c r="A577" i="4"/>
  <c r="B577" i="4"/>
  <c r="M577" i="4"/>
  <c r="A578" i="4"/>
  <c r="B578" i="4"/>
  <c r="M578" i="4"/>
  <c r="A579" i="4"/>
  <c r="B579" i="4"/>
  <c r="M579" i="4"/>
  <c r="A580" i="4"/>
  <c r="B580" i="4"/>
  <c r="M580" i="4"/>
  <c r="A581" i="4"/>
  <c r="B581" i="4"/>
  <c r="M581" i="4"/>
  <c r="A582" i="4"/>
  <c r="B582" i="4"/>
  <c r="M582" i="4"/>
  <c r="A583" i="4"/>
  <c r="B583" i="4"/>
  <c r="M583" i="4"/>
  <c r="A584" i="4"/>
  <c r="B584" i="4"/>
  <c r="M584" i="4"/>
  <c r="A585" i="4"/>
  <c r="B585" i="4"/>
  <c r="M585" i="4"/>
  <c r="A586" i="4"/>
  <c r="B586" i="4"/>
  <c r="M586" i="4"/>
  <c r="A587" i="4"/>
  <c r="B587" i="4"/>
  <c r="M587" i="4"/>
  <c r="A588" i="4"/>
  <c r="B588" i="4"/>
  <c r="M588" i="4"/>
  <c r="A589" i="4"/>
  <c r="B589" i="4"/>
  <c r="M589" i="4"/>
  <c r="A590" i="4"/>
  <c r="B590" i="4"/>
  <c r="M590" i="4"/>
  <c r="A591" i="4"/>
  <c r="B591" i="4"/>
  <c r="M591" i="4"/>
  <c r="A592" i="4"/>
  <c r="B592" i="4"/>
  <c r="M592" i="4"/>
  <c r="A593" i="4"/>
  <c r="B593" i="4"/>
  <c r="M593" i="4"/>
  <c r="A594" i="4"/>
  <c r="B594" i="4"/>
  <c r="M594" i="4"/>
  <c r="A595" i="4"/>
  <c r="B595" i="4"/>
  <c r="M595" i="4"/>
  <c r="A596" i="4"/>
  <c r="B596" i="4"/>
  <c r="M596" i="4"/>
  <c r="A597" i="4"/>
  <c r="B597" i="4"/>
  <c r="M597" i="4"/>
  <c r="A598" i="4"/>
  <c r="B598" i="4"/>
  <c r="M598" i="4"/>
  <c r="A599" i="4"/>
  <c r="B599" i="4"/>
  <c r="M599" i="4"/>
  <c r="A600" i="4"/>
  <c r="B600" i="4"/>
  <c r="M600" i="4"/>
  <c r="A601" i="4"/>
  <c r="B601" i="4"/>
  <c r="M601" i="4"/>
  <c r="A602" i="4"/>
  <c r="B602" i="4"/>
  <c r="M602" i="4"/>
  <c r="A603" i="4"/>
  <c r="B603" i="4"/>
  <c r="M603" i="4"/>
  <c r="A604" i="4"/>
  <c r="B604" i="4"/>
  <c r="M604" i="4"/>
  <c r="A605" i="4"/>
  <c r="B605" i="4"/>
  <c r="M605" i="4"/>
  <c r="A606" i="4"/>
  <c r="B606" i="4"/>
  <c r="M606" i="4"/>
  <c r="A607" i="4"/>
  <c r="B607" i="4"/>
  <c r="M607" i="4"/>
  <c r="A608" i="4"/>
  <c r="B608" i="4"/>
  <c r="M608" i="4"/>
  <c r="A609" i="4"/>
  <c r="B609" i="4"/>
  <c r="M609" i="4"/>
  <c r="A610" i="4"/>
  <c r="B610" i="4"/>
  <c r="M610" i="4"/>
  <c r="A611" i="4"/>
  <c r="B611" i="4"/>
  <c r="M611" i="4"/>
  <c r="A612" i="4"/>
  <c r="B612" i="4"/>
  <c r="M612" i="4"/>
  <c r="A613" i="4"/>
  <c r="B613" i="4"/>
  <c r="M613" i="4"/>
  <c r="A614" i="4"/>
  <c r="B614" i="4"/>
  <c r="M614" i="4"/>
  <c r="A615" i="4"/>
  <c r="B615" i="4"/>
  <c r="M615" i="4"/>
  <c r="A616" i="4"/>
  <c r="B616" i="4"/>
  <c r="M616" i="4"/>
  <c r="A617" i="4"/>
  <c r="B617" i="4"/>
  <c r="M617" i="4"/>
  <c r="A618" i="4"/>
  <c r="B618" i="4"/>
  <c r="M618" i="4"/>
  <c r="A619" i="4"/>
  <c r="B619" i="4"/>
  <c r="M619" i="4"/>
  <c r="A620" i="4"/>
  <c r="B620" i="4"/>
  <c r="M620" i="4"/>
  <c r="A621" i="4"/>
  <c r="B621" i="4"/>
  <c r="M621" i="4"/>
  <c r="A622" i="4"/>
  <c r="B622" i="4"/>
  <c r="M622" i="4"/>
  <c r="A623" i="4"/>
  <c r="B623" i="4"/>
  <c r="M623" i="4"/>
  <c r="A624" i="4"/>
  <c r="B624" i="4"/>
  <c r="M624" i="4"/>
  <c r="A625" i="4"/>
  <c r="B625" i="4"/>
  <c r="M625" i="4"/>
  <c r="A626" i="4"/>
  <c r="B626" i="4"/>
  <c r="M626" i="4"/>
  <c r="A627" i="4"/>
  <c r="B627" i="4"/>
  <c r="M627" i="4"/>
  <c r="A628" i="4"/>
  <c r="B628" i="4"/>
  <c r="M628" i="4"/>
  <c r="A629" i="4"/>
  <c r="B629" i="4"/>
  <c r="M629" i="4"/>
  <c r="A630" i="4"/>
  <c r="B630" i="4"/>
  <c r="M630" i="4"/>
  <c r="A631" i="4"/>
  <c r="B631" i="4"/>
  <c r="M631" i="4"/>
  <c r="A632" i="4"/>
  <c r="B632" i="4"/>
  <c r="M632" i="4"/>
  <c r="A633" i="4"/>
  <c r="B633" i="4"/>
  <c r="M633" i="4"/>
  <c r="A634" i="4"/>
  <c r="B634" i="4"/>
  <c r="M634" i="4"/>
  <c r="A635" i="4"/>
  <c r="B635" i="4"/>
  <c r="M635" i="4"/>
  <c r="A636" i="4"/>
  <c r="B636" i="4"/>
  <c r="M636" i="4"/>
  <c r="A637" i="4"/>
  <c r="B637" i="4"/>
  <c r="M637" i="4"/>
  <c r="A638" i="4"/>
  <c r="B638" i="4"/>
  <c r="M638" i="4"/>
  <c r="A639" i="4"/>
  <c r="B639" i="4"/>
  <c r="M639" i="4"/>
  <c r="A640" i="4"/>
  <c r="B640" i="4"/>
  <c r="M640" i="4"/>
  <c r="A641" i="4"/>
  <c r="B641" i="4"/>
  <c r="M641" i="4"/>
  <c r="A642" i="4"/>
  <c r="B642" i="4"/>
  <c r="M642" i="4"/>
  <c r="A643" i="4"/>
  <c r="B643" i="4"/>
  <c r="M643" i="4"/>
  <c r="A644" i="4"/>
  <c r="B644" i="4"/>
  <c r="M644" i="4"/>
  <c r="A645" i="4"/>
  <c r="B645" i="4"/>
  <c r="M645" i="4"/>
  <c r="A646" i="4"/>
  <c r="B646" i="4"/>
  <c r="M646" i="4"/>
  <c r="A647" i="4"/>
  <c r="B647" i="4"/>
  <c r="M647" i="4"/>
  <c r="A648" i="4"/>
  <c r="B648" i="4"/>
  <c r="M648" i="4"/>
  <c r="A649" i="4"/>
  <c r="B649" i="4"/>
  <c r="M649" i="4"/>
  <c r="A650" i="4"/>
  <c r="B650" i="4"/>
  <c r="M650" i="4"/>
  <c r="A651" i="4"/>
  <c r="B651" i="4"/>
  <c r="M651" i="4"/>
  <c r="A652" i="4"/>
  <c r="B652" i="4"/>
  <c r="M652" i="4"/>
  <c r="A653" i="4"/>
  <c r="B653" i="4"/>
  <c r="M653" i="4"/>
  <c r="A654" i="4"/>
  <c r="B654" i="4"/>
  <c r="M654" i="4"/>
  <c r="A655" i="4"/>
  <c r="B655" i="4"/>
  <c r="M655" i="4"/>
  <c r="A656" i="4"/>
  <c r="B656" i="4"/>
  <c r="M656" i="4"/>
  <c r="A657" i="4"/>
  <c r="B657" i="4"/>
  <c r="M657" i="4"/>
  <c r="A658" i="4"/>
  <c r="B658" i="4"/>
  <c r="M658" i="4"/>
  <c r="A659" i="4"/>
  <c r="B659" i="4"/>
  <c r="M659" i="4"/>
  <c r="A660" i="4"/>
  <c r="B660" i="4"/>
  <c r="M660" i="4"/>
  <c r="A661" i="4"/>
  <c r="B661" i="4"/>
  <c r="M661" i="4"/>
  <c r="A662" i="4"/>
  <c r="B662" i="4"/>
  <c r="M662" i="4"/>
  <c r="A663" i="4"/>
  <c r="B663" i="4"/>
  <c r="M663" i="4"/>
  <c r="A664" i="4"/>
  <c r="B664" i="4"/>
  <c r="M664" i="4"/>
  <c r="A665" i="4"/>
  <c r="B665" i="4"/>
  <c r="M665" i="4"/>
  <c r="A666" i="4"/>
  <c r="B666" i="4"/>
  <c r="M666" i="4"/>
  <c r="A667" i="4"/>
  <c r="B667" i="4"/>
  <c r="M667" i="4"/>
  <c r="A668" i="4"/>
  <c r="B668" i="4"/>
  <c r="M668" i="4"/>
  <c r="A669" i="4"/>
  <c r="B669" i="4"/>
  <c r="M669" i="4"/>
  <c r="A670" i="4"/>
  <c r="B670" i="4"/>
  <c r="M670" i="4"/>
  <c r="A671" i="4"/>
  <c r="B671" i="4"/>
  <c r="M671" i="4"/>
  <c r="A672" i="4"/>
  <c r="B672" i="4"/>
  <c r="M672" i="4"/>
  <c r="A673" i="4"/>
  <c r="B673" i="4"/>
  <c r="M673" i="4"/>
  <c r="A674" i="4"/>
  <c r="B674" i="4"/>
  <c r="M674" i="4"/>
  <c r="A675" i="4"/>
  <c r="B675" i="4"/>
  <c r="M675" i="4"/>
  <c r="A676" i="4"/>
  <c r="B676" i="4"/>
  <c r="M676" i="4"/>
  <c r="A677" i="4"/>
  <c r="B677" i="4"/>
  <c r="M677" i="4"/>
  <c r="A678" i="4"/>
  <c r="B678" i="4"/>
  <c r="M678" i="4"/>
  <c r="A679" i="4"/>
  <c r="B679" i="4"/>
  <c r="M679" i="4"/>
  <c r="A680" i="4"/>
  <c r="B680" i="4"/>
  <c r="M680" i="4"/>
  <c r="A681" i="4"/>
  <c r="B681" i="4"/>
  <c r="M681" i="4"/>
  <c r="A682" i="4"/>
  <c r="B682" i="4"/>
  <c r="M682" i="4"/>
  <c r="A683" i="4"/>
  <c r="B683" i="4"/>
  <c r="M683" i="4"/>
  <c r="A684" i="4"/>
  <c r="B684" i="4"/>
  <c r="M684" i="4"/>
  <c r="A685" i="4"/>
  <c r="B685" i="4"/>
  <c r="M685" i="4"/>
  <c r="A686" i="4"/>
  <c r="B686" i="4"/>
  <c r="M686" i="4"/>
  <c r="A687" i="4"/>
  <c r="B687" i="4"/>
  <c r="M687" i="4"/>
  <c r="A688" i="4"/>
  <c r="B688" i="4"/>
  <c r="M688" i="4"/>
  <c r="A689" i="4"/>
  <c r="B689" i="4"/>
  <c r="M689" i="4"/>
  <c r="A690" i="4"/>
  <c r="B690" i="4"/>
  <c r="M690" i="4"/>
  <c r="A691" i="4"/>
  <c r="B691" i="4"/>
  <c r="M691" i="4"/>
  <c r="A692" i="4"/>
  <c r="B692" i="4"/>
  <c r="M692" i="4"/>
  <c r="A693" i="4"/>
  <c r="B693" i="4"/>
  <c r="M693" i="4"/>
  <c r="A694" i="4"/>
  <c r="B694" i="4"/>
  <c r="M694" i="4"/>
  <c r="A695" i="4"/>
  <c r="B695" i="4"/>
  <c r="M695" i="4"/>
  <c r="A696" i="4"/>
  <c r="B696" i="4"/>
  <c r="M696" i="4"/>
  <c r="A697" i="4"/>
  <c r="B697" i="4"/>
  <c r="M697" i="4"/>
  <c r="A698" i="4"/>
  <c r="B698" i="4"/>
  <c r="M698" i="4"/>
  <c r="A699" i="4"/>
  <c r="B699" i="4"/>
  <c r="M699" i="4"/>
  <c r="A700" i="4"/>
  <c r="B700" i="4"/>
  <c r="M700" i="4"/>
  <c r="A701" i="4"/>
  <c r="B701" i="4"/>
  <c r="M701" i="4"/>
  <c r="A702" i="4"/>
  <c r="B702" i="4"/>
  <c r="M702" i="4"/>
  <c r="A703" i="4"/>
  <c r="B703" i="4"/>
  <c r="M703" i="4"/>
  <c r="A704" i="4"/>
  <c r="B704" i="4"/>
  <c r="M704" i="4"/>
  <c r="A705" i="4"/>
  <c r="B705" i="4"/>
  <c r="M705" i="4"/>
  <c r="A706" i="4"/>
  <c r="B706" i="4"/>
  <c r="M706" i="4"/>
  <c r="A707" i="4"/>
  <c r="B707" i="4"/>
  <c r="M707" i="4"/>
  <c r="A708" i="4"/>
  <c r="B708" i="4"/>
  <c r="M708" i="4"/>
  <c r="A709" i="4"/>
  <c r="B709" i="4"/>
  <c r="M709" i="4"/>
  <c r="A710" i="4"/>
  <c r="B710" i="4"/>
  <c r="M710" i="4"/>
  <c r="A711" i="4"/>
  <c r="B711" i="4"/>
  <c r="M711" i="4"/>
  <c r="A712" i="4"/>
  <c r="B712" i="4"/>
  <c r="M712" i="4"/>
  <c r="A713" i="4"/>
  <c r="B713" i="4"/>
  <c r="M713" i="4"/>
  <c r="A714" i="4"/>
  <c r="B714" i="4"/>
  <c r="M714" i="4"/>
  <c r="A715" i="4"/>
  <c r="B715" i="4"/>
  <c r="M715" i="4"/>
  <c r="A716" i="4"/>
  <c r="B716" i="4"/>
  <c r="M716" i="4"/>
  <c r="A717" i="4"/>
  <c r="B717" i="4"/>
  <c r="M717" i="4"/>
  <c r="A718" i="4"/>
  <c r="B718" i="4"/>
  <c r="M718" i="4"/>
  <c r="A719" i="4"/>
  <c r="B719" i="4"/>
  <c r="M719" i="4"/>
  <c r="A720" i="4"/>
  <c r="B720" i="4"/>
  <c r="M720" i="4"/>
  <c r="A721" i="4"/>
  <c r="B721" i="4"/>
  <c r="M721" i="4"/>
  <c r="A722" i="4"/>
  <c r="B722" i="4"/>
  <c r="M722" i="4"/>
  <c r="A723" i="4"/>
  <c r="B723" i="4"/>
  <c r="M723" i="4"/>
  <c r="A724" i="4"/>
  <c r="B724" i="4"/>
  <c r="M724" i="4"/>
  <c r="A725" i="4"/>
  <c r="B725" i="4"/>
  <c r="M725" i="4"/>
  <c r="A726" i="4"/>
  <c r="B726" i="4"/>
  <c r="M726" i="4"/>
  <c r="A727" i="4"/>
  <c r="B727" i="4"/>
  <c r="M727" i="4"/>
  <c r="A728" i="4"/>
  <c r="B728" i="4"/>
  <c r="M728" i="4"/>
  <c r="A729" i="4"/>
  <c r="B729" i="4"/>
  <c r="M729" i="4"/>
  <c r="A730" i="4"/>
  <c r="B730" i="4"/>
  <c r="M730" i="4"/>
  <c r="A731" i="4"/>
  <c r="B731" i="4"/>
  <c r="M731" i="4"/>
  <c r="A732" i="4"/>
  <c r="B732" i="4"/>
  <c r="M732" i="4"/>
  <c r="A733" i="4"/>
  <c r="B733" i="4"/>
  <c r="M733" i="4"/>
  <c r="A734" i="4"/>
  <c r="B734" i="4"/>
  <c r="M734" i="4"/>
  <c r="A735" i="4"/>
  <c r="B735" i="4"/>
  <c r="M735" i="4"/>
  <c r="A736" i="4"/>
  <c r="B736" i="4"/>
  <c r="M736" i="4"/>
  <c r="A737" i="4"/>
  <c r="B737" i="4"/>
  <c r="M737" i="4"/>
  <c r="A738" i="4"/>
  <c r="B738" i="4"/>
  <c r="M738" i="4"/>
  <c r="A739" i="4"/>
  <c r="B739" i="4"/>
  <c r="M739" i="4"/>
  <c r="A740" i="4"/>
  <c r="B740" i="4"/>
  <c r="M740" i="4"/>
  <c r="A741" i="4"/>
  <c r="B741" i="4"/>
  <c r="M741" i="4"/>
  <c r="A742" i="4"/>
  <c r="B742" i="4"/>
  <c r="M742" i="4"/>
  <c r="A743" i="4"/>
  <c r="B743" i="4"/>
  <c r="M743" i="4"/>
  <c r="A744" i="4"/>
  <c r="B744" i="4"/>
  <c r="M744" i="4"/>
  <c r="A745" i="4"/>
  <c r="B745" i="4"/>
  <c r="M745" i="4"/>
  <c r="A746" i="4"/>
  <c r="B746" i="4"/>
  <c r="M746" i="4"/>
  <c r="A747" i="4"/>
  <c r="B747" i="4"/>
  <c r="M747" i="4"/>
  <c r="A748" i="4"/>
  <c r="B748" i="4"/>
  <c r="M748" i="4"/>
  <c r="A749" i="4"/>
  <c r="B749" i="4"/>
  <c r="M749" i="4"/>
  <c r="A750" i="4"/>
  <c r="B750" i="4"/>
  <c r="M750" i="4"/>
  <c r="A751" i="4"/>
  <c r="B751" i="4"/>
  <c r="M751" i="4"/>
  <c r="A752" i="4"/>
  <c r="B752" i="4"/>
  <c r="M752" i="4"/>
  <c r="A753" i="4"/>
  <c r="B753" i="4"/>
  <c r="M753" i="4"/>
  <c r="A754" i="4"/>
  <c r="B754" i="4"/>
  <c r="M754" i="4"/>
  <c r="A755" i="4"/>
  <c r="B755" i="4"/>
  <c r="M755" i="4"/>
  <c r="A756" i="4"/>
  <c r="B756" i="4"/>
  <c r="M756" i="4"/>
  <c r="A757" i="4"/>
  <c r="B757" i="4"/>
  <c r="M757" i="4"/>
  <c r="A758" i="4"/>
  <c r="B758" i="4"/>
  <c r="M758" i="4"/>
  <c r="A759" i="4"/>
  <c r="B759" i="4"/>
  <c r="M759" i="4"/>
  <c r="A760" i="4"/>
  <c r="B760" i="4"/>
  <c r="M760" i="4"/>
  <c r="A761" i="4"/>
  <c r="B761" i="4"/>
  <c r="M761" i="4"/>
  <c r="A762" i="4"/>
  <c r="B762" i="4"/>
  <c r="M762" i="4"/>
  <c r="A763" i="4"/>
  <c r="B763" i="4"/>
  <c r="M763" i="4"/>
  <c r="A764" i="4"/>
  <c r="B764" i="4"/>
  <c r="M764" i="4"/>
  <c r="A765" i="4"/>
  <c r="B765" i="4"/>
  <c r="M765" i="4"/>
  <c r="A766" i="4"/>
  <c r="B766" i="4"/>
  <c r="M766" i="4"/>
  <c r="A767" i="4"/>
  <c r="B767" i="4"/>
  <c r="M767" i="4"/>
  <c r="A768" i="4"/>
  <c r="B768" i="4"/>
  <c r="M768" i="4"/>
  <c r="A769" i="4"/>
  <c r="B769" i="4"/>
  <c r="M769" i="4"/>
  <c r="A770" i="4"/>
  <c r="B770" i="4"/>
  <c r="M770" i="4"/>
  <c r="A771" i="4"/>
  <c r="B771" i="4"/>
  <c r="M771" i="4"/>
  <c r="A772" i="4"/>
  <c r="B772" i="4"/>
  <c r="M772" i="4"/>
  <c r="A773" i="4"/>
  <c r="B773" i="4"/>
  <c r="M773" i="4"/>
  <c r="A774" i="4"/>
  <c r="B774" i="4"/>
  <c r="M774" i="4"/>
  <c r="A775" i="4"/>
  <c r="B775" i="4"/>
  <c r="M775" i="4"/>
  <c r="A776" i="4"/>
  <c r="B776" i="4"/>
  <c r="M776" i="4"/>
  <c r="A777" i="4"/>
  <c r="B777" i="4"/>
  <c r="M777" i="4"/>
  <c r="A778" i="4"/>
  <c r="B778" i="4"/>
  <c r="M778" i="4"/>
  <c r="A779" i="4"/>
  <c r="B779" i="4"/>
  <c r="M779" i="4"/>
  <c r="A780" i="4"/>
  <c r="B780" i="4"/>
  <c r="M780" i="4"/>
  <c r="A781" i="4"/>
  <c r="B781" i="4"/>
  <c r="M781" i="4"/>
  <c r="A782" i="4"/>
  <c r="B782" i="4"/>
  <c r="M782" i="4"/>
  <c r="A783" i="4"/>
  <c r="B783" i="4"/>
  <c r="M783" i="4"/>
  <c r="A784" i="4"/>
  <c r="B784" i="4"/>
  <c r="M784" i="4"/>
  <c r="A785" i="4"/>
  <c r="B785" i="4"/>
  <c r="M785" i="4"/>
  <c r="A786" i="4"/>
  <c r="B786" i="4"/>
  <c r="M786" i="4"/>
  <c r="A787" i="4"/>
  <c r="B787" i="4"/>
  <c r="M787" i="4"/>
  <c r="A788" i="4"/>
  <c r="B788" i="4"/>
  <c r="M788" i="4"/>
  <c r="A789" i="4"/>
  <c r="B789" i="4"/>
  <c r="M789" i="4"/>
  <c r="A790" i="4"/>
  <c r="B790" i="4"/>
  <c r="M790" i="4"/>
  <c r="A791" i="4"/>
  <c r="B791" i="4"/>
  <c r="M791" i="4"/>
  <c r="A792" i="4"/>
  <c r="B792" i="4"/>
  <c r="M792" i="4"/>
  <c r="A793" i="4"/>
  <c r="B793" i="4"/>
  <c r="M793" i="4"/>
  <c r="A794" i="4"/>
  <c r="B794" i="4"/>
  <c r="M794" i="4"/>
  <c r="A795" i="4"/>
  <c r="B795" i="4"/>
  <c r="M795" i="4"/>
  <c r="A796" i="4"/>
  <c r="B796" i="4"/>
  <c r="M796" i="4"/>
  <c r="A797" i="4"/>
  <c r="B797" i="4"/>
  <c r="M797" i="4"/>
  <c r="A798" i="4"/>
  <c r="B798" i="4"/>
  <c r="M798" i="4"/>
  <c r="A799" i="4"/>
  <c r="B799" i="4"/>
  <c r="M799" i="4"/>
  <c r="A800" i="4"/>
  <c r="B800" i="4"/>
  <c r="M800" i="4"/>
  <c r="A801" i="4"/>
  <c r="B801" i="4"/>
  <c r="M801" i="4"/>
  <c r="A802" i="4"/>
  <c r="B802" i="4"/>
  <c r="M802" i="4"/>
  <c r="A803" i="4"/>
  <c r="B803" i="4"/>
  <c r="M803" i="4"/>
  <c r="A804" i="4"/>
  <c r="B804" i="4"/>
  <c r="M804" i="4"/>
  <c r="A805" i="4"/>
  <c r="B805" i="4"/>
  <c r="M805" i="4"/>
  <c r="A806" i="4"/>
  <c r="B806" i="4"/>
  <c r="M806" i="4"/>
  <c r="A807" i="4"/>
  <c r="B807" i="4"/>
  <c r="M807" i="4"/>
  <c r="A808" i="4"/>
  <c r="B808" i="4"/>
  <c r="M808" i="4"/>
  <c r="A809" i="4"/>
  <c r="B809" i="4"/>
  <c r="M809" i="4"/>
  <c r="A810" i="4"/>
  <c r="B810" i="4"/>
  <c r="M810" i="4"/>
  <c r="A811" i="4"/>
  <c r="B811" i="4"/>
  <c r="M811" i="4"/>
  <c r="A812" i="4"/>
  <c r="B812" i="4"/>
  <c r="M812" i="4"/>
  <c r="A813" i="4"/>
  <c r="B813" i="4"/>
  <c r="M813" i="4"/>
  <c r="A814" i="4"/>
  <c r="B814" i="4"/>
  <c r="M814" i="4"/>
  <c r="A815" i="4"/>
  <c r="B815" i="4"/>
  <c r="M815" i="4"/>
  <c r="A816" i="4"/>
  <c r="B816" i="4"/>
  <c r="M816" i="4"/>
  <c r="A817" i="4"/>
  <c r="B817" i="4"/>
  <c r="M817" i="4"/>
  <c r="A818" i="4"/>
  <c r="B818" i="4"/>
  <c r="M818" i="4"/>
  <c r="A819" i="4"/>
  <c r="B819" i="4"/>
  <c r="M819" i="4"/>
  <c r="A820" i="4"/>
  <c r="B820" i="4"/>
  <c r="M820" i="4"/>
  <c r="A821" i="4"/>
  <c r="B821" i="4"/>
  <c r="M821" i="4"/>
  <c r="A822" i="4"/>
  <c r="B822" i="4"/>
  <c r="M822" i="4"/>
  <c r="A823" i="4"/>
  <c r="B823" i="4"/>
  <c r="M823" i="4"/>
  <c r="A824" i="4"/>
  <c r="B824" i="4"/>
  <c r="M824" i="4"/>
  <c r="A825" i="4"/>
  <c r="B825" i="4"/>
  <c r="M825" i="4"/>
  <c r="A826" i="4"/>
  <c r="B826" i="4"/>
  <c r="M826" i="4"/>
  <c r="A827" i="4"/>
  <c r="B827" i="4"/>
  <c r="M827" i="4"/>
  <c r="A828" i="4"/>
  <c r="B828" i="4"/>
  <c r="M828" i="4"/>
  <c r="A829" i="4"/>
  <c r="B829" i="4"/>
  <c r="M829" i="4"/>
  <c r="A830" i="4"/>
  <c r="B830" i="4"/>
  <c r="M830" i="4"/>
  <c r="A831" i="4"/>
  <c r="B831" i="4"/>
  <c r="M831" i="4"/>
  <c r="A832" i="4"/>
  <c r="B832" i="4"/>
  <c r="M832" i="4"/>
  <c r="A833" i="4"/>
  <c r="B833" i="4"/>
  <c r="M833" i="4"/>
  <c r="A834" i="4"/>
  <c r="B834" i="4"/>
  <c r="M834" i="4"/>
  <c r="A835" i="4"/>
  <c r="B835" i="4"/>
  <c r="M835" i="4"/>
  <c r="A836" i="4"/>
  <c r="B836" i="4"/>
  <c r="M836" i="4"/>
  <c r="A837" i="4"/>
  <c r="B837" i="4"/>
  <c r="M837" i="4"/>
  <c r="A838" i="4"/>
  <c r="B838" i="4"/>
  <c r="M838" i="4"/>
  <c r="A839" i="4"/>
  <c r="B839" i="4"/>
  <c r="M839" i="4"/>
  <c r="A840" i="4"/>
  <c r="B840" i="4"/>
  <c r="M840" i="4"/>
  <c r="A841" i="4"/>
  <c r="B841" i="4"/>
  <c r="M841" i="4"/>
  <c r="A842" i="4"/>
  <c r="B842" i="4"/>
  <c r="M842" i="4"/>
  <c r="A843" i="4"/>
  <c r="B843" i="4"/>
  <c r="M843" i="4"/>
  <c r="A844" i="4"/>
  <c r="B844" i="4"/>
  <c r="M844" i="4"/>
  <c r="A845" i="4"/>
  <c r="B845" i="4"/>
  <c r="M845" i="4"/>
  <c r="A846" i="4"/>
  <c r="B846" i="4"/>
  <c r="M846" i="4"/>
  <c r="A847" i="4"/>
  <c r="B847" i="4"/>
  <c r="M847" i="4"/>
  <c r="A848" i="4"/>
  <c r="B848" i="4"/>
  <c r="M848" i="4"/>
  <c r="A849" i="4"/>
  <c r="B849" i="4"/>
  <c r="M849" i="4"/>
  <c r="A850" i="4"/>
  <c r="B850" i="4"/>
  <c r="M850" i="4"/>
  <c r="A851" i="4"/>
  <c r="B851" i="4"/>
  <c r="M851" i="4"/>
  <c r="A852" i="4"/>
  <c r="B852" i="4"/>
  <c r="M852" i="4"/>
  <c r="A853" i="4"/>
  <c r="B853" i="4"/>
  <c r="M853" i="4"/>
  <c r="A854" i="4"/>
  <c r="B854" i="4"/>
  <c r="M854" i="4"/>
  <c r="A855" i="4"/>
  <c r="B855" i="4"/>
  <c r="M855" i="4"/>
  <c r="A856" i="4"/>
  <c r="B856" i="4"/>
  <c r="M856" i="4"/>
  <c r="A857" i="4"/>
  <c r="B857" i="4"/>
  <c r="M857" i="4"/>
  <c r="A858" i="4"/>
  <c r="B858" i="4"/>
  <c r="M858" i="4"/>
  <c r="A859" i="4"/>
  <c r="B859" i="4"/>
  <c r="M859" i="4"/>
  <c r="A860" i="4"/>
  <c r="B860" i="4"/>
  <c r="M860" i="4"/>
  <c r="A861" i="4"/>
  <c r="B861" i="4"/>
  <c r="M861" i="4"/>
  <c r="A862" i="4"/>
  <c r="B862" i="4"/>
  <c r="M862" i="4"/>
  <c r="A863" i="4"/>
  <c r="B863" i="4"/>
  <c r="M863" i="4"/>
  <c r="A864" i="4"/>
  <c r="B864" i="4"/>
  <c r="M864" i="4"/>
  <c r="A865" i="4"/>
  <c r="B865" i="4"/>
  <c r="M865" i="4"/>
  <c r="A866" i="4"/>
  <c r="B866" i="4"/>
  <c r="M866" i="4"/>
  <c r="A867" i="4"/>
  <c r="B867" i="4"/>
  <c r="M867" i="4"/>
  <c r="A868" i="4"/>
  <c r="B868" i="4"/>
  <c r="M868" i="4"/>
  <c r="A869" i="4"/>
  <c r="B869" i="4"/>
  <c r="M869" i="4"/>
  <c r="A870" i="4"/>
  <c r="B870" i="4"/>
  <c r="M870" i="4"/>
  <c r="A871" i="4"/>
  <c r="B871" i="4"/>
  <c r="M871" i="4"/>
  <c r="A872" i="4"/>
  <c r="B872" i="4"/>
  <c r="M872" i="4"/>
  <c r="A873" i="4"/>
  <c r="B873" i="4"/>
  <c r="M873" i="4"/>
  <c r="A874" i="4"/>
  <c r="B874" i="4"/>
  <c r="M874" i="4"/>
  <c r="A875" i="4"/>
  <c r="B875" i="4"/>
  <c r="M875" i="4"/>
  <c r="A876" i="4"/>
  <c r="B876" i="4"/>
  <c r="M876" i="4"/>
  <c r="A877" i="4"/>
  <c r="B877" i="4"/>
  <c r="M877" i="4"/>
  <c r="A878" i="4"/>
  <c r="B878" i="4"/>
  <c r="M878" i="4"/>
  <c r="A879" i="4"/>
  <c r="B879" i="4"/>
  <c r="M879" i="4"/>
  <c r="A880" i="4"/>
  <c r="B880" i="4"/>
  <c r="M880" i="4"/>
  <c r="A881" i="4"/>
  <c r="B881" i="4"/>
  <c r="M881" i="4"/>
  <c r="A882" i="4"/>
  <c r="B882" i="4"/>
  <c r="M882" i="4"/>
  <c r="A883" i="4"/>
  <c r="B883" i="4"/>
  <c r="M883" i="4"/>
  <c r="A884" i="4"/>
  <c r="B884" i="4"/>
  <c r="M884" i="4"/>
  <c r="A885" i="4"/>
  <c r="B885" i="4"/>
  <c r="M885" i="4"/>
  <c r="A886" i="4"/>
  <c r="B886" i="4"/>
  <c r="M886" i="4"/>
  <c r="A887" i="4"/>
  <c r="B887" i="4"/>
  <c r="M887" i="4"/>
  <c r="A888" i="4"/>
  <c r="B888" i="4"/>
  <c r="M888" i="4"/>
  <c r="A889" i="4"/>
  <c r="B889" i="4"/>
  <c r="M889" i="4"/>
  <c r="A890" i="4"/>
  <c r="B890" i="4"/>
  <c r="M890" i="4"/>
  <c r="A891" i="4"/>
  <c r="B891" i="4"/>
  <c r="M891" i="4"/>
  <c r="A892" i="4"/>
  <c r="B892" i="4"/>
  <c r="M892" i="4"/>
  <c r="A893" i="4"/>
  <c r="B893" i="4"/>
  <c r="M893" i="4"/>
  <c r="A894" i="4"/>
  <c r="B894" i="4"/>
  <c r="M894" i="4"/>
  <c r="A895" i="4"/>
  <c r="B895" i="4"/>
  <c r="M895" i="4"/>
  <c r="A896" i="4"/>
  <c r="B896" i="4"/>
  <c r="M896" i="4"/>
  <c r="A897" i="4"/>
  <c r="B897" i="4"/>
  <c r="M897" i="4"/>
  <c r="A898" i="4"/>
  <c r="B898" i="4"/>
  <c r="M898" i="4"/>
  <c r="A899" i="4"/>
  <c r="B899" i="4"/>
  <c r="M899" i="4"/>
  <c r="A900" i="4"/>
  <c r="B900" i="4"/>
  <c r="M900" i="4"/>
  <c r="A901" i="4"/>
  <c r="B901" i="4"/>
  <c r="M901" i="4"/>
  <c r="A902" i="4"/>
  <c r="B902" i="4"/>
  <c r="M902" i="4"/>
  <c r="A903" i="4"/>
  <c r="B903" i="4"/>
  <c r="M903" i="4"/>
  <c r="A904" i="4"/>
  <c r="B904" i="4"/>
  <c r="M904" i="4"/>
  <c r="A905" i="4"/>
  <c r="B905" i="4"/>
  <c r="M905" i="4"/>
  <c r="A906" i="4"/>
  <c r="B906" i="4"/>
  <c r="M906" i="4"/>
  <c r="A907" i="4"/>
  <c r="B907" i="4"/>
  <c r="M907" i="4"/>
  <c r="A908" i="4"/>
  <c r="B908" i="4"/>
  <c r="M908" i="4"/>
  <c r="A909" i="4"/>
  <c r="B909" i="4"/>
  <c r="M909" i="4"/>
  <c r="A910" i="4"/>
  <c r="B910" i="4"/>
  <c r="M910" i="4"/>
  <c r="A911" i="4"/>
  <c r="B911" i="4"/>
  <c r="M911" i="4"/>
  <c r="A912" i="4"/>
  <c r="B912" i="4"/>
  <c r="M912" i="4"/>
  <c r="A913" i="4"/>
  <c r="B913" i="4"/>
  <c r="M913" i="4"/>
  <c r="A914" i="4"/>
  <c r="B914" i="4"/>
  <c r="M914" i="4"/>
  <c r="A915" i="4"/>
  <c r="B915" i="4"/>
  <c r="M915" i="4"/>
  <c r="A916" i="4"/>
  <c r="B916" i="4"/>
  <c r="M916" i="4"/>
  <c r="A917" i="4"/>
  <c r="B917" i="4"/>
  <c r="M917" i="4"/>
  <c r="A918" i="4"/>
  <c r="B918" i="4"/>
  <c r="M918" i="4"/>
  <c r="A919" i="4"/>
  <c r="B919" i="4"/>
  <c r="M919" i="4"/>
  <c r="A920" i="4"/>
  <c r="B920" i="4"/>
  <c r="M920" i="4"/>
  <c r="A921" i="4"/>
  <c r="B921" i="4"/>
  <c r="M921" i="4"/>
  <c r="A922" i="4"/>
  <c r="B922" i="4"/>
  <c r="M922" i="4"/>
  <c r="A923" i="4"/>
  <c r="B923" i="4"/>
  <c r="M923" i="4"/>
  <c r="A924" i="4"/>
  <c r="B924" i="4"/>
  <c r="M924" i="4"/>
  <c r="A925" i="4"/>
  <c r="B925" i="4"/>
  <c r="M925" i="4"/>
  <c r="A926" i="4"/>
  <c r="B926" i="4"/>
  <c r="M926" i="4"/>
  <c r="A927" i="4"/>
  <c r="B927" i="4"/>
  <c r="M927" i="4"/>
  <c r="A928" i="4"/>
  <c r="B928" i="4"/>
  <c r="M928" i="4"/>
  <c r="A929" i="4"/>
  <c r="B929" i="4"/>
  <c r="M929" i="4"/>
  <c r="A930" i="4"/>
  <c r="B930" i="4"/>
  <c r="M930" i="4"/>
  <c r="A931" i="4"/>
  <c r="B931" i="4"/>
  <c r="M931" i="4"/>
  <c r="A932" i="4"/>
  <c r="B932" i="4"/>
  <c r="M932" i="4"/>
  <c r="A933" i="4"/>
  <c r="B933" i="4"/>
  <c r="M933" i="4"/>
  <c r="A934" i="4"/>
  <c r="B934" i="4"/>
  <c r="M934" i="4"/>
  <c r="A935" i="4"/>
  <c r="B935" i="4"/>
  <c r="M935" i="4"/>
  <c r="A936" i="4"/>
  <c r="B936" i="4"/>
  <c r="M936" i="4"/>
  <c r="A937" i="4"/>
  <c r="B937" i="4"/>
  <c r="M937" i="4"/>
  <c r="A938" i="4"/>
  <c r="B938" i="4"/>
  <c r="M938" i="4"/>
  <c r="A939" i="4"/>
  <c r="B939" i="4"/>
  <c r="M939" i="4"/>
  <c r="A940" i="4"/>
  <c r="B940" i="4"/>
  <c r="M940" i="4"/>
  <c r="A941" i="4"/>
  <c r="B941" i="4"/>
  <c r="M941" i="4"/>
  <c r="A942" i="4"/>
  <c r="B942" i="4"/>
  <c r="M942" i="4"/>
  <c r="A943" i="4"/>
  <c r="B943" i="4"/>
  <c r="M943" i="4"/>
  <c r="A944" i="4"/>
  <c r="B944" i="4"/>
  <c r="M944" i="4"/>
  <c r="A945" i="4"/>
  <c r="B945" i="4"/>
  <c r="M945" i="4"/>
  <c r="A946" i="4"/>
  <c r="B946" i="4"/>
  <c r="M946" i="4"/>
  <c r="A947" i="4"/>
  <c r="B947" i="4"/>
  <c r="M947" i="4"/>
  <c r="A948" i="4"/>
  <c r="B948" i="4"/>
  <c r="M948" i="4"/>
  <c r="A949" i="4"/>
  <c r="B949" i="4"/>
  <c r="M949" i="4"/>
  <c r="A950" i="4"/>
  <c r="B950" i="4"/>
  <c r="M950" i="4"/>
  <c r="A951" i="4"/>
  <c r="B951" i="4"/>
  <c r="M951" i="4"/>
  <c r="A952" i="4"/>
  <c r="B952" i="4"/>
  <c r="M952" i="4"/>
  <c r="A953" i="4"/>
  <c r="B953" i="4"/>
  <c r="M953" i="4"/>
  <c r="A954" i="4"/>
  <c r="B954" i="4"/>
  <c r="M954" i="4"/>
  <c r="A955" i="4"/>
  <c r="B955" i="4"/>
  <c r="M955" i="4"/>
  <c r="A956" i="4"/>
  <c r="B956" i="4"/>
  <c r="M956" i="4"/>
  <c r="A957" i="4"/>
  <c r="B957" i="4"/>
  <c r="M957" i="4"/>
  <c r="A958" i="4"/>
  <c r="B958" i="4"/>
  <c r="M958" i="4"/>
  <c r="A959" i="4"/>
  <c r="B959" i="4"/>
  <c r="M959" i="4"/>
  <c r="A960" i="4"/>
  <c r="B960" i="4"/>
  <c r="M960" i="4"/>
  <c r="A961" i="4"/>
  <c r="B961" i="4"/>
  <c r="M961" i="4"/>
  <c r="A962" i="4"/>
  <c r="B962" i="4"/>
  <c r="M962" i="4"/>
  <c r="A963" i="4"/>
  <c r="B963" i="4"/>
  <c r="M963" i="4"/>
  <c r="A964" i="4"/>
  <c r="B964" i="4"/>
  <c r="M964" i="4"/>
  <c r="A965" i="4"/>
  <c r="B965" i="4"/>
  <c r="M965" i="4"/>
  <c r="A966" i="4"/>
  <c r="B966" i="4"/>
  <c r="M966" i="4"/>
  <c r="A967" i="4"/>
  <c r="B967" i="4"/>
  <c r="M967" i="4"/>
  <c r="A968" i="4"/>
  <c r="B968" i="4"/>
  <c r="M968" i="4"/>
  <c r="A969" i="4"/>
  <c r="B969" i="4"/>
  <c r="M969" i="4"/>
  <c r="A970" i="4"/>
  <c r="B970" i="4"/>
  <c r="M970" i="4"/>
  <c r="A971" i="4"/>
  <c r="B971" i="4"/>
  <c r="M971" i="4"/>
  <c r="A972" i="4"/>
  <c r="B972" i="4"/>
  <c r="M972" i="4"/>
  <c r="A973" i="4"/>
  <c r="B973" i="4"/>
  <c r="M973" i="4"/>
  <c r="A974" i="4"/>
  <c r="B974" i="4"/>
  <c r="M974" i="4"/>
  <c r="A975" i="4"/>
  <c r="B975" i="4"/>
  <c r="M975" i="4"/>
  <c r="A976" i="4"/>
  <c r="B976" i="4"/>
  <c r="M976" i="4"/>
  <c r="A977" i="4"/>
  <c r="B977" i="4"/>
  <c r="M977" i="4"/>
  <c r="A978" i="4"/>
  <c r="B978" i="4"/>
  <c r="M978" i="4"/>
  <c r="A979" i="4"/>
  <c r="B979" i="4"/>
  <c r="M979" i="4"/>
  <c r="A980" i="4"/>
  <c r="B980" i="4"/>
  <c r="M980" i="4"/>
  <c r="A981" i="4"/>
  <c r="B981" i="4"/>
  <c r="M981" i="4"/>
  <c r="A982" i="4"/>
  <c r="B982" i="4"/>
  <c r="M982" i="4"/>
  <c r="A983" i="4"/>
  <c r="B983" i="4"/>
  <c r="M983" i="4"/>
  <c r="A984" i="4"/>
  <c r="B984" i="4"/>
  <c r="M984" i="4"/>
  <c r="A985" i="4"/>
  <c r="B985" i="4"/>
  <c r="M985" i="4"/>
  <c r="A986" i="4"/>
  <c r="B986" i="4"/>
  <c r="M986" i="4"/>
  <c r="A987" i="4"/>
  <c r="B987" i="4"/>
  <c r="M987" i="4"/>
  <c r="A988" i="4"/>
  <c r="B988" i="4"/>
  <c r="M988" i="4"/>
  <c r="A989" i="4"/>
  <c r="B989" i="4"/>
  <c r="M989" i="4"/>
  <c r="A990" i="4"/>
  <c r="B990" i="4"/>
  <c r="M990" i="4"/>
  <c r="A991" i="4"/>
  <c r="B991" i="4"/>
  <c r="M991" i="4"/>
  <c r="A992" i="4"/>
  <c r="B992" i="4"/>
  <c r="M992" i="4"/>
  <c r="A993" i="4"/>
  <c r="B993" i="4"/>
  <c r="M993" i="4"/>
  <c r="A994" i="4"/>
  <c r="B994" i="4"/>
  <c r="M994" i="4"/>
  <c r="A995" i="4"/>
  <c r="B995" i="4"/>
  <c r="M995" i="4"/>
  <c r="A996" i="4"/>
  <c r="B996" i="4"/>
  <c r="M996" i="4"/>
  <c r="A997" i="4"/>
  <c r="B997" i="4"/>
  <c r="M997" i="4"/>
  <c r="A998" i="4"/>
  <c r="B998" i="4"/>
  <c r="M998" i="4"/>
  <c r="A999" i="4"/>
  <c r="B999" i="4"/>
  <c r="M999" i="4"/>
  <c r="A1000" i="4"/>
  <c r="B1000" i="4"/>
  <c r="M1000" i="4"/>
  <c r="A1001" i="4"/>
  <c r="B1001" i="4"/>
  <c r="M1001" i="4"/>
  <c r="A1002" i="4"/>
  <c r="B1002" i="4"/>
  <c r="M1002" i="4"/>
  <c r="A1003" i="4"/>
  <c r="B1003" i="4"/>
  <c r="M1003" i="4"/>
  <c r="A1004" i="4"/>
  <c r="B1004" i="4"/>
  <c r="M1004" i="4"/>
  <c r="A1005" i="4"/>
  <c r="B1005" i="4"/>
  <c r="M1005" i="4"/>
  <c r="A1006" i="4"/>
  <c r="B1006" i="4"/>
  <c r="M1006" i="4"/>
  <c r="A1007" i="4"/>
  <c r="B1007" i="4"/>
  <c r="M1007" i="4"/>
  <c r="A1008" i="4"/>
  <c r="B1008" i="4"/>
  <c r="M1008" i="4"/>
  <c r="A1009" i="4"/>
  <c r="B1009" i="4"/>
  <c r="M1009" i="4"/>
  <c r="A1010" i="4"/>
  <c r="B1010" i="4"/>
  <c r="M1010" i="4"/>
  <c r="A1011" i="4"/>
  <c r="B1011" i="4"/>
  <c r="M1011" i="4"/>
  <c r="A1012" i="4"/>
  <c r="B1012" i="4"/>
  <c r="M1012" i="4"/>
  <c r="A1013" i="4"/>
  <c r="B1013" i="4"/>
  <c r="M1013" i="4"/>
  <c r="A1014" i="4"/>
  <c r="B1014" i="4"/>
  <c r="M1014" i="4"/>
  <c r="A1015" i="4"/>
  <c r="B1015" i="4"/>
  <c r="M1015" i="4"/>
  <c r="A1016" i="4"/>
  <c r="B1016" i="4"/>
  <c r="M1016" i="4"/>
  <c r="A1017" i="4"/>
  <c r="B1017" i="4"/>
  <c r="M1017" i="4"/>
  <c r="A1018" i="4"/>
  <c r="B1018" i="4"/>
  <c r="M1018" i="4"/>
  <c r="A1019" i="4"/>
  <c r="B1019" i="4"/>
  <c r="M1019" i="4"/>
  <c r="A1020" i="4"/>
  <c r="B1020" i="4"/>
  <c r="M1020" i="4"/>
  <c r="A1021" i="4"/>
  <c r="B1021" i="4"/>
  <c r="M1021" i="4"/>
  <c r="A1022" i="4"/>
  <c r="B1022" i="4"/>
  <c r="M1022" i="4"/>
  <c r="A1023" i="4"/>
  <c r="B1023" i="4"/>
  <c r="M1023" i="4"/>
  <c r="A1024" i="4"/>
  <c r="B1024" i="4"/>
  <c r="M1024" i="4"/>
  <c r="A1025" i="4"/>
  <c r="B1025" i="4"/>
  <c r="M1025" i="4"/>
  <c r="A1026" i="4"/>
  <c r="B1026" i="4"/>
  <c r="M1026" i="4"/>
  <c r="A1027" i="4"/>
  <c r="B1027" i="4"/>
  <c r="M1027" i="4"/>
  <c r="A1028" i="4"/>
  <c r="B1028" i="4"/>
  <c r="M1028" i="4"/>
  <c r="A1029" i="4"/>
  <c r="B1029" i="4"/>
  <c r="M1029" i="4"/>
  <c r="A1030" i="4"/>
  <c r="B1030" i="4"/>
  <c r="M1030" i="4"/>
  <c r="A1031" i="4"/>
  <c r="B1031" i="4"/>
  <c r="M1031" i="4"/>
  <c r="A1032" i="4"/>
  <c r="B1032" i="4"/>
  <c r="M1032" i="4"/>
  <c r="A1033" i="4"/>
  <c r="B1033" i="4"/>
  <c r="M1033" i="4"/>
  <c r="A1034" i="4"/>
  <c r="B1034" i="4"/>
  <c r="M1034" i="4"/>
  <c r="A1035" i="4"/>
  <c r="B1035" i="4"/>
  <c r="M1035" i="4"/>
  <c r="A1036" i="4"/>
  <c r="B1036" i="4"/>
  <c r="M1036" i="4"/>
  <c r="A1037" i="4"/>
  <c r="B1037" i="4"/>
  <c r="M1037" i="4"/>
  <c r="A1038" i="4"/>
  <c r="B1038" i="4"/>
  <c r="M1038" i="4"/>
  <c r="A1039" i="4"/>
  <c r="B1039" i="4"/>
  <c r="M1039" i="4"/>
  <c r="A1040" i="4"/>
  <c r="B1040" i="4"/>
  <c r="M1040" i="4"/>
  <c r="A1041" i="4"/>
  <c r="B1041" i="4"/>
  <c r="M1041" i="4"/>
  <c r="A1042" i="4"/>
  <c r="B1042" i="4"/>
  <c r="M1042" i="4"/>
  <c r="A1043" i="4"/>
  <c r="B1043" i="4"/>
  <c r="M1043" i="4"/>
  <c r="A1044" i="4"/>
  <c r="B1044" i="4"/>
  <c r="M1044" i="4"/>
  <c r="A1045" i="4"/>
  <c r="B1045" i="4"/>
  <c r="M1045" i="4"/>
  <c r="A1046" i="4"/>
  <c r="B1046" i="4"/>
  <c r="M1046" i="4"/>
  <c r="A1047" i="4"/>
  <c r="B1047" i="4"/>
  <c r="M1047" i="4"/>
  <c r="A1048" i="4"/>
  <c r="B1048" i="4"/>
  <c r="M1048" i="4"/>
  <c r="A1049" i="4"/>
  <c r="B1049" i="4"/>
  <c r="M1049" i="4"/>
  <c r="A1050" i="4"/>
  <c r="B1050" i="4"/>
  <c r="M1050" i="4"/>
  <c r="A1051" i="4"/>
  <c r="B1051" i="4"/>
  <c r="M1051" i="4"/>
  <c r="A1052" i="4"/>
  <c r="B1052" i="4"/>
  <c r="M1052" i="4"/>
  <c r="A1053" i="4"/>
  <c r="B1053" i="4"/>
  <c r="M1053" i="4"/>
  <c r="A1054" i="4"/>
  <c r="B1054" i="4"/>
  <c r="M1054" i="4"/>
  <c r="A1055" i="4"/>
  <c r="B1055" i="4"/>
  <c r="M1055" i="4"/>
  <c r="A1056" i="4"/>
  <c r="B1056" i="4"/>
  <c r="M1056" i="4"/>
  <c r="A1057" i="4"/>
  <c r="B1057" i="4"/>
  <c r="M1057" i="4"/>
  <c r="A1058" i="4"/>
  <c r="B1058" i="4"/>
  <c r="M1058" i="4"/>
  <c r="A1059" i="4"/>
  <c r="B1059" i="4"/>
  <c r="M1059" i="4"/>
  <c r="A1060" i="4"/>
  <c r="B1060" i="4"/>
  <c r="M1060" i="4"/>
  <c r="A1061" i="4"/>
  <c r="B1061" i="4"/>
  <c r="M1061" i="4"/>
  <c r="A1062" i="4"/>
  <c r="B1062" i="4"/>
  <c r="M1062" i="4"/>
  <c r="A1063" i="4"/>
  <c r="B1063" i="4"/>
  <c r="M1063" i="4"/>
  <c r="A1064" i="4"/>
  <c r="B1064" i="4"/>
  <c r="M1064" i="4"/>
  <c r="A1065" i="4"/>
  <c r="B1065" i="4"/>
  <c r="M1065" i="4"/>
  <c r="A1066" i="4"/>
  <c r="B1066" i="4"/>
  <c r="M1066" i="4"/>
  <c r="A1067" i="4"/>
  <c r="B1067" i="4"/>
  <c r="M1067" i="4"/>
  <c r="A1068" i="4"/>
  <c r="B1068" i="4"/>
  <c r="M1068" i="4"/>
  <c r="A1069" i="4"/>
  <c r="B1069" i="4"/>
  <c r="M1069" i="4"/>
  <c r="A1070" i="4"/>
  <c r="B1070" i="4"/>
  <c r="M1070" i="4"/>
  <c r="A1071" i="4"/>
  <c r="B1071" i="4"/>
  <c r="M1071" i="4"/>
  <c r="A1072" i="4"/>
  <c r="B1072" i="4"/>
  <c r="M1072" i="4"/>
  <c r="A1073" i="4"/>
  <c r="B1073" i="4"/>
  <c r="M1073" i="4"/>
  <c r="A1074" i="4"/>
  <c r="B1074" i="4"/>
  <c r="M1074" i="4"/>
  <c r="A1075" i="4"/>
  <c r="B1075" i="4"/>
  <c r="M1075" i="4"/>
  <c r="A1076" i="4"/>
  <c r="B1076" i="4"/>
  <c r="M1076" i="4"/>
  <c r="A1077" i="4"/>
  <c r="B1077" i="4"/>
  <c r="M1077" i="4"/>
  <c r="A1078" i="4"/>
  <c r="B1078" i="4"/>
  <c r="M1078" i="4"/>
  <c r="A1079" i="4"/>
  <c r="B1079" i="4"/>
  <c r="M1079" i="4"/>
  <c r="A1080" i="4"/>
  <c r="B1080" i="4"/>
  <c r="M1080" i="4"/>
  <c r="A1081" i="4"/>
  <c r="B1081" i="4"/>
  <c r="M1081" i="4"/>
  <c r="A1082" i="4"/>
  <c r="B1082" i="4"/>
  <c r="M1082" i="4"/>
  <c r="A1083" i="4"/>
  <c r="B1083" i="4"/>
  <c r="M1083" i="4"/>
  <c r="A1084" i="4"/>
  <c r="B1084" i="4"/>
  <c r="M1084" i="4"/>
  <c r="A1085" i="4"/>
  <c r="B1085" i="4"/>
  <c r="M1085" i="4"/>
  <c r="A1086" i="4"/>
  <c r="B1086" i="4"/>
  <c r="M1086" i="4"/>
  <c r="A1087" i="4"/>
  <c r="B1087" i="4"/>
  <c r="M1087" i="4"/>
  <c r="A1088" i="4"/>
  <c r="B1088" i="4"/>
  <c r="M1088" i="4"/>
  <c r="A1089" i="4"/>
  <c r="B1089" i="4"/>
  <c r="M1089" i="4"/>
  <c r="A1090" i="4"/>
  <c r="B1090" i="4"/>
  <c r="M1090" i="4"/>
  <c r="A1091" i="4"/>
  <c r="B1091" i="4"/>
  <c r="M1091" i="4"/>
  <c r="A1092" i="4"/>
  <c r="B1092" i="4"/>
  <c r="M1092" i="4"/>
  <c r="A1093" i="4"/>
  <c r="B1093" i="4"/>
  <c r="M1093" i="4"/>
  <c r="A1094" i="4"/>
  <c r="B1094" i="4"/>
  <c r="M1094" i="4"/>
  <c r="A1095" i="4"/>
  <c r="B1095" i="4"/>
  <c r="M1095" i="4"/>
  <c r="A1096" i="4"/>
  <c r="B1096" i="4"/>
  <c r="M1096" i="4"/>
  <c r="A1097" i="4"/>
  <c r="B1097" i="4"/>
  <c r="M1097" i="4"/>
  <c r="A1098" i="4"/>
  <c r="B1098" i="4"/>
  <c r="M1098" i="4"/>
  <c r="A1099" i="4"/>
  <c r="B1099" i="4"/>
  <c r="M1099" i="4"/>
  <c r="A1100" i="4"/>
  <c r="B1100" i="4"/>
  <c r="M1100" i="4"/>
  <c r="A1101" i="4"/>
  <c r="B1101" i="4"/>
  <c r="M1101" i="4"/>
  <c r="A1102" i="4"/>
  <c r="B1102" i="4"/>
  <c r="M1102" i="4"/>
  <c r="A1103" i="4"/>
  <c r="B1103" i="4"/>
  <c r="M1103" i="4"/>
  <c r="A1104" i="4"/>
  <c r="B1104" i="4"/>
  <c r="M1104" i="4"/>
  <c r="A1105" i="4"/>
  <c r="B1105" i="4"/>
  <c r="M1105" i="4"/>
  <c r="A1106" i="4"/>
  <c r="B1106" i="4"/>
  <c r="M1106" i="4"/>
  <c r="A1107" i="4"/>
  <c r="B1107" i="4"/>
  <c r="M1107" i="4"/>
  <c r="A1108" i="4"/>
  <c r="B1108" i="4"/>
  <c r="M1108" i="4"/>
  <c r="A1109" i="4"/>
  <c r="B1109" i="4"/>
  <c r="M1109" i="4"/>
  <c r="A1110" i="4"/>
  <c r="B1110" i="4"/>
  <c r="M1110" i="4"/>
  <c r="A1111" i="4"/>
  <c r="B1111" i="4"/>
  <c r="M1111" i="4"/>
  <c r="A1112" i="4"/>
  <c r="B1112" i="4"/>
  <c r="M1112" i="4"/>
  <c r="A1113" i="4"/>
  <c r="B1113" i="4"/>
  <c r="M1113" i="4"/>
  <c r="A1114" i="4"/>
  <c r="B1114" i="4"/>
  <c r="M1114" i="4"/>
  <c r="A1115" i="4"/>
  <c r="B1115" i="4"/>
  <c r="M1115" i="4"/>
  <c r="A1116" i="4"/>
  <c r="B1116" i="4"/>
  <c r="M1116" i="4"/>
  <c r="A1117" i="4"/>
  <c r="B1117" i="4"/>
  <c r="M1117" i="4"/>
  <c r="A1118" i="4"/>
  <c r="B1118" i="4"/>
  <c r="M1118" i="4"/>
  <c r="A1119" i="4"/>
  <c r="B1119" i="4"/>
  <c r="M1119" i="4"/>
  <c r="A1120" i="4"/>
  <c r="B1120" i="4"/>
  <c r="M1120" i="4"/>
  <c r="A1121" i="4"/>
  <c r="B1121" i="4"/>
  <c r="M1121" i="4"/>
  <c r="A1122" i="4"/>
  <c r="B1122" i="4"/>
  <c r="M1122" i="4"/>
  <c r="A1123" i="4"/>
  <c r="B1123" i="4"/>
  <c r="M1123" i="4"/>
  <c r="A1124" i="4"/>
  <c r="B1124" i="4"/>
  <c r="M1124" i="4"/>
  <c r="A1125" i="4"/>
  <c r="B1125" i="4"/>
  <c r="M1125" i="4"/>
  <c r="A1126" i="4"/>
  <c r="B1126" i="4"/>
  <c r="M1126" i="4"/>
  <c r="A1127" i="4"/>
  <c r="B1127" i="4"/>
  <c r="M1127" i="4"/>
  <c r="A1128" i="4"/>
  <c r="B1128" i="4"/>
  <c r="M1128" i="4"/>
  <c r="A1129" i="4"/>
  <c r="B1129" i="4"/>
  <c r="M1129" i="4"/>
  <c r="A1130" i="4"/>
  <c r="B1130" i="4"/>
  <c r="M1130" i="4"/>
  <c r="A1131" i="4"/>
  <c r="B1131" i="4"/>
  <c r="M1131" i="4"/>
  <c r="A1132" i="4"/>
  <c r="B1132" i="4"/>
  <c r="M1132" i="4"/>
  <c r="A1133" i="4"/>
  <c r="B1133" i="4"/>
  <c r="M1133" i="4"/>
  <c r="A1134" i="4"/>
  <c r="B1134" i="4"/>
  <c r="M1134" i="4"/>
  <c r="A1135" i="4"/>
  <c r="B1135" i="4"/>
  <c r="M1135" i="4"/>
  <c r="A1136" i="4"/>
  <c r="B1136" i="4"/>
  <c r="M1136" i="4"/>
  <c r="A1137" i="4"/>
  <c r="B1137" i="4"/>
  <c r="M1137" i="4"/>
  <c r="A1138" i="4"/>
  <c r="B1138" i="4"/>
  <c r="M1138" i="4"/>
  <c r="A1139" i="4"/>
  <c r="B1139" i="4"/>
  <c r="M1139" i="4"/>
  <c r="A1140" i="4"/>
  <c r="B1140" i="4"/>
  <c r="M1140" i="4"/>
  <c r="A1141" i="4"/>
  <c r="B1141" i="4"/>
  <c r="M1141" i="4"/>
  <c r="A1142" i="4"/>
  <c r="B1142" i="4"/>
  <c r="M1142" i="4"/>
  <c r="A1143" i="4"/>
  <c r="B1143" i="4"/>
  <c r="M1143" i="4"/>
  <c r="A1144" i="4"/>
  <c r="B1144" i="4"/>
  <c r="M1144" i="4"/>
  <c r="A1145" i="4"/>
  <c r="B1145" i="4"/>
  <c r="M1145" i="4"/>
  <c r="A1146" i="4"/>
  <c r="B1146" i="4"/>
  <c r="M1146" i="4"/>
  <c r="A1147" i="4"/>
  <c r="B1147" i="4"/>
  <c r="M1147" i="4"/>
  <c r="A1148" i="4"/>
  <c r="B1148" i="4"/>
  <c r="M1148" i="4"/>
  <c r="A1149" i="4"/>
  <c r="B1149" i="4"/>
  <c r="M1149" i="4"/>
  <c r="A1150" i="4"/>
  <c r="B1150" i="4"/>
  <c r="M1150" i="4"/>
  <c r="A1151" i="4"/>
  <c r="B1151" i="4"/>
  <c r="M1151" i="4"/>
  <c r="A1152" i="4"/>
  <c r="B1152" i="4"/>
  <c r="M1152" i="4"/>
  <c r="A1153" i="4"/>
  <c r="B1153" i="4"/>
  <c r="M1153" i="4"/>
  <c r="A1154" i="4"/>
  <c r="B1154" i="4"/>
  <c r="M1154" i="4"/>
  <c r="A1155" i="4"/>
  <c r="B1155" i="4"/>
  <c r="M1155" i="4"/>
  <c r="A1156" i="4"/>
  <c r="B1156" i="4"/>
  <c r="M1156" i="4"/>
  <c r="A1157" i="4"/>
  <c r="B1157" i="4"/>
  <c r="M1157" i="4"/>
  <c r="A1158" i="4"/>
  <c r="B1158" i="4"/>
  <c r="M1158" i="4"/>
  <c r="A1159" i="4"/>
  <c r="B1159" i="4"/>
  <c r="M1159" i="4"/>
  <c r="A1160" i="4"/>
  <c r="B1160" i="4"/>
  <c r="M1160" i="4"/>
  <c r="A1161" i="4"/>
  <c r="B1161" i="4"/>
  <c r="M1161" i="4"/>
  <c r="A1162" i="4"/>
  <c r="B1162" i="4"/>
  <c r="M1162" i="4"/>
  <c r="A1163" i="4"/>
  <c r="B1163" i="4"/>
  <c r="M1163" i="4"/>
  <c r="A1164" i="4"/>
  <c r="B1164" i="4"/>
  <c r="M1164" i="4"/>
  <c r="A1165" i="4"/>
  <c r="B1165" i="4"/>
  <c r="M1165" i="4"/>
  <c r="A1166" i="4"/>
  <c r="B1166" i="4"/>
  <c r="M1166" i="4"/>
  <c r="A1167" i="4"/>
  <c r="B1167" i="4"/>
  <c r="M1167" i="4"/>
  <c r="A1168" i="4"/>
  <c r="B1168" i="4"/>
  <c r="M1168" i="4"/>
  <c r="A1169" i="4"/>
  <c r="B1169" i="4"/>
  <c r="M1169" i="4"/>
  <c r="A1170" i="4"/>
  <c r="B1170" i="4"/>
  <c r="M1170" i="4"/>
  <c r="A1171" i="4"/>
  <c r="B1171" i="4"/>
  <c r="M1171" i="4"/>
  <c r="A1172" i="4"/>
  <c r="B1172" i="4"/>
  <c r="M1172" i="4"/>
  <c r="A1173" i="4"/>
  <c r="B1173" i="4"/>
  <c r="M1173" i="4"/>
  <c r="A1174" i="4"/>
  <c r="B1174" i="4"/>
  <c r="M1174" i="4"/>
  <c r="A1175" i="4"/>
  <c r="B1175" i="4"/>
  <c r="M1175" i="4"/>
  <c r="A1176" i="4"/>
  <c r="B1176" i="4"/>
  <c r="M1176" i="4"/>
  <c r="A1177" i="4"/>
  <c r="B1177" i="4"/>
  <c r="M1177" i="4"/>
  <c r="A1178" i="4"/>
  <c r="B1178" i="4"/>
  <c r="M1178" i="4"/>
  <c r="A1179" i="4"/>
  <c r="B1179" i="4"/>
  <c r="M1179" i="4"/>
  <c r="A1180" i="4"/>
  <c r="B1180" i="4"/>
  <c r="M1180" i="4"/>
  <c r="A1181" i="4"/>
  <c r="B1181" i="4"/>
  <c r="M1181" i="4"/>
  <c r="A1182" i="4"/>
  <c r="B1182" i="4"/>
  <c r="M1182" i="4"/>
  <c r="A1183" i="4"/>
  <c r="B1183" i="4"/>
  <c r="M1183" i="4"/>
  <c r="A1184" i="4"/>
  <c r="B1184" i="4"/>
  <c r="M1184" i="4"/>
  <c r="A1185" i="4"/>
  <c r="B1185" i="4"/>
  <c r="M1185" i="4"/>
  <c r="A1186" i="4"/>
  <c r="B1186" i="4"/>
  <c r="M1186" i="4"/>
  <c r="A1187" i="4"/>
  <c r="B1187" i="4"/>
  <c r="M1187" i="4"/>
  <c r="A1188" i="4"/>
  <c r="B1188" i="4"/>
  <c r="M1188" i="4"/>
  <c r="A1189" i="4"/>
  <c r="B1189" i="4"/>
  <c r="M1189" i="4"/>
  <c r="A1190" i="4"/>
  <c r="B1190" i="4"/>
  <c r="M1190" i="4"/>
  <c r="A1191" i="4"/>
  <c r="B1191" i="4"/>
  <c r="M1191" i="4"/>
  <c r="A1192" i="4"/>
  <c r="B1192" i="4"/>
  <c r="M1192" i="4"/>
  <c r="A1193" i="4"/>
  <c r="B1193" i="4"/>
  <c r="M1193" i="4"/>
  <c r="A1194" i="4"/>
  <c r="B1194" i="4"/>
  <c r="M1194" i="4"/>
  <c r="A1195" i="4"/>
  <c r="B1195" i="4"/>
  <c r="M1195" i="4"/>
  <c r="A1196" i="4"/>
  <c r="B1196" i="4"/>
  <c r="M1196" i="4"/>
  <c r="A1197" i="4"/>
  <c r="B1197" i="4"/>
  <c r="M1197" i="4"/>
  <c r="A1198" i="4"/>
  <c r="B1198" i="4"/>
  <c r="M1198" i="4"/>
  <c r="A1199" i="4"/>
  <c r="B1199" i="4"/>
  <c r="M1199" i="4"/>
  <c r="A1200" i="4"/>
  <c r="B1200" i="4"/>
  <c r="M1200" i="4"/>
  <c r="A1201" i="4"/>
  <c r="B1201" i="4"/>
  <c r="M1201" i="4"/>
  <c r="A1202" i="4"/>
  <c r="B1202" i="4"/>
  <c r="M1202" i="4"/>
  <c r="A1203" i="4"/>
  <c r="B1203" i="4"/>
  <c r="M1203" i="4"/>
  <c r="A1204" i="4"/>
  <c r="B1204" i="4"/>
  <c r="M1204" i="4"/>
  <c r="A1205" i="4"/>
  <c r="B1205" i="4"/>
  <c r="M1205" i="4"/>
  <c r="A1206" i="4"/>
  <c r="B1206" i="4"/>
  <c r="M1206" i="4"/>
  <c r="A1207" i="4"/>
  <c r="B1207" i="4"/>
  <c r="M1207" i="4"/>
  <c r="A1208" i="4"/>
  <c r="B1208" i="4"/>
  <c r="M1208" i="4"/>
  <c r="A1209" i="4"/>
  <c r="B1209" i="4"/>
  <c r="M1209" i="4"/>
  <c r="A1210" i="4"/>
  <c r="B1210" i="4"/>
  <c r="M1210" i="4"/>
  <c r="A1211" i="4"/>
  <c r="B1211" i="4"/>
  <c r="M1211" i="4"/>
  <c r="A1212" i="4"/>
  <c r="B1212" i="4"/>
  <c r="M1212" i="4"/>
  <c r="A1213" i="4"/>
  <c r="B1213" i="4"/>
  <c r="M1213" i="4"/>
  <c r="A1214" i="4"/>
  <c r="B1214" i="4"/>
  <c r="M1214" i="4"/>
  <c r="A1215" i="4"/>
  <c r="B1215" i="4"/>
  <c r="M1215" i="4"/>
  <c r="A1216" i="4"/>
  <c r="B1216" i="4"/>
  <c r="M1216" i="4"/>
  <c r="A1217" i="4"/>
  <c r="B1217" i="4"/>
  <c r="M1217" i="4"/>
  <c r="A1218" i="4"/>
  <c r="B1218" i="4"/>
  <c r="M1218" i="4"/>
  <c r="A1219" i="4"/>
  <c r="B1219" i="4"/>
  <c r="M1219" i="4"/>
  <c r="A1220" i="4"/>
  <c r="B1220" i="4"/>
  <c r="M1220" i="4"/>
  <c r="A1221" i="4"/>
  <c r="B1221" i="4"/>
  <c r="M1221" i="4"/>
  <c r="A1222" i="4"/>
  <c r="B1222" i="4"/>
  <c r="M1222" i="4"/>
  <c r="A1223" i="4"/>
  <c r="B1223" i="4"/>
  <c r="M1223" i="4"/>
  <c r="A1224" i="4"/>
  <c r="B1224" i="4"/>
  <c r="M1224" i="4"/>
  <c r="A1225" i="4"/>
  <c r="B1225" i="4"/>
  <c r="M1225" i="4"/>
  <c r="A1226" i="4"/>
  <c r="B1226" i="4"/>
  <c r="M1226" i="4"/>
  <c r="A1227" i="4"/>
  <c r="B1227" i="4"/>
  <c r="M1227" i="4"/>
  <c r="A1228" i="4"/>
  <c r="B1228" i="4"/>
  <c r="M1228" i="4"/>
  <c r="A1229" i="4"/>
  <c r="B1229" i="4"/>
  <c r="M1229" i="4"/>
  <c r="A1230" i="4"/>
  <c r="B1230" i="4"/>
  <c r="M1230" i="4"/>
  <c r="A1231" i="4"/>
  <c r="B1231" i="4"/>
  <c r="M1231" i="4"/>
  <c r="A1232" i="4"/>
  <c r="B1232" i="4"/>
  <c r="M1232" i="4"/>
  <c r="A1233" i="4"/>
  <c r="B1233" i="4"/>
  <c r="M1233" i="4"/>
  <c r="A1234" i="4"/>
  <c r="B1234" i="4"/>
  <c r="M1234" i="4"/>
  <c r="A1235" i="4"/>
  <c r="B1235" i="4"/>
  <c r="M1235" i="4"/>
  <c r="A1236" i="4"/>
  <c r="B1236" i="4"/>
  <c r="M1236" i="4"/>
  <c r="A1237" i="4"/>
  <c r="B1237" i="4"/>
  <c r="M1237" i="4"/>
  <c r="A1238" i="4"/>
  <c r="B1238" i="4"/>
  <c r="M1238" i="4"/>
  <c r="A1239" i="4"/>
  <c r="B1239" i="4"/>
  <c r="M1239" i="4"/>
  <c r="A1240" i="4"/>
  <c r="B1240" i="4"/>
  <c r="M1240" i="4"/>
  <c r="A1241" i="4"/>
  <c r="B1241" i="4"/>
  <c r="M1241" i="4"/>
  <c r="A1242" i="4"/>
  <c r="B1242" i="4"/>
  <c r="M1242" i="4"/>
  <c r="A1243" i="4"/>
  <c r="B1243" i="4"/>
  <c r="M1243" i="4"/>
  <c r="A1244" i="4"/>
  <c r="B1244" i="4"/>
  <c r="M1244" i="4"/>
  <c r="A1245" i="4"/>
  <c r="B1245" i="4"/>
  <c r="M1245" i="4"/>
  <c r="A1246" i="4"/>
  <c r="B1246" i="4"/>
  <c r="M1246" i="4"/>
  <c r="A1247" i="4"/>
  <c r="B1247" i="4"/>
  <c r="M1247" i="4"/>
  <c r="A1248" i="4"/>
  <c r="B1248" i="4"/>
  <c r="M1248" i="4"/>
  <c r="A1249" i="4"/>
  <c r="B1249" i="4"/>
  <c r="M1249" i="4"/>
  <c r="A1250" i="4"/>
  <c r="B1250" i="4"/>
  <c r="M1250" i="4"/>
  <c r="A1251" i="4"/>
  <c r="B1251" i="4"/>
  <c r="M1251" i="4"/>
  <c r="A1252" i="4"/>
  <c r="B1252" i="4"/>
  <c r="M1252" i="4"/>
  <c r="A1253" i="4"/>
  <c r="B1253" i="4"/>
  <c r="M1253" i="4"/>
  <c r="A1254" i="4"/>
  <c r="B1254" i="4"/>
  <c r="M1254" i="4"/>
  <c r="A1255" i="4"/>
  <c r="B1255" i="4"/>
  <c r="M1255" i="4"/>
  <c r="A1256" i="4"/>
  <c r="B1256" i="4"/>
  <c r="M1256" i="4"/>
  <c r="A1257" i="4"/>
  <c r="B1257" i="4"/>
  <c r="M1257" i="4"/>
  <c r="A1258" i="4"/>
  <c r="B1258" i="4"/>
  <c r="M1258" i="4"/>
  <c r="A1259" i="4"/>
  <c r="B1259" i="4"/>
  <c r="M1259" i="4"/>
  <c r="A1260" i="4"/>
  <c r="B1260" i="4"/>
  <c r="M1260" i="4"/>
  <c r="A1261" i="4"/>
  <c r="B1261" i="4"/>
  <c r="M1261" i="4"/>
  <c r="A1262" i="4"/>
  <c r="B1262" i="4"/>
  <c r="M1262" i="4"/>
  <c r="A1263" i="4"/>
  <c r="B1263" i="4"/>
  <c r="M1263" i="4"/>
  <c r="A1264" i="4"/>
  <c r="B1264" i="4"/>
  <c r="M1264" i="4"/>
  <c r="A1265" i="4"/>
  <c r="B1265" i="4"/>
  <c r="M1265" i="4"/>
  <c r="A1266" i="4"/>
  <c r="B1266" i="4"/>
  <c r="M1266" i="4"/>
  <c r="A1267" i="4"/>
  <c r="B1267" i="4"/>
  <c r="M1267" i="4"/>
  <c r="A1268" i="4"/>
  <c r="B1268" i="4"/>
  <c r="M1268" i="4"/>
  <c r="A1269" i="4"/>
  <c r="B1269" i="4"/>
  <c r="M1269" i="4"/>
  <c r="A1270" i="4"/>
  <c r="B1270" i="4"/>
  <c r="M1270" i="4"/>
  <c r="A1271" i="4"/>
  <c r="B1271" i="4"/>
  <c r="M1271" i="4"/>
  <c r="A1272" i="4"/>
  <c r="B1272" i="4"/>
  <c r="M1272" i="4"/>
  <c r="A1273" i="4"/>
  <c r="B1273" i="4"/>
  <c r="M1273" i="4"/>
  <c r="A1274" i="4"/>
  <c r="B1274" i="4"/>
  <c r="M1274" i="4"/>
  <c r="A1275" i="4"/>
  <c r="B1275" i="4"/>
  <c r="M1275" i="4"/>
  <c r="A1276" i="4"/>
  <c r="B1276" i="4"/>
  <c r="M1276" i="4"/>
  <c r="A1277" i="4"/>
  <c r="B1277" i="4"/>
  <c r="M1277" i="4"/>
  <c r="A1278" i="4"/>
  <c r="B1278" i="4"/>
  <c r="M1278" i="4"/>
  <c r="A1279" i="4"/>
  <c r="B1279" i="4"/>
  <c r="M1279" i="4"/>
  <c r="A1280" i="4"/>
  <c r="B1280" i="4"/>
  <c r="M1280" i="4"/>
  <c r="A1281" i="4"/>
  <c r="B1281" i="4"/>
  <c r="M1281" i="4"/>
  <c r="A1282" i="4"/>
  <c r="B1282" i="4"/>
  <c r="M1282" i="4"/>
  <c r="A1283" i="4"/>
  <c r="B1283" i="4"/>
  <c r="M1283" i="4"/>
  <c r="A1284" i="4"/>
  <c r="B1284" i="4"/>
  <c r="M1284" i="4"/>
  <c r="A1285" i="4"/>
  <c r="B1285" i="4"/>
  <c r="M1285" i="4"/>
  <c r="A1286" i="4"/>
  <c r="B1286" i="4"/>
  <c r="M1286" i="4"/>
  <c r="A1287" i="4"/>
  <c r="B1287" i="4"/>
  <c r="M1287" i="4"/>
  <c r="A1288" i="4"/>
  <c r="B1288" i="4"/>
  <c r="M1288" i="4"/>
  <c r="A1289" i="4"/>
  <c r="B1289" i="4"/>
  <c r="M1289" i="4"/>
  <c r="A1290" i="4"/>
  <c r="B1290" i="4"/>
  <c r="M1290" i="4"/>
  <c r="A1291" i="4"/>
  <c r="B1291" i="4"/>
  <c r="M1291" i="4"/>
  <c r="A1292" i="4"/>
  <c r="B1292" i="4"/>
  <c r="M1292" i="4"/>
  <c r="A1293" i="4"/>
  <c r="B1293" i="4"/>
  <c r="M1293" i="4"/>
  <c r="A1294" i="4"/>
  <c r="B1294" i="4"/>
  <c r="M1294" i="4"/>
  <c r="A1295" i="4"/>
  <c r="B1295" i="4"/>
  <c r="M1295" i="4"/>
  <c r="A1296" i="4"/>
  <c r="B1296" i="4"/>
  <c r="M1296" i="4"/>
  <c r="A1297" i="4"/>
  <c r="B1297" i="4"/>
  <c r="M1297" i="4"/>
  <c r="A1298" i="4"/>
  <c r="B1298" i="4"/>
  <c r="M1298" i="4"/>
  <c r="A1299" i="4"/>
  <c r="B1299" i="4"/>
  <c r="M1299" i="4"/>
  <c r="A1300" i="4"/>
  <c r="B1300" i="4"/>
  <c r="M1300" i="4"/>
  <c r="A1301" i="4"/>
  <c r="B1301" i="4"/>
  <c r="M1301" i="4"/>
  <c r="A1302" i="4"/>
  <c r="B1302" i="4"/>
  <c r="M1302" i="4"/>
  <c r="A1303" i="4"/>
  <c r="B1303" i="4"/>
  <c r="M1303" i="4"/>
  <c r="A1304" i="4"/>
  <c r="B1304" i="4"/>
  <c r="M1304" i="4"/>
  <c r="A1305" i="4"/>
  <c r="B1305" i="4"/>
  <c r="M1305" i="4"/>
  <c r="A1306" i="4"/>
  <c r="B1306" i="4"/>
  <c r="M1306" i="4"/>
  <c r="A1307" i="4"/>
  <c r="B1307" i="4"/>
  <c r="M1307" i="4"/>
  <c r="A1308" i="4"/>
  <c r="B1308" i="4"/>
  <c r="M1308" i="4"/>
  <c r="A1309" i="4"/>
  <c r="B1309" i="4"/>
  <c r="M1309" i="4"/>
  <c r="A1310" i="4"/>
  <c r="B1310" i="4"/>
  <c r="M1310" i="4"/>
  <c r="A1311" i="4"/>
  <c r="B1311" i="4"/>
  <c r="M1311" i="4"/>
  <c r="A1312" i="4"/>
  <c r="B1312" i="4"/>
  <c r="M1312" i="4"/>
  <c r="A1313" i="4"/>
  <c r="B1313" i="4"/>
  <c r="M1313" i="4"/>
  <c r="A1314" i="4"/>
  <c r="B1314" i="4"/>
  <c r="M1314" i="4"/>
  <c r="A1315" i="4"/>
  <c r="B1315" i="4"/>
  <c r="M1315" i="4"/>
  <c r="A1316" i="4"/>
  <c r="B1316" i="4"/>
  <c r="M1316" i="4"/>
  <c r="A1317" i="4"/>
  <c r="B1317" i="4"/>
  <c r="M1317" i="4"/>
  <c r="A1318" i="4"/>
  <c r="B1318" i="4"/>
  <c r="M1318" i="4"/>
  <c r="A1319" i="4"/>
  <c r="B1319" i="4"/>
  <c r="M1319" i="4"/>
  <c r="A1320" i="4"/>
  <c r="B1320" i="4"/>
  <c r="M1320" i="4"/>
  <c r="A1321" i="4"/>
  <c r="B1321" i="4"/>
  <c r="M1321" i="4"/>
  <c r="A1322" i="4"/>
  <c r="B1322" i="4"/>
  <c r="M1322" i="4"/>
  <c r="A1323" i="4"/>
  <c r="B1323" i="4"/>
  <c r="M1323" i="4"/>
  <c r="A1324" i="4"/>
  <c r="B1324" i="4"/>
  <c r="M1324" i="4"/>
  <c r="A1325" i="4"/>
  <c r="B1325" i="4"/>
  <c r="M1325" i="4"/>
  <c r="A1326" i="4"/>
  <c r="B1326" i="4"/>
  <c r="M1326" i="4"/>
  <c r="A1327" i="4"/>
  <c r="B1327" i="4"/>
  <c r="M1327" i="4"/>
  <c r="A1328" i="4"/>
  <c r="B1328" i="4"/>
  <c r="M1328" i="4"/>
  <c r="A1329" i="4"/>
  <c r="B1329" i="4"/>
  <c r="M1329" i="4"/>
  <c r="A1330" i="4"/>
  <c r="B1330" i="4"/>
  <c r="M1330" i="4"/>
  <c r="A1331" i="4"/>
  <c r="B1331" i="4"/>
  <c r="M1331" i="4"/>
  <c r="A1332" i="4"/>
  <c r="B1332" i="4"/>
  <c r="M1332" i="4"/>
  <c r="A1333" i="4"/>
  <c r="B1333" i="4"/>
  <c r="M1333" i="4"/>
  <c r="A1334" i="4"/>
  <c r="B1334" i="4"/>
  <c r="M1334" i="4"/>
  <c r="A1335" i="4"/>
  <c r="B1335" i="4"/>
  <c r="M1335" i="4"/>
  <c r="A1336" i="4"/>
  <c r="B1336" i="4"/>
  <c r="M1336" i="4"/>
  <c r="A1337" i="4"/>
  <c r="B1337" i="4"/>
  <c r="M1337" i="4"/>
  <c r="A1338" i="4"/>
  <c r="B1338" i="4"/>
  <c r="M1338" i="4"/>
  <c r="A1339" i="4"/>
  <c r="B1339" i="4"/>
  <c r="M1339" i="4"/>
  <c r="A1340" i="4"/>
  <c r="B1340" i="4"/>
  <c r="M1340" i="4"/>
  <c r="A1341" i="4"/>
  <c r="B1341" i="4"/>
  <c r="M1341" i="4"/>
  <c r="A1342" i="4"/>
  <c r="B1342" i="4"/>
  <c r="M1342" i="4"/>
  <c r="A1343" i="4"/>
  <c r="B1343" i="4"/>
  <c r="M1343" i="4"/>
  <c r="A1344" i="4"/>
  <c r="B1344" i="4"/>
  <c r="M1344" i="4"/>
  <c r="A1345" i="4"/>
  <c r="B1345" i="4"/>
  <c r="M1345" i="4"/>
  <c r="A1346" i="4"/>
  <c r="B1346" i="4"/>
  <c r="M1346" i="4"/>
  <c r="A1347" i="4"/>
  <c r="B1347" i="4"/>
  <c r="M1347" i="4"/>
  <c r="A1348" i="4"/>
  <c r="B1348" i="4"/>
  <c r="M1348" i="4"/>
  <c r="A1349" i="4"/>
  <c r="B1349" i="4"/>
  <c r="M1349" i="4"/>
  <c r="A1350" i="4"/>
  <c r="B1350" i="4"/>
  <c r="M1350" i="4"/>
  <c r="A1351" i="4"/>
  <c r="B1351" i="4"/>
  <c r="M1351" i="4"/>
  <c r="A1352" i="4"/>
  <c r="B1352" i="4"/>
  <c r="M1352" i="4"/>
  <c r="A1353" i="4"/>
  <c r="B1353" i="4"/>
  <c r="M1353" i="4"/>
  <c r="A1354" i="4"/>
  <c r="B1354" i="4"/>
  <c r="M1354" i="4"/>
  <c r="A1355" i="4"/>
  <c r="B1355" i="4"/>
  <c r="M1355" i="4"/>
  <c r="A1356" i="4"/>
  <c r="B1356" i="4"/>
  <c r="M1356" i="4"/>
  <c r="A1357" i="4"/>
  <c r="B1357" i="4"/>
  <c r="M1357" i="4"/>
  <c r="A1358" i="4"/>
  <c r="B1358" i="4"/>
  <c r="M1358" i="4"/>
  <c r="A1359" i="4"/>
  <c r="B1359" i="4"/>
  <c r="M1359" i="4"/>
  <c r="A1360" i="4"/>
  <c r="B1360" i="4"/>
  <c r="M1360" i="4"/>
  <c r="A1361" i="4"/>
  <c r="B1361" i="4"/>
  <c r="M1361" i="4"/>
  <c r="A1362" i="4"/>
  <c r="B1362" i="4"/>
  <c r="M1362" i="4"/>
  <c r="A1363" i="4"/>
  <c r="B1363" i="4"/>
  <c r="M1363" i="4"/>
  <c r="A1364" i="4"/>
  <c r="B1364" i="4"/>
  <c r="M1364" i="4"/>
  <c r="A1365" i="4"/>
  <c r="B1365" i="4"/>
  <c r="M1365" i="4"/>
  <c r="A1366" i="4"/>
  <c r="B1366" i="4"/>
  <c r="M1366" i="4"/>
  <c r="A1367" i="4"/>
  <c r="B1367" i="4"/>
  <c r="M1367" i="4"/>
  <c r="A1368" i="4"/>
  <c r="B1368" i="4"/>
  <c r="M1368" i="4"/>
  <c r="A1369" i="4"/>
  <c r="B1369" i="4"/>
  <c r="M1369" i="4"/>
  <c r="A1370" i="4"/>
  <c r="B1370" i="4"/>
  <c r="M1370" i="4"/>
  <c r="A1371" i="4"/>
  <c r="B1371" i="4"/>
  <c r="M1371" i="4"/>
  <c r="A1372" i="4"/>
  <c r="B1372" i="4"/>
  <c r="M1372" i="4"/>
  <c r="A1373" i="4"/>
  <c r="B1373" i="4"/>
  <c r="M1373" i="4"/>
  <c r="A1374" i="4"/>
  <c r="B1374" i="4"/>
  <c r="M1374" i="4"/>
  <c r="A1375" i="4"/>
  <c r="B1375" i="4"/>
  <c r="M1375" i="4"/>
  <c r="A1376" i="4"/>
  <c r="B1376" i="4"/>
  <c r="M1376" i="4"/>
  <c r="A1377" i="4"/>
  <c r="B1377" i="4"/>
  <c r="M1377" i="4"/>
  <c r="A1378" i="4"/>
  <c r="B1378" i="4"/>
  <c r="M1378" i="4"/>
  <c r="A1379" i="4"/>
  <c r="B1379" i="4"/>
  <c r="M1379" i="4"/>
  <c r="A1380" i="4"/>
  <c r="B1380" i="4"/>
  <c r="M1380" i="4"/>
  <c r="A1381" i="4"/>
  <c r="B1381" i="4"/>
  <c r="M1381" i="4"/>
  <c r="A1382" i="4"/>
  <c r="B1382" i="4"/>
  <c r="M1382" i="4"/>
  <c r="A1383" i="4"/>
  <c r="B1383" i="4"/>
  <c r="M1383" i="4"/>
  <c r="A1384" i="4"/>
  <c r="B1384" i="4"/>
  <c r="M1384" i="4"/>
  <c r="A1385" i="4"/>
  <c r="B1385" i="4"/>
  <c r="M1385" i="4"/>
  <c r="A1386" i="4"/>
  <c r="B1386" i="4"/>
  <c r="M1386" i="4"/>
  <c r="A1387" i="4"/>
  <c r="B1387" i="4"/>
  <c r="M1387" i="4"/>
  <c r="A1388" i="4"/>
  <c r="B1388" i="4"/>
  <c r="M1388" i="4"/>
  <c r="A1389" i="4"/>
  <c r="B1389" i="4"/>
  <c r="M1389" i="4"/>
  <c r="A1390" i="4"/>
  <c r="B1390" i="4"/>
  <c r="M1390" i="4"/>
  <c r="A1391" i="4"/>
  <c r="B1391" i="4"/>
  <c r="M1391" i="4"/>
  <c r="A1392" i="4"/>
  <c r="B1392" i="4"/>
  <c r="M1392" i="4"/>
  <c r="A1393" i="4"/>
  <c r="B1393" i="4"/>
  <c r="M1393" i="4"/>
  <c r="A1394" i="4"/>
  <c r="B1394" i="4"/>
  <c r="M1394" i="4"/>
  <c r="A1395" i="4"/>
  <c r="B1395" i="4"/>
  <c r="M1395" i="4"/>
  <c r="A1396" i="4"/>
  <c r="B1396" i="4"/>
  <c r="M1396" i="4"/>
  <c r="A1397" i="4"/>
  <c r="B1397" i="4"/>
  <c r="M1397" i="4"/>
  <c r="A1398" i="4"/>
  <c r="B1398" i="4"/>
  <c r="M1398" i="4"/>
  <c r="A1399" i="4"/>
  <c r="B1399" i="4"/>
  <c r="M1399" i="4"/>
  <c r="A1400" i="4"/>
  <c r="B1400" i="4"/>
  <c r="M1400" i="4"/>
  <c r="A1401" i="4"/>
  <c r="B1401" i="4"/>
  <c r="M1401" i="4"/>
  <c r="A1402" i="4"/>
  <c r="B1402" i="4"/>
  <c r="M1402" i="4"/>
  <c r="A1403" i="4"/>
  <c r="B1403" i="4"/>
  <c r="M1403" i="4"/>
  <c r="A1404" i="4"/>
  <c r="B1404" i="4"/>
  <c r="M1404" i="4"/>
  <c r="A1405" i="4"/>
  <c r="B1405" i="4"/>
  <c r="M1405" i="4"/>
  <c r="A1406" i="4"/>
  <c r="B1406" i="4"/>
  <c r="M1406" i="4"/>
  <c r="A1407" i="4"/>
  <c r="B1407" i="4"/>
  <c r="M1407" i="4"/>
  <c r="A1408" i="4"/>
  <c r="B1408" i="4"/>
  <c r="M1408" i="4"/>
  <c r="A1409" i="4"/>
  <c r="B1409" i="4"/>
  <c r="M1409" i="4"/>
  <c r="A1410" i="4"/>
  <c r="B1410" i="4"/>
  <c r="M1410" i="4"/>
  <c r="A1411" i="4"/>
  <c r="B1411" i="4"/>
  <c r="M1411" i="4"/>
  <c r="A1412" i="4"/>
  <c r="B1412" i="4"/>
  <c r="M1412" i="4"/>
  <c r="A1413" i="4"/>
  <c r="B1413" i="4"/>
  <c r="M1413" i="4"/>
  <c r="A1414" i="4"/>
  <c r="B1414" i="4"/>
  <c r="M1414" i="4"/>
  <c r="A1415" i="4"/>
  <c r="B1415" i="4"/>
  <c r="M1415" i="4"/>
  <c r="A1416" i="4"/>
  <c r="B1416" i="4"/>
  <c r="M1416" i="4"/>
  <c r="A1417" i="4"/>
  <c r="B1417" i="4"/>
  <c r="M1417" i="4"/>
  <c r="A1418" i="4"/>
  <c r="B1418" i="4"/>
  <c r="M1418" i="4"/>
  <c r="A1419" i="4"/>
  <c r="B1419" i="4"/>
  <c r="M1419" i="4"/>
  <c r="A1420" i="4"/>
  <c r="B1420" i="4"/>
  <c r="M1420" i="4"/>
  <c r="A1421" i="4"/>
  <c r="B1421" i="4"/>
  <c r="M1421" i="4"/>
  <c r="A1422" i="4"/>
  <c r="B1422" i="4"/>
  <c r="M1422" i="4"/>
  <c r="A1423" i="4"/>
  <c r="B1423" i="4"/>
  <c r="M1423" i="4"/>
  <c r="A1424" i="4"/>
  <c r="B1424" i="4"/>
  <c r="M1424" i="4"/>
  <c r="A1425" i="4"/>
  <c r="B1425" i="4"/>
  <c r="M1425" i="4"/>
  <c r="A1426" i="4"/>
  <c r="B1426" i="4"/>
  <c r="M1426" i="4"/>
  <c r="A1427" i="4"/>
  <c r="B1427" i="4"/>
  <c r="M1427" i="4"/>
  <c r="A1428" i="4"/>
  <c r="B1428" i="4"/>
  <c r="M1428" i="4"/>
  <c r="A1429" i="4"/>
  <c r="B1429" i="4"/>
  <c r="M1429" i="4"/>
  <c r="A1430" i="4"/>
  <c r="B1430" i="4"/>
  <c r="M1430" i="4"/>
  <c r="A1431" i="4"/>
  <c r="B1431" i="4"/>
  <c r="M1431" i="4"/>
  <c r="A1432" i="4"/>
  <c r="B1432" i="4"/>
  <c r="M1432" i="4"/>
  <c r="A1433" i="4"/>
  <c r="B1433" i="4"/>
  <c r="M1433" i="4"/>
  <c r="A1434" i="4"/>
  <c r="B1434" i="4"/>
  <c r="M1434" i="4"/>
  <c r="A1435" i="4"/>
  <c r="B1435" i="4"/>
  <c r="M1435" i="4"/>
  <c r="A1436" i="4"/>
  <c r="B1436" i="4"/>
  <c r="M1436" i="4"/>
  <c r="A1437" i="4"/>
  <c r="B1437" i="4"/>
  <c r="M1437" i="4"/>
  <c r="A1438" i="4"/>
  <c r="B1438" i="4"/>
  <c r="M1438" i="4"/>
  <c r="A1439" i="4"/>
  <c r="B1439" i="4"/>
  <c r="M1439" i="4"/>
  <c r="A1440" i="4"/>
  <c r="B1440" i="4"/>
  <c r="M1440" i="4"/>
  <c r="A1441" i="4"/>
  <c r="B1441" i="4"/>
  <c r="M1441" i="4"/>
  <c r="A1442" i="4"/>
  <c r="B1442" i="4"/>
  <c r="M1442" i="4"/>
  <c r="A1443" i="4"/>
  <c r="B1443" i="4"/>
  <c r="M1443" i="4"/>
  <c r="A1444" i="4"/>
  <c r="B1444" i="4"/>
  <c r="M1444" i="4"/>
  <c r="A1445" i="4"/>
  <c r="B1445" i="4"/>
  <c r="M1445" i="4"/>
  <c r="A1446" i="4"/>
  <c r="B1446" i="4"/>
  <c r="M1446" i="4"/>
  <c r="A1447" i="4"/>
  <c r="B1447" i="4"/>
  <c r="M1447" i="4"/>
  <c r="A1448" i="4"/>
  <c r="B1448" i="4"/>
  <c r="M1448" i="4"/>
  <c r="A1449" i="4"/>
  <c r="B1449" i="4"/>
  <c r="M1449" i="4"/>
  <c r="A1450" i="4"/>
  <c r="B1450" i="4"/>
  <c r="M1450" i="4"/>
  <c r="A1451" i="4"/>
  <c r="B1451" i="4"/>
  <c r="M1451" i="4"/>
  <c r="A1452" i="4"/>
  <c r="B1452" i="4"/>
  <c r="M1452" i="4"/>
  <c r="A1453" i="4"/>
  <c r="B1453" i="4"/>
  <c r="M1453" i="4"/>
  <c r="A1454" i="4"/>
  <c r="B1454" i="4"/>
  <c r="M1454" i="4"/>
  <c r="A1455" i="4"/>
  <c r="B1455" i="4"/>
  <c r="M1455" i="4"/>
  <c r="A1456" i="4"/>
  <c r="B1456" i="4"/>
  <c r="M1456" i="4"/>
  <c r="A1457" i="4"/>
  <c r="B1457" i="4"/>
  <c r="M1457" i="4"/>
  <c r="A1458" i="4"/>
  <c r="B1458" i="4"/>
  <c r="M1458" i="4"/>
  <c r="A1459" i="4"/>
  <c r="B1459" i="4"/>
  <c r="M1459" i="4"/>
  <c r="A1460" i="4"/>
  <c r="B1460" i="4"/>
  <c r="M1460" i="4"/>
  <c r="A1461" i="4"/>
  <c r="B1461" i="4"/>
  <c r="M1461" i="4"/>
  <c r="A1462" i="4"/>
  <c r="B1462" i="4"/>
  <c r="M1462" i="4"/>
  <c r="A1463" i="4"/>
  <c r="B1463" i="4"/>
  <c r="M1463" i="4"/>
  <c r="A1464" i="4"/>
  <c r="B1464" i="4"/>
  <c r="M1464" i="4"/>
  <c r="A1465" i="4"/>
  <c r="B1465" i="4"/>
  <c r="M1465" i="4"/>
  <c r="A1466" i="4"/>
  <c r="B1466" i="4"/>
  <c r="M1466" i="4"/>
  <c r="A1467" i="4"/>
  <c r="B1467" i="4"/>
  <c r="M1467" i="4"/>
  <c r="A1468" i="4"/>
  <c r="B1468" i="4"/>
  <c r="M1468" i="4"/>
  <c r="A1469" i="4"/>
  <c r="B1469" i="4"/>
  <c r="M1469" i="4"/>
  <c r="A1470" i="4"/>
  <c r="B1470" i="4"/>
  <c r="M1470" i="4"/>
  <c r="A1471" i="4"/>
  <c r="B1471" i="4"/>
  <c r="M1471" i="4"/>
  <c r="A1472" i="4"/>
  <c r="B1472" i="4"/>
  <c r="M1472" i="4"/>
  <c r="A1473" i="4"/>
  <c r="B1473" i="4"/>
  <c r="M1473" i="4"/>
  <c r="A1474" i="4"/>
  <c r="B1474" i="4"/>
  <c r="M1474" i="4"/>
  <c r="A1475" i="4"/>
  <c r="B1475" i="4"/>
  <c r="M1475" i="4"/>
  <c r="A1476" i="4"/>
  <c r="B1476" i="4"/>
  <c r="M1476" i="4"/>
  <c r="A1477" i="4"/>
  <c r="B1477" i="4"/>
  <c r="M1477" i="4"/>
  <c r="A1478" i="4"/>
  <c r="B1478" i="4"/>
  <c r="M1478" i="4"/>
  <c r="A1479" i="4"/>
  <c r="B1479" i="4"/>
  <c r="M1479" i="4"/>
  <c r="A1480" i="4"/>
  <c r="B1480" i="4"/>
  <c r="M1480" i="4"/>
  <c r="A1481" i="4"/>
  <c r="B1481" i="4"/>
  <c r="M1481" i="4"/>
  <c r="A1482" i="4"/>
  <c r="B1482" i="4"/>
  <c r="M1482" i="4"/>
  <c r="A1483" i="4"/>
  <c r="B1483" i="4"/>
  <c r="M1483" i="4"/>
  <c r="A1484" i="4"/>
  <c r="B1484" i="4"/>
  <c r="M1484" i="4"/>
  <c r="A1485" i="4"/>
  <c r="B1485" i="4"/>
  <c r="M1485" i="4"/>
  <c r="A1486" i="4"/>
  <c r="B1486" i="4"/>
  <c r="M1486" i="4"/>
  <c r="A1487" i="4"/>
  <c r="B1487" i="4"/>
  <c r="M1487" i="4"/>
  <c r="A1488" i="4"/>
  <c r="B1488" i="4"/>
  <c r="M1488" i="4"/>
  <c r="A1489" i="4"/>
  <c r="B1489" i="4"/>
  <c r="M1489" i="4"/>
  <c r="A1490" i="4"/>
  <c r="B1490" i="4"/>
  <c r="M1490" i="4"/>
  <c r="A1491" i="4"/>
  <c r="B1491" i="4"/>
  <c r="M1491" i="4"/>
  <c r="A1492" i="4"/>
  <c r="B1492" i="4"/>
  <c r="M1492" i="4"/>
  <c r="A1493" i="4"/>
  <c r="B1493" i="4"/>
  <c r="M1493" i="4"/>
  <c r="A1494" i="4"/>
  <c r="B1494" i="4"/>
  <c r="M1494" i="4"/>
  <c r="A1495" i="4"/>
  <c r="B1495" i="4"/>
  <c r="M1495" i="4"/>
  <c r="A1496" i="4"/>
  <c r="B1496" i="4"/>
  <c r="M1496" i="4"/>
  <c r="A1497" i="4"/>
  <c r="B1497" i="4"/>
  <c r="M1497" i="4"/>
  <c r="A1498" i="4"/>
  <c r="B1498" i="4"/>
  <c r="M1498" i="4"/>
  <c r="A1499" i="4"/>
  <c r="B1499" i="4"/>
  <c r="M1499" i="4"/>
  <c r="A1500" i="4"/>
  <c r="B1500" i="4"/>
  <c r="M1500" i="4"/>
  <c r="A1501" i="4"/>
  <c r="B1501" i="4"/>
  <c r="M1501" i="4"/>
  <c r="A1502" i="4"/>
  <c r="B1502" i="4"/>
  <c r="M1502" i="4"/>
  <c r="A1503" i="4"/>
  <c r="B1503" i="4"/>
  <c r="M1503" i="4"/>
  <c r="A1504" i="4"/>
  <c r="B1504" i="4"/>
  <c r="M1504" i="4"/>
  <c r="A1505" i="4"/>
  <c r="B1505" i="4"/>
  <c r="M1505" i="4"/>
  <c r="A1506" i="4"/>
  <c r="B1506" i="4"/>
  <c r="M1506" i="4"/>
  <c r="A1507" i="4"/>
  <c r="B1507" i="4"/>
  <c r="M1507" i="4"/>
  <c r="A1508" i="4"/>
  <c r="B1508" i="4"/>
  <c r="M1508" i="4"/>
  <c r="A1509" i="4"/>
  <c r="B1509" i="4"/>
  <c r="M1509" i="4"/>
  <c r="A1510" i="4"/>
  <c r="B1510" i="4"/>
  <c r="M1510" i="4"/>
  <c r="A1511" i="4"/>
  <c r="B1511" i="4"/>
  <c r="M1511" i="4"/>
  <c r="A1512" i="4"/>
  <c r="B1512" i="4"/>
  <c r="M1512" i="4"/>
  <c r="A1513" i="4"/>
  <c r="B1513" i="4"/>
  <c r="M1513" i="4"/>
  <c r="A1514" i="4"/>
  <c r="B1514" i="4"/>
  <c r="M1514" i="4"/>
  <c r="A1515" i="4"/>
  <c r="B1515" i="4"/>
  <c r="M1515" i="4"/>
  <c r="A1516" i="4"/>
  <c r="B1516" i="4"/>
  <c r="M1516" i="4"/>
  <c r="A1517" i="4"/>
  <c r="B1517" i="4"/>
  <c r="M1517" i="4"/>
  <c r="A1518" i="4"/>
  <c r="B1518" i="4"/>
  <c r="M1518" i="4"/>
  <c r="A1519" i="4"/>
  <c r="B1519" i="4"/>
  <c r="M1519" i="4"/>
  <c r="A1520" i="4"/>
  <c r="B1520" i="4"/>
  <c r="M1520" i="4"/>
  <c r="A1521" i="4"/>
  <c r="B1521" i="4"/>
  <c r="M1521" i="4"/>
  <c r="A1522" i="4"/>
  <c r="B1522" i="4"/>
  <c r="M1522" i="4"/>
  <c r="A1523" i="4"/>
  <c r="B1523" i="4"/>
  <c r="M1523" i="4"/>
  <c r="A1524" i="4"/>
  <c r="B1524" i="4"/>
  <c r="M1524" i="4"/>
  <c r="A1525" i="4"/>
  <c r="B1525" i="4"/>
  <c r="M1525" i="4"/>
  <c r="A1526" i="4"/>
  <c r="B1526" i="4"/>
  <c r="M1526" i="4"/>
  <c r="A1527" i="4"/>
  <c r="B1527" i="4"/>
  <c r="M1527" i="4"/>
  <c r="A1528" i="4"/>
  <c r="B1528" i="4"/>
  <c r="M1528" i="4"/>
  <c r="A1529" i="4"/>
  <c r="B1529" i="4"/>
  <c r="M1529" i="4"/>
  <c r="A1530" i="4"/>
  <c r="B1530" i="4"/>
  <c r="M1530" i="4"/>
  <c r="A1531" i="4"/>
  <c r="B1531" i="4"/>
  <c r="M1531" i="4"/>
  <c r="A1532" i="4"/>
  <c r="B1532" i="4"/>
  <c r="M1532" i="4"/>
  <c r="A1533" i="4"/>
  <c r="B1533" i="4"/>
  <c r="M1533" i="4"/>
  <c r="A1534" i="4"/>
  <c r="B1534" i="4"/>
  <c r="M1534" i="4"/>
  <c r="A1535" i="4"/>
  <c r="B1535" i="4"/>
  <c r="M1535" i="4"/>
  <c r="A1536" i="4"/>
  <c r="B1536" i="4"/>
  <c r="M1536" i="4"/>
  <c r="A1537" i="4"/>
  <c r="B1537" i="4"/>
  <c r="M1537" i="4"/>
  <c r="A1538" i="4"/>
  <c r="B1538" i="4"/>
  <c r="M1538" i="4"/>
  <c r="A1539" i="4"/>
  <c r="B1539" i="4"/>
  <c r="M1539" i="4"/>
  <c r="A1540" i="4"/>
  <c r="B1540" i="4"/>
  <c r="M1540" i="4"/>
  <c r="A1541" i="4"/>
  <c r="B1541" i="4"/>
  <c r="M1541" i="4"/>
  <c r="A1542" i="4"/>
  <c r="B1542" i="4"/>
  <c r="M1542" i="4"/>
  <c r="A1543" i="4"/>
  <c r="B1543" i="4"/>
  <c r="M1543" i="4"/>
  <c r="A1544" i="4"/>
  <c r="B1544" i="4"/>
  <c r="M1544" i="4"/>
  <c r="A1545" i="4"/>
  <c r="B1545" i="4"/>
  <c r="M1545" i="4"/>
  <c r="A1546" i="4"/>
  <c r="B1546" i="4"/>
  <c r="M1546" i="4"/>
  <c r="A1547" i="4"/>
  <c r="B1547" i="4"/>
  <c r="M1547" i="4"/>
  <c r="A1548" i="4"/>
  <c r="B1548" i="4"/>
  <c r="M1548" i="4"/>
  <c r="A1549" i="4"/>
  <c r="B1549" i="4"/>
  <c r="M1549" i="4"/>
  <c r="A1550" i="4"/>
  <c r="B1550" i="4"/>
  <c r="M1550" i="4"/>
  <c r="A1551" i="4"/>
  <c r="B1551" i="4"/>
  <c r="M1551" i="4"/>
  <c r="A1552" i="4"/>
  <c r="B1552" i="4"/>
  <c r="M1552" i="4"/>
  <c r="A1553" i="4"/>
  <c r="B1553" i="4"/>
  <c r="M1553" i="4"/>
  <c r="A1554" i="4"/>
  <c r="B1554" i="4"/>
  <c r="M1554" i="4"/>
  <c r="A1555" i="4"/>
  <c r="B1555" i="4"/>
  <c r="M1555" i="4"/>
  <c r="A1556" i="4"/>
  <c r="B1556" i="4"/>
  <c r="M1556" i="4"/>
  <c r="A1557" i="4"/>
  <c r="B1557" i="4"/>
  <c r="M1557" i="4"/>
  <c r="A1558" i="4"/>
  <c r="B1558" i="4"/>
  <c r="M1558" i="4"/>
  <c r="A1559" i="4"/>
  <c r="B1559" i="4"/>
  <c r="M1559" i="4"/>
  <c r="A1560" i="4"/>
  <c r="B1560" i="4"/>
  <c r="M1560" i="4"/>
  <c r="A1561" i="4"/>
  <c r="B1561" i="4"/>
  <c r="M1561" i="4"/>
  <c r="A1562" i="4"/>
  <c r="B1562" i="4"/>
  <c r="M1562" i="4"/>
  <c r="A1563" i="4"/>
  <c r="B1563" i="4"/>
  <c r="M1563" i="4"/>
  <c r="A1564" i="4"/>
  <c r="B1564" i="4"/>
  <c r="M1564" i="4"/>
  <c r="A1565" i="4"/>
  <c r="B1565" i="4"/>
  <c r="M1565" i="4"/>
  <c r="A1566" i="4"/>
  <c r="B1566" i="4"/>
  <c r="M1566" i="4"/>
  <c r="A1567" i="4"/>
  <c r="B1567" i="4"/>
  <c r="M1567" i="4"/>
  <c r="A1568" i="4"/>
  <c r="B1568" i="4"/>
  <c r="M1568" i="4"/>
  <c r="A1569" i="4"/>
  <c r="B1569" i="4"/>
  <c r="M1569" i="4"/>
  <c r="A1570" i="4"/>
  <c r="B1570" i="4"/>
  <c r="M1570" i="4"/>
  <c r="A1571" i="4"/>
  <c r="B1571" i="4"/>
  <c r="M1571" i="4"/>
  <c r="A1572" i="4"/>
  <c r="B1572" i="4"/>
  <c r="M1572" i="4"/>
  <c r="A1573" i="4"/>
  <c r="B1573" i="4"/>
  <c r="M1573" i="4"/>
  <c r="A1574" i="4"/>
  <c r="B1574" i="4"/>
  <c r="M1574" i="4"/>
  <c r="A1575" i="4"/>
  <c r="B1575" i="4"/>
  <c r="M1575" i="4"/>
  <c r="A1576" i="4"/>
  <c r="B1576" i="4"/>
  <c r="M1576" i="4"/>
  <c r="A1577" i="4"/>
  <c r="B1577" i="4"/>
  <c r="M1577" i="4"/>
  <c r="A1578" i="4"/>
  <c r="B1578" i="4"/>
  <c r="M1578" i="4"/>
  <c r="A1579" i="4"/>
  <c r="B1579" i="4"/>
  <c r="M1579" i="4"/>
  <c r="A1580" i="4"/>
  <c r="B1580" i="4"/>
  <c r="M1580" i="4"/>
  <c r="A1581" i="4"/>
  <c r="B1581" i="4"/>
  <c r="M1581" i="4"/>
  <c r="A1582" i="4"/>
  <c r="B1582" i="4"/>
  <c r="M1582" i="4"/>
  <c r="A1583" i="4"/>
  <c r="B1583" i="4"/>
  <c r="M1583" i="4"/>
  <c r="A1584" i="4"/>
  <c r="B1584" i="4"/>
  <c r="M1584" i="4"/>
  <c r="A1585" i="4"/>
  <c r="B1585" i="4"/>
  <c r="M1585" i="4"/>
  <c r="A1586" i="4"/>
  <c r="B1586" i="4"/>
  <c r="M1586" i="4"/>
  <c r="A1587" i="4"/>
  <c r="B1587" i="4"/>
  <c r="M1587" i="4"/>
  <c r="A1588" i="4"/>
  <c r="B1588" i="4"/>
  <c r="M1588" i="4"/>
  <c r="A1589" i="4"/>
  <c r="B1589" i="4"/>
  <c r="M1589" i="4"/>
  <c r="A1590" i="4"/>
  <c r="B1590" i="4"/>
  <c r="M1590" i="4"/>
  <c r="A1591" i="4"/>
  <c r="B1591" i="4"/>
  <c r="M1591" i="4"/>
  <c r="A1592" i="4"/>
  <c r="B1592" i="4"/>
  <c r="M1592" i="4"/>
  <c r="A1593" i="4"/>
  <c r="B1593" i="4"/>
  <c r="M1593" i="4"/>
  <c r="A1594" i="4"/>
  <c r="B1594" i="4"/>
  <c r="M1594" i="4"/>
  <c r="A1595" i="4"/>
  <c r="B1595" i="4"/>
  <c r="M1595" i="4"/>
  <c r="A1596" i="4"/>
  <c r="B1596" i="4"/>
  <c r="M1596" i="4"/>
  <c r="A1597" i="4"/>
  <c r="B1597" i="4"/>
  <c r="M1597" i="4"/>
  <c r="A1598" i="4"/>
  <c r="B1598" i="4"/>
  <c r="M1598" i="4"/>
  <c r="A1599" i="4"/>
  <c r="B1599" i="4"/>
  <c r="M1599" i="4"/>
  <c r="A1600" i="4"/>
  <c r="B1600" i="4"/>
  <c r="M1600" i="4"/>
  <c r="A1601" i="4"/>
  <c r="B1601" i="4"/>
  <c r="M1601" i="4"/>
  <c r="A1602" i="4"/>
  <c r="B1602" i="4"/>
  <c r="M1602" i="4"/>
  <c r="A1603" i="4"/>
  <c r="B1603" i="4"/>
  <c r="M1603" i="4"/>
  <c r="A1604" i="4"/>
  <c r="B1604" i="4"/>
  <c r="M1604" i="4"/>
  <c r="A1605" i="4"/>
  <c r="B1605" i="4"/>
  <c r="M1605" i="4"/>
  <c r="A1606" i="4"/>
  <c r="B1606" i="4"/>
  <c r="M1606" i="4"/>
  <c r="A1607" i="4"/>
  <c r="B1607" i="4"/>
  <c r="M1607" i="4"/>
  <c r="A1608" i="4"/>
  <c r="B1608" i="4"/>
  <c r="M1608" i="4"/>
  <c r="A1609" i="4"/>
  <c r="B1609" i="4"/>
  <c r="M1609" i="4"/>
  <c r="A1610" i="4"/>
  <c r="B1610" i="4"/>
  <c r="M1610" i="4"/>
  <c r="A1611" i="4"/>
  <c r="B1611" i="4"/>
  <c r="M1611" i="4"/>
  <c r="A1612" i="4"/>
  <c r="B1612" i="4"/>
  <c r="M1612" i="4"/>
  <c r="A1613" i="4"/>
  <c r="B1613" i="4"/>
  <c r="M1613" i="4"/>
  <c r="A1614" i="4"/>
  <c r="B1614" i="4"/>
  <c r="M1614" i="4"/>
  <c r="A1615" i="4"/>
  <c r="B1615" i="4"/>
  <c r="M1615" i="4"/>
  <c r="A1616" i="4"/>
  <c r="B1616" i="4"/>
  <c r="M1616" i="4"/>
  <c r="A1617" i="4"/>
  <c r="B1617" i="4"/>
  <c r="M1617" i="4"/>
  <c r="A1618" i="4"/>
  <c r="B1618" i="4"/>
  <c r="M1618" i="4"/>
  <c r="A1619" i="4"/>
  <c r="B1619" i="4"/>
  <c r="M1619" i="4"/>
  <c r="A1620" i="4"/>
  <c r="B1620" i="4"/>
  <c r="M1620" i="4"/>
  <c r="A1621" i="4"/>
  <c r="B1621" i="4"/>
  <c r="M1621" i="4"/>
  <c r="A1622" i="4"/>
  <c r="B1622" i="4"/>
  <c r="M1622" i="4"/>
  <c r="A1623" i="4"/>
  <c r="B1623" i="4"/>
  <c r="M1623" i="4"/>
  <c r="A1624" i="4"/>
  <c r="B1624" i="4"/>
  <c r="M1624" i="4"/>
  <c r="A1625" i="4"/>
  <c r="B1625" i="4"/>
  <c r="M1625" i="4"/>
  <c r="A1626" i="4"/>
  <c r="B1626" i="4"/>
  <c r="M1626" i="4"/>
  <c r="A1627" i="4"/>
  <c r="B1627" i="4"/>
  <c r="M1627" i="4"/>
  <c r="A1628" i="4"/>
  <c r="B1628" i="4"/>
  <c r="M1628" i="4"/>
  <c r="A1629" i="4"/>
  <c r="B1629" i="4"/>
  <c r="M1629" i="4"/>
  <c r="A1630" i="4"/>
  <c r="B1630" i="4"/>
  <c r="M1630" i="4"/>
  <c r="A1631" i="4"/>
  <c r="B1631" i="4"/>
  <c r="M1631" i="4"/>
  <c r="A1632" i="4"/>
  <c r="B1632" i="4"/>
  <c r="M1632" i="4"/>
  <c r="A1633" i="4"/>
  <c r="B1633" i="4"/>
  <c r="M1633" i="4"/>
  <c r="A1634" i="4"/>
  <c r="B1634" i="4"/>
  <c r="M1634" i="4"/>
  <c r="A1635" i="4"/>
  <c r="B1635" i="4"/>
  <c r="M1635" i="4"/>
  <c r="A1636" i="4"/>
  <c r="B1636" i="4"/>
  <c r="M1636" i="4"/>
  <c r="A1637" i="4"/>
  <c r="B1637" i="4"/>
  <c r="M1637" i="4"/>
  <c r="A1638" i="4"/>
  <c r="B1638" i="4"/>
  <c r="M1638" i="4"/>
  <c r="A1639" i="4"/>
  <c r="B1639" i="4"/>
  <c r="M1639" i="4"/>
  <c r="A1640" i="4"/>
  <c r="B1640" i="4"/>
  <c r="M1640" i="4"/>
  <c r="A1641" i="4"/>
  <c r="B1641" i="4"/>
  <c r="M1641" i="4"/>
  <c r="A1642" i="4"/>
  <c r="B1642" i="4"/>
  <c r="M1642" i="4"/>
  <c r="A1643" i="4"/>
  <c r="B1643" i="4"/>
  <c r="M1643" i="4"/>
  <c r="A1644" i="4"/>
  <c r="B1644" i="4"/>
  <c r="M1644" i="4"/>
  <c r="A1645" i="4"/>
  <c r="B1645" i="4"/>
  <c r="M1645" i="4"/>
  <c r="A1646" i="4"/>
  <c r="B1646" i="4"/>
  <c r="M1646" i="4"/>
  <c r="A1647" i="4"/>
  <c r="B1647" i="4"/>
  <c r="M1647" i="4"/>
  <c r="A1648" i="4"/>
  <c r="B1648" i="4"/>
  <c r="M1648" i="4"/>
  <c r="A1649" i="4"/>
  <c r="B1649" i="4"/>
  <c r="M1649" i="4"/>
  <c r="A1650" i="4"/>
  <c r="B1650" i="4"/>
  <c r="M1650" i="4"/>
  <c r="A1651" i="4"/>
  <c r="B1651" i="4"/>
  <c r="M1651" i="4"/>
  <c r="A1652" i="4"/>
  <c r="B1652" i="4"/>
  <c r="M1652" i="4"/>
  <c r="A1653" i="4"/>
  <c r="B1653" i="4"/>
  <c r="M1653" i="4"/>
  <c r="A1654" i="4"/>
  <c r="B1654" i="4"/>
  <c r="M1654" i="4"/>
  <c r="A1655" i="4"/>
  <c r="B1655" i="4"/>
  <c r="M1655" i="4"/>
  <c r="A1656" i="4"/>
  <c r="B1656" i="4"/>
  <c r="M1656" i="4"/>
  <c r="A1657" i="4"/>
  <c r="B1657" i="4"/>
  <c r="M1657" i="4"/>
  <c r="A1658" i="4"/>
  <c r="B1658" i="4"/>
  <c r="M1658" i="4"/>
  <c r="A1659" i="4"/>
  <c r="B1659" i="4"/>
  <c r="M1659" i="4"/>
  <c r="A1660" i="4"/>
  <c r="B1660" i="4"/>
  <c r="M1660" i="4"/>
  <c r="A1661" i="4"/>
  <c r="B1661" i="4"/>
  <c r="M1661" i="4"/>
  <c r="A1662" i="4"/>
  <c r="B1662" i="4"/>
  <c r="M1662" i="4"/>
  <c r="A1663" i="4"/>
  <c r="B1663" i="4"/>
  <c r="M1663" i="4"/>
  <c r="A1664" i="4"/>
  <c r="B1664" i="4"/>
  <c r="M1664" i="4"/>
  <c r="A1665" i="4"/>
  <c r="B1665" i="4"/>
  <c r="M1665" i="4"/>
  <c r="A1666" i="4"/>
  <c r="B1666" i="4"/>
  <c r="M1666" i="4"/>
  <c r="A1667" i="4"/>
  <c r="B1667" i="4"/>
  <c r="M1667" i="4"/>
  <c r="A1668" i="4"/>
  <c r="B1668" i="4"/>
  <c r="M1668" i="4"/>
  <c r="A1669" i="4"/>
  <c r="B1669" i="4"/>
  <c r="M1669" i="4"/>
  <c r="A1670" i="4"/>
  <c r="B1670" i="4"/>
  <c r="M1670" i="4"/>
  <c r="A1671" i="4"/>
  <c r="B1671" i="4"/>
  <c r="M1671" i="4"/>
  <c r="A1672" i="4"/>
  <c r="B1672" i="4"/>
  <c r="M1672" i="4"/>
  <c r="A1673" i="4"/>
  <c r="B1673" i="4"/>
  <c r="M1673" i="4"/>
  <c r="A1674" i="4"/>
  <c r="B1674" i="4"/>
  <c r="M1674" i="4"/>
  <c r="A1675" i="4"/>
  <c r="B1675" i="4"/>
  <c r="M1675" i="4"/>
  <c r="A1676" i="4"/>
  <c r="B1676" i="4"/>
  <c r="M1676" i="4"/>
  <c r="A1677" i="4"/>
  <c r="B1677" i="4"/>
  <c r="M1677" i="4"/>
  <c r="A1678" i="4"/>
  <c r="B1678" i="4"/>
  <c r="M1678" i="4"/>
  <c r="A1679" i="4"/>
  <c r="B1679" i="4"/>
  <c r="M1679" i="4"/>
  <c r="A1680" i="4"/>
  <c r="B1680" i="4"/>
  <c r="M1680" i="4"/>
  <c r="A1681" i="4"/>
  <c r="B1681" i="4"/>
  <c r="M1681" i="4"/>
  <c r="A1682" i="4"/>
  <c r="B1682" i="4"/>
  <c r="M1682" i="4"/>
  <c r="A1683" i="4"/>
  <c r="B1683" i="4"/>
  <c r="M1683" i="4"/>
  <c r="A1684" i="4"/>
  <c r="B1684" i="4"/>
  <c r="M1684" i="4"/>
  <c r="A1685" i="4"/>
  <c r="B1685" i="4"/>
  <c r="M1685" i="4"/>
  <c r="A1686" i="4"/>
  <c r="B1686" i="4"/>
  <c r="M1686" i="4"/>
  <c r="A1687" i="4"/>
  <c r="B1687" i="4"/>
  <c r="M1687" i="4"/>
  <c r="A1688" i="4"/>
  <c r="B1688" i="4"/>
  <c r="M1688" i="4"/>
  <c r="A1689" i="4"/>
  <c r="B1689" i="4"/>
  <c r="M1689" i="4"/>
  <c r="A1690" i="4"/>
  <c r="B1690" i="4"/>
  <c r="M1690" i="4"/>
  <c r="A1691" i="4"/>
  <c r="B1691" i="4"/>
  <c r="M1691" i="4"/>
  <c r="A1692" i="4"/>
  <c r="B1692" i="4"/>
  <c r="M1692" i="4"/>
  <c r="A1693" i="4"/>
  <c r="B1693" i="4"/>
  <c r="M1693" i="4"/>
  <c r="A1694" i="4"/>
  <c r="B1694" i="4"/>
  <c r="M1694" i="4"/>
  <c r="A1695" i="4"/>
  <c r="B1695" i="4"/>
  <c r="M1695" i="4"/>
  <c r="A1696" i="4"/>
  <c r="B1696" i="4"/>
  <c r="M1696" i="4"/>
  <c r="A1697" i="4"/>
  <c r="B1697" i="4"/>
  <c r="M1697" i="4"/>
  <c r="A1698" i="4"/>
  <c r="B1698" i="4"/>
  <c r="M1698" i="4"/>
  <c r="A1699" i="4"/>
  <c r="B1699" i="4"/>
  <c r="M1699" i="4"/>
  <c r="A1700" i="4"/>
  <c r="B1700" i="4"/>
  <c r="M1700" i="4"/>
  <c r="A1701" i="4"/>
  <c r="B1701" i="4"/>
  <c r="M1701" i="4"/>
  <c r="A1702" i="4"/>
  <c r="B1702" i="4"/>
  <c r="M1702" i="4"/>
  <c r="A1703" i="4"/>
  <c r="B1703" i="4"/>
  <c r="M1703" i="4"/>
  <c r="A1704" i="4"/>
  <c r="B1704" i="4"/>
  <c r="M1704" i="4"/>
  <c r="A1705" i="4"/>
  <c r="B1705" i="4"/>
  <c r="M1705" i="4"/>
  <c r="A1706" i="4"/>
  <c r="B1706" i="4"/>
  <c r="M1706" i="4"/>
  <c r="A1707" i="4"/>
  <c r="B1707" i="4"/>
  <c r="M1707" i="4"/>
  <c r="A1708" i="4"/>
  <c r="B1708" i="4"/>
  <c r="M1708" i="4"/>
  <c r="A1709" i="4"/>
  <c r="B1709" i="4"/>
  <c r="M1709" i="4"/>
  <c r="A1710" i="4"/>
  <c r="B1710" i="4"/>
  <c r="M1710" i="4"/>
  <c r="A1711" i="4"/>
  <c r="B1711" i="4"/>
  <c r="M1711" i="4"/>
  <c r="A1712" i="4"/>
  <c r="B1712" i="4"/>
  <c r="M1712" i="4"/>
  <c r="A1713" i="4"/>
  <c r="B1713" i="4"/>
  <c r="M1713" i="4"/>
  <c r="A1714" i="4"/>
  <c r="B1714" i="4"/>
  <c r="M1714" i="4"/>
  <c r="A1715" i="4"/>
  <c r="B1715" i="4"/>
  <c r="M1715" i="4"/>
  <c r="A1716" i="4"/>
  <c r="B1716" i="4"/>
  <c r="M1716" i="4"/>
  <c r="A1717" i="4"/>
  <c r="B1717" i="4"/>
  <c r="M1717" i="4"/>
  <c r="A1718" i="4"/>
  <c r="B1718" i="4"/>
  <c r="M1718" i="4"/>
  <c r="A1719" i="4"/>
  <c r="B1719" i="4"/>
  <c r="M1719" i="4"/>
  <c r="A1720" i="4"/>
  <c r="B1720" i="4"/>
  <c r="M1720" i="4"/>
  <c r="A1721" i="4"/>
  <c r="B1721" i="4"/>
  <c r="M1721" i="4"/>
  <c r="A1722" i="4"/>
  <c r="B1722" i="4"/>
  <c r="M1722" i="4"/>
  <c r="A1723" i="4"/>
  <c r="B1723" i="4"/>
  <c r="M1723" i="4"/>
  <c r="A1724" i="4"/>
  <c r="B1724" i="4"/>
  <c r="M1724" i="4"/>
  <c r="A1725" i="4"/>
  <c r="B1725" i="4"/>
  <c r="M1725" i="4"/>
  <c r="A1726" i="4"/>
  <c r="B1726" i="4"/>
  <c r="M1726" i="4"/>
  <c r="A1727" i="4"/>
  <c r="B1727" i="4"/>
  <c r="M1727" i="4"/>
  <c r="A1728" i="4"/>
  <c r="B1728" i="4"/>
  <c r="M1728" i="4"/>
  <c r="A1729" i="4"/>
  <c r="B1729" i="4"/>
  <c r="M1729" i="4"/>
  <c r="A1730" i="4"/>
  <c r="B1730" i="4"/>
  <c r="M1730" i="4"/>
  <c r="A1731" i="4"/>
  <c r="B1731" i="4"/>
  <c r="M1731" i="4"/>
  <c r="A1732" i="4"/>
  <c r="B1732" i="4"/>
  <c r="M1732" i="4"/>
  <c r="A1733" i="4"/>
  <c r="B1733" i="4"/>
  <c r="M1733" i="4"/>
  <c r="A1734" i="4"/>
  <c r="B1734" i="4"/>
  <c r="M1734" i="4"/>
  <c r="A1735" i="4"/>
  <c r="B1735" i="4"/>
  <c r="M1735" i="4"/>
  <c r="A1736" i="4"/>
  <c r="B1736" i="4"/>
  <c r="M1736" i="4"/>
  <c r="A1737" i="4"/>
  <c r="B1737" i="4"/>
  <c r="M1737" i="4"/>
  <c r="A1738" i="4"/>
  <c r="B1738" i="4"/>
  <c r="M1738" i="4"/>
  <c r="A1739" i="4"/>
  <c r="B1739" i="4"/>
  <c r="M1739" i="4"/>
  <c r="A1740" i="4"/>
  <c r="B1740" i="4"/>
  <c r="M1740" i="4"/>
  <c r="A1741" i="4"/>
  <c r="B1741" i="4"/>
  <c r="M1741" i="4"/>
  <c r="A1742" i="4"/>
  <c r="B1742" i="4"/>
  <c r="M1742" i="4"/>
  <c r="A1743" i="4"/>
  <c r="B1743" i="4"/>
  <c r="M1743" i="4"/>
  <c r="A1744" i="4"/>
  <c r="B1744" i="4"/>
  <c r="M1744" i="4"/>
  <c r="A1745" i="4"/>
  <c r="B1745" i="4"/>
  <c r="M1745" i="4"/>
  <c r="A1746" i="4"/>
  <c r="B1746" i="4"/>
  <c r="M1746" i="4"/>
  <c r="A1747" i="4"/>
  <c r="B1747" i="4"/>
  <c r="M1747" i="4"/>
  <c r="A1748" i="4"/>
  <c r="B1748" i="4"/>
  <c r="M1748" i="4"/>
  <c r="A1749" i="4"/>
  <c r="B1749" i="4"/>
  <c r="M1749" i="4"/>
  <c r="A1750" i="4"/>
  <c r="B1750" i="4"/>
  <c r="M1750" i="4"/>
  <c r="A1751" i="4"/>
  <c r="B1751" i="4"/>
  <c r="M1751" i="4"/>
  <c r="A1752" i="4"/>
  <c r="B1752" i="4"/>
  <c r="M1752" i="4"/>
  <c r="A1753" i="4"/>
  <c r="B1753" i="4"/>
  <c r="M1753" i="4"/>
  <c r="A1754" i="4"/>
  <c r="B1754" i="4"/>
  <c r="M1754" i="4"/>
  <c r="A1755" i="4"/>
  <c r="B1755" i="4"/>
  <c r="M1755" i="4"/>
  <c r="A1756" i="4"/>
  <c r="B1756" i="4"/>
  <c r="M1756" i="4"/>
  <c r="A1757" i="4"/>
  <c r="B1757" i="4"/>
  <c r="M1757" i="4"/>
  <c r="A1758" i="4"/>
  <c r="B1758" i="4"/>
  <c r="M1758" i="4"/>
  <c r="A1759" i="4"/>
  <c r="B1759" i="4"/>
  <c r="M1759" i="4"/>
  <c r="A1760" i="4"/>
  <c r="B1760" i="4"/>
  <c r="M1760" i="4"/>
  <c r="A1761" i="4"/>
  <c r="B1761" i="4"/>
  <c r="M1761" i="4"/>
  <c r="A1762" i="4"/>
  <c r="B1762" i="4"/>
  <c r="M1762" i="4"/>
  <c r="A1763" i="4"/>
  <c r="B1763" i="4"/>
  <c r="M1763" i="4"/>
  <c r="A1764" i="4"/>
  <c r="B1764" i="4"/>
  <c r="M1764" i="4"/>
  <c r="A1765" i="4"/>
  <c r="B1765" i="4"/>
  <c r="M1765" i="4"/>
  <c r="A1766" i="4"/>
  <c r="B1766" i="4"/>
  <c r="M1766" i="4"/>
  <c r="A1767" i="4"/>
  <c r="B1767" i="4"/>
  <c r="M1767" i="4"/>
  <c r="A1768" i="4"/>
  <c r="B1768" i="4"/>
  <c r="M1768" i="4"/>
  <c r="A1769" i="4"/>
  <c r="B1769" i="4"/>
  <c r="M1769" i="4"/>
  <c r="A1770" i="4"/>
  <c r="B1770" i="4"/>
  <c r="M1770" i="4"/>
  <c r="A1771" i="4"/>
  <c r="B1771" i="4"/>
  <c r="M1771" i="4"/>
  <c r="A1772" i="4"/>
  <c r="B1772" i="4"/>
  <c r="M1772" i="4"/>
  <c r="A1773" i="4"/>
  <c r="B1773" i="4"/>
  <c r="M1773" i="4"/>
  <c r="A1774" i="4"/>
  <c r="B1774" i="4"/>
  <c r="M1774" i="4"/>
  <c r="A1775" i="4"/>
  <c r="B1775" i="4"/>
  <c r="M1775" i="4"/>
  <c r="A1776" i="4"/>
  <c r="B1776" i="4"/>
  <c r="M1776" i="4"/>
  <c r="A1777" i="4"/>
  <c r="B1777" i="4"/>
  <c r="M1777" i="4"/>
  <c r="A1778" i="4"/>
  <c r="B1778" i="4"/>
  <c r="M1778" i="4"/>
  <c r="A1779" i="4"/>
  <c r="B1779" i="4"/>
  <c r="M1779" i="4"/>
  <c r="A1780" i="4"/>
  <c r="B1780" i="4"/>
  <c r="M1780" i="4"/>
  <c r="A1781" i="4"/>
  <c r="B1781" i="4"/>
  <c r="M1781" i="4"/>
  <c r="A1782" i="4"/>
  <c r="B1782" i="4"/>
  <c r="M1782" i="4"/>
  <c r="A1783" i="4"/>
  <c r="B1783" i="4"/>
  <c r="M1783" i="4"/>
  <c r="A1784" i="4"/>
  <c r="B1784" i="4"/>
  <c r="M1784" i="4"/>
  <c r="A1785" i="4"/>
  <c r="B1785" i="4"/>
  <c r="M1785" i="4"/>
  <c r="A1786" i="4"/>
  <c r="B1786" i="4"/>
  <c r="M1786" i="4"/>
  <c r="A1787" i="4"/>
  <c r="B1787" i="4"/>
  <c r="M1787" i="4"/>
  <c r="A1788" i="4"/>
  <c r="B1788" i="4"/>
  <c r="M1788" i="4"/>
  <c r="A1789" i="4"/>
  <c r="B1789" i="4"/>
  <c r="M1789" i="4"/>
  <c r="A1790" i="4"/>
  <c r="B1790" i="4"/>
  <c r="M1790" i="4"/>
  <c r="A1791" i="4"/>
  <c r="B1791" i="4"/>
  <c r="M1791" i="4"/>
  <c r="A1792" i="4"/>
  <c r="B1792" i="4"/>
  <c r="M1792" i="4"/>
  <c r="A1793" i="4"/>
  <c r="B1793" i="4"/>
  <c r="M1793" i="4"/>
  <c r="A1794" i="4"/>
  <c r="B1794" i="4"/>
  <c r="M1794" i="4"/>
  <c r="A1795" i="4"/>
  <c r="B1795" i="4"/>
  <c r="M1795" i="4"/>
  <c r="A1796" i="4"/>
  <c r="B1796" i="4"/>
  <c r="M1796" i="4"/>
  <c r="A1797" i="4"/>
  <c r="B1797" i="4"/>
  <c r="M1797" i="4"/>
  <c r="A1798" i="4"/>
  <c r="B1798" i="4"/>
  <c r="M1798" i="4"/>
  <c r="A1799" i="4"/>
  <c r="B1799" i="4"/>
  <c r="M1799" i="4"/>
  <c r="A1800" i="4"/>
  <c r="B1800" i="4"/>
  <c r="M1800" i="4"/>
  <c r="A1801" i="4"/>
  <c r="B1801" i="4"/>
  <c r="M1801" i="4"/>
  <c r="A1802" i="4"/>
  <c r="B1802" i="4"/>
  <c r="M1802" i="4"/>
  <c r="A1803" i="4"/>
  <c r="B1803" i="4"/>
  <c r="M1803" i="4"/>
  <c r="A1804" i="4"/>
  <c r="B1804" i="4"/>
  <c r="M1804" i="4"/>
  <c r="A1805" i="4"/>
  <c r="B1805" i="4"/>
  <c r="M1805" i="4"/>
  <c r="A1806" i="4"/>
  <c r="B1806" i="4"/>
  <c r="M1806" i="4"/>
  <c r="A1807" i="4"/>
  <c r="B1807" i="4"/>
  <c r="M1807" i="4"/>
  <c r="A1808" i="4"/>
  <c r="B1808" i="4"/>
  <c r="M1808" i="4"/>
  <c r="A1809" i="4"/>
  <c r="B1809" i="4"/>
  <c r="M1809" i="4"/>
  <c r="A1810" i="4"/>
  <c r="B1810" i="4"/>
  <c r="M1810" i="4"/>
  <c r="A1811" i="4"/>
  <c r="B1811" i="4"/>
  <c r="M1811" i="4"/>
  <c r="A1812" i="4"/>
  <c r="B1812" i="4"/>
  <c r="M1812" i="4"/>
  <c r="A1813" i="4"/>
  <c r="B1813" i="4"/>
  <c r="M1813" i="4"/>
  <c r="A1814" i="4"/>
  <c r="B1814" i="4"/>
  <c r="M1814" i="4"/>
  <c r="A1815" i="4"/>
  <c r="B1815" i="4"/>
  <c r="M1815" i="4"/>
  <c r="A1816" i="4"/>
  <c r="B1816" i="4"/>
  <c r="M1816" i="4"/>
  <c r="A1817" i="4"/>
  <c r="B1817" i="4"/>
  <c r="M1817" i="4"/>
  <c r="A1818" i="4"/>
  <c r="B1818" i="4"/>
  <c r="M1818" i="4"/>
  <c r="A1819" i="4"/>
  <c r="B1819" i="4"/>
  <c r="M1819" i="4"/>
  <c r="A1820" i="4"/>
  <c r="B1820" i="4"/>
  <c r="M1820" i="4"/>
  <c r="A1821" i="4"/>
  <c r="B1821" i="4"/>
  <c r="M1821" i="4"/>
  <c r="A1822" i="4"/>
  <c r="B1822" i="4"/>
  <c r="M1822" i="4"/>
  <c r="A1823" i="4"/>
  <c r="B1823" i="4"/>
  <c r="M1823" i="4"/>
  <c r="A1824" i="4"/>
  <c r="B1824" i="4"/>
  <c r="M1824" i="4"/>
  <c r="A1825" i="4"/>
  <c r="B1825" i="4"/>
  <c r="M1825" i="4"/>
  <c r="A1826" i="4"/>
  <c r="B1826" i="4"/>
  <c r="M1826" i="4"/>
  <c r="A1827" i="4"/>
  <c r="B1827" i="4"/>
  <c r="M1827" i="4"/>
  <c r="A1828" i="4"/>
  <c r="B1828" i="4"/>
  <c r="M1828" i="4"/>
  <c r="A1829" i="4"/>
  <c r="B1829" i="4"/>
  <c r="M1829" i="4"/>
  <c r="A1830" i="4"/>
  <c r="B1830" i="4"/>
  <c r="M1830" i="4"/>
  <c r="A1831" i="4"/>
  <c r="B1831" i="4"/>
  <c r="M1831" i="4"/>
  <c r="A1832" i="4"/>
  <c r="B1832" i="4"/>
  <c r="M1832" i="4"/>
  <c r="A1833" i="4"/>
  <c r="B1833" i="4"/>
  <c r="M1833" i="4"/>
  <c r="A1834" i="4"/>
  <c r="B1834" i="4"/>
  <c r="M1834" i="4"/>
  <c r="A1835" i="4"/>
  <c r="B1835" i="4"/>
  <c r="M1835" i="4"/>
  <c r="A1836" i="4"/>
  <c r="B1836" i="4"/>
  <c r="M1836" i="4"/>
  <c r="A1837" i="4"/>
  <c r="B1837" i="4"/>
  <c r="M1837" i="4"/>
  <c r="A1838" i="4"/>
  <c r="B1838" i="4"/>
  <c r="M1838" i="4"/>
  <c r="A1839" i="4"/>
  <c r="B1839" i="4"/>
  <c r="M1839" i="4"/>
  <c r="A1840" i="4"/>
  <c r="B1840" i="4"/>
  <c r="M1840" i="4"/>
  <c r="A1841" i="4"/>
  <c r="B1841" i="4"/>
  <c r="M1841" i="4"/>
  <c r="A1842" i="4"/>
  <c r="B1842" i="4"/>
  <c r="M1842" i="4"/>
  <c r="A1843" i="4"/>
  <c r="B1843" i="4"/>
  <c r="M1843" i="4"/>
  <c r="A1844" i="4"/>
  <c r="B1844" i="4"/>
  <c r="M1844" i="4"/>
  <c r="A1845" i="4"/>
  <c r="B1845" i="4"/>
  <c r="M1845" i="4"/>
  <c r="A1846" i="4"/>
  <c r="B1846" i="4"/>
  <c r="M1846" i="4"/>
  <c r="A1847" i="4"/>
  <c r="B1847" i="4"/>
  <c r="M1847" i="4"/>
  <c r="A1848" i="4"/>
  <c r="B1848" i="4"/>
  <c r="M1848" i="4"/>
  <c r="A1849" i="4"/>
  <c r="B1849" i="4"/>
  <c r="M1849" i="4"/>
  <c r="A1850" i="4"/>
  <c r="B1850" i="4"/>
  <c r="M1850" i="4"/>
  <c r="A1851" i="4"/>
  <c r="B1851" i="4"/>
  <c r="M1851" i="4"/>
  <c r="A1852" i="4"/>
  <c r="B1852" i="4"/>
  <c r="M1852" i="4"/>
  <c r="A1853" i="4"/>
  <c r="B1853" i="4"/>
  <c r="M1853" i="4"/>
  <c r="A1854" i="4"/>
  <c r="B1854" i="4"/>
  <c r="M1854" i="4"/>
  <c r="A1855" i="4"/>
  <c r="B1855" i="4"/>
  <c r="M1855" i="4"/>
  <c r="A1856" i="4"/>
  <c r="B1856" i="4"/>
  <c r="M1856" i="4"/>
  <c r="A1857" i="4"/>
  <c r="B1857" i="4"/>
  <c r="M1857" i="4"/>
  <c r="A1858" i="4"/>
  <c r="B1858" i="4"/>
  <c r="M1858" i="4"/>
  <c r="A1859" i="4"/>
  <c r="B1859" i="4"/>
  <c r="M1859" i="4"/>
  <c r="A1860" i="4"/>
  <c r="B1860" i="4"/>
  <c r="M1860" i="4"/>
  <c r="A1861" i="4"/>
  <c r="B1861" i="4"/>
  <c r="M1861" i="4"/>
  <c r="A1862" i="4"/>
  <c r="B1862" i="4"/>
  <c r="M1862" i="4"/>
  <c r="A1863" i="4"/>
  <c r="B1863" i="4"/>
  <c r="M1863" i="4"/>
  <c r="A1864" i="4"/>
  <c r="B1864" i="4"/>
  <c r="M1864" i="4"/>
  <c r="A1865" i="4"/>
  <c r="B1865" i="4"/>
  <c r="M1865" i="4"/>
  <c r="A1866" i="4"/>
  <c r="B1866" i="4"/>
  <c r="M1866" i="4"/>
  <c r="A1867" i="4"/>
  <c r="B1867" i="4"/>
  <c r="M1867" i="4"/>
  <c r="A1868" i="4"/>
  <c r="B1868" i="4"/>
  <c r="M1868" i="4"/>
  <c r="A1869" i="4"/>
  <c r="B1869" i="4"/>
  <c r="M1869" i="4"/>
  <c r="A1870" i="4"/>
  <c r="B1870" i="4"/>
  <c r="M1870" i="4"/>
  <c r="A1871" i="4"/>
  <c r="B1871" i="4"/>
  <c r="M1871" i="4"/>
  <c r="A1872" i="4"/>
  <c r="B1872" i="4"/>
  <c r="M1872" i="4"/>
  <c r="A1873" i="4"/>
  <c r="B1873" i="4"/>
  <c r="M1873" i="4"/>
  <c r="A1874" i="4"/>
  <c r="B1874" i="4"/>
  <c r="M1874" i="4"/>
  <c r="A1875" i="4"/>
  <c r="B1875" i="4"/>
  <c r="M1875" i="4"/>
  <c r="A1876" i="4"/>
  <c r="B1876" i="4"/>
  <c r="M1876" i="4"/>
  <c r="A1877" i="4"/>
  <c r="B1877" i="4"/>
  <c r="M1877" i="4"/>
  <c r="A1878" i="4"/>
  <c r="B1878" i="4"/>
  <c r="M1878" i="4"/>
  <c r="A1879" i="4"/>
  <c r="B1879" i="4"/>
  <c r="M1879" i="4"/>
  <c r="A1880" i="4"/>
  <c r="B1880" i="4"/>
  <c r="M1880" i="4"/>
  <c r="A1881" i="4"/>
  <c r="B1881" i="4"/>
  <c r="M1881" i="4"/>
  <c r="A1882" i="4"/>
  <c r="B1882" i="4"/>
  <c r="M1882" i="4"/>
  <c r="A1883" i="4"/>
  <c r="B1883" i="4"/>
  <c r="M1883" i="4"/>
  <c r="A1884" i="4"/>
  <c r="B1884" i="4"/>
  <c r="M1884" i="4"/>
  <c r="A1885" i="4"/>
  <c r="B1885" i="4"/>
  <c r="M1885" i="4"/>
  <c r="A1886" i="4"/>
  <c r="B1886" i="4"/>
  <c r="M1886" i="4"/>
  <c r="A1887" i="4"/>
  <c r="B1887" i="4"/>
  <c r="M1887" i="4"/>
  <c r="A1888" i="4"/>
  <c r="B1888" i="4"/>
  <c r="M1888" i="4"/>
  <c r="A1889" i="4"/>
  <c r="B1889" i="4"/>
  <c r="M1889" i="4"/>
  <c r="A1890" i="4"/>
  <c r="B1890" i="4"/>
  <c r="M1890" i="4"/>
  <c r="A1891" i="4"/>
  <c r="B1891" i="4"/>
  <c r="M1891" i="4"/>
  <c r="A1892" i="4"/>
  <c r="B1892" i="4"/>
  <c r="M1892" i="4"/>
  <c r="A1893" i="4"/>
  <c r="B1893" i="4"/>
  <c r="M1893" i="4"/>
  <c r="A1894" i="4"/>
  <c r="B1894" i="4"/>
  <c r="M1894" i="4"/>
  <c r="A1895" i="4"/>
  <c r="B1895" i="4"/>
  <c r="M1895" i="4"/>
  <c r="A1896" i="4"/>
  <c r="B1896" i="4"/>
  <c r="M1896" i="4"/>
  <c r="A1897" i="4"/>
  <c r="B1897" i="4"/>
  <c r="M1897" i="4"/>
  <c r="A1898" i="4"/>
  <c r="B1898" i="4"/>
  <c r="M1898" i="4"/>
  <c r="A1899" i="4"/>
  <c r="B1899" i="4"/>
  <c r="M1899" i="4"/>
  <c r="A1900" i="4"/>
  <c r="B1900" i="4"/>
  <c r="M1900" i="4"/>
  <c r="A1901" i="4"/>
  <c r="B1901" i="4"/>
  <c r="M1901" i="4"/>
  <c r="A1902" i="4"/>
  <c r="B1902" i="4"/>
  <c r="M1902" i="4"/>
  <c r="A1903" i="4"/>
  <c r="B1903" i="4"/>
  <c r="M1903" i="4"/>
  <c r="A1904" i="4"/>
  <c r="B1904" i="4"/>
  <c r="M1904" i="4"/>
  <c r="A1905" i="4"/>
  <c r="B1905" i="4"/>
  <c r="M1905" i="4"/>
  <c r="A1906" i="4"/>
  <c r="B1906" i="4"/>
  <c r="M1906" i="4"/>
  <c r="A1907" i="4"/>
  <c r="B1907" i="4"/>
  <c r="M1907" i="4"/>
  <c r="A1908" i="4"/>
  <c r="B1908" i="4"/>
  <c r="M1908" i="4"/>
  <c r="A1909" i="4"/>
  <c r="B1909" i="4"/>
  <c r="M1909" i="4"/>
  <c r="A1910" i="4"/>
  <c r="B1910" i="4"/>
  <c r="M1910" i="4"/>
  <c r="A1911" i="4"/>
  <c r="B1911" i="4"/>
  <c r="M1911" i="4"/>
  <c r="A1912" i="4"/>
  <c r="B1912" i="4"/>
  <c r="M1912" i="4"/>
  <c r="A1913" i="4"/>
  <c r="B1913" i="4"/>
  <c r="M1913" i="4"/>
  <c r="A1914" i="4"/>
  <c r="B1914" i="4"/>
  <c r="M1914" i="4"/>
  <c r="A1915" i="4"/>
  <c r="B1915" i="4"/>
  <c r="M1915" i="4"/>
  <c r="A1916" i="4"/>
  <c r="B1916" i="4"/>
  <c r="M1916" i="4"/>
  <c r="A1917" i="4"/>
  <c r="B1917" i="4"/>
  <c r="M1917" i="4"/>
  <c r="A1918" i="4"/>
  <c r="B1918" i="4"/>
  <c r="M1918" i="4"/>
  <c r="A1919" i="4"/>
  <c r="B1919" i="4"/>
  <c r="M1919" i="4"/>
  <c r="A1920" i="4"/>
  <c r="B1920" i="4"/>
  <c r="M1920" i="4"/>
  <c r="A1921" i="4"/>
  <c r="B1921" i="4"/>
  <c r="M1921" i="4"/>
  <c r="A1922" i="4"/>
  <c r="B1922" i="4"/>
  <c r="M1922" i="4"/>
  <c r="A1923" i="4"/>
  <c r="B1923" i="4"/>
  <c r="M1923" i="4"/>
  <c r="A1924" i="4"/>
  <c r="B1924" i="4"/>
  <c r="M1924" i="4"/>
  <c r="A1925" i="4"/>
  <c r="B1925" i="4"/>
  <c r="M1925" i="4"/>
  <c r="A1926" i="4"/>
  <c r="B1926" i="4"/>
  <c r="M1926" i="4"/>
  <c r="A1927" i="4"/>
  <c r="B1927" i="4"/>
  <c r="M1927" i="4"/>
  <c r="A1928" i="4"/>
  <c r="B1928" i="4"/>
  <c r="M1928" i="4"/>
  <c r="A1929" i="4"/>
  <c r="B1929" i="4"/>
  <c r="M1929" i="4"/>
  <c r="A1930" i="4"/>
  <c r="B1930" i="4"/>
  <c r="M1930" i="4"/>
  <c r="A1931" i="4"/>
  <c r="B1931" i="4"/>
  <c r="M1931" i="4"/>
  <c r="A1932" i="4"/>
  <c r="B1932" i="4"/>
  <c r="M1932" i="4"/>
  <c r="A1933" i="4"/>
  <c r="B1933" i="4"/>
  <c r="M1933" i="4"/>
  <c r="A1934" i="4"/>
  <c r="B1934" i="4"/>
  <c r="M1934" i="4"/>
  <c r="A1935" i="4"/>
  <c r="B1935" i="4"/>
  <c r="M1935" i="4"/>
  <c r="A1936" i="4"/>
  <c r="B1936" i="4"/>
  <c r="M1936" i="4"/>
  <c r="A1937" i="4"/>
  <c r="B1937" i="4"/>
  <c r="M1937" i="4"/>
  <c r="A1938" i="4"/>
  <c r="B1938" i="4"/>
  <c r="M1938" i="4"/>
  <c r="A1939" i="4"/>
  <c r="B1939" i="4"/>
  <c r="M1939" i="4"/>
  <c r="A1940" i="4"/>
  <c r="B1940" i="4"/>
  <c r="M1940" i="4"/>
  <c r="A1941" i="4"/>
  <c r="B1941" i="4"/>
  <c r="M1941" i="4"/>
  <c r="A1942" i="4"/>
  <c r="B1942" i="4"/>
  <c r="M1942" i="4"/>
  <c r="A1943" i="4"/>
  <c r="B1943" i="4"/>
  <c r="M1943" i="4"/>
  <c r="A1944" i="4"/>
  <c r="B1944" i="4"/>
  <c r="M1944" i="4"/>
  <c r="A1945" i="4"/>
  <c r="B1945" i="4"/>
  <c r="M1945" i="4"/>
  <c r="A1946" i="4"/>
  <c r="B1946" i="4"/>
  <c r="M1946" i="4"/>
  <c r="A1947" i="4"/>
  <c r="B1947" i="4"/>
  <c r="M1947" i="4"/>
  <c r="A1948" i="4"/>
  <c r="B1948" i="4"/>
  <c r="M1948" i="4"/>
  <c r="A1949" i="4"/>
  <c r="B1949" i="4"/>
  <c r="M1949" i="4"/>
  <c r="A1950" i="4"/>
  <c r="B1950" i="4"/>
  <c r="M1950" i="4"/>
  <c r="A1951" i="4"/>
  <c r="B1951" i="4"/>
  <c r="M1951" i="4"/>
  <c r="A1952" i="4"/>
  <c r="B1952" i="4"/>
  <c r="M1952" i="4"/>
  <c r="A1953" i="4"/>
  <c r="B1953" i="4"/>
  <c r="M1953" i="4"/>
  <c r="A1954" i="4"/>
  <c r="B1954" i="4"/>
  <c r="M1954" i="4"/>
  <c r="A1955" i="4"/>
  <c r="B1955" i="4"/>
  <c r="M1955" i="4"/>
  <c r="A1956" i="4"/>
  <c r="B1956" i="4"/>
  <c r="M1956" i="4"/>
  <c r="A1957" i="4"/>
  <c r="B1957" i="4"/>
  <c r="M1957" i="4"/>
  <c r="A1958" i="4"/>
  <c r="B1958" i="4"/>
  <c r="M1958" i="4"/>
  <c r="A1959" i="4"/>
  <c r="B1959" i="4"/>
  <c r="M1959" i="4"/>
  <c r="A1960" i="4"/>
  <c r="B1960" i="4"/>
  <c r="M1960" i="4"/>
  <c r="A1961" i="4"/>
  <c r="B1961" i="4"/>
  <c r="M1961" i="4"/>
  <c r="A1962" i="4"/>
  <c r="B1962" i="4"/>
  <c r="M1962" i="4"/>
  <c r="A1963" i="4"/>
  <c r="B1963" i="4"/>
  <c r="M1963" i="4"/>
  <c r="A1964" i="4"/>
  <c r="B1964" i="4"/>
  <c r="M1964" i="4"/>
  <c r="A1965" i="4"/>
  <c r="B1965" i="4"/>
  <c r="M1965" i="4"/>
  <c r="A1966" i="4"/>
  <c r="B1966" i="4"/>
  <c r="M1966" i="4"/>
  <c r="A1967" i="4"/>
  <c r="B1967" i="4"/>
  <c r="M1967" i="4"/>
  <c r="A1968" i="4"/>
  <c r="B1968" i="4"/>
  <c r="M1968" i="4"/>
  <c r="A1969" i="4"/>
  <c r="B1969" i="4"/>
  <c r="M1969" i="4"/>
  <c r="A1970" i="4"/>
  <c r="B1970" i="4"/>
  <c r="M1970" i="4"/>
  <c r="A1971" i="4"/>
  <c r="B1971" i="4"/>
  <c r="M1971" i="4"/>
  <c r="A1972" i="4"/>
  <c r="B1972" i="4"/>
  <c r="M1972" i="4"/>
  <c r="A1973" i="4"/>
  <c r="B1973" i="4"/>
  <c r="M1973" i="4"/>
  <c r="A1974" i="4"/>
  <c r="B1974" i="4"/>
  <c r="M1974" i="4"/>
  <c r="A1975" i="4"/>
  <c r="B1975" i="4"/>
  <c r="M1975" i="4"/>
  <c r="A1976" i="4"/>
  <c r="B1976" i="4"/>
  <c r="M1976" i="4"/>
  <c r="A1977" i="4"/>
  <c r="B1977" i="4"/>
  <c r="M1977" i="4"/>
  <c r="A1978" i="4"/>
  <c r="B1978" i="4"/>
  <c r="M1978" i="4"/>
  <c r="A1979" i="4"/>
  <c r="B1979" i="4"/>
  <c r="M1979" i="4"/>
  <c r="A1980" i="4"/>
  <c r="B1980" i="4"/>
  <c r="M1980" i="4"/>
  <c r="A1981" i="4"/>
  <c r="B1981" i="4"/>
  <c r="M1981" i="4"/>
  <c r="A1982" i="4"/>
  <c r="B1982" i="4"/>
  <c r="M1982" i="4"/>
  <c r="A1983" i="4"/>
  <c r="B1983" i="4"/>
  <c r="M1983" i="4"/>
  <c r="A1984" i="4"/>
  <c r="B1984" i="4"/>
  <c r="M1984" i="4"/>
  <c r="A1985" i="4"/>
  <c r="B1985" i="4"/>
  <c r="M1985" i="4"/>
  <c r="A1986" i="4"/>
  <c r="B1986" i="4"/>
  <c r="M1986" i="4"/>
  <c r="A1987" i="4"/>
  <c r="B1987" i="4"/>
  <c r="M1987" i="4"/>
  <c r="A1988" i="4"/>
  <c r="B1988" i="4"/>
  <c r="M1988" i="4"/>
  <c r="A1989" i="4"/>
  <c r="B1989" i="4"/>
  <c r="M1989" i="4"/>
  <c r="A1990" i="4"/>
  <c r="B1990" i="4"/>
  <c r="M1990" i="4"/>
  <c r="A1991" i="4"/>
  <c r="B1991" i="4"/>
  <c r="M1991" i="4"/>
  <c r="A1992" i="4"/>
  <c r="B1992" i="4"/>
  <c r="M1992" i="4"/>
  <c r="A1993" i="4"/>
  <c r="B1993" i="4"/>
  <c r="M1993" i="4"/>
  <c r="A1994" i="4"/>
  <c r="B1994" i="4"/>
  <c r="M1994" i="4"/>
  <c r="A1995" i="4"/>
  <c r="B1995" i="4"/>
  <c r="M1995" i="4"/>
  <c r="A1996" i="4"/>
  <c r="B1996" i="4"/>
  <c r="M1996" i="4"/>
  <c r="A1997" i="4"/>
  <c r="B1997" i="4"/>
  <c r="M1997" i="4"/>
  <c r="A1998" i="4"/>
  <c r="B1998" i="4"/>
  <c r="M1998" i="4"/>
  <c r="A1999" i="4"/>
  <c r="B1999" i="4"/>
  <c r="M1999" i="4"/>
  <c r="A2000" i="4"/>
  <c r="B2000" i="4"/>
  <c r="M2000" i="4"/>
  <c r="A2001" i="4"/>
  <c r="B2001" i="4"/>
  <c r="M2001" i="4"/>
  <c r="A2002" i="4"/>
  <c r="B2002" i="4"/>
  <c r="M2002" i="4"/>
  <c r="A2003" i="4"/>
  <c r="B2003" i="4"/>
  <c r="M2003" i="4"/>
  <c r="A2004" i="4"/>
  <c r="B2004" i="4"/>
  <c r="M2004" i="4"/>
  <c r="A2005" i="4"/>
  <c r="B2005" i="4"/>
  <c r="M2005" i="4"/>
  <c r="A2006" i="4"/>
  <c r="B2006" i="4"/>
  <c r="M2006" i="4"/>
  <c r="A2007" i="4"/>
  <c r="B2007" i="4"/>
  <c r="M2007" i="4"/>
  <c r="A2008" i="4"/>
  <c r="B2008" i="4"/>
  <c r="M2008" i="4"/>
  <c r="A2009" i="4"/>
  <c r="B2009" i="4"/>
  <c r="M2009" i="4"/>
  <c r="A2010" i="4"/>
  <c r="B2010" i="4"/>
  <c r="M2010" i="4"/>
  <c r="A2011" i="4"/>
  <c r="B2011" i="4"/>
  <c r="M2011" i="4"/>
  <c r="A2012" i="4"/>
  <c r="B2012" i="4"/>
  <c r="M2012" i="4"/>
  <c r="A2013" i="4"/>
  <c r="B2013" i="4"/>
  <c r="M2013" i="4"/>
  <c r="A2014" i="4"/>
  <c r="B2014" i="4"/>
  <c r="M2014" i="4"/>
  <c r="A2015" i="4"/>
  <c r="B2015" i="4"/>
  <c r="M2015" i="4"/>
  <c r="A2016" i="4"/>
  <c r="B2016" i="4"/>
  <c r="M2016" i="4"/>
  <c r="A2017" i="4"/>
  <c r="B2017" i="4"/>
  <c r="M2017" i="4"/>
  <c r="A2018" i="4"/>
  <c r="B2018" i="4"/>
  <c r="M2018" i="4"/>
  <c r="A2019" i="4"/>
  <c r="B2019" i="4"/>
  <c r="M2019" i="4"/>
  <c r="A2020" i="4"/>
  <c r="B2020" i="4"/>
  <c r="M2020" i="4"/>
  <c r="A2021" i="4"/>
  <c r="B2021" i="4"/>
  <c r="M2021" i="4"/>
  <c r="A2022" i="4"/>
  <c r="B2022" i="4"/>
  <c r="M2022" i="4"/>
  <c r="A2023" i="4"/>
  <c r="B2023" i="4"/>
  <c r="M2023" i="4"/>
  <c r="A2024" i="4"/>
  <c r="B2024" i="4"/>
  <c r="M2024" i="4"/>
  <c r="A2025" i="4"/>
  <c r="B2025" i="4"/>
  <c r="M2025" i="4"/>
  <c r="A2026" i="4"/>
  <c r="B2026" i="4"/>
  <c r="M2026" i="4"/>
  <c r="A2027" i="4"/>
  <c r="B2027" i="4"/>
  <c r="M2027" i="4"/>
  <c r="A2028" i="4"/>
  <c r="B2028" i="4"/>
  <c r="M2028" i="4"/>
  <c r="A2029" i="4"/>
  <c r="B2029" i="4"/>
  <c r="M2029" i="4"/>
  <c r="A2030" i="4"/>
  <c r="B2030" i="4"/>
  <c r="M2030" i="4"/>
  <c r="A2031" i="4"/>
  <c r="B2031" i="4"/>
  <c r="M2031" i="4"/>
  <c r="A2032" i="4"/>
  <c r="B2032" i="4"/>
  <c r="M2032" i="4"/>
  <c r="A2033" i="4"/>
  <c r="B2033" i="4"/>
  <c r="M2033" i="4"/>
  <c r="A2034" i="4"/>
  <c r="B2034" i="4"/>
  <c r="M2034" i="4"/>
  <c r="A2035" i="4"/>
  <c r="B2035" i="4"/>
  <c r="M2035" i="4"/>
  <c r="A2036" i="4"/>
  <c r="B2036" i="4"/>
  <c r="M2036" i="4"/>
  <c r="A2037" i="4"/>
  <c r="B2037" i="4"/>
  <c r="M2037" i="4"/>
  <c r="A2038" i="4"/>
  <c r="B2038" i="4"/>
  <c r="M2038" i="4"/>
  <c r="A2039" i="4"/>
  <c r="B2039" i="4"/>
  <c r="M2039" i="4"/>
  <c r="A2040" i="4"/>
  <c r="B2040" i="4"/>
  <c r="M2040" i="4"/>
  <c r="A2041" i="4"/>
  <c r="B2041" i="4"/>
  <c r="M2041" i="4"/>
  <c r="A2042" i="4"/>
  <c r="B2042" i="4"/>
  <c r="M2042" i="4"/>
  <c r="A2043" i="4"/>
  <c r="B2043" i="4"/>
  <c r="M2043" i="4"/>
  <c r="A2044" i="4"/>
  <c r="B2044" i="4"/>
  <c r="M2044" i="4"/>
  <c r="A2045" i="4"/>
  <c r="B2045" i="4"/>
  <c r="M2045" i="4"/>
  <c r="A2046" i="4"/>
  <c r="B2046" i="4"/>
  <c r="M2046" i="4"/>
  <c r="A2047" i="4"/>
  <c r="B2047" i="4"/>
  <c r="M2047" i="4"/>
  <c r="A2048" i="4"/>
  <c r="B2048" i="4"/>
  <c r="M2048" i="4"/>
  <c r="A2049" i="4"/>
  <c r="B2049" i="4"/>
  <c r="M2049" i="4"/>
  <c r="A2050" i="4"/>
  <c r="B2050" i="4"/>
  <c r="M2050" i="4"/>
  <c r="A2051" i="4"/>
  <c r="B2051" i="4"/>
  <c r="M2051" i="4"/>
  <c r="A2052" i="4"/>
  <c r="B2052" i="4"/>
  <c r="M2052" i="4"/>
  <c r="A2053" i="4"/>
  <c r="B2053" i="4"/>
  <c r="M2053" i="4"/>
  <c r="A2054" i="4"/>
  <c r="B2054" i="4"/>
  <c r="M2054" i="4"/>
  <c r="A2055" i="4"/>
  <c r="B2055" i="4"/>
  <c r="M2055" i="4"/>
  <c r="A2056" i="4"/>
  <c r="B2056" i="4"/>
  <c r="M2056" i="4"/>
  <c r="A2057" i="4"/>
  <c r="B2057" i="4"/>
  <c r="M2057" i="4"/>
  <c r="A2058" i="4"/>
  <c r="B2058" i="4"/>
  <c r="M2058" i="4"/>
  <c r="A2059" i="4"/>
  <c r="B2059" i="4"/>
  <c r="M2059" i="4"/>
  <c r="A2060" i="4"/>
  <c r="B2060" i="4"/>
  <c r="M2060" i="4"/>
  <c r="A2061" i="4"/>
  <c r="B2061" i="4"/>
  <c r="M2061" i="4"/>
  <c r="A2062" i="4"/>
  <c r="B2062" i="4"/>
  <c r="M2062" i="4"/>
  <c r="A2063" i="4"/>
  <c r="B2063" i="4"/>
  <c r="M2063" i="4"/>
  <c r="A2064" i="4"/>
  <c r="B2064" i="4"/>
  <c r="M2064" i="4"/>
  <c r="A2065" i="4"/>
  <c r="B2065" i="4"/>
  <c r="M2065" i="4"/>
  <c r="A2066" i="4"/>
  <c r="B2066" i="4"/>
  <c r="M2066" i="4"/>
  <c r="A2067" i="4"/>
  <c r="B2067" i="4"/>
  <c r="M2067" i="4"/>
  <c r="A2068" i="4"/>
  <c r="B2068" i="4"/>
  <c r="M2068" i="4"/>
  <c r="A2069" i="4"/>
  <c r="B2069" i="4"/>
  <c r="M2069" i="4"/>
  <c r="A2070" i="4"/>
  <c r="B2070" i="4"/>
  <c r="M2070" i="4"/>
  <c r="A2071" i="4"/>
  <c r="B2071" i="4"/>
  <c r="M2071" i="4"/>
  <c r="A2072" i="4"/>
  <c r="B2072" i="4"/>
  <c r="M2072" i="4"/>
  <c r="A2073" i="4"/>
  <c r="B2073" i="4"/>
  <c r="M2073" i="4"/>
  <c r="A2074" i="4"/>
  <c r="B2074" i="4"/>
  <c r="M2074" i="4"/>
  <c r="A2075" i="4"/>
  <c r="B2075" i="4"/>
  <c r="M2075" i="4"/>
  <c r="A2076" i="4"/>
  <c r="B2076" i="4"/>
  <c r="M2076" i="4"/>
  <c r="A2077" i="4"/>
  <c r="B2077" i="4"/>
  <c r="M2077" i="4"/>
  <c r="A2078" i="4"/>
  <c r="B2078" i="4"/>
  <c r="M2078" i="4"/>
  <c r="A2079" i="4"/>
  <c r="B2079" i="4"/>
  <c r="M2079" i="4"/>
  <c r="A2080" i="4"/>
  <c r="B2080" i="4"/>
  <c r="M2080" i="4"/>
  <c r="A2081" i="4"/>
  <c r="B2081" i="4"/>
  <c r="M2081" i="4"/>
  <c r="A2082" i="4"/>
  <c r="B2082" i="4"/>
  <c r="M2082" i="4"/>
  <c r="A2083" i="4"/>
  <c r="B2083" i="4"/>
  <c r="M2083" i="4"/>
  <c r="A2084" i="4"/>
  <c r="B2084" i="4"/>
  <c r="M2084" i="4"/>
  <c r="A2085" i="4"/>
  <c r="B2085" i="4"/>
  <c r="M2085" i="4"/>
  <c r="A2086" i="4"/>
  <c r="B2086" i="4"/>
  <c r="M2086" i="4"/>
  <c r="A2087" i="4"/>
  <c r="B2087" i="4"/>
  <c r="M2087" i="4"/>
  <c r="A2088" i="4"/>
  <c r="B2088" i="4"/>
  <c r="M2088" i="4"/>
  <c r="A2089" i="4"/>
  <c r="B2089" i="4"/>
  <c r="M2089" i="4"/>
  <c r="A2090" i="4"/>
  <c r="B2090" i="4"/>
  <c r="M2090" i="4"/>
  <c r="A2091" i="4"/>
  <c r="B2091" i="4"/>
  <c r="M2091" i="4"/>
  <c r="A2092" i="4"/>
  <c r="B2092" i="4"/>
  <c r="M2092" i="4"/>
  <c r="A2093" i="4"/>
  <c r="B2093" i="4"/>
  <c r="M2093" i="4"/>
  <c r="A2094" i="4"/>
  <c r="B2094" i="4"/>
  <c r="M2094" i="4"/>
  <c r="A2095" i="4"/>
  <c r="B2095" i="4"/>
  <c r="M2095" i="4"/>
  <c r="A2096" i="4"/>
  <c r="B2096" i="4"/>
  <c r="M2096" i="4"/>
  <c r="A2097" i="4"/>
  <c r="B2097" i="4"/>
  <c r="M2097" i="4"/>
  <c r="A2098" i="4"/>
  <c r="B2098" i="4"/>
  <c r="M2098" i="4"/>
  <c r="A2099" i="4"/>
  <c r="B2099" i="4"/>
  <c r="M2099" i="4"/>
  <c r="A2100" i="4"/>
  <c r="B2100" i="4"/>
  <c r="M2100" i="4"/>
  <c r="A2101" i="4"/>
  <c r="B2101" i="4"/>
  <c r="M2101" i="4"/>
  <c r="A2102" i="4"/>
  <c r="B2102" i="4"/>
  <c r="M2102" i="4"/>
  <c r="A2103" i="4"/>
  <c r="B2103" i="4"/>
  <c r="M2103" i="4"/>
  <c r="A2104" i="4"/>
  <c r="B2104" i="4"/>
  <c r="M2104" i="4"/>
  <c r="A2105" i="4"/>
  <c r="B2105" i="4"/>
  <c r="M2105" i="4"/>
  <c r="A2106" i="4"/>
  <c r="B2106" i="4"/>
  <c r="M2106" i="4"/>
  <c r="A2107" i="4"/>
  <c r="B2107" i="4"/>
  <c r="M2107" i="4"/>
  <c r="A2108" i="4"/>
  <c r="B2108" i="4"/>
  <c r="M2108" i="4"/>
  <c r="A2109" i="4"/>
  <c r="B2109" i="4"/>
  <c r="M2109" i="4"/>
  <c r="A2110" i="4"/>
  <c r="B2110" i="4"/>
  <c r="M2110" i="4"/>
  <c r="A2111" i="4"/>
  <c r="B2111" i="4"/>
  <c r="M2111" i="4"/>
  <c r="A2112" i="4"/>
  <c r="B2112" i="4"/>
  <c r="M2112" i="4"/>
  <c r="A2113" i="4"/>
  <c r="B2113" i="4"/>
  <c r="M2113" i="4"/>
  <c r="A2114" i="4"/>
  <c r="B2114" i="4"/>
  <c r="M2114" i="4"/>
  <c r="A2115" i="4"/>
  <c r="B2115" i="4"/>
  <c r="M2115" i="4"/>
  <c r="A2116" i="4"/>
  <c r="B2116" i="4"/>
  <c r="M2116" i="4"/>
  <c r="A2117" i="4"/>
  <c r="B2117" i="4"/>
  <c r="M2117" i="4"/>
  <c r="A2118" i="4"/>
  <c r="B2118" i="4"/>
  <c r="M2118" i="4"/>
  <c r="A2119" i="4"/>
  <c r="B2119" i="4"/>
  <c r="M2119" i="4"/>
  <c r="A2120" i="4"/>
  <c r="B2120" i="4"/>
  <c r="M2120" i="4"/>
  <c r="A2121" i="4"/>
  <c r="B2121" i="4"/>
  <c r="M2121" i="4"/>
  <c r="A2122" i="4"/>
  <c r="B2122" i="4"/>
  <c r="M2122" i="4"/>
  <c r="A2123" i="4"/>
  <c r="B2123" i="4"/>
  <c r="M2123" i="4"/>
  <c r="A2124" i="4"/>
  <c r="B2124" i="4"/>
  <c r="M2124" i="4"/>
  <c r="A2125" i="4"/>
  <c r="B2125" i="4"/>
  <c r="M2125" i="4"/>
  <c r="A2126" i="4"/>
  <c r="B2126" i="4"/>
  <c r="M2126" i="4"/>
  <c r="A2127" i="4"/>
  <c r="B2127" i="4"/>
  <c r="M2127" i="4"/>
  <c r="A2128" i="4"/>
  <c r="B2128" i="4"/>
  <c r="M2128" i="4"/>
  <c r="A2129" i="4"/>
  <c r="B2129" i="4"/>
  <c r="M2129" i="4"/>
  <c r="A2130" i="4"/>
  <c r="B2130" i="4"/>
  <c r="M2130" i="4"/>
  <c r="A2131" i="4"/>
  <c r="B2131" i="4"/>
  <c r="M2131" i="4"/>
  <c r="A2132" i="4"/>
  <c r="B2132" i="4"/>
  <c r="M2132" i="4"/>
  <c r="A2133" i="4"/>
  <c r="B2133" i="4"/>
  <c r="M2133" i="4"/>
  <c r="A2134" i="4"/>
  <c r="B2134" i="4"/>
  <c r="M2134" i="4"/>
  <c r="A2135" i="4"/>
  <c r="B2135" i="4"/>
  <c r="M2135" i="4"/>
  <c r="A2136" i="4"/>
  <c r="B2136" i="4"/>
  <c r="M2136" i="4"/>
  <c r="A2137" i="4"/>
  <c r="B2137" i="4"/>
  <c r="M2137" i="4"/>
  <c r="A2138" i="4"/>
  <c r="B2138" i="4"/>
  <c r="M2138" i="4"/>
  <c r="A2139" i="4"/>
  <c r="B2139" i="4"/>
  <c r="M2139" i="4"/>
  <c r="A2140" i="4"/>
  <c r="B2140" i="4"/>
  <c r="M2140" i="4"/>
  <c r="A2141" i="4"/>
  <c r="B2141" i="4"/>
  <c r="M2141" i="4"/>
  <c r="A2142" i="4"/>
  <c r="B2142" i="4"/>
  <c r="M2142" i="4"/>
  <c r="A2143" i="4"/>
  <c r="B2143" i="4"/>
  <c r="M2143" i="4"/>
  <c r="A2144" i="4"/>
  <c r="B2144" i="4"/>
  <c r="M2144" i="4"/>
  <c r="A2145" i="4"/>
  <c r="B2145" i="4"/>
  <c r="M2145" i="4"/>
  <c r="A2146" i="4"/>
  <c r="B2146" i="4"/>
  <c r="M2146" i="4"/>
  <c r="A2147" i="4"/>
  <c r="B2147" i="4"/>
  <c r="M2147" i="4"/>
  <c r="A2148" i="4"/>
  <c r="B2148" i="4"/>
  <c r="M2148" i="4"/>
  <c r="A2149" i="4"/>
  <c r="B2149" i="4"/>
  <c r="M2149" i="4"/>
  <c r="A2150" i="4"/>
  <c r="B2150" i="4"/>
  <c r="M2150" i="4"/>
  <c r="A2151" i="4"/>
  <c r="B2151" i="4"/>
  <c r="M2151" i="4"/>
  <c r="A2152" i="4"/>
  <c r="B2152" i="4"/>
  <c r="M2152" i="4"/>
  <c r="A2153" i="4"/>
  <c r="B2153" i="4"/>
  <c r="M2153" i="4"/>
  <c r="A2154" i="4"/>
  <c r="B2154" i="4"/>
  <c r="M2154" i="4"/>
  <c r="A2155" i="4"/>
  <c r="B2155" i="4"/>
  <c r="M2155" i="4"/>
  <c r="A2156" i="4"/>
  <c r="B2156" i="4"/>
  <c r="M2156" i="4"/>
  <c r="A2157" i="4"/>
  <c r="B2157" i="4"/>
  <c r="M2157" i="4"/>
  <c r="A2158" i="4"/>
  <c r="B2158" i="4"/>
  <c r="M2158" i="4"/>
  <c r="A2159" i="4"/>
  <c r="B2159" i="4"/>
  <c r="M2159" i="4"/>
  <c r="A2160" i="4"/>
  <c r="B2160" i="4"/>
  <c r="M2160" i="4"/>
  <c r="A2161" i="4"/>
  <c r="B2161" i="4"/>
  <c r="M2161" i="4"/>
  <c r="A2162" i="4"/>
  <c r="B2162" i="4"/>
  <c r="M2162" i="4"/>
  <c r="A2163" i="4"/>
  <c r="B2163" i="4"/>
  <c r="M2163" i="4"/>
  <c r="A2164" i="4"/>
  <c r="B2164" i="4"/>
  <c r="M2164" i="4"/>
  <c r="A2165" i="4"/>
  <c r="B2165" i="4"/>
  <c r="M2165" i="4"/>
  <c r="A2166" i="4"/>
  <c r="B2166" i="4"/>
  <c r="M2166" i="4"/>
  <c r="A2167" i="4"/>
  <c r="B2167" i="4"/>
  <c r="M2167" i="4"/>
  <c r="A2168" i="4"/>
  <c r="B2168" i="4"/>
  <c r="M2168" i="4"/>
  <c r="A2169" i="4"/>
  <c r="B2169" i="4"/>
  <c r="M2169" i="4"/>
  <c r="A2170" i="4"/>
  <c r="B2170" i="4"/>
  <c r="M2170" i="4"/>
  <c r="A2171" i="4"/>
  <c r="B2171" i="4"/>
  <c r="M2171" i="4"/>
  <c r="A2172" i="4"/>
  <c r="B2172" i="4"/>
  <c r="M2172" i="4"/>
  <c r="A2173" i="4"/>
  <c r="B2173" i="4"/>
  <c r="M2173" i="4"/>
  <c r="A2174" i="4"/>
  <c r="B2174" i="4"/>
  <c r="M2174" i="4"/>
  <c r="A2175" i="4"/>
  <c r="B2175" i="4"/>
  <c r="M2175" i="4"/>
  <c r="A2176" i="4"/>
  <c r="B2176" i="4"/>
  <c r="M2176" i="4"/>
  <c r="A2177" i="4"/>
  <c r="B2177" i="4"/>
  <c r="M2177" i="4"/>
  <c r="A2178" i="4"/>
  <c r="B2178" i="4"/>
  <c r="M2178" i="4"/>
  <c r="A2179" i="4"/>
  <c r="B2179" i="4"/>
  <c r="M2179" i="4"/>
  <c r="A2180" i="4"/>
  <c r="B2180" i="4"/>
  <c r="M2180" i="4"/>
  <c r="A2181" i="4"/>
  <c r="B2181" i="4"/>
  <c r="M2181" i="4"/>
  <c r="A2182" i="4"/>
  <c r="B2182" i="4"/>
  <c r="M2182" i="4"/>
  <c r="A2183" i="4"/>
  <c r="B2183" i="4"/>
  <c r="M2183" i="4"/>
  <c r="A2184" i="4"/>
  <c r="B2184" i="4"/>
  <c r="M2184" i="4"/>
  <c r="A2185" i="4"/>
  <c r="B2185" i="4"/>
  <c r="M2185" i="4"/>
  <c r="A2186" i="4"/>
  <c r="B2186" i="4"/>
  <c r="M2186" i="4"/>
  <c r="A2187" i="4"/>
  <c r="B2187" i="4"/>
  <c r="M2187" i="4"/>
  <c r="A2188" i="4"/>
  <c r="B2188" i="4"/>
  <c r="M2188" i="4"/>
  <c r="A2189" i="4"/>
  <c r="B2189" i="4"/>
  <c r="M2189" i="4"/>
  <c r="A2190" i="4"/>
  <c r="B2190" i="4"/>
  <c r="M2190" i="4"/>
  <c r="A2191" i="4"/>
  <c r="B2191" i="4"/>
  <c r="M2191" i="4"/>
  <c r="A2192" i="4"/>
  <c r="B2192" i="4"/>
  <c r="M2192" i="4"/>
  <c r="A2193" i="4"/>
  <c r="B2193" i="4"/>
  <c r="M2193" i="4"/>
  <c r="A2194" i="4"/>
  <c r="B2194" i="4"/>
  <c r="M2194" i="4"/>
  <c r="A2195" i="4"/>
  <c r="B2195" i="4"/>
  <c r="M2195" i="4"/>
  <c r="A2196" i="4"/>
  <c r="B2196" i="4"/>
  <c r="M2196" i="4"/>
  <c r="A2197" i="4"/>
  <c r="B2197" i="4"/>
  <c r="M2197" i="4"/>
  <c r="A2198" i="4"/>
  <c r="B2198" i="4"/>
  <c r="M2198" i="4"/>
  <c r="A2199" i="4"/>
  <c r="B2199" i="4"/>
  <c r="M2199" i="4"/>
  <c r="A2200" i="4"/>
  <c r="B2200" i="4"/>
  <c r="M2200" i="4"/>
  <c r="A2201" i="4"/>
  <c r="B2201" i="4"/>
  <c r="M2201" i="4"/>
  <c r="A2202" i="4"/>
  <c r="B2202" i="4"/>
  <c r="M2202" i="4"/>
  <c r="A2203" i="4"/>
  <c r="B2203" i="4"/>
  <c r="M2203" i="4"/>
  <c r="A2204" i="4"/>
  <c r="B2204" i="4"/>
  <c r="M2204" i="4"/>
  <c r="A2205" i="4"/>
  <c r="B2205" i="4"/>
  <c r="M2205" i="4"/>
  <c r="A2206" i="4"/>
  <c r="B2206" i="4"/>
  <c r="M2206" i="4"/>
  <c r="A2207" i="4"/>
  <c r="B2207" i="4"/>
  <c r="M2207" i="4"/>
  <c r="A2208" i="4"/>
  <c r="B2208" i="4"/>
  <c r="M2208" i="4"/>
  <c r="A2209" i="4"/>
  <c r="B2209" i="4"/>
  <c r="M2209" i="4"/>
  <c r="A2210" i="4"/>
  <c r="B2210" i="4"/>
  <c r="M2210" i="4"/>
  <c r="A2211" i="4"/>
  <c r="B2211" i="4"/>
  <c r="M2211" i="4"/>
  <c r="A2212" i="4"/>
  <c r="B2212" i="4"/>
  <c r="M2212" i="4"/>
  <c r="A2213" i="4"/>
  <c r="B2213" i="4"/>
  <c r="M2213" i="4"/>
  <c r="A2214" i="4"/>
  <c r="B2214" i="4"/>
  <c r="M2214" i="4"/>
  <c r="A2215" i="4"/>
  <c r="B2215" i="4"/>
  <c r="M2215" i="4"/>
  <c r="A2216" i="4"/>
  <c r="B2216" i="4"/>
  <c r="M2216" i="4"/>
  <c r="A2217" i="4"/>
  <c r="B2217" i="4"/>
  <c r="M2217" i="4"/>
  <c r="A2218" i="4"/>
  <c r="B2218" i="4"/>
  <c r="M2218" i="4"/>
  <c r="A2219" i="4"/>
  <c r="B2219" i="4"/>
  <c r="M2219" i="4"/>
  <c r="A2220" i="4"/>
  <c r="B2220" i="4"/>
  <c r="M2220" i="4"/>
  <c r="A2221" i="4"/>
  <c r="B2221" i="4"/>
  <c r="M2221" i="4"/>
  <c r="A2222" i="4"/>
  <c r="B2222" i="4"/>
  <c r="M2222" i="4"/>
  <c r="A2223" i="4"/>
  <c r="B2223" i="4"/>
  <c r="M2223" i="4"/>
  <c r="A2224" i="4"/>
  <c r="B2224" i="4"/>
  <c r="M2224" i="4"/>
  <c r="A2225" i="4"/>
  <c r="B2225" i="4"/>
  <c r="M2225" i="4"/>
  <c r="A2226" i="4"/>
  <c r="B2226" i="4"/>
  <c r="M2226" i="4"/>
  <c r="A2227" i="4"/>
  <c r="B2227" i="4"/>
  <c r="M2227" i="4"/>
  <c r="A2228" i="4"/>
  <c r="B2228" i="4"/>
  <c r="M2228" i="4"/>
  <c r="A2229" i="4"/>
  <c r="B2229" i="4"/>
  <c r="M2229" i="4"/>
  <c r="A2230" i="4"/>
  <c r="B2230" i="4"/>
  <c r="M2230" i="4"/>
  <c r="A2231" i="4"/>
  <c r="B2231" i="4"/>
  <c r="M2231" i="4"/>
  <c r="A2232" i="4"/>
  <c r="B2232" i="4"/>
  <c r="M2232" i="4"/>
  <c r="A2233" i="4"/>
  <c r="B2233" i="4"/>
  <c r="M2233" i="4"/>
  <c r="A2234" i="4"/>
  <c r="B2234" i="4"/>
  <c r="M2234" i="4"/>
  <c r="A2235" i="4"/>
  <c r="B2235" i="4"/>
  <c r="M2235" i="4"/>
  <c r="A2236" i="4"/>
  <c r="B2236" i="4"/>
  <c r="M2236" i="4"/>
  <c r="A2237" i="4"/>
  <c r="B2237" i="4"/>
  <c r="M2237" i="4"/>
  <c r="A2238" i="4"/>
  <c r="B2238" i="4"/>
  <c r="M2238" i="4"/>
  <c r="A2239" i="4"/>
  <c r="B2239" i="4"/>
  <c r="M2239" i="4"/>
  <c r="A2240" i="4"/>
  <c r="B2240" i="4"/>
  <c r="M2240" i="4"/>
  <c r="A2241" i="4"/>
  <c r="B2241" i="4"/>
  <c r="M2241" i="4"/>
  <c r="A2242" i="4"/>
  <c r="B2242" i="4"/>
  <c r="M2242" i="4"/>
  <c r="A2243" i="4"/>
  <c r="B2243" i="4"/>
  <c r="M2243" i="4"/>
  <c r="A2244" i="4"/>
  <c r="B2244" i="4"/>
  <c r="M2244" i="4"/>
  <c r="A2245" i="4"/>
  <c r="B2245" i="4"/>
  <c r="M2245" i="4"/>
  <c r="A2246" i="4"/>
  <c r="B2246" i="4"/>
  <c r="M2246" i="4"/>
  <c r="A2247" i="4"/>
  <c r="B2247" i="4"/>
  <c r="M2247" i="4"/>
  <c r="A2248" i="4"/>
  <c r="B2248" i="4"/>
  <c r="M2248" i="4"/>
  <c r="A2249" i="4"/>
  <c r="B2249" i="4"/>
  <c r="M2249" i="4"/>
  <c r="A2250" i="4"/>
  <c r="B2250" i="4"/>
  <c r="M2250" i="4"/>
  <c r="A2251" i="4"/>
  <c r="B2251" i="4"/>
  <c r="M2251" i="4"/>
  <c r="A2252" i="4"/>
  <c r="B2252" i="4"/>
  <c r="M2252" i="4"/>
  <c r="A2253" i="4"/>
  <c r="B2253" i="4"/>
  <c r="M2253" i="4"/>
  <c r="A2254" i="4"/>
  <c r="B2254" i="4"/>
  <c r="M2254" i="4"/>
  <c r="A2255" i="4"/>
  <c r="B2255" i="4"/>
  <c r="M2255" i="4"/>
  <c r="A2256" i="4"/>
  <c r="B2256" i="4"/>
  <c r="M2256" i="4"/>
  <c r="A2257" i="4"/>
  <c r="B2257" i="4"/>
  <c r="M2257" i="4"/>
  <c r="A2258" i="4"/>
  <c r="B2258" i="4"/>
  <c r="M2258" i="4"/>
  <c r="A2259" i="4"/>
  <c r="B2259" i="4"/>
  <c r="M2259" i="4"/>
  <c r="A2260" i="4"/>
  <c r="B2260" i="4"/>
  <c r="M2260" i="4"/>
  <c r="A2261" i="4"/>
  <c r="B2261" i="4"/>
  <c r="M2261" i="4"/>
  <c r="A2262" i="4"/>
  <c r="B2262" i="4"/>
  <c r="M2262" i="4"/>
  <c r="A2263" i="4"/>
  <c r="B2263" i="4"/>
  <c r="M2263" i="4"/>
  <c r="A2264" i="4"/>
  <c r="B2264" i="4"/>
  <c r="M2264" i="4"/>
  <c r="A2265" i="4"/>
  <c r="B2265" i="4"/>
  <c r="M2265" i="4"/>
  <c r="A2266" i="4"/>
  <c r="B2266" i="4"/>
  <c r="M2266" i="4"/>
  <c r="A2267" i="4"/>
  <c r="B2267" i="4"/>
  <c r="M2267" i="4"/>
  <c r="A2268" i="4"/>
  <c r="B2268" i="4"/>
  <c r="M2268" i="4"/>
  <c r="A2269" i="4"/>
  <c r="B2269" i="4"/>
  <c r="M2269" i="4"/>
  <c r="A2270" i="4"/>
  <c r="B2270" i="4"/>
  <c r="M2270" i="4"/>
  <c r="A2271" i="4"/>
  <c r="B2271" i="4"/>
  <c r="M2271" i="4"/>
  <c r="A2272" i="4"/>
  <c r="B2272" i="4"/>
  <c r="M2272" i="4"/>
  <c r="A2273" i="4"/>
  <c r="B2273" i="4"/>
  <c r="M2273" i="4"/>
  <c r="A2274" i="4"/>
  <c r="B2274" i="4"/>
  <c r="M2274" i="4"/>
  <c r="A2275" i="4"/>
  <c r="B2275" i="4"/>
  <c r="M2275" i="4"/>
  <c r="A2276" i="4"/>
  <c r="B2276" i="4"/>
  <c r="M2276" i="4"/>
  <c r="A2277" i="4"/>
  <c r="B2277" i="4"/>
  <c r="M2277" i="4"/>
  <c r="A2278" i="4"/>
  <c r="B2278" i="4"/>
  <c r="M2278" i="4"/>
  <c r="A2279" i="4"/>
  <c r="B2279" i="4"/>
  <c r="M2279" i="4"/>
  <c r="A2280" i="4"/>
  <c r="B2280" i="4"/>
  <c r="M2280" i="4"/>
  <c r="A2281" i="4"/>
  <c r="B2281" i="4"/>
  <c r="M2281" i="4"/>
  <c r="A2282" i="4"/>
  <c r="B2282" i="4"/>
  <c r="M2282" i="4"/>
  <c r="A2283" i="4"/>
  <c r="B2283" i="4"/>
  <c r="M2283" i="4"/>
  <c r="A2284" i="4"/>
  <c r="B2284" i="4"/>
  <c r="M2284" i="4"/>
  <c r="A2285" i="4"/>
  <c r="B2285" i="4"/>
  <c r="M2285" i="4"/>
  <c r="A2286" i="4"/>
  <c r="B2286" i="4"/>
  <c r="M2286" i="4"/>
  <c r="A2287" i="4"/>
  <c r="B2287" i="4"/>
  <c r="M2287" i="4"/>
  <c r="A2288" i="4"/>
  <c r="B2288" i="4"/>
  <c r="M2288" i="4"/>
  <c r="A2289" i="4"/>
  <c r="B2289" i="4"/>
  <c r="M2289" i="4"/>
  <c r="A2290" i="4"/>
  <c r="B2290" i="4"/>
  <c r="M2290" i="4"/>
  <c r="A2291" i="4"/>
  <c r="B2291" i="4"/>
  <c r="M2291" i="4"/>
  <c r="A2292" i="4"/>
  <c r="B2292" i="4"/>
  <c r="M2292" i="4"/>
  <c r="A2293" i="4"/>
  <c r="B2293" i="4"/>
  <c r="M2293" i="4"/>
  <c r="A2294" i="4"/>
  <c r="B2294" i="4"/>
  <c r="M2294" i="4"/>
  <c r="A2295" i="4"/>
  <c r="B2295" i="4"/>
  <c r="M2295" i="4"/>
  <c r="A2296" i="4"/>
  <c r="B2296" i="4"/>
  <c r="M2296" i="4"/>
  <c r="A2297" i="4"/>
  <c r="B2297" i="4"/>
  <c r="M2297" i="4"/>
  <c r="A2298" i="4"/>
  <c r="B2298" i="4"/>
  <c r="M2298" i="4"/>
  <c r="A2299" i="4"/>
  <c r="B2299" i="4"/>
  <c r="M2299" i="4"/>
  <c r="A2300" i="4"/>
  <c r="B2300" i="4"/>
  <c r="M2300" i="4"/>
  <c r="A2301" i="4"/>
  <c r="B2301" i="4"/>
  <c r="M2301" i="4"/>
  <c r="A2302" i="4"/>
  <c r="B2302" i="4"/>
  <c r="M2302" i="4"/>
  <c r="A2303" i="4"/>
  <c r="B2303" i="4"/>
  <c r="M2303" i="4"/>
  <c r="A2304" i="4"/>
  <c r="B2304" i="4"/>
  <c r="M2304" i="4"/>
  <c r="A2305" i="4"/>
  <c r="B2305" i="4"/>
  <c r="M2305" i="4"/>
  <c r="A2306" i="4"/>
  <c r="B2306" i="4"/>
  <c r="M2306" i="4"/>
  <c r="A2307" i="4"/>
  <c r="B2307" i="4"/>
  <c r="M2307" i="4"/>
  <c r="A2308" i="4"/>
  <c r="B2308" i="4"/>
  <c r="M2308" i="4"/>
  <c r="A2309" i="4"/>
  <c r="B2309" i="4"/>
  <c r="M2309" i="4"/>
  <c r="A2310" i="4"/>
  <c r="B2310" i="4"/>
  <c r="M2310" i="4"/>
  <c r="A2311" i="4"/>
  <c r="B2311" i="4"/>
  <c r="M2311" i="4"/>
  <c r="A2312" i="4"/>
  <c r="B2312" i="4"/>
  <c r="M2312" i="4"/>
  <c r="A2313" i="4"/>
  <c r="B2313" i="4"/>
  <c r="M2313" i="4"/>
  <c r="A2314" i="4"/>
  <c r="B2314" i="4"/>
  <c r="M2314" i="4"/>
  <c r="A2315" i="4"/>
  <c r="B2315" i="4"/>
  <c r="M2315" i="4"/>
  <c r="A2316" i="4"/>
  <c r="B2316" i="4"/>
  <c r="M2316" i="4"/>
  <c r="A2317" i="4"/>
  <c r="B2317" i="4"/>
  <c r="M2317" i="4"/>
  <c r="A2318" i="4"/>
  <c r="B2318" i="4"/>
  <c r="M2318" i="4"/>
  <c r="A2319" i="4"/>
  <c r="B2319" i="4"/>
  <c r="M2319" i="4"/>
  <c r="A2320" i="4"/>
  <c r="B2320" i="4"/>
  <c r="M2320" i="4"/>
  <c r="A2321" i="4"/>
  <c r="B2321" i="4"/>
  <c r="M2321" i="4"/>
  <c r="A2322" i="4"/>
  <c r="B2322" i="4"/>
  <c r="M2322" i="4"/>
  <c r="A2323" i="4"/>
  <c r="B2323" i="4"/>
  <c r="M2323" i="4"/>
  <c r="A2324" i="4"/>
  <c r="B2324" i="4"/>
  <c r="M2324" i="4"/>
  <c r="A2325" i="4"/>
  <c r="B2325" i="4"/>
  <c r="M2325" i="4"/>
  <c r="A2326" i="4"/>
  <c r="B2326" i="4"/>
  <c r="M2326" i="4"/>
  <c r="A2327" i="4"/>
  <c r="B2327" i="4"/>
  <c r="M2327" i="4"/>
  <c r="A2328" i="4"/>
  <c r="B2328" i="4"/>
  <c r="M2328" i="4"/>
  <c r="A2329" i="4"/>
  <c r="B2329" i="4"/>
  <c r="M2329" i="4"/>
  <c r="A2330" i="4"/>
  <c r="B2330" i="4"/>
  <c r="M2330" i="4"/>
  <c r="A2331" i="4"/>
  <c r="B2331" i="4"/>
  <c r="M2331" i="4"/>
  <c r="A2332" i="4"/>
  <c r="B2332" i="4"/>
  <c r="M2332" i="4"/>
  <c r="A2333" i="4"/>
  <c r="B2333" i="4"/>
  <c r="M2333" i="4"/>
  <c r="A2334" i="4"/>
  <c r="B2334" i="4"/>
  <c r="M2334" i="4"/>
  <c r="A2335" i="4"/>
  <c r="B2335" i="4"/>
  <c r="M2335" i="4"/>
  <c r="A2336" i="4"/>
  <c r="B2336" i="4"/>
  <c r="M2336" i="4"/>
  <c r="A2337" i="4"/>
  <c r="B2337" i="4"/>
  <c r="M2337" i="4"/>
  <c r="A2338" i="4"/>
  <c r="B2338" i="4"/>
  <c r="M2338" i="4"/>
  <c r="A2339" i="4"/>
  <c r="B2339" i="4"/>
  <c r="M2339" i="4"/>
  <c r="A2340" i="4"/>
  <c r="B2340" i="4"/>
  <c r="M2340" i="4"/>
  <c r="A2341" i="4"/>
  <c r="B2341" i="4"/>
  <c r="M2341" i="4"/>
  <c r="A2342" i="4"/>
  <c r="B2342" i="4"/>
  <c r="M2342" i="4"/>
  <c r="A2343" i="4"/>
  <c r="B2343" i="4"/>
  <c r="M2343" i="4"/>
  <c r="A2344" i="4"/>
  <c r="B2344" i="4"/>
  <c r="M2344" i="4"/>
  <c r="A2345" i="4"/>
  <c r="B2345" i="4"/>
  <c r="M2345" i="4"/>
  <c r="A2346" i="4"/>
  <c r="B2346" i="4"/>
  <c r="M2346" i="4"/>
  <c r="A2347" i="4"/>
  <c r="B2347" i="4"/>
  <c r="M2347" i="4"/>
  <c r="A2348" i="4"/>
  <c r="B2348" i="4"/>
  <c r="M2348" i="4"/>
  <c r="A2349" i="4"/>
  <c r="B2349" i="4"/>
  <c r="M2349" i="4"/>
  <c r="A2350" i="4"/>
  <c r="B2350" i="4"/>
  <c r="M2350" i="4"/>
  <c r="A2351" i="4"/>
  <c r="B2351" i="4"/>
  <c r="M2351" i="4"/>
  <c r="A2352" i="4"/>
  <c r="B2352" i="4"/>
  <c r="M2352" i="4"/>
  <c r="A2353" i="4"/>
  <c r="B2353" i="4"/>
  <c r="M2353" i="4"/>
  <c r="A2354" i="4"/>
  <c r="B2354" i="4"/>
  <c r="M2354" i="4"/>
  <c r="A2355" i="4"/>
  <c r="B2355" i="4"/>
  <c r="M2355" i="4"/>
  <c r="A2356" i="4"/>
  <c r="B2356" i="4"/>
  <c r="M2356" i="4"/>
  <c r="A2357" i="4"/>
  <c r="B2357" i="4"/>
  <c r="M2357" i="4"/>
  <c r="A2358" i="4"/>
  <c r="B2358" i="4"/>
  <c r="M2358" i="4"/>
  <c r="A2359" i="4"/>
  <c r="B2359" i="4"/>
  <c r="M2359" i="4"/>
  <c r="A2360" i="4"/>
  <c r="B2360" i="4"/>
  <c r="M2360" i="4"/>
  <c r="A2361" i="4"/>
  <c r="B2361" i="4"/>
  <c r="M2361" i="4"/>
  <c r="A2362" i="4"/>
  <c r="B2362" i="4"/>
  <c r="M2362" i="4"/>
  <c r="A2363" i="4"/>
  <c r="B2363" i="4"/>
  <c r="M2363" i="4"/>
  <c r="A2364" i="4"/>
  <c r="B2364" i="4"/>
  <c r="M2364" i="4"/>
  <c r="A2365" i="4"/>
  <c r="B2365" i="4"/>
  <c r="M2365" i="4"/>
  <c r="A2366" i="4"/>
  <c r="B2366" i="4"/>
  <c r="M2366" i="4"/>
  <c r="A2367" i="4"/>
  <c r="B2367" i="4"/>
  <c r="M2367" i="4"/>
  <c r="A2368" i="4"/>
  <c r="B2368" i="4"/>
  <c r="M2368" i="4"/>
  <c r="A2369" i="4"/>
  <c r="B2369" i="4"/>
  <c r="M2369" i="4"/>
  <c r="A2370" i="4"/>
  <c r="B2370" i="4"/>
  <c r="M2370" i="4"/>
  <c r="A2371" i="4"/>
  <c r="B2371" i="4"/>
  <c r="M2371" i="4"/>
  <c r="A2372" i="4"/>
  <c r="B2372" i="4"/>
  <c r="M2372" i="4"/>
  <c r="A2373" i="4"/>
  <c r="B2373" i="4"/>
  <c r="M2373" i="4"/>
  <c r="A2374" i="4"/>
  <c r="B2374" i="4"/>
  <c r="M2374" i="4"/>
  <c r="A2375" i="4"/>
  <c r="B2375" i="4"/>
  <c r="M2375" i="4"/>
  <c r="A2376" i="4"/>
  <c r="B2376" i="4"/>
  <c r="M2376" i="4"/>
  <c r="A2377" i="4"/>
  <c r="B2377" i="4"/>
  <c r="M2377" i="4"/>
  <c r="A2378" i="4"/>
  <c r="B2378" i="4"/>
  <c r="M2378" i="4"/>
  <c r="A2379" i="4"/>
  <c r="B2379" i="4"/>
  <c r="M2379" i="4"/>
  <c r="A2380" i="4"/>
  <c r="B2380" i="4"/>
  <c r="M2380" i="4"/>
  <c r="A2381" i="4"/>
  <c r="B2381" i="4"/>
  <c r="M2381" i="4"/>
  <c r="A2382" i="4"/>
  <c r="B2382" i="4"/>
  <c r="M2382" i="4"/>
  <c r="A2383" i="4"/>
  <c r="B2383" i="4"/>
  <c r="M2383" i="4"/>
  <c r="A2384" i="4"/>
  <c r="B2384" i="4"/>
  <c r="M2384" i="4"/>
  <c r="A2385" i="4"/>
  <c r="B2385" i="4"/>
  <c r="M2385" i="4"/>
  <c r="A2386" i="4"/>
  <c r="B2386" i="4"/>
  <c r="M2386" i="4"/>
  <c r="A2387" i="4"/>
  <c r="B2387" i="4"/>
  <c r="M2387" i="4"/>
  <c r="A2388" i="4"/>
  <c r="B2388" i="4"/>
  <c r="M2388" i="4"/>
  <c r="A2389" i="4"/>
  <c r="B2389" i="4"/>
  <c r="M2389" i="4"/>
  <c r="A2390" i="4"/>
  <c r="B2390" i="4"/>
  <c r="M2390" i="4"/>
  <c r="A2391" i="4"/>
  <c r="B2391" i="4"/>
  <c r="M2391" i="4"/>
  <c r="A2392" i="4"/>
  <c r="B2392" i="4"/>
  <c r="M2392" i="4"/>
  <c r="A2393" i="4"/>
  <c r="B2393" i="4"/>
  <c r="M2393" i="4"/>
  <c r="A2394" i="4"/>
  <c r="B2394" i="4"/>
  <c r="M2394" i="4"/>
  <c r="A2395" i="4"/>
  <c r="B2395" i="4"/>
  <c r="M2395" i="4"/>
  <c r="A2396" i="4"/>
  <c r="B2396" i="4"/>
  <c r="M2396" i="4"/>
  <c r="A2397" i="4"/>
  <c r="B2397" i="4"/>
  <c r="M2397" i="4"/>
  <c r="A2398" i="4"/>
  <c r="B2398" i="4"/>
  <c r="M2398" i="4"/>
  <c r="A2399" i="4"/>
  <c r="B2399" i="4"/>
  <c r="M2399" i="4"/>
  <c r="A2400" i="4"/>
  <c r="B2400" i="4"/>
  <c r="M2400" i="4"/>
  <c r="A2401" i="4"/>
  <c r="B2401" i="4"/>
  <c r="M2401" i="4"/>
  <c r="A2402" i="4"/>
  <c r="B2402" i="4"/>
  <c r="M2402" i="4"/>
  <c r="A2403" i="4"/>
  <c r="B2403" i="4"/>
  <c r="M2403" i="4"/>
  <c r="A2404" i="4"/>
  <c r="B2404" i="4"/>
  <c r="M2404" i="4"/>
  <c r="A2405" i="4"/>
  <c r="B2405" i="4"/>
  <c r="M2405" i="4"/>
  <c r="A2406" i="4"/>
  <c r="B2406" i="4"/>
  <c r="M2406" i="4"/>
  <c r="A2407" i="4"/>
  <c r="B2407" i="4"/>
  <c r="M2407" i="4"/>
  <c r="A2408" i="4"/>
  <c r="B2408" i="4"/>
  <c r="M2408" i="4"/>
  <c r="A2409" i="4"/>
  <c r="B2409" i="4"/>
  <c r="M2409" i="4"/>
  <c r="A2410" i="4"/>
  <c r="B2410" i="4"/>
  <c r="M2410" i="4"/>
  <c r="A2411" i="4"/>
  <c r="B2411" i="4"/>
  <c r="M2411" i="4"/>
  <c r="A2412" i="4"/>
  <c r="B2412" i="4"/>
  <c r="M2412" i="4"/>
  <c r="A2413" i="4"/>
  <c r="B2413" i="4"/>
  <c r="M2413" i="4"/>
  <c r="A2414" i="4"/>
  <c r="B2414" i="4"/>
  <c r="M2414" i="4"/>
  <c r="A2415" i="4"/>
  <c r="B2415" i="4"/>
  <c r="M2415" i="4"/>
  <c r="A2416" i="4"/>
  <c r="B2416" i="4"/>
  <c r="M2416" i="4"/>
  <c r="A2417" i="4"/>
  <c r="B2417" i="4"/>
  <c r="M2417" i="4"/>
  <c r="A2418" i="4"/>
  <c r="B2418" i="4"/>
  <c r="M2418" i="4"/>
  <c r="A2419" i="4"/>
  <c r="B2419" i="4"/>
  <c r="M2419" i="4"/>
  <c r="A2420" i="4"/>
  <c r="B2420" i="4"/>
  <c r="M2420" i="4"/>
  <c r="A2421" i="4"/>
  <c r="B2421" i="4"/>
  <c r="M2421" i="4"/>
  <c r="A2422" i="4"/>
  <c r="B2422" i="4"/>
  <c r="M2422" i="4"/>
  <c r="A2423" i="4"/>
  <c r="B2423" i="4"/>
  <c r="M2423" i="4"/>
  <c r="A2424" i="4"/>
  <c r="B2424" i="4"/>
  <c r="M2424" i="4"/>
  <c r="A2425" i="4"/>
  <c r="B2425" i="4"/>
  <c r="M2425" i="4"/>
  <c r="A2426" i="4"/>
  <c r="B2426" i="4"/>
  <c r="M2426" i="4"/>
  <c r="A2427" i="4"/>
  <c r="B2427" i="4"/>
  <c r="M2427" i="4"/>
  <c r="A2428" i="4"/>
  <c r="B2428" i="4"/>
  <c r="M2428" i="4"/>
  <c r="A2429" i="4"/>
  <c r="B2429" i="4"/>
  <c r="M2429" i="4"/>
  <c r="A2430" i="4"/>
  <c r="B2430" i="4"/>
  <c r="M2430" i="4"/>
  <c r="A2431" i="4"/>
  <c r="B2431" i="4"/>
  <c r="M2431" i="4"/>
  <c r="A2432" i="4"/>
  <c r="B2432" i="4"/>
  <c r="M2432" i="4"/>
  <c r="A2433" i="4"/>
  <c r="B2433" i="4"/>
  <c r="M2433" i="4"/>
  <c r="A2434" i="4"/>
  <c r="B2434" i="4"/>
  <c r="M2434" i="4"/>
  <c r="A2435" i="4"/>
  <c r="B2435" i="4"/>
  <c r="M2435" i="4"/>
  <c r="A2436" i="4"/>
  <c r="B2436" i="4"/>
  <c r="M2436" i="4"/>
  <c r="A2437" i="4"/>
  <c r="B2437" i="4"/>
  <c r="M2437" i="4"/>
  <c r="A2438" i="4"/>
  <c r="B2438" i="4"/>
  <c r="M2438" i="4"/>
  <c r="A2439" i="4"/>
  <c r="B2439" i="4"/>
  <c r="M2439" i="4"/>
  <c r="A2440" i="4"/>
  <c r="B2440" i="4"/>
  <c r="M2440" i="4"/>
  <c r="A2441" i="4"/>
  <c r="B2441" i="4"/>
  <c r="M2441" i="4"/>
  <c r="A2442" i="4"/>
  <c r="B2442" i="4"/>
  <c r="M2442" i="4"/>
  <c r="A2443" i="4"/>
  <c r="B2443" i="4"/>
  <c r="M2443" i="4"/>
  <c r="A2444" i="4"/>
  <c r="B2444" i="4"/>
  <c r="M2444" i="4"/>
  <c r="A2445" i="4"/>
  <c r="B2445" i="4"/>
  <c r="M2445" i="4"/>
  <c r="A2446" i="4"/>
  <c r="B2446" i="4"/>
  <c r="M2446" i="4"/>
  <c r="A2447" i="4"/>
  <c r="B2447" i="4"/>
  <c r="M2447" i="4"/>
  <c r="A2448" i="4"/>
  <c r="B2448" i="4"/>
  <c r="M2448" i="4"/>
  <c r="A2449" i="4"/>
  <c r="B2449" i="4"/>
  <c r="M2449" i="4"/>
  <c r="A2450" i="4"/>
  <c r="B2450" i="4"/>
  <c r="M2450" i="4"/>
  <c r="A2451" i="4"/>
  <c r="B2451" i="4"/>
  <c r="M2451" i="4"/>
  <c r="A2452" i="4"/>
  <c r="B2452" i="4"/>
  <c r="M2452" i="4"/>
  <c r="A2453" i="4"/>
  <c r="B2453" i="4"/>
  <c r="M2453" i="4"/>
  <c r="A2454" i="4"/>
  <c r="B2454" i="4"/>
  <c r="M2454" i="4"/>
  <c r="A2455" i="4"/>
  <c r="B2455" i="4"/>
  <c r="M2455" i="4"/>
  <c r="A2456" i="4"/>
  <c r="B2456" i="4"/>
  <c r="M2456" i="4"/>
  <c r="A2457" i="4"/>
  <c r="B2457" i="4"/>
  <c r="M2457" i="4"/>
  <c r="A2458" i="4"/>
  <c r="B2458" i="4"/>
  <c r="M2458" i="4"/>
  <c r="A2459" i="4"/>
  <c r="B2459" i="4"/>
  <c r="M2459" i="4"/>
  <c r="A2460" i="4"/>
  <c r="B2460" i="4"/>
  <c r="M2460" i="4"/>
  <c r="A2461" i="4"/>
  <c r="B2461" i="4"/>
  <c r="M2461" i="4"/>
  <c r="A2462" i="4"/>
  <c r="B2462" i="4"/>
  <c r="M2462" i="4"/>
  <c r="A2463" i="4"/>
  <c r="B2463" i="4"/>
  <c r="M2463" i="4"/>
  <c r="A2464" i="4"/>
  <c r="B2464" i="4"/>
  <c r="M2464" i="4"/>
  <c r="A2465" i="4"/>
  <c r="B2465" i="4"/>
  <c r="M2465" i="4"/>
  <c r="A2466" i="4"/>
  <c r="B2466" i="4"/>
  <c r="M2466" i="4"/>
  <c r="A2467" i="4"/>
  <c r="B2467" i="4"/>
  <c r="M2467" i="4"/>
  <c r="A2468" i="4"/>
  <c r="B2468" i="4"/>
  <c r="M2468" i="4"/>
  <c r="A2469" i="4"/>
  <c r="B2469" i="4"/>
  <c r="M2469" i="4"/>
  <c r="A2470" i="4"/>
  <c r="B2470" i="4"/>
  <c r="M2470" i="4"/>
  <c r="A2471" i="4"/>
  <c r="B2471" i="4"/>
  <c r="M2471" i="4"/>
  <c r="A2472" i="4"/>
  <c r="B2472" i="4"/>
  <c r="M2472" i="4"/>
  <c r="A2473" i="4"/>
  <c r="B2473" i="4"/>
  <c r="M2473" i="4"/>
  <c r="A2474" i="4"/>
  <c r="B2474" i="4"/>
  <c r="M2474" i="4"/>
  <c r="A2475" i="4"/>
  <c r="B2475" i="4"/>
  <c r="M2475" i="4"/>
  <c r="A2476" i="4"/>
  <c r="B2476" i="4"/>
  <c r="M2476" i="4"/>
  <c r="A2477" i="4"/>
  <c r="B2477" i="4"/>
  <c r="M2477" i="4"/>
  <c r="A2478" i="4"/>
  <c r="B2478" i="4"/>
  <c r="M2478" i="4"/>
  <c r="A2479" i="4"/>
  <c r="B2479" i="4"/>
  <c r="M2479" i="4"/>
  <c r="A2480" i="4"/>
  <c r="B2480" i="4"/>
  <c r="M2480" i="4"/>
  <c r="A2481" i="4"/>
  <c r="B2481" i="4"/>
  <c r="M2481" i="4"/>
  <c r="A2482" i="4"/>
  <c r="B2482" i="4"/>
  <c r="M2482" i="4"/>
  <c r="A2483" i="4"/>
  <c r="B2483" i="4"/>
  <c r="M2483" i="4"/>
  <c r="A2484" i="4"/>
  <c r="B2484" i="4"/>
  <c r="M2484" i="4"/>
  <c r="A2485" i="4"/>
  <c r="B2485" i="4"/>
  <c r="M2485" i="4"/>
  <c r="A2486" i="4"/>
  <c r="B2486" i="4"/>
  <c r="M2486" i="4"/>
  <c r="A2487" i="4"/>
  <c r="B2487" i="4"/>
  <c r="M2487" i="4"/>
  <c r="A2488" i="4"/>
  <c r="B2488" i="4"/>
  <c r="M2488" i="4"/>
  <c r="A2489" i="4"/>
  <c r="B2489" i="4"/>
  <c r="M2489" i="4"/>
  <c r="A2490" i="4"/>
  <c r="B2490" i="4"/>
  <c r="M2490" i="4"/>
  <c r="A2491" i="4"/>
  <c r="B2491" i="4"/>
  <c r="M2491" i="4"/>
  <c r="A2492" i="4"/>
  <c r="B2492" i="4"/>
  <c r="M2492" i="4"/>
  <c r="A2493" i="4"/>
  <c r="B2493" i="4"/>
  <c r="M2493" i="4"/>
  <c r="A2494" i="4"/>
  <c r="B2494" i="4"/>
  <c r="M2494" i="4"/>
  <c r="A2495" i="4"/>
  <c r="B2495" i="4"/>
  <c r="M2495" i="4"/>
  <c r="A2496" i="4"/>
  <c r="B2496" i="4"/>
  <c r="M2496" i="4"/>
  <c r="A2497" i="4"/>
  <c r="B2497" i="4"/>
  <c r="M2497" i="4"/>
  <c r="A2498" i="4"/>
  <c r="B2498" i="4"/>
  <c r="M2498" i="4"/>
  <c r="A2499" i="4"/>
  <c r="B2499" i="4"/>
  <c r="M2499" i="4"/>
  <c r="A2500" i="4"/>
  <c r="B2500" i="4"/>
  <c r="M2500" i="4"/>
  <c r="A2501" i="4"/>
  <c r="B2501" i="4"/>
  <c r="M2501" i="4"/>
  <c r="A2502" i="4"/>
  <c r="B2502" i="4"/>
  <c r="M2502" i="4"/>
  <c r="A2503" i="4"/>
  <c r="B2503" i="4"/>
  <c r="M2503" i="4"/>
  <c r="A2504" i="4"/>
  <c r="B2504" i="4"/>
  <c r="M2504" i="4"/>
  <c r="A2505" i="4"/>
  <c r="B2505" i="4"/>
  <c r="M2505" i="4"/>
  <c r="A2506" i="4"/>
  <c r="B2506" i="4"/>
  <c r="M2506" i="4"/>
  <c r="A2507" i="4"/>
  <c r="B2507" i="4"/>
  <c r="M2507" i="4"/>
  <c r="A2508" i="4"/>
  <c r="B2508" i="4"/>
  <c r="M2508" i="4"/>
  <c r="A2509" i="4"/>
  <c r="B2509" i="4"/>
  <c r="M2509" i="4"/>
  <c r="A2510" i="4"/>
  <c r="B2510" i="4"/>
  <c r="M2510" i="4"/>
  <c r="A2511" i="4"/>
  <c r="B2511" i="4"/>
  <c r="M2511" i="4"/>
  <c r="A2512" i="4"/>
  <c r="B2512" i="4"/>
  <c r="M2512" i="4"/>
  <c r="A2513" i="4"/>
  <c r="B2513" i="4"/>
  <c r="M2513" i="4"/>
  <c r="A2514" i="4"/>
  <c r="B2514" i="4"/>
  <c r="M2514" i="4"/>
  <c r="A2515" i="4"/>
  <c r="B2515" i="4"/>
  <c r="M2515" i="4"/>
  <c r="A2516" i="4"/>
  <c r="B2516" i="4"/>
  <c r="M2516" i="4"/>
  <c r="A2517" i="4"/>
  <c r="B2517" i="4"/>
  <c r="M2517" i="4"/>
  <c r="A2518" i="4"/>
  <c r="B2518" i="4"/>
  <c r="M2518" i="4"/>
  <c r="A2519" i="4"/>
  <c r="B2519" i="4"/>
  <c r="M2519" i="4"/>
  <c r="A2520" i="4"/>
  <c r="B2520" i="4"/>
  <c r="M2520" i="4"/>
  <c r="A2521" i="4"/>
  <c r="B2521" i="4"/>
  <c r="M2521" i="4"/>
  <c r="A2522" i="4"/>
  <c r="B2522" i="4"/>
  <c r="M2522" i="4"/>
  <c r="A2523" i="4"/>
  <c r="B2523" i="4"/>
  <c r="M2523" i="4"/>
  <c r="A2524" i="4"/>
  <c r="B2524" i="4"/>
  <c r="M2524" i="4"/>
  <c r="A2525" i="4"/>
  <c r="B2525" i="4"/>
  <c r="M2525" i="4"/>
  <c r="A2526" i="4"/>
  <c r="B2526" i="4"/>
  <c r="M2526" i="4"/>
  <c r="A2527" i="4"/>
  <c r="B2527" i="4"/>
  <c r="M2527" i="4"/>
  <c r="A2528" i="4"/>
  <c r="B2528" i="4"/>
  <c r="M2528" i="4"/>
  <c r="A2529" i="4"/>
  <c r="B2529" i="4"/>
  <c r="M2529" i="4"/>
  <c r="A2530" i="4"/>
  <c r="B2530" i="4"/>
  <c r="M2530" i="4"/>
  <c r="A2531" i="4"/>
  <c r="B2531" i="4"/>
  <c r="M2531" i="4"/>
  <c r="A2532" i="4"/>
  <c r="B2532" i="4"/>
  <c r="M2532" i="4"/>
  <c r="A2533" i="4"/>
  <c r="B2533" i="4"/>
  <c r="M2533" i="4"/>
  <c r="A2534" i="4"/>
  <c r="B2534" i="4"/>
  <c r="M2534" i="4"/>
  <c r="A2535" i="4"/>
  <c r="B2535" i="4"/>
  <c r="M2535" i="4"/>
  <c r="A2536" i="4"/>
  <c r="B2536" i="4"/>
  <c r="M2536" i="4"/>
  <c r="A2537" i="4"/>
  <c r="B2537" i="4"/>
  <c r="M2537" i="4"/>
  <c r="A2538" i="4"/>
  <c r="B2538" i="4"/>
  <c r="M2538" i="4"/>
  <c r="A2539" i="4"/>
  <c r="B2539" i="4"/>
  <c r="M2539" i="4"/>
  <c r="A2540" i="4"/>
  <c r="B2540" i="4"/>
  <c r="M2540" i="4"/>
  <c r="A2541" i="4"/>
  <c r="B2541" i="4"/>
  <c r="M2541" i="4"/>
  <c r="A2542" i="4"/>
  <c r="B2542" i="4"/>
  <c r="M2542" i="4"/>
  <c r="A2543" i="4"/>
  <c r="B2543" i="4"/>
  <c r="M2543" i="4"/>
  <c r="A2544" i="4"/>
  <c r="B2544" i="4"/>
  <c r="M2544" i="4"/>
  <c r="A2545" i="4"/>
  <c r="B2545" i="4"/>
  <c r="M2545" i="4"/>
  <c r="A2546" i="4"/>
  <c r="B2546" i="4"/>
  <c r="M2546" i="4"/>
  <c r="A2547" i="4"/>
  <c r="B2547" i="4"/>
  <c r="M2547" i="4"/>
  <c r="A2548" i="4"/>
  <c r="B2548" i="4"/>
  <c r="M2548" i="4"/>
  <c r="A2549" i="4"/>
  <c r="B2549" i="4"/>
  <c r="M2549" i="4"/>
  <c r="A2550" i="4"/>
  <c r="B2550" i="4"/>
  <c r="M2550" i="4"/>
  <c r="A2551" i="4"/>
  <c r="B2551" i="4"/>
  <c r="M2551" i="4"/>
  <c r="A2552" i="4"/>
  <c r="B2552" i="4"/>
  <c r="M2552" i="4"/>
  <c r="A2553" i="4"/>
  <c r="B2553" i="4"/>
  <c r="M2553" i="4"/>
  <c r="A2554" i="4"/>
  <c r="B2554" i="4"/>
  <c r="M2554" i="4"/>
  <c r="A2555" i="4"/>
  <c r="B2555" i="4"/>
  <c r="M2555" i="4"/>
  <c r="A2556" i="4"/>
  <c r="B2556" i="4"/>
  <c r="M2556" i="4"/>
  <c r="A2557" i="4"/>
  <c r="B2557" i="4"/>
  <c r="M2557" i="4"/>
  <c r="A2558" i="4"/>
  <c r="B2558" i="4"/>
  <c r="M2558" i="4"/>
  <c r="A2559" i="4"/>
  <c r="B2559" i="4"/>
  <c r="M2559" i="4"/>
  <c r="A2560" i="4"/>
  <c r="B2560" i="4"/>
  <c r="M2560" i="4"/>
  <c r="A2561" i="4"/>
  <c r="B2561" i="4"/>
  <c r="M2561" i="4"/>
  <c r="A2562" i="4"/>
  <c r="B2562" i="4"/>
  <c r="M2562" i="4"/>
  <c r="A2563" i="4"/>
  <c r="B2563" i="4"/>
  <c r="M2563" i="4"/>
  <c r="A2564" i="4"/>
  <c r="B2564" i="4"/>
  <c r="M2564" i="4"/>
  <c r="A2565" i="4"/>
  <c r="B2565" i="4"/>
  <c r="M2565" i="4"/>
  <c r="A2566" i="4"/>
  <c r="B2566" i="4"/>
  <c r="M2566" i="4"/>
  <c r="A2567" i="4"/>
  <c r="B2567" i="4"/>
  <c r="M2567" i="4"/>
  <c r="A2568" i="4"/>
  <c r="B2568" i="4"/>
  <c r="M2568" i="4"/>
  <c r="A2569" i="4"/>
  <c r="B2569" i="4"/>
  <c r="M2569" i="4"/>
  <c r="A2570" i="4"/>
  <c r="B2570" i="4"/>
  <c r="M2570" i="4"/>
  <c r="A2571" i="4"/>
  <c r="B2571" i="4"/>
  <c r="M2571" i="4"/>
  <c r="A2572" i="4"/>
  <c r="B2572" i="4"/>
  <c r="M2572" i="4"/>
  <c r="A2573" i="4"/>
  <c r="B2573" i="4"/>
  <c r="M2573" i="4"/>
  <c r="A2574" i="4"/>
  <c r="B2574" i="4"/>
  <c r="M2574" i="4"/>
  <c r="A2575" i="4"/>
  <c r="B2575" i="4"/>
  <c r="M2575" i="4"/>
  <c r="A2576" i="4"/>
  <c r="B2576" i="4"/>
  <c r="M2576" i="4"/>
  <c r="A2577" i="4"/>
  <c r="B2577" i="4"/>
  <c r="M2577" i="4"/>
  <c r="A2578" i="4"/>
  <c r="B2578" i="4"/>
  <c r="M2578" i="4"/>
  <c r="A2579" i="4"/>
  <c r="B2579" i="4"/>
  <c r="M2579" i="4"/>
  <c r="A2580" i="4"/>
  <c r="B2580" i="4"/>
  <c r="M2580" i="4"/>
  <c r="A2581" i="4"/>
  <c r="B2581" i="4"/>
  <c r="M2581" i="4"/>
  <c r="A2582" i="4"/>
  <c r="B2582" i="4"/>
  <c r="M2582" i="4"/>
  <c r="A2583" i="4"/>
  <c r="B2583" i="4"/>
  <c r="M2583" i="4"/>
  <c r="A2584" i="4"/>
  <c r="B2584" i="4"/>
  <c r="M2584" i="4"/>
  <c r="A2585" i="4"/>
  <c r="B2585" i="4"/>
  <c r="M2585" i="4"/>
  <c r="A2586" i="4"/>
  <c r="B2586" i="4"/>
  <c r="M2586" i="4"/>
  <c r="A2587" i="4"/>
  <c r="B2587" i="4"/>
  <c r="M2587" i="4"/>
  <c r="A2588" i="4"/>
  <c r="B2588" i="4"/>
  <c r="M2588" i="4"/>
  <c r="A2589" i="4"/>
  <c r="B2589" i="4"/>
  <c r="M2589" i="4"/>
  <c r="A2590" i="4"/>
  <c r="B2590" i="4"/>
  <c r="M2590" i="4"/>
  <c r="A2591" i="4"/>
  <c r="B2591" i="4"/>
  <c r="M2591" i="4"/>
  <c r="A2592" i="4"/>
  <c r="B2592" i="4"/>
  <c r="M2592" i="4"/>
  <c r="A2593" i="4"/>
  <c r="B2593" i="4"/>
  <c r="M2593" i="4"/>
  <c r="A2594" i="4"/>
  <c r="B2594" i="4"/>
  <c r="M2594" i="4"/>
  <c r="A2595" i="4"/>
  <c r="B2595" i="4"/>
  <c r="M2595" i="4"/>
  <c r="A2596" i="4"/>
  <c r="B2596" i="4"/>
  <c r="M2596" i="4"/>
  <c r="A2597" i="4"/>
  <c r="B2597" i="4"/>
  <c r="M2597" i="4"/>
  <c r="A2598" i="4"/>
  <c r="B2598" i="4"/>
  <c r="M2598" i="4"/>
  <c r="A2599" i="4"/>
  <c r="B2599" i="4"/>
  <c r="M2599" i="4"/>
  <c r="A2600" i="4"/>
  <c r="B2600" i="4"/>
  <c r="M2600" i="4"/>
  <c r="A2601" i="4"/>
  <c r="B2601" i="4"/>
  <c r="M2601" i="4"/>
  <c r="A2602" i="4"/>
  <c r="B2602" i="4"/>
  <c r="M2602" i="4"/>
  <c r="A2603" i="4"/>
  <c r="B2603" i="4"/>
  <c r="M2603" i="4"/>
  <c r="A2604" i="4"/>
  <c r="B2604" i="4"/>
  <c r="M2604" i="4"/>
  <c r="A2605" i="4"/>
  <c r="B2605" i="4"/>
  <c r="M2605" i="4"/>
  <c r="A2606" i="4"/>
  <c r="B2606" i="4"/>
  <c r="M2606" i="4"/>
  <c r="A2607" i="4"/>
  <c r="B2607" i="4"/>
  <c r="M2607" i="4"/>
  <c r="A2608" i="4"/>
  <c r="B2608" i="4"/>
  <c r="M2608" i="4"/>
  <c r="A2609" i="4"/>
  <c r="B2609" i="4"/>
  <c r="M2609" i="4"/>
  <c r="A2610" i="4"/>
  <c r="B2610" i="4"/>
  <c r="M2610" i="4"/>
  <c r="A2611" i="4"/>
  <c r="B2611" i="4"/>
  <c r="M2611" i="4"/>
  <c r="A2612" i="4"/>
  <c r="B2612" i="4"/>
  <c r="M2612" i="4"/>
  <c r="A2613" i="4"/>
  <c r="B2613" i="4"/>
  <c r="M2613" i="4"/>
  <c r="A2614" i="4"/>
  <c r="B2614" i="4"/>
  <c r="M2614" i="4"/>
  <c r="A2615" i="4"/>
  <c r="B2615" i="4"/>
  <c r="M2615" i="4"/>
  <c r="A2616" i="4"/>
  <c r="B2616" i="4"/>
  <c r="M2616" i="4"/>
  <c r="A2617" i="4"/>
  <c r="B2617" i="4"/>
  <c r="M2617" i="4"/>
  <c r="A2618" i="4"/>
  <c r="B2618" i="4"/>
  <c r="M2618" i="4"/>
  <c r="A2619" i="4"/>
  <c r="B2619" i="4"/>
  <c r="M2619" i="4"/>
  <c r="A2620" i="4"/>
  <c r="B2620" i="4"/>
  <c r="M2620" i="4"/>
  <c r="A2621" i="4"/>
  <c r="B2621" i="4"/>
  <c r="M2621" i="4"/>
  <c r="A2622" i="4"/>
  <c r="B2622" i="4"/>
  <c r="M2622" i="4"/>
  <c r="A2623" i="4"/>
  <c r="B2623" i="4"/>
  <c r="M2623" i="4"/>
  <c r="A2624" i="4"/>
  <c r="B2624" i="4"/>
  <c r="M2624" i="4"/>
  <c r="A2625" i="4"/>
  <c r="B2625" i="4"/>
  <c r="M2625" i="4"/>
  <c r="A2626" i="4"/>
  <c r="B2626" i="4"/>
  <c r="M2626" i="4"/>
  <c r="A2627" i="4"/>
  <c r="B2627" i="4"/>
  <c r="M2627" i="4"/>
  <c r="A2628" i="4"/>
  <c r="B2628" i="4"/>
  <c r="M2628" i="4"/>
  <c r="A2629" i="4"/>
  <c r="B2629" i="4"/>
  <c r="M2629" i="4"/>
  <c r="A2630" i="4"/>
  <c r="B2630" i="4"/>
  <c r="M2630" i="4"/>
  <c r="A2631" i="4"/>
  <c r="B2631" i="4"/>
  <c r="M2631" i="4"/>
  <c r="A2632" i="4"/>
  <c r="B2632" i="4"/>
  <c r="M2632" i="4"/>
  <c r="A2633" i="4"/>
  <c r="B2633" i="4"/>
  <c r="M2633" i="4"/>
  <c r="A2634" i="4"/>
  <c r="B2634" i="4"/>
  <c r="M2634" i="4"/>
  <c r="A2635" i="4"/>
  <c r="B2635" i="4"/>
  <c r="M2635" i="4"/>
  <c r="A2636" i="4"/>
  <c r="B2636" i="4"/>
  <c r="M2636" i="4"/>
  <c r="A2637" i="4"/>
  <c r="B2637" i="4"/>
  <c r="M2637" i="4"/>
  <c r="A2638" i="4"/>
  <c r="B2638" i="4"/>
  <c r="M2638" i="4"/>
  <c r="A2639" i="4"/>
  <c r="B2639" i="4"/>
  <c r="M2639" i="4"/>
  <c r="A2640" i="4"/>
  <c r="B2640" i="4"/>
  <c r="M2640" i="4"/>
  <c r="A2641" i="4"/>
  <c r="B2641" i="4"/>
  <c r="M2641" i="4"/>
  <c r="A2642" i="4"/>
  <c r="B2642" i="4"/>
  <c r="M2642" i="4"/>
  <c r="A2643" i="4"/>
  <c r="B2643" i="4"/>
  <c r="M2643" i="4"/>
  <c r="A2644" i="4"/>
  <c r="B2644" i="4"/>
  <c r="M2644" i="4"/>
  <c r="A2645" i="4"/>
  <c r="B2645" i="4"/>
  <c r="M2645" i="4"/>
  <c r="A2646" i="4"/>
  <c r="B2646" i="4"/>
  <c r="M2646" i="4"/>
  <c r="A2647" i="4"/>
  <c r="B2647" i="4"/>
  <c r="M2647" i="4"/>
  <c r="A2648" i="4"/>
  <c r="B2648" i="4"/>
  <c r="M2648" i="4"/>
  <c r="A2649" i="4"/>
  <c r="B2649" i="4"/>
  <c r="M2649" i="4"/>
  <c r="A2650" i="4"/>
  <c r="B2650" i="4"/>
  <c r="M2650" i="4"/>
  <c r="A2651" i="4"/>
  <c r="B2651" i="4"/>
  <c r="M2651" i="4"/>
  <c r="A2652" i="4"/>
  <c r="B2652" i="4"/>
  <c r="M2652" i="4"/>
  <c r="A2653" i="4"/>
  <c r="B2653" i="4"/>
  <c r="M2653" i="4"/>
  <c r="A2654" i="4"/>
  <c r="B2654" i="4"/>
  <c r="M2654" i="4"/>
  <c r="A2655" i="4"/>
  <c r="B2655" i="4"/>
  <c r="M2655" i="4"/>
  <c r="A2656" i="4"/>
  <c r="B2656" i="4"/>
  <c r="M2656" i="4"/>
  <c r="A2657" i="4"/>
  <c r="B2657" i="4"/>
  <c r="M2657" i="4"/>
  <c r="A2658" i="4"/>
  <c r="B2658" i="4"/>
  <c r="M2658" i="4"/>
  <c r="A2659" i="4"/>
  <c r="B2659" i="4"/>
  <c r="M2659" i="4"/>
  <c r="A2660" i="4"/>
  <c r="B2660" i="4"/>
  <c r="M2660" i="4"/>
  <c r="A2661" i="4"/>
  <c r="B2661" i="4"/>
  <c r="M2661" i="4"/>
  <c r="A2662" i="4"/>
  <c r="B2662" i="4"/>
  <c r="M2662" i="4"/>
  <c r="A2663" i="4"/>
  <c r="B2663" i="4"/>
  <c r="M2663" i="4"/>
  <c r="A2664" i="4"/>
  <c r="B2664" i="4"/>
  <c r="M2664" i="4"/>
  <c r="A2665" i="4"/>
  <c r="B2665" i="4"/>
  <c r="M2665" i="4"/>
  <c r="A2666" i="4"/>
  <c r="B2666" i="4"/>
  <c r="M2666" i="4"/>
  <c r="A2667" i="4"/>
  <c r="B2667" i="4"/>
  <c r="M2667" i="4"/>
  <c r="A2668" i="4"/>
  <c r="B2668" i="4"/>
  <c r="M2668" i="4"/>
  <c r="A2669" i="4"/>
  <c r="B2669" i="4"/>
  <c r="M2669" i="4"/>
  <c r="A2670" i="4"/>
  <c r="B2670" i="4"/>
  <c r="M2670" i="4"/>
  <c r="A2671" i="4"/>
  <c r="B2671" i="4"/>
  <c r="M2671" i="4"/>
  <c r="A2672" i="4"/>
  <c r="B2672" i="4"/>
  <c r="M2672" i="4"/>
  <c r="A2673" i="4"/>
  <c r="B2673" i="4"/>
  <c r="M2673" i="4"/>
  <c r="A2674" i="4"/>
  <c r="B2674" i="4"/>
  <c r="M2674" i="4"/>
  <c r="A2675" i="4"/>
  <c r="B2675" i="4"/>
  <c r="M2675" i="4"/>
  <c r="A2676" i="4"/>
  <c r="B2676" i="4"/>
  <c r="M2676" i="4"/>
  <c r="A2677" i="4"/>
  <c r="B2677" i="4"/>
  <c r="M2677" i="4"/>
  <c r="A2678" i="4"/>
  <c r="B2678" i="4"/>
  <c r="M2678" i="4"/>
  <c r="A2679" i="4"/>
  <c r="B2679" i="4"/>
  <c r="M2679" i="4"/>
  <c r="A2680" i="4"/>
  <c r="B2680" i="4"/>
  <c r="M2680" i="4"/>
  <c r="A2681" i="4"/>
  <c r="B2681" i="4"/>
  <c r="M2681" i="4"/>
  <c r="A2682" i="4"/>
  <c r="B2682" i="4"/>
  <c r="M2682" i="4"/>
  <c r="A2683" i="4"/>
  <c r="B2683" i="4"/>
  <c r="M2683" i="4"/>
  <c r="A2684" i="4"/>
  <c r="B2684" i="4"/>
  <c r="M2684" i="4"/>
  <c r="A2685" i="4"/>
  <c r="B2685" i="4"/>
  <c r="M2685" i="4"/>
  <c r="A2686" i="4"/>
  <c r="B2686" i="4"/>
  <c r="M2686" i="4"/>
  <c r="A2687" i="4"/>
  <c r="B2687" i="4"/>
  <c r="M2687" i="4"/>
  <c r="A2688" i="4"/>
  <c r="B2688" i="4"/>
  <c r="M2688" i="4"/>
  <c r="A2689" i="4"/>
  <c r="B2689" i="4"/>
  <c r="M2689" i="4"/>
  <c r="A2690" i="4"/>
  <c r="B2690" i="4"/>
  <c r="M2690" i="4"/>
  <c r="A2691" i="4"/>
  <c r="B2691" i="4"/>
  <c r="M2691" i="4"/>
  <c r="A2692" i="4"/>
  <c r="B2692" i="4"/>
  <c r="M2692" i="4"/>
  <c r="A2693" i="4"/>
  <c r="B2693" i="4"/>
  <c r="M2693" i="4"/>
  <c r="A2694" i="4"/>
  <c r="B2694" i="4"/>
  <c r="M2694" i="4"/>
  <c r="A2695" i="4"/>
  <c r="B2695" i="4"/>
  <c r="M2695" i="4"/>
  <c r="A2696" i="4"/>
  <c r="B2696" i="4"/>
  <c r="M2696" i="4"/>
  <c r="A2697" i="4"/>
  <c r="B2697" i="4"/>
  <c r="M2697" i="4"/>
  <c r="A2698" i="4"/>
  <c r="B2698" i="4"/>
  <c r="M2698" i="4"/>
  <c r="A2699" i="4"/>
  <c r="B2699" i="4"/>
  <c r="M2699" i="4"/>
  <c r="A2700" i="4"/>
  <c r="B2700" i="4"/>
  <c r="M2700" i="4"/>
  <c r="A2701" i="4"/>
  <c r="B2701" i="4"/>
  <c r="M2701" i="4"/>
  <c r="A2702" i="4"/>
  <c r="B2702" i="4"/>
  <c r="M2702" i="4"/>
  <c r="A2703" i="4"/>
  <c r="B2703" i="4"/>
  <c r="M2703" i="4"/>
  <c r="A2704" i="4"/>
  <c r="B2704" i="4"/>
  <c r="M2704" i="4"/>
  <c r="A2705" i="4"/>
  <c r="B2705" i="4"/>
  <c r="M2705" i="4"/>
  <c r="A2706" i="4"/>
  <c r="B2706" i="4"/>
  <c r="M2706" i="4"/>
  <c r="A2707" i="4"/>
  <c r="B2707" i="4"/>
  <c r="M2707" i="4"/>
  <c r="A2708" i="4"/>
  <c r="B2708" i="4"/>
  <c r="M2708" i="4"/>
  <c r="A2709" i="4"/>
  <c r="B2709" i="4"/>
  <c r="M2709" i="4"/>
  <c r="A2710" i="4"/>
  <c r="B2710" i="4"/>
  <c r="M2710" i="4"/>
  <c r="A2711" i="4"/>
  <c r="B2711" i="4"/>
  <c r="M2711" i="4"/>
  <c r="A2712" i="4"/>
  <c r="B2712" i="4"/>
  <c r="M2712" i="4"/>
  <c r="A2713" i="4"/>
  <c r="B2713" i="4"/>
  <c r="M2713" i="4"/>
  <c r="A2714" i="4"/>
  <c r="B2714" i="4"/>
  <c r="M2714" i="4"/>
  <c r="A2715" i="4"/>
  <c r="B2715" i="4"/>
  <c r="M2715" i="4"/>
  <c r="A2716" i="4"/>
  <c r="B2716" i="4"/>
  <c r="M2716" i="4"/>
  <c r="A2717" i="4"/>
  <c r="B2717" i="4"/>
  <c r="M2717" i="4"/>
  <c r="A2718" i="4"/>
  <c r="B2718" i="4"/>
  <c r="M2718" i="4"/>
  <c r="A2719" i="4"/>
  <c r="B2719" i="4"/>
  <c r="M2719" i="4"/>
  <c r="A2720" i="4"/>
  <c r="B2720" i="4"/>
  <c r="M2720" i="4"/>
  <c r="A2721" i="4"/>
  <c r="B2721" i="4"/>
  <c r="M2721" i="4"/>
  <c r="A2722" i="4"/>
  <c r="B2722" i="4"/>
  <c r="M2722" i="4"/>
  <c r="A2723" i="4"/>
  <c r="B2723" i="4"/>
  <c r="M2723" i="4"/>
  <c r="A2724" i="4"/>
  <c r="B2724" i="4"/>
  <c r="M2724" i="4"/>
  <c r="A2725" i="4"/>
  <c r="B2725" i="4"/>
  <c r="M2725" i="4"/>
  <c r="A2726" i="4"/>
  <c r="B2726" i="4"/>
  <c r="M2726" i="4"/>
  <c r="A2727" i="4"/>
  <c r="B2727" i="4"/>
  <c r="M2727" i="4"/>
  <c r="A2728" i="4"/>
  <c r="B2728" i="4"/>
  <c r="M2728" i="4"/>
  <c r="A2729" i="4"/>
  <c r="B2729" i="4"/>
  <c r="M2729" i="4"/>
  <c r="A2730" i="4"/>
  <c r="B2730" i="4"/>
  <c r="M2730" i="4"/>
  <c r="A2731" i="4"/>
  <c r="B2731" i="4"/>
  <c r="M2731" i="4"/>
  <c r="A2732" i="4"/>
  <c r="B2732" i="4"/>
  <c r="M2732" i="4"/>
  <c r="A2733" i="4"/>
  <c r="B2733" i="4"/>
  <c r="M2733" i="4"/>
  <c r="A2734" i="4"/>
  <c r="B2734" i="4"/>
  <c r="M2734" i="4"/>
  <c r="A2735" i="4"/>
  <c r="B2735" i="4"/>
  <c r="M2735" i="4"/>
  <c r="A2736" i="4"/>
  <c r="B2736" i="4"/>
  <c r="M2736" i="4"/>
  <c r="A2737" i="4"/>
  <c r="B2737" i="4"/>
  <c r="M2737" i="4"/>
  <c r="A2738" i="4"/>
  <c r="B2738" i="4"/>
  <c r="M2738" i="4"/>
  <c r="A2739" i="4"/>
  <c r="B2739" i="4"/>
  <c r="M2739" i="4"/>
  <c r="A2740" i="4"/>
  <c r="B2740" i="4"/>
  <c r="M2740" i="4"/>
  <c r="A2741" i="4"/>
  <c r="B2741" i="4"/>
  <c r="M2741" i="4"/>
  <c r="A2742" i="4"/>
  <c r="B2742" i="4"/>
  <c r="M2742" i="4"/>
  <c r="A2743" i="4"/>
  <c r="B2743" i="4"/>
  <c r="M2743" i="4"/>
  <c r="A2744" i="4"/>
  <c r="B2744" i="4"/>
  <c r="M2744" i="4"/>
  <c r="A2745" i="4"/>
  <c r="B2745" i="4"/>
  <c r="M2745" i="4"/>
  <c r="A2746" i="4"/>
  <c r="B2746" i="4"/>
  <c r="M2746" i="4"/>
  <c r="A2747" i="4"/>
  <c r="B2747" i="4"/>
  <c r="M2747" i="4"/>
  <c r="A2748" i="4"/>
  <c r="B2748" i="4"/>
  <c r="M2748" i="4"/>
  <c r="A2749" i="4"/>
  <c r="B2749" i="4"/>
  <c r="M2749" i="4"/>
  <c r="A2750" i="4"/>
  <c r="B2750" i="4"/>
  <c r="M2750" i="4"/>
  <c r="A2751" i="4"/>
  <c r="B2751" i="4"/>
  <c r="M2751" i="4"/>
  <c r="A2752" i="4"/>
  <c r="B2752" i="4"/>
  <c r="M2752" i="4"/>
  <c r="A2753" i="4"/>
  <c r="B2753" i="4"/>
  <c r="M2753" i="4"/>
  <c r="A2754" i="4"/>
  <c r="B2754" i="4"/>
  <c r="M2754" i="4"/>
  <c r="A2755" i="4"/>
  <c r="B2755" i="4"/>
  <c r="M2755" i="4"/>
  <c r="A2756" i="4"/>
  <c r="B2756" i="4"/>
  <c r="M2756" i="4"/>
  <c r="A2757" i="4"/>
  <c r="B2757" i="4"/>
  <c r="M2757" i="4"/>
  <c r="A2758" i="4"/>
  <c r="B2758" i="4"/>
  <c r="M2758" i="4"/>
  <c r="A2759" i="4"/>
  <c r="B2759" i="4"/>
  <c r="M2759" i="4"/>
  <c r="A2760" i="4"/>
  <c r="B2760" i="4"/>
  <c r="M2760" i="4"/>
  <c r="A2761" i="4"/>
  <c r="B2761" i="4"/>
  <c r="M2761" i="4"/>
  <c r="A2762" i="4"/>
  <c r="B2762" i="4"/>
  <c r="M2762" i="4"/>
  <c r="A2763" i="4"/>
  <c r="B2763" i="4"/>
  <c r="M2763" i="4"/>
  <c r="A2764" i="4"/>
  <c r="B2764" i="4"/>
  <c r="M2764" i="4"/>
  <c r="A2765" i="4"/>
  <c r="B2765" i="4"/>
  <c r="M2765" i="4"/>
  <c r="A2766" i="4"/>
  <c r="B2766" i="4"/>
  <c r="M2766" i="4"/>
  <c r="A2767" i="4"/>
  <c r="B2767" i="4"/>
  <c r="M2767" i="4"/>
  <c r="A2768" i="4"/>
  <c r="B2768" i="4"/>
  <c r="M2768" i="4"/>
  <c r="A2769" i="4"/>
  <c r="B2769" i="4"/>
  <c r="M2769" i="4"/>
  <c r="A2770" i="4"/>
  <c r="B2770" i="4"/>
  <c r="M2770" i="4"/>
  <c r="A2771" i="4"/>
  <c r="B2771" i="4"/>
  <c r="M2771" i="4"/>
  <c r="A2772" i="4"/>
  <c r="B2772" i="4"/>
  <c r="M2772" i="4"/>
  <c r="A2773" i="4"/>
  <c r="B2773" i="4"/>
  <c r="M2773" i="4"/>
  <c r="A2774" i="4"/>
  <c r="B2774" i="4"/>
  <c r="M2774" i="4"/>
  <c r="A2775" i="4"/>
  <c r="B2775" i="4"/>
  <c r="M2775" i="4"/>
  <c r="A2776" i="4"/>
  <c r="B2776" i="4"/>
  <c r="M2776" i="4"/>
  <c r="A2777" i="4"/>
  <c r="B2777" i="4"/>
  <c r="M2777" i="4"/>
  <c r="A2778" i="4"/>
  <c r="B2778" i="4"/>
  <c r="M2778" i="4"/>
  <c r="A2779" i="4"/>
  <c r="B2779" i="4"/>
  <c r="M2779" i="4"/>
  <c r="A2780" i="4"/>
  <c r="B2780" i="4"/>
  <c r="M2780" i="4"/>
  <c r="A2781" i="4"/>
  <c r="B2781" i="4"/>
  <c r="M2781" i="4"/>
  <c r="A2782" i="4"/>
  <c r="B2782" i="4"/>
  <c r="M2782" i="4"/>
  <c r="A2783" i="4"/>
  <c r="B2783" i="4"/>
  <c r="M2783" i="4"/>
  <c r="A2784" i="4"/>
  <c r="B2784" i="4"/>
  <c r="M2784" i="4"/>
  <c r="A2785" i="4"/>
  <c r="B2785" i="4"/>
  <c r="M2785" i="4"/>
  <c r="A2786" i="4"/>
  <c r="B2786" i="4"/>
  <c r="M2786" i="4"/>
  <c r="A2787" i="4"/>
  <c r="B2787" i="4"/>
  <c r="M2787" i="4"/>
  <c r="A2788" i="4"/>
  <c r="B2788" i="4"/>
  <c r="M2788" i="4"/>
  <c r="A2789" i="4"/>
  <c r="B2789" i="4"/>
  <c r="M2789" i="4"/>
  <c r="A2790" i="4"/>
  <c r="B2790" i="4"/>
  <c r="M2790" i="4"/>
  <c r="A2791" i="4"/>
  <c r="B2791" i="4"/>
  <c r="M2791" i="4"/>
  <c r="A2792" i="4"/>
  <c r="B2792" i="4"/>
  <c r="M2792" i="4"/>
  <c r="A2793" i="4"/>
  <c r="B2793" i="4"/>
  <c r="M2793" i="4"/>
  <c r="A2794" i="4"/>
  <c r="B2794" i="4"/>
  <c r="M2794" i="4"/>
  <c r="A2795" i="4"/>
  <c r="B2795" i="4"/>
  <c r="M2795" i="4"/>
  <c r="A2796" i="4"/>
  <c r="B2796" i="4"/>
  <c r="M2796" i="4"/>
  <c r="A2797" i="4"/>
  <c r="B2797" i="4"/>
  <c r="M2797" i="4"/>
  <c r="A2798" i="4"/>
  <c r="B2798" i="4"/>
  <c r="M2798" i="4"/>
  <c r="A2799" i="4"/>
  <c r="B2799" i="4"/>
  <c r="M2799" i="4"/>
  <c r="A2800" i="4"/>
  <c r="B2800" i="4"/>
  <c r="M2800" i="4"/>
  <c r="A2801" i="4"/>
  <c r="B2801" i="4"/>
  <c r="M2801" i="4"/>
  <c r="A2802" i="4"/>
  <c r="B2802" i="4"/>
  <c r="M2802" i="4"/>
  <c r="A2803" i="4"/>
  <c r="B2803" i="4"/>
  <c r="M2803" i="4"/>
  <c r="A2804" i="4"/>
  <c r="B2804" i="4"/>
  <c r="M2804" i="4"/>
  <c r="A2805" i="4"/>
  <c r="B2805" i="4"/>
  <c r="M2805" i="4"/>
  <c r="A2806" i="4"/>
  <c r="B2806" i="4"/>
  <c r="M2806" i="4"/>
  <c r="A2807" i="4"/>
  <c r="B2807" i="4"/>
  <c r="M2807" i="4"/>
  <c r="A2808" i="4"/>
  <c r="B2808" i="4"/>
  <c r="M2808" i="4"/>
  <c r="A2809" i="4"/>
  <c r="B2809" i="4"/>
  <c r="M2809" i="4"/>
  <c r="A2810" i="4"/>
  <c r="B2810" i="4"/>
  <c r="M2810" i="4"/>
  <c r="A2811" i="4"/>
  <c r="B2811" i="4"/>
  <c r="M2811" i="4"/>
  <c r="A2812" i="4"/>
  <c r="B2812" i="4"/>
  <c r="M2812" i="4"/>
  <c r="A2813" i="4"/>
  <c r="B2813" i="4"/>
  <c r="M2813" i="4"/>
  <c r="A2814" i="4"/>
  <c r="B2814" i="4"/>
  <c r="M2814" i="4"/>
  <c r="A2815" i="4"/>
  <c r="B2815" i="4"/>
  <c r="M2815" i="4"/>
  <c r="A2816" i="4"/>
  <c r="B2816" i="4"/>
  <c r="M2816" i="4"/>
  <c r="A2817" i="4"/>
  <c r="B2817" i="4"/>
  <c r="M2817" i="4"/>
  <c r="A2818" i="4"/>
  <c r="B2818" i="4"/>
  <c r="M2818" i="4"/>
  <c r="A2819" i="4"/>
  <c r="B2819" i="4"/>
  <c r="M2819" i="4"/>
  <c r="A2820" i="4"/>
  <c r="B2820" i="4"/>
  <c r="M2820" i="4"/>
  <c r="A2821" i="4"/>
  <c r="B2821" i="4"/>
  <c r="M2821" i="4"/>
  <c r="A2822" i="4"/>
  <c r="B2822" i="4"/>
  <c r="M2822" i="4"/>
  <c r="A2823" i="4"/>
  <c r="B2823" i="4"/>
  <c r="M2823" i="4"/>
  <c r="A2824" i="4"/>
  <c r="B2824" i="4"/>
  <c r="M2824" i="4"/>
  <c r="A2825" i="4"/>
  <c r="B2825" i="4"/>
  <c r="M2825" i="4"/>
  <c r="A2826" i="4"/>
  <c r="B2826" i="4"/>
  <c r="M2826" i="4"/>
  <c r="A2827" i="4"/>
  <c r="B2827" i="4"/>
  <c r="M2827" i="4"/>
  <c r="A2828" i="4"/>
  <c r="B2828" i="4"/>
  <c r="M2828" i="4"/>
  <c r="A2829" i="4"/>
  <c r="B2829" i="4"/>
  <c r="M2829" i="4"/>
  <c r="A2830" i="4"/>
  <c r="B2830" i="4"/>
  <c r="M2830" i="4"/>
  <c r="A2831" i="4"/>
  <c r="B2831" i="4"/>
  <c r="M2831" i="4"/>
  <c r="A2832" i="4"/>
  <c r="B2832" i="4"/>
  <c r="M2832" i="4"/>
  <c r="A2833" i="4"/>
  <c r="B2833" i="4"/>
  <c r="M2833" i="4"/>
  <c r="A2834" i="4"/>
  <c r="B2834" i="4"/>
  <c r="M2834" i="4"/>
  <c r="A2835" i="4"/>
  <c r="B2835" i="4"/>
  <c r="M2835" i="4"/>
  <c r="A2836" i="4"/>
  <c r="B2836" i="4"/>
  <c r="M2836" i="4"/>
  <c r="A2837" i="4"/>
  <c r="B2837" i="4"/>
  <c r="M2837" i="4"/>
  <c r="A2838" i="4"/>
  <c r="B2838" i="4"/>
  <c r="M2838" i="4"/>
  <c r="A2839" i="4"/>
  <c r="B2839" i="4"/>
  <c r="M2839" i="4"/>
  <c r="A2840" i="4"/>
  <c r="B2840" i="4"/>
  <c r="M2840" i="4"/>
  <c r="A2841" i="4"/>
  <c r="B2841" i="4"/>
  <c r="M2841" i="4"/>
  <c r="A2842" i="4"/>
  <c r="B2842" i="4"/>
  <c r="M2842" i="4"/>
  <c r="A2843" i="4"/>
  <c r="B2843" i="4"/>
  <c r="M2843" i="4"/>
  <c r="A2844" i="4"/>
  <c r="B2844" i="4"/>
  <c r="M2844" i="4"/>
  <c r="A2845" i="4"/>
  <c r="B2845" i="4"/>
  <c r="M2845" i="4"/>
  <c r="A2846" i="4"/>
  <c r="B2846" i="4"/>
  <c r="M2846" i="4"/>
  <c r="A2847" i="4"/>
  <c r="B2847" i="4"/>
  <c r="M2847" i="4"/>
  <c r="A2848" i="4"/>
  <c r="B2848" i="4"/>
  <c r="M2848" i="4"/>
  <c r="A2849" i="4"/>
  <c r="B2849" i="4"/>
  <c r="M2849" i="4"/>
  <c r="A2850" i="4"/>
  <c r="B2850" i="4"/>
  <c r="M2850" i="4"/>
  <c r="A2851" i="4"/>
  <c r="B2851" i="4"/>
  <c r="M2851" i="4"/>
  <c r="A2852" i="4"/>
  <c r="B2852" i="4"/>
  <c r="M2852" i="4"/>
  <c r="A2853" i="4"/>
  <c r="B2853" i="4"/>
  <c r="M2853" i="4"/>
  <c r="A2854" i="4"/>
  <c r="B2854" i="4"/>
  <c r="M2854" i="4"/>
  <c r="A2855" i="4"/>
  <c r="B2855" i="4"/>
  <c r="M2855" i="4"/>
  <c r="A2856" i="4"/>
  <c r="B2856" i="4"/>
  <c r="M2856" i="4"/>
  <c r="A2857" i="4"/>
  <c r="B2857" i="4"/>
  <c r="M2857" i="4"/>
  <c r="A2858" i="4"/>
  <c r="B2858" i="4"/>
  <c r="M2858" i="4"/>
  <c r="A2859" i="4"/>
  <c r="B2859" i="4"/>
  <c r="M2859" i="4"/>
  <c r="A2860" i="4"/>
  <c r="B2860" i="4"/>
  <c r="M2860" i="4"/>
  <c r="A2861" i="4"/>
  <c r="B2861" i="4"/>
  <c r="M2861" i="4"/>
  <c r="A2862" i="4"/>
  <c r="B2862" i="4"/>
  <c r="M2862" i="4"/>
  <c r="A2863" i="4"/>
  <c r="B2863" i="4"/>
  <c r="M2863" i="4"/>
  <c r="A2864" i="4"/>
  <c r="B2864" i="4"/>
  <c r="M2864" i="4"/>
  <c r="A2865" i="4"/>
  <c r="B2865" i="4"/>
  <c r="M2865" i="4"/>
  <c r="A2866" i="4"/>
  <c r="B2866" i="4"/>
  <c r="M2866" i="4"/>
  <c r="A2867" i="4"/>
  <c r="B2867" i="4"/>
  <c r="M2867" i="4"/>
  <c r="A2868" i="4"/>
  <c r="B2868" i="4"/>
  <c r="M2868" i="4"/>
  <c r="A2869" i="4"/>
  <c r="B2869" i="4"/>
  <c r="M2869" i="4"/>
  <c r="A2870" i="4"/>
  <c r="B2870" i="4"/>
  <c r="M2870" i="4"/>
  <c r="A2871" i="4"/>
  <c r="B2871" i="4"/>
  <c r="M2871" i="4"/>
  <c r="A2872" i="4"/>
  <c r="B2872" i="4"/>
  <c r="M2872" i="4"/>
  <c r="A2873" i="4"/>
  <c r="B2873" i="4"/>
  <c r="M2873" i="4"/>
  <c r="A2874" i="4"/>
  <c r="B2874" i="4"/>
  <c r="M2874" i="4"/>
  <c r="A2875" i="4"/>
  <c r="B2875" i="4"/>
  <c r="M2875" i="4"/>
  <c r="A2876" i="4"/>
  <c r="B2876" i="4"/>
  <c r="M2876" i="4"/>
  <c r="A2877" i="4"/>
  <c r="B2877" i="4"/>
  <c r="M2877" i="4"/>
  <c r="A2878" i="4"/>
  <c r="B2878" i="4"/>
  <c r="M2878" i="4"/>
  <c r="A2879" i="4"/>
  <c r="B2879" i="4"/>
  <c r="M2879" i="4"/>
  <c r="A2880" i="4"/>
  <c r="B2880" i="4"/>
  <c r="M2880" i="4"/>
  <c r="A2881" i="4"/>
  <c r="B2881" i="4"/>
  <c r="M2881" i="4"/>
  <c r="A2882" i="4"/>
  <c r="B2882" i="4"/>
  <c r="M2882" i="4"/>
  <c r="A2883" i="4"/>
  <c r="B2883" i="4"/>
  <c r="M2883" i="4"/>
  <c r="A2884" i="4"/>
  <c r="B2884" i="4"/>
  <c r="M2884" i="4"/>
  <c r="A2885" i="4"/>
  <c r="B2885" i="4"/>
  <c r="M2885" i="4"/>
  <c r="A2886" i="4"/>
  <c r="B2886" i="4"/>
  <c r="M2886" i="4"/>
  <c r="A2887" i="4"/>
  <c r="B2887" i="4"/>
  <c r="M2887" i="4"/>
  <c r="A2888" i="4"/>
  <c r="B2888" i="4"/>
  <c r="M2888" i="4"/>
  <c r="A2889" i="4"/>
  <c r="B2889" i="4"/>
  <c r="M2889" i="4"/>
  <c r="A2890" i="4"/>
  <c r="B2890" i="4"/>
  <c r="M2890" i="4"/>
  <c r="A2891" i="4"/>
  <c r="B2891" i="4"/>
  <c r="M2891" i="4"/>
  <c r="A2892" i="4"/>
  <c r="B2892" i="4"/>
  <c r="M2892" i="4"/>
  <c r="A2893" i="4"/>
  <c r="B2893" i="4"/>
  <c r="M2893" i="4"/>
  <c r="A2894" i="4"/>
  <c r="B2894" i="4"/>
  <c r="M2894" i="4"/>
  <c r="A2895" i="4"/>
  <c r="B2895" i="4"/>
  <c r="M2895" i="4"/>
  <c r="A2896" i="4"/>
  <c r="B2896" i="4"/>
  <c r="M2896" i="4"/>
  <c r="A2897" i="4"/>
  <c r="B2897" i="4"/>
  <c r="M2897" i="4"/>
  <c r="A2898" i="4"/>
  <c r="B2898" i="4"/>
  <c r="M2898" i="4"/>
  <c r="A2899" i="4"/>
  <c r="B2899" i="4"/>
  <c r="M2899" i="4"/>
  <c r="A2900" i="4"/>
  <c r="B2900" i="4"/>
  <c r="M2900" i="4"/>
  <c r="A2901" i="4"/>
  <c r="B2901" i="4"/>
  <c r="M2901" i="4"/>
  <c r="A2902" i="4"/>
  <c r="B2902" i="4"/>
  <c r="M2902" i="4"/>
  <c r="A2903" i="4"/>
  <c r="B2903" i="4"/>
  <c r="M2903" i="4"/>
  <c r="A2904" i="4"/>
  <c r="B2904" i="4"/>
  <c r="M2904" i="4"/>
  <c r="A2905" i="4"/>
  <c r="B2905" i="4"/>
  <c r="M2905" i="4"/>
  <c r="A2906" i="4"/>
  <c r="B2906" i="4"/>
  <c r="M2906" i="4"/>
  <c r="A2907" i="4"/>
  <c r="B2907" i="4"/>
  <c r="M2907" i="4"/>
  <c r="A2908" i="4"/>
  <c r="B2908" i="4"/>
  <c r="M2908" i="4"/>
  <c r="A2909" i="4"/>
  <c r="B2909" i="4"/>
  <c r="M2909" i="4"/>
  <c r="A2910" i="4"/>
  <c r="B2910" i="4"/>
  <c r="M2910" i="4"/>
  <c r="A2911" i="4"/>
  <c r="B2911" i="4"/>
  <c r="M2911" i="4"/>
  <c r="A2912" i="4"/>
  <c r="B2912" i="4"/>
  <c r="M2912" i="4"/>
  <c r="A2913" i="4"/>
  <c r="B2913" i="4"/>
  <c r="M2913" i="4"/>
  <c r="A2914" i="4"/>
  <c r="B2914" i="4"/>
  <c r="M2914" i="4"/>
  <c r="A2915" i="4"/>
  <c r="B2915" i="4"/>
  <c r="M2915" i="4"/>
  <c r="A2916" i="4"/>
  <c r="B2916" i="4"/>
  <c r="M2916" i="4"/>
  <c r="A2917" i="4"/>
  <c r="B2917" i="4"/>
  <c r="M2917" i="4"/>
  <c r="A2918" i="4"/>
  <c r="B2918" i="4"/>
  <c r="M2918" i="4"/>
  <c r="A2919" i="4"/>
  <c r="B2919" i="4"/>
  <c r="M2919" i="4"/>
  <c r="A2920" i="4"/>
  <c r="B2920" i="4"/>
  <c r="M2920" i="4"/>
  <c r="A2921" i="4"/>
  <c r="B2921" i="4"/>
  <c r="M2921" i="4"/>
  <c r="A2922" i="4"/>
  <c r="B2922" i="4"/>
  <c r="M2922" i="4"/>
  <c r="A2923" i="4"/>
  <c r="B2923" i="4"/>
  <c r="M2923" i="4"/>
  <c r="A2924" i="4"/>
  <c r="B2924" i="4"/>
  <c r="M2924" i="4"/>
  <c r="A2925" i="4"/>
  <c r="B2925" i="4"/>
  <c r="M2925" i="4"/>
  <c r="A2926" i="4"/>
  <c r="B2926" i="4"/>
  <c r="M2926" i="4"/>
  <c r="A2927" i="4"/>
  <c r="B2927" i="4"/>
  <c r="M2927" i="4"/>
  <c r="A2928" i="4"/>
  <c r="B2928" i="4"/>
  <c r="M2928" i="4"/>
  <c r="A2929" i="4"/>
  <c r="B2929" i="4"/>
  <c r="M2929" i="4"/>
  <c r="A2930" i="4"/>
  <c r="B2930" i="4"/>
  <c r="M2930" i="4"/>
  <c r="A2931" i="4"/>
  <c r="B2931" i="4"/>
  <c r="M2931" i="4"/>
  <c r="A2932" i="4"/>
  <c r="B2932" i="4"/>
  <c r="M2932" i="4"/>
  <c r="A2933" i="4"/>
  <c r="B2933" i="4"/>
  <c r="M2933" i="4"/>
  <c r="A2934" i="4"/>
  <c r="B2934" i="4"/>
  <c r="M2934" i="4"/>
  <c r="A2935" i="4"/>
  <c r="B2935" i="4"/>
  <c r="M2935" i="4"/>
  <c r="A2936" i="4"/>
  <c r="B2936" i="4"/>
  <c r="M2936" i="4"/>
  <c r="A2937" i="4"/>
  <c r="B2937" i="4"/>
  <c r="M2937" i="4"/>
  <c r="A2938" i="4"/>
  <c r="B2938" i="4"/>
  <c r="M2938" i="4"/>
  <c r="A2939" i="4"/>
  <c r="B2939" i="4"/>
  <c r="M2939" i="4"/>
  <c r="A2940" i="4"/>
  <c r="B2940" i="4"/>
  <c r="M2940" i="4"/>
  <c r="A2941" i="4"/>
  <c r="B2941" i="4"/>
  <c r="M2941" i="4"/>
  <c r="A2942" i="4"/>
  <c r="B2942" i="4"/>
  <c r="M2942" i="4"/>
  <c r="A2943" i="4"/>
  <c r="B2943" i="4"/>
  <c r="M2943" i="4"/>
  <c r="A2944" i="4"/>
  <c r="B2944" i="4"/>
  <c r="M2944" i="4"/>
  <c r="A2945" i="4"/>
  <c r="B2945" i="4"/>
  <c r="M2945" i="4"/>
  <c r="A2946" i="4"/>
  <c r="B2946" i="4"/>
  <c r="M2946" i="4"/>
  <c r="A2947" i="4"/>
  <c r="B2947" i="4"/>
  <c r="M2947" i="4"/>
  <c r="A2948" i="4"/>
  <c r="B2948" i="4"/>
  <c r="M2948" i="4"/>
  <c r="A2949" i="4"/>
  <c r="B2949" i="4"/>
  <c r="M2949" i="4"/>
  <c r="A2950" i="4"/>
  <c r="B2950" i="4"/>
  <c r="M2950" i="4"/>
  <c r="A2951" i="4"/>
  <c r="B2951" i="4"/>
  <c r="M2951" i="4"/>
  <c r="A2952" i="4"/>
  <c r="B2952" i="4"/>
  <c r="M2952" i="4"/>
  <c r="A2953" i="4"/>
  <c r="B2953" i="4"/>
  <c r="M2953" i="4"/>
  <c r="A2954" i="4"/>
  <c r="B2954" i="4"/>
  <c r="M2954" i="4"/>
  <c r="A2955" i="4"/>
  <c r="B2955" i="4"/>
  <c r="M2955" i="4"/>
  <c r="A2956" i="4"/>
  <c r="B2956" i="4"/>
  <c r="M2956" i="4"/>
  <c r="A2957" i="4"/>
  <c r="B2957" i="4"/>
  <c r="M2957" i="4"/>
  <c r="A2958" i="4"/>
  <c r="B2958" i="4"/>
  <c r="M2958" i="4"/>
  <c r="A2959" i="4"/>
  <c r="B2959" i="4"/>
  <c r="M2959" i="4"/>
  <c r="A2960" i="4"/>
  <c r="B2960" i="4"/>
  <c r="M2960" i="4"/>
  <c r="A2961" i="4"/>
  <c r="B2961" i="4"/>
  <c r="M2961" i="4"/>
  <c r="A2962" i="4"/>
  <c r="B2962" i="4"/>
  <c r="M2962" i="4"/>
  <c r="A2963" i="4"/>
  <c r="B2963" i="4"/>
  <c r="M2963" i="4"/>
  <c r="A2964" i="4"/>
  <c r="B2964" i="4"/>
  <c r="M2964" i="4"/>
  <c r="A2965" i="4"/>
  <c r="B2965" i="4"/>
  <c r="M2965" i="4"/>
  <c r="A2966" i="4"/>
  <c r="B2966" i="4"/>
  <c r="M2966" i="4"/>
  <c r="A2967" i="4"/>
  <c r="B2967" i="4"/>
  <c r="M2967" i="4"/>
  <c r="A2968" i="4"/>
  <c r="B2968" i="4"/>
  <c r="M2968" i="4"/>
  <c r="A2969" i="4"/>
  <c r="B2969" i="4"/>
  <c r="M2969" i="4"/>
  <c r="A2970" i="4"/>
  <c r="B2970" i="4"/>
  <c r="M2970" i="4"/>
  <c r="A2971" i="4"/>
  <c r="B2971" i="4"/>
  <c r="M2971" i="4"/>
  <c r="A2972" i="4"/>
  <c r="B2972" i="4"/>
  <c r="M2972" i="4"/>
  <c r="A2973" i="4"/>
  <c r="B2973" i="4"/>
  <c r="M2973" i="4"/>
  <c r="A2974" i="4"/>
  <c r="B2974" i="4"/>
  <c r="M2974" i="4"/>
  <c r="A2975" i="4"/>
  <c r="B2975" i="4"/>
  <c r="M2975" i="4"/>
  <c r="A2976" i="4"/>
  <c r="B2976" i="4"/>
  <c r="M2976" i="4"/>
  <c r="A2977" i="4"/>
  <c r="B2977" i="4"/>
  <c r="M2977" i="4"/>
  <c r="A2978" i="4"/>
  <c r="B2978" i="4"/>
  <c r="M2978" i="4"/>
  <c r="A2979" i="4"/>
  <c r="B2979" i="4"/>
  <c r="M2979" i="4"/>
  <c r="A2980" i="4"/>
  <c r="B2980" i="4"/>
  <c r="M2980" i="4"/>
  <c r="A2981" i="4"/>
  <c r="B2981" i="4"/>
  <c r="M2981" i="4"/>
  <c r="A2982" i="4"/>
  <c r="B2982" i="4"/>
  <c r="M2982" i="4"/>
  <c r="A2983" i="4"/>
  <c r="B2983" i="4"/>
  <c r="M2983" i="4"/>
  <c r="A2984" i="4"/>
  <c r="B2984" i="4"/>
  <c r="M2984" i="4"/>
  <c r="A2985" i="4"/>
  <c r="B2985" i="4"/>
  <c r="M2985" i="4"/>
  <c r="A2986" i="4"/>
  <c r="B2986" i="4"/>
  <c r="M2986" i="4"/>
  <c r="A2987" i="4"/>
  <c r="B2987" i="4"/>
  <c r="M2987" i="4"/>
  <c r="A2988" i="4"/>
  <c r="B2988" i="4"/>
  <c r="M2988" i="4"/>
  <c r="A2989" i="4"/>
  <c r="B2989" i="4"/>
  <c r="M2989" i="4"/>
  <c r="A2990" i="4"/>
  <c r="B2990" i="4"/>
  <c r="M2990" i="4"/>
  <c r="A2991" i="4"/>
  <c r="B2991" i="4"/>
  <c r="M2991" i="4"/>
  <c r="A2992" i="4"/>
  <c r="B2992" i="4"/>
  <c r="M2992" i="4"/>
  <c r="A2993" i="4"/>
  <c r="B2993" i="4"/>
  <c r="M2993" i="4"/>
  <c r="A2994" i="4"/>
  <c r="B2994" i="4"/>
  <c r="M2994" i="4"/>
  <c r="A2995" i="4"/>
  <c r="B2995" i="4"/>
  <c r="M2995" i="4"/>
  <c r="A2996" i="4"/>
  <c r="B2996" i="4"/>
  <c r="M2996" i="4"/>
  <c r="A2997" i="4"/>
  <c r="B2997" i="4"/>
  <c r="M2997" i="4"/>
  <c r="A2998" i="4"/>
  <c r="B2998" i="4"/>
  <c r="M2998" i="4"/>
  <c r="A2999" i="4"/>
  <c r="B2999" i="4"/>
  <c r="M2999" i="4"/>
  <c r="A3000" i="4"/>
  <c r="B3000" i="4"/>
  <c r="M3000" i="4"/>
  <c r="A3001" i="4"/>
  <c r="B3001" i="4"/>
  <c r="M3001" i="4"/>
  <c r="A3002" i="4"/>
  <c r="B3002" i="4"/>
  <c r="M3002" i="4"/>
  <c r="A3003" i="4"/>
  <c r="B3003" i="4"/>
  <c r="M3003" i="4"/>
  <c r="A3004" i="4"/>
  <c r="B3004" i="4"/>
  <c r="M3004" i="4"/>
  <c r="A3005" i="4"/>
  <c r="B3005" i="4"/>
  <c r="M3005" i="4"/>
  <c r="A3006" i="4"/>
  <c r="B3006" i="4"/>
  <c r="M3006" i="4"/>
  <c r="A3007" i="4"/>
  <c r="B3007" i="4"/>
  <c r="M3007" i="4"/>
  <c r="A3008" i="4"/>
  <c r="B3008" i="4"/>
  <c r="M3008" i="4"/>
  <c r="A3009" i="4"/>
  <c r="B3009" i="4"/>
  <c r="M3009" i="4"/>
  <c r="A3010" i="4"/>
  <c r="B3010" i="4"/>
  <c r="M3010" i="4"/>
  <c r="A3011" i="4"/>
  <c r="B3011" i="4"/>
  <c r="M3011" i="4"/>
  <c r="A3012" i="4"/>
  <c r="B3012" i="4"/>
  <c r="M3012" i="4"/>
  <c r="A3013" i="4"/>
  <c r="B3013" i="4"/>
  <c r="M3013" i="4"/>
  <c r="A3014" i="4"/>
  <c r="B3014" i="4"/>
  <c r="M3014" i="4"/>
  <c r="A3015" i="4"/>
  <c r="B3015" i="4"/>
  <c r="M3015" i="4"/>
  <c r="A3016" i="4"/>
  <c r="B3016" i="4"/>
  <c r="M3016" i="4"/>
  <c r="A3017" i="4"/>
  <c r="B3017" i="4"/>
  <c r="M3017" i="4"/>
  <c r="A3018" i="4"/>
  <c r="B3018" i="4"/>
  <c r="M3018" i="4"/>
  <c r="A3019" i="4"/>
  <c r="B3019" i="4"/>
  <c r="M3019" i="4"/>
  <c r="A3020" i="4"/>
  <c r="B3020" i="4"/>
  <c r="M3020" i="4"/>
  <c r="A3021" i="4"/>
  <c r="B3021" i="4"/>
  <c r="M3021" i="4"/>
  <c r="A3022" i="4"/>
  <c r="B3022" i="4"/>
  <c r="M3022" i="4"/>
  <c r="A3023" i="4"/>
  <c r="B3023" i="4"/>
  <c r="M3023" i="4"/>
  <c r="A3024" i="4"/>
  <c r="B3024" i="4"/>
  <c r="M3024" i="4"/>
  <c r="A3025" i="4"/>
  <c r="B3025" i="4"/>
  <c r="M3025" i="4"/>
  <c r="A3026" i="4"/>
  <c r="B3026" i="4"/>
  <c r="M3026" i="4"/>
  <c r="A3027" i="4"/>
  <c r="B3027" i="4"/>
  <c r="M3027" i="4"/>
  <c r="A3028" i="4"/>
  <c r="B3028" i="4"/>
  <c r="M3028" i="4"/>
  <c r="A3029" i="4"/>
  <c r="B3029" i="4"/>
  <c r="M3029" i="4"/>
  <c r="A3030" i="4"/>
  <c r="B3030" i="4"/>
  <c r="M3030" i="4"/>
  <c r="A3031" i="4"/>
  <c r="B3031" i="4"/>
  <c r="M3031" i="4"/>
  <c r="A3032" i="4"/>
  <c r="B3032" i="4"/>
  <c r="M3032" i="4"/>
  <c r="A3033" i="4"/>
  <c r="B3033" i="4"/>
  <c r="M3033" i="4"/>
  <c r="A3034" i="4"/>
  <c r="B3034" i="4"/>
  <c r="M3034" i="4"/>
  <c r="A3035" i="4"/>
  <c r="B3035" i="4"/>
  <c r="M3035" i="4"/>
  <c r="A3036" i="4"/>
  <c r="B3036" i="4"/>
  <c r="M3036" i="4"/>
  <c r="A3037" i="4"/>
  <c r="B3037" i="4"/>
  <c r="M3037" i="4"/>
  <c r="A3038" i="4"/>
  <c r="B3038" i="4"/>
  <c r="M3038" i="4"/>
  <c r="A3039" i="4"/>
  <c r="B3039" i="4"/>
  <c r="M3039" i="4"/>
  <c r="A3040" i="4"/>
  <c r="B3040" i="4"/>
  <c r="M3040" i="4"/>
  <c r="A3041" i="4"/>
  <c r="B3041" i="4"/>
  <c r="M3041" i="4"/>
  <c r="A3042" i="4"/>
  <c r="B3042" i="4"/>
  <c r="M3042" i="4"/>
  <c r="A3043" i="4"/>
  <c r="B3043" i="4"/>
  <c r="M3043" i="4"/>
  <c r="A3044" i="4"/>
  <c r="B3044" i="4"/>
  <c r="M3044" i="4"/>
  <c r="A3045" i="4"/>
  <c r="B3045" i="4"/>
  <c r="M3045" i="4"/>
  <c r="A3046" i="4"/>
  <c r="B3046" i="4"/>
  <c r="M3046" i="4"/>
  <c r="A3047" i="4"/>
  <c r="B3047" i="4"/>
  <c r="M3047" i="4"/>
  <c r="A3048" i="4"/>
  <c r="B3048" i="4"/>
  <c r="M3048" i="4"/>
  <c r="A3049" i="4"/>
  <c r="B3049" i="4"/>
  <c r="M3049" i="4"/>
  <c r="A3050" i="4"/>
  <c r="B3050" i="4"/>
  <c r="M3050" i="4"/>
  <c r="A3051" i="4"/>
  <c r="B3051" i="4"/>
  <c r="M3051" i="4"/>
  <c r="A3052" i="4"/>
  <c r="B3052" i="4"/>
  <c r="M3052" i="4"/>
  <c r="A3053" i="4"/>
  <c r="B3053" i="4"/>
  <c r="M3053" i="4"/>
  <c r="A3054" i="4"/>
  <c r="B3054" i="4"/>
  <c r="M3054" i="4"/>
  <c r="A3055" i="4"/>
  <c r="B3055" i="4"/>
  <c r="M3055" i="4"/>
  <c r="A3056" i="4"/>
  <c r="B3056" i="4"/>
  <c r="M3056" i="4"/>
  <c r="A3057" i="4"/>
  <c r="B3057" i="4"/>
  <c r="M3057" i="4"/>
  <c r="A3058" i="4"/>
  <c r="B3058" i="4"/>
  <c r="M3058" i="4"/>
  <c r="A3059" i="4"/>
  <c r="B3059" i="4"/>
  <c r="M3059" i="4"/>
  <c r="A3060" i="4"/>
  <c r="B3060" i="4"/>
  <c r="M3060" i="4"/>
  <c r="A3061" i="4"/>
  <c r="B3061" i="4"/>
  <c r="M3061" i="4"/>
  <c r="A3062" i="4"/>
  <c r="B3062" i="4"/>
  <c r="M3062" i="4"/>
  <c r="A3063" i="4"/>
  <c r="B3063" i="4"/>
  <c r="M3063" i="4"/>
  <c r="A3064" i="4"/>
  <c r="B3064" i="4"/>
  <c r="M3064" i="4"/>
  <c r="A3065" i="4"/>
  <c r="B3065" i="4"/>
  <c r="M3065" i="4"/>
  <c r="A3066" i="4"/>
  <c r="B3066" i="4"/>
  <c r="M3066" i="4"/>
  <c r="A3067" i="4"/>
  <c r="B3067" i="4"/>
  <c r="M3067" i="4"/>
  <c r="A3068" i="4"/>
  <c r="B3068" i="4"/>
  <c r="M3068" i="4"/>
  <c r="A3069" i="4"/>
  <c r="B3069" i="4"/>
  <c r="M3069" i="4"/>
  <c r="A3070" i="4"/>
  <c r="B3070" i="4"/>
  <c r="M3070" i="4"/>
  <c r="A3071" i="4"/>
  <c r="B3071" i="4"/>
  <c r="M3071" i="4"/>
  <c r="A3072" i="4"/>
  <c r="B3072" i="4"/>
  <c r="M3072" i="4"/>
  <c r="A3073" i="4"/>
  <c r="B3073" i="4"/>
  <c r="M3073" i="4"/>
  <c r="A3074" i="4"/>
  <c r="B3074" i="4"/>
  <c r="M3074" i="4"/>
  <c r="A3075" i="4"/>
  <c r="B3075" i="4"/>
  <c r="M3075" i="4"/>
  <c r="A3076" i="4"/>
  <c r="B3076" i="4"/>
  <c r="M3076" i="4"/>
  <c r="A3077" i="4"/>
  <c r="B3077" i="4"/>
  <c r="M3077" i="4"/>
  <c r="A3078" i="4"/>
  <c r="B3078" i="4"/>
  <c r="M3078" i="4"/>
  <c r="A3079" i="4"/>
  <c r="B3079" i="4"/>
  <c r="M3079" i="4"/>
  <c r="A3080" i="4"/>
  <c r="B3080" i="4"/>
  <c r="M3080" i="4"/>
  <c r="A3081" i="4"/>
  <c r="B3081" i="4"/>
  <c r="M3081" i="4"/>
  <c r="A3082" i="4"/>
  <c r="B3082" i="4"/>
  <c r="M3082" i="4"/>
  <c r="A3083" i="4"/>
  <c r="B3083" i="4"/>
  <c r="M3083" i="4"/>
  <c r="A3084" i="4"/>
  <c r="B3084" i="4"/>
  <c r="M3084" i="4"/>
  <c r="A3085" i="4"/>
  <c r="B3085" i="4"/>
  <c r="M3085" i="4"/>
  <c r="A3086" i="4"/>
  <c r="B3086" i="4"/>
  <c r="M3086" i="4"/>
  <c r="A3087" i="4"/>
  <c r="B3087" i="4"/>
  <c r="M3087" i="4"/>
  <c r="A3088" i="4"/>
  <c r="B3088" i="4"/>
  <c r="M3088" i="4"/>
  <c r="A3089" i="4"/>
  <c r="B3089" i="4"/>
  <c r="M3089" i="4"/>
  <c r="A3090" i="4"/>
  <c r="B3090" i="4"/>
  <c r="M3090" i="4"/>
  <c r="A3091" i="4"/>
  <c r="B3091" i="4"/>
  <c r="M3091" i="4"/>
  <c r="A3092" i="4"/>
  <c r="B3092" i="4"/>
  <c r="M3092" i="4"/>
  <c r="A3093" i="4"/>
  <c r="B3093" i="4"/>
  <c r="M3093" i="4"/>
  <c r="A3094" i="4"/>
  <c r="B3094" i="4"/>
  <c r="M3094" i="4"/>
  <c r="A3095" i="4"/>
  <c r="B3095" i="4"/>
  <c r="M3095" i="4"/>
  <c r="A3096" i="4"/>
  <c r="B3096" i="4"/>
  <c r="M3096" i="4"/>
  <c r="A3097" i="4"/>
  <c r="B3097" i="4"/>
  <c r="M3097" i="4"/>
  <c r="A3098" i="4"/>
  <c r="B3098" i="4"/>
  <c r="M3098" i="4"/>
  <c r="A3099" i="4"/>
  <c r="B3099" i="4"/>
  <c r="M3099" i="4"/>
  <c r="A3100" i="4"/>
  <c r="B3100" i="4"/>
  <c r="M3100" i="4"/>
  <c r="A3101" i="4"/>
  <c r="B3101" i="4"/>
  <c r="M3101" i="4"/>
  <c r="A3102" i="4"/>
  <c r="B3102" i="4"/>
  <c r="M3102" i="4"/>
  <c r="A3103" i="4"/>
  <c r="B3103" i="4"/>
  <c r="M3103" i="4"/>
  <c r="A3104" i="4"/>
  <c r="B3104" i="4"/>
  <c r="M3104" i="4"/>
  <c r="A3105" i="4"/>
  <c r="B3105" i="4"/>
  <c r="M3105" i="4"/>
  <c r="A3106" i="4"/>
  <c r="B3106" i="4"/>
  <c r="M3106" i="4"/>
  <c r="A3107" i="4"/>
  <c r="B3107" i="4"/>
  <c r="M3107" i="4"/>
  <c r="A3108" i="4"/>
  <c r="B3108" i="4"/>
  <c r="M3108" i="4"/>
  <c r="A3109" i="4"/>
  <c r="B3109" i="4"/>
  <c r="M3109" i="4"/>
  <c r="A3110" i="4"/>
  <c r="B3110" i="4"/>
  <c r="M3110" i="4"/>
  <c r="A3111" i="4"/>
  <c r="B3111" i="4"/>
  <c r="M3111" i="4"/>
  <c r="A3112" i="4"/>
  <c r="B3112" i="4"/>
  <c r="M3112" i="4"/>
  <c r="A3113" i="4"/>
  <c r="B3113" i="4"/>
  <c r="M3113" i="4"/>
  <c r="A3114" i="4"/>
  <c r="B3114" i="4"/>
  <c r="M3114" i="4"/>
  <c r="A3115" i="4"/>
  <c r="B3115" i="4"/>
  <c r="M3115" i="4"/>
  <c r="A3116" i="4"/>
  <c r="B3116" i="4"/>
  <c r="M3116" i="4"/>
  <c r="A3117" i="4"/>
  <c r="B3117" i="4"/>
  <c r="M3117" i="4"/>
  <c r="A3118" i="4"/>
  <c r="B3118" i="4"/>
  <c r="M3118" i="4"/>
  <c r="A3119" i="4"/>
  <c r="B3119" i="4"/>
  <c r="M3119" i="4"/>
  <c r="A3120" i="4"/>
  <c r="B3120" i="4"/>
  <c r="M3120" i="4"/>
  <c r="A3121" i="4"/>
  <c r="B3121" i="4"/>
  <c r="M3121" i="4"/>
  <c r="A3122" i="4"/>
  <c r="B3122" i="4"/>
  <c r="M3122" i="4"/>
  <c r="A3123" i="4"/>
  <c r="B3123" i="4"/>
  <c r="M3123" i="4"/>
  <c r="A3124" i="4"/>
  <c r="B3124" i="4"/>
  <c r="M3124" i="4"/>
  <c r="A3125" i="4"/>
  <c r="B3125" i="4"/>
  <c r="M3125" i="4"/>
  <c r="A3126" i="4"/>
  <c r="B3126" i="4"/>
  <c r="M3126" i="4"/>
  <c r="A3127" i="4"/>
  <c r="B3127" i="4"/>
  <c r="M3127" i="4"/>
  <c r="A3128" i="4"/>
  <c r="B3128" i="4"/>
  <c r="M3128" i="4"/>
  <c r="A3129" i="4"/>
  <c r="B3129" i="4"/>
  <c r="M3129" i="4"/>
  <c r="A3130" i="4"/>
  <c r="B3130" i="4"/>
  <c r="M3130" i="4"/>
  <c r="A3131" i="4"/>
  <c r="B3131" i="4"/>
  <c r="M3131" i="4"/>
  <c r="A3132" i="4"/>
  <c r="B3132" i="4"/>
  <c r="M3132" i="4"/>
  <c r="A3133" i="4"/>
  <c r="B3133" i="4"/>
  <c r="M3133" i="4"/>
  <c r="A3134" i="4"/>
  <c r="B3134" i="4"/>
  <c r="M3134" i="4"/>
  <c r="A3135" i="4"/>
  <c r="B3135" i="4"/>
  <c r="M3135" i="4"/>
  <c r="A3136" i="4"/>
  <c r="B3136" i="4"/>
  <c r="M3136" i="4"/>
  <c r="A3137" i="4"/>
  <c r="B3137" i="4"/>
  <c r="M3137" i="4"/>
  <c r="A3138" i="4"/>
  <c r="B3138" i="4"/>
  <c r="M3138" i="4"/>
  <c r="A3139" i="4"/>
  <c r="B3139" i="4"/>
  <c r="M3139" i="4"/>
  <c r="A3140" i="4"/>
  <c r="B3140" i="4"/>
  <c r="M3140" i="4"/>
  <c r="A3141" i="4"/>
  <c r="B3141" i="4"/>
  <c r="M3141" i="4"/>
  <c r="A3142" i="4"/>
  <c r="B3142" i="4"/>
  <c r="M3142" i="4"/>
  <c r="A3143" i="4"/>
  <c r="B3143" i="4"/>
  <c r="M3143" i="4"/>
  <c r="A3144" i="4"/>
  <c r="B3144" i="4"/>
  <c r="M3144" i="4"/>
  <c r="A3145" i="4"/>
  <c r="B3145" i="4"/>
  <c r="M3145" i="4"/>
  <c r="A3146" i="4"/>
  <c r="B3146" i="4"/>
  <c r="M3146" i="4"/>
  <c r="A3147" i="4"/>
  <c r="B3147" i="4"/>
  <c r="M3147" i="4"/>
  <c r="A3148" i="4"/>
  <c r="B3148" i="4"/>
  <c r="M3148" i="4"/>
  <c r="A3149" i="4"/>
  <c r="B3149" i="4"/>
  <c r="M3149" i="4"/>
  <c r="A3150" i="4"/>
  <c r="B3150" i="4"/>
  <c r="M3150" i="4"/>
  <c r="A3151" i="4"/>
  <c r="B3151" i="4"/>
  <c r="M3151" i="4"/>
  <c r="A3152" i="4"/>
  <c r="B3152" i="4"/>
  <c r="M3152" i="4"/>
  <c r="A3153" i="4"/>
  <c r="B3153" i="4"/>
  <c r="M3153" i="4"/>
  <c r="A3154" i="4"/>
  <c r="B3154" i="4"/>
  <c r="M3154" i="4"/>
  <c r="A3155" i="4"/>
  <c r="B3155" i="4"/>
  <c r="M3155" i="4"/>
  <c r="A3156" i="4"/>
  <c r="B3156" i="4"/>
  <c r="M3156" i="4"/>
  <c r="A3157" i="4"/>
  <c r="B3157" i="4"/>
  <c r="M3157" i="4"/>
  <c r="A3158" i="4"/>
  <c r="B3158" i="4"/>
  <c r="M3158" i="4"/>
  <c r="A3159" i="4"/>
  <c r="B3159" i="4"/>
  <c r="M3159" i="4"/>
  <c r="A3160" i="4"/>
  <c r="B3160" i="4"/>
  <c r="M3160" i="4"/>
  <c r="A3161" i="4"/>
  <c r="B3161" i="4"/>
  <c r="M3161" i="4"/>
  <c r="A3162" i="4"/>
  <c r="B3162" i="4"/>
  <c r="M3162" i="4"/>
  <c r="A3163" i="4"/>
  <c r="B3163" i="4"/>
  <c r="M3163" i="4"/>
  <c r="A3164" i="4"/>
  <c r="B3164" i="4"/>
  <c r="M3164" i="4"/>
  <c r="A3165" i="4"/>
  <c r="B3165" i="4"/>
  <c r="M3165" i="4"/>
  <c r="A3166" i="4"/>
  <c r="B3166" i="4"/>
  <c r="M3166" i="4"/>
  <c r="A3167" i="4"/>
  <c r="B3167" i="4"/>
  <c r="M3167" i="4"/>
  <c r="A3168" i="4"/>
  <c r="B3168" i="4"/>
  <c r="M3168" i="4"/>
  <c r="A3169" i="4"/>
  <c r="B3169" i="4"/>
  <c r="M3169" i="4"/>
  <c r="A3170" i="4"/>
  <c r="B3170" i="4"/>
  <c r="M3170" i="4"/>
  <c r="A3171" i="4"/>
  <c r="B3171" i="4"/>
  <c r="M3171" i="4"/>
  <c r="A3172" i="4"/>
  <c r="B3172" i="4"/>
  <c r="M3172" i="4"/>
  <c r="A3173" i="4"/>
  <c r="B3173" i="4"/>
  <c r="M3173" i="4"/>
  <c r="A3174" i="4"/>
  <c r="B3174" i="4"/>
  <c r="M3174" i="4"/>
  <c r="A3175" i="4"/>
  <c r="B3175" i="4"/>
  <c r="M3175" i="4"/>
  <c r="A3176" i="4"/>
  <c r="B3176" i="4"/>
  <c r="M3176" i="4"/>
  <c r="A3177" i="4"/>
  <c r="B3177" i="4"/>
  <c r="M3177" i="4"/>
  <c r="A3178" i="4"/>
  <c r="B3178" i="4"/>
  <c r="M3178" i="4"/>
  <c r="A3179" i="4"/>
  <c r="B3179" i="4"/>
  <c r="M3179" i="4"/>
  <c r="A3180" i="4"/>
  <c r="B3180" i="4"/>
  <c r="M3180" i="4"/>
  <c r="A3181" i="4"/>
  <c r="B3181" i="4"/>
  <c r="M3181" i="4"/>
  <c r="A3182" i="4"/>
  <c r="B3182" i="4"/>
  <c r="M3182" i="4"/>
  <c r="A3183" i="4"/>
  <c r="B3183" i="4"/>
  <c r="M3183" i="4"/>
  <c r="A3184" i="4"/>
  <c r="B3184" i="4"/>
  <c r="M3184" i="4"/>
  <c r="A3185" i="4"/>
  <c r="B3185" i="4"/>
  <c r="M3185" i="4"/>
  <c r="A3186" i="4"/>
  <c r="B3186" i="4"/>
  <c r="M3186" i="4"/>
  <c r="A3187" i="4"/>
  <c r="B3187" i="4"/>
  <c r="M3187" i="4"/>
  <c r="A3188" i="4"/>
  <c r="B3188" i="4"/>
  <c r="M3188" i="4"/>
  <c r="A3189" i="4"/>
  <c r="B3189" i="4"/>
  <c r="M3189" i="4"/>
  <c r="A3190" i="4"/>
  <c r="B3190" i="4"/>
  <c r="M3190" i="4"/>
  <c r="A3191" i="4"/>
  <c r="B3191" i="4"/>
  <c r="M3191" i="4"/>
  <c r="A3192" i="4"/>
  <c r="B3192" i="4"/>
  <c r="M3192" i="4"/>
  <c r="A3193" i="4"/>
  <c r="B3193" i="4"/>
  <c r="M3193" i="4"/>
  <c r="A3194" i="4"/>
  <c r="B3194" i="4"/>
  <c r="M3194" i="4"/>
  <c r="A3195" i="4"/>
  <c r="B3195" i="4"/>
  <c r="M3195" i="4"/>
  <c r="A3196" i="4"/>
  <c r="B3196" i="4"/>
  <c r="M3196" i="4"/>
  <c r="A3197" i="4"/>
  <c r="B3197" i="4"/>
  <c r="M3197" i="4"/>
  <c r="A3198" i="4"/>
  <c r="B3198" i="4"/>
  <c r="M3198" i="4"/>
  <c r="A3199" i="4"/>
  <c r="B3199" i="4"/>
  <c r="M3199" i="4"/>
  <c r="A3200" i="4"/>
  <c r="B3200" i="4"/>
  <c r="M3200" i="4"/>
  <c r="A3201" i="4"/>
  <c r="B3201" i="4"/>
  <c r="M3201" i="4"/>
  <c r="A3202" i="4"/>
  <c r="B3202" i="4"/>
  <c r="M3202" i="4"/>
  <c r="A3203" i="4"/>
  <c r="B3203" i="4"/>
  <c r="M3203" i="4"/>
  <c r="A3204" i="4"/>
  <c r="B3204" i="4"/>
  <c r="M3204" i="4"/>
  <c r="A3205" i="4"/>
  <c r="B3205" i="4"/>
  <c r="M3205" i="4"/>
  <c r="A3206" i="4"/>
  <c r="B3206" i="4"/>
  <c r="M3206" i="4"/>
  <c r="A3207" i="4"/>
  <c r="B3207" i="4"/>
  <c r="M3207" i="4"/>
  <c r="A3208" i="4"/>
  <c r="B3208" i="4"/>
  <c r="M3208" i="4"/>
  <c r="A3209" i="4"/>
  <c r="B3209" i="4"/>
  <c r="M3209" i="4"/>
  <c r="A3210" i="4"/>
  <c r="B3210" i="4"/>
  <c r="M3210" i="4"/>
  <c r="A3211" i="4"/>
  <c r="B3211" i="4"/>
  <c r="M3211" i="4"/>
  <c r="A3212" i="4"/>
  <c r="B3212" i="4"/>
  <c r="M3212" i="4"/>
  <c r="A3213" i="4"/>
  <c r="B3213" i="4"/>
  <c r="M3213" i="4"/>
  <c r="A3214" i="4"/>
  <c r="B3214" i="4"/>
  <c r="M3214" i="4"/>
  <c r="A3215" i="4"/>
  <c r="B3215" i="4"/>
  <c r="M3215" i="4"/>
  <c r="A3216" i="4"/>
  <c r="B3216" i="4"/>
  <c r="M3216" i="4"/>
  <c r="A3217" i="4"/>
  <c r="B3217" i="4"/>
  <c r="M3217" i="4"/>
  <c r="A3218" i="4"/>
  <c r="B3218" i="4"/>
  <c r="M3218" i="4"/>
  <c r="A3219" i="4"/>
  <c r="B3219" i="4"/>
  <c r="M3219" i="4"/>
  <c r="A3220" i="4"/>
  <c r="B3220" i="4"/>
  <c r="M3220" i="4"/>
  <c r="A3221" i="4"/>
  <c r="B3221" i="4"/>
  <c r="M3221" i="4"/>
  <c r="A3222" i="4"/>
  <c r="B3222" i="4"/>
  <c r="M3222" i="4"/>
  <c r="A3223" i="4"/>
  <c r="B3223" i="4"/>
  <c r="M3223" i="4"/>
  <c r="A3224" i="4"/>
  <c r="B3224" i="4"/>
  <c r="M3224" i="4"/>
  <c r="A3225" i="4"/>
  <c r="B3225" i="4"/>
  <c r="M3225" i="4"/>
  <c r="A3226" i="4"/>
  <c r="B3226" i="4"/>
  <c r="M3226" i="4"/>
  <c r="A3227" i="4"/>
  <c r="B3227" i="4"/>
  <c r="M3227" i="4"/>
  <c r="A3228" i="4"/>
  <c r="B3228" i="4"/>
  <c r="M3228" i="4"/>
  <c r="A3229" i="4"/>
  <c r="B3229" i="4"/>
  <c r="M3229" i="4"/>
  <c r="A3230" i="4"/>
  <c r="B3230" i="4"/>
  <c r="M3230" i="4"/>
  <c r="A3231" i="4"/>
  <c r="B3231" i="4"/>
  <c r="M3231" i="4"/>
  <c r="A3232" i="4"/>
  <c r="B3232" i="4"/>
  <c r="M3232" i="4"/>
  <c r="A3233" i="4"/>
  <c r="B3233" i="4"/>
  <c r="M3233" i="4"/>
  <c r="A3234" i="4"/>
  <c r="B3234" i="4"/>
  <c r="M3234" i="4"/>
  <c r="A3235" i="4"/>
  <c r="B3235" i="4"/>
  <c r="M3235" i="4"/>
  <c r="A3236" i="4"/>
  <c r="B3236" i="4"/>
  <c r="M3236" i="4"/>
  <c r="A3237" i="4"/>
  <c r="B3237" i="4"/>
  <c r="M3237" i="4"/>
  <c r="A3238" i="4"/>
  <c r="B3238" i="4"/>
  <c r="M3238" i="4"/>
  <c r="A3239" i="4"/>
  <c r="B3239" i="4"/>
  <c r="M3239" i="4"/>
  <c r="A3240" i="4"/>
  <c r="B3240" i="4"/>
  <c r="M3240" i="4"/>
  <c r="A3241" i="4"/>
  <c r="B3241" i="4"/>
  <c r="M3241" i="4"/>
  <c r="A3242" i="4"/>
  <c r="B3242" i="4"/>
  <c r="M3242" i="4"/>
  <c r="A3243" i="4"/>
  <c r="B3243" i="4"/>
  <c r="M3243" i="4"/>
  <c r="A3244" i="4"/>
  <c r="B3244" i="4"/>
  <c r="M3244" i="4"/>
  <c r="A3245" i="4"/>
  <c r="B3245" i="4"/>
  <c r="M3245" i="4"/>
  <c r="A3246" i="4"/>
  <c r="B3246" i="4"/>
  <c r="M3246" i="4"/>
  <c r="A3247" i="4"/>
  <c r="B3247" i="4"/>
  <c r="M3247" i="4"/>
  <c r="A3248" i="4"/>
  <c r="B3248" i="4"/>
  <c r="M3248" i="4"/>
  <c r="A3249" i="4"/>
  <c r="B3249" i="4"/>
  <c r="M3249" i="4"/>
  <c r="A3250" i="4"/>
  <c r="B3250" i="4"/>
  <c r="M3250" i="4"/>
  <c r="A3251" i="4"/>
  <c r="B3251" i="4"/>
  <c r="M3251" i="4"/>
  <c r="A3252" i="4"/>
  <c r="B3252" i="4"/>
  <c r="M3252" i="4"/>
  <c r="A3253" i="4"/>
  <c r="B3253" i="4"/>
  <c r="M3253" i="4"/>
  <c r="A3254" i="4"/>
  <c r="B3254" i="4"/>
  <c r="M3254" i="4"/>
  <c r="A3255" i="4"/>
  <c r="B3255" i="4"/>
  <c r="M3255" i="4"/>
  <c r="A3256" i="4"/>
  <c r="B3256" i="4"/>
  <c r="M3256" i="4"/>
  <c r="A3257" i="4"/>
  <c r="B3257" i="4"/>
  <c r="M3257" i="4"/>
  <c r="A3258" i="4"/>
  <c r="B3258" i="4"/>
  <c r="M3258" i="4"/>
  <c r="A3259" i="4"/>
  <c r="B3259" i="4"/>
  <c r="M3259" i="4"/>
  <c r="A3260" i="4"/>
  <c r="B3260" i="4"/>
  <c r="M3260" i="4"/>
  <c r="A3261" i="4"/>
  <c r="B3261" i="4"/>
  <c r="M3261" i="4"/>
  <c r="A3262" i="4"/>
  <c r="B3262" i="4"/>
  <c r="M3262" i="4"/>
  <c r="A3263" i="4"/>
  <c r="B3263" i="4"/>
  <c r="M3263" i="4"/>
  <c r="A3264" i="4"/>
  <c r="B3264" i="4"/>
  <c r="M3264" i="4"/>
  <c r="A3265" i="4"/>
  <c r="B3265" i="4"/>
  <c r="M3265" i="4"/>
  <c r="A3266" i="4"/>
  <c r="B3266" i="4"/>
  <c r="M3266" i="4"/>
  <c r="A3267" i="4"/>
  <c r="B3267" i="4"/>
  <c r="M3267" i="4"/>
  <c r="A3268" i="4"/>
  <c r="B3268" i="4"/>
  <c r="M3268" i="4"/>
  <c r="A3269" i="4"/>
  <c r="B3269" i="4"/>
  <c r="M3269" i="4"/>
  <c r="A3270" i="4"/>
  <c r="B3270" i="4"/>
  <c r="M3270" i="4"/>
  <c r="A3271" i="4"/>
  <c r="B3271" i="4"/>
  <c r="M3271" i="4"/>
  <c r="A3272" i="4"/>
  <c r="B3272" i="4"/>
  <c r="M3272" i="4"/>
  <c r="A3273" i="4"/>
  <c r="B3273" i="4"/>
  <c r="M3273" i="4"/>
  <c r="A3274" i="4"/>
  <c r="B3274" i="4"/>
  <c r="M3274" i="4"/>
  <c r="A3275" i="4"/>
  <c r="B3275" i="4"/>
  <c r="M3275" i="4"/>
  <c r="A3276" i="4"/>
  <c r="B3276" i="4"/>
  <c r="M3276" i="4"/>
  <c r="A3277" i="4"/>
  <c r="B3277" i="4"/>
  <c r="M3277" i="4"/>
  <c r="A3278" i="4"/>
  <c r="B3278" i="4"/>
  <c r="M3278" i="4"/>
  <c r="A3279" i="4"/>
  <c r="B3279" i="4"/>
  <c r="M3279" i="4"/>
  <c r="A3280" i="4"/>
  <c r="B3280" i="4"/>
  <c r="M3280" i="4"/>
  <c r="A3281" i="4"/>
  <c r="B3281" i="4"/>
  <c r="M3281" i="4"/>
  <c r="A3282" i="4"/>
  <c r="B3282" i="4"/>
  <c r="M3282" i="4"/>
  <c r="A3283" i="4"/>
  <c r="B3283" i="4"/>
  <c r="M3283" i="4"/>
  <c r="A3284" i="4"/>
  <c r="B3284" i="4"/>
  <c r="M3284" i="4"/>
  <c r="A3285" i="4"/>
  <c r="B3285" i="4"/>
  <c r="M3285" i="4"/>
  <c r="A3286" i="4"/>
  <c r="B3286" i="4"/>
  <c r="M3286" i="4"/>
  <c r="A3287" i="4"/>
  <c r="B3287" i="4"/>
  <c r="M3287" i="4"/>
  <c r="A3288" i="4"/>
  <c r="B3288" i="4"/>
  <c r="M3288" i="4"/>
  <c r="A3289" i="4"/>
  <c r="B3289" i="4"/>
  <c r="M3289" i="4"/>
  <c r="A3290" i="4"/>
  <c r="B3290" i="4"/>
  <c r="M3290" i="4"/>
  <c r="A3291" i="4"/>
  <c r="B3291" i="4"/>
  <c r="M3291" i="4"/>
  <c r="A3292" i="4"/>
  <c r="B3292" i="4"/>
  <c r="M3292" i="4"/>
  <c r="A3293" i="4"/>
  <c r="B3293" i="4"/>
  <c r="M3293" i="4"/>
  <c r="A3294" i="4"/>
  <c r="B3294" i="4"/>
  <c r="M3294" i="4"/>
  <c r="A3295" i="4"/>
  <c r="B3295" i="4"/>
  <c r="M3295" i="4"/>
  <c r="A3296" i="4"/>
  <c r="B3296" i="4"/>
  <c r="M3296" i="4"/>
  <c r="A3297" i="4"/>
  <c r="B3297" i="4"/>
  <c r="M3297" i="4"/>
  <c r="A3298" i="4"/>
  <c r="B3298" i="4"/>
  <c r="M3298" i="4"/>
  <c r="A3299" i="4"/>
  <c r="B3299" i="4"/>
  <c r="M3299" i="4"/>
  <c r="A3300" i="4"/>
  <c r="B3300" i="4"/>
  <c r="M3300" i="4"/>
  <c r="A3301" i="4"/>
  <c r="B3301" i="4"/>
  <c r="M3301" i="4"/>
  <c r="A3302" i="4"/>
  <c r="B3302" i="4"/>
  <c r="M3302" i="4"/>
  <c r="A3303" i="4"/>
  <c r="B3303" i="4"/>
  <c r="M3303" i="4"/>
  <c r="A3304" i="4"/>
  <c r="B3304" i="4"/>
  <c r="M3304" i="4"/>
  <c r="A3305" i="4"/>
  <c r="B3305" i="4"/>
  <c r="M3305" i="4"/>
  <c r="A3306" i="4"/>
  <c r="B3306" i="4"/>
  <c r="M3306" i="4"/>
  <c r="A3307" i="4"/>
  <c r="B3307" i="4"/>
  <c r="M3307" i="4"/>
  <c r="A3308" i="4"/>
  <c r="B3308" i="4"/>
  <c r="M3308" i="4"/>
  <c r="A3309" i="4"/>
  <c r="B3309" i="4"/>
  <c r="M3309" i="4"/>
  <c r="A3310" i="4"/>
  <c r="B3310" i="4"/>
  <c r="M3310" i="4"/>
  <c r="A3311" i="4"/>
  <c r="B3311" i="4"/>
  <c r="M3311" i="4"/>
  <c r="A3312" i="4"/>
  <c r="B3312" i="4"/>
  <c r="M3312" i="4"/>
  <c r="A3313" i="4"/>
  <c r="B3313" i="4"/>
  <c r="M3313" i="4"/>
  <c r="A3314" i="4"/>
  <c r="B3314" i="4"/>
  <c r="M3314" i="4"/>
  <c r="A3315" i="4"/>
  <c r="B3315" i="4"/>
  <c r="M3315" i="4"/>
  <c r="A3316" i="4"/>
  <c r="B3316" i="4"/>
  <c r="M3316" i="4"/>
  <c r="A3317" i="4"/>
  <c r="B3317" i="4"/>
  <c r="M3317" i="4"/>
  <c r="A3318" i="4"/>
  <c r="B3318" i="4"/>
  <c r="M3318" i="4"/>
  <c r="A3319" i="4"/>
  <c r="B3319" i="4"/>
  <c r="M3319" i="4"/>
  <c r="A3320" i="4"/>
  <c r="B3320" i="4"/>
  <c r="M3320" i="4"/>
  <c r="A3321" i="4"/>
  <c r="B3321" i="4"/>
  <c r="M3321" i="4"/>
  <c r="A3322" i="4"/>
  <c r="B3322" i="4"/>
  <c r="M3322" i="4"/>
  <c r="A3323" i="4"/>
  <c r="B3323" i="4"/>
  <c r="M3323" i="4"/>
  <c r="A3324" i="4"/>
  <c r="B3324" i="4"/>
  <c r="M3324" i="4"/>
  <c r="A3325" i="4"/>
  <c r="B3325" i="4"/>
  <c r="M3325" i="4"/>
  <c r="A3326" i="4"/>
  <c r="B3326" i="4"/>
  <c r="M3326" i="4"/>
  <c r="A3327" i="4"/>
  <c r="B3327" i="4"/>
  <c r="M3327" i="4"/>
  <c r="A3328" i="4"/>
  <c r="B3328" i="4"/>
  <c r="M3328" i="4"/>
  <c r="A3329" i="4"/>
  <c r="B3329" i="4"/>
  <c r="M3329" i="4"/>
  <c r="A3330" i="4"/>
  <c r="B3330" i="4"/>
  <c r="M3330" i="4"/>
  <c r="A3331" i="4"/>
  <c r="B3331" i="4"/>
  <c r="M3331" i="4"/>
  <c r="A3332" i="4"/>
  <c r="B3332" i="4"/>
  <c r="M3332" i="4"/>
  <c r="A3333" i="4"/>
  <c r="B3333" i="4"/>
  <c r="M3333" i="4"/>
  <c r="A3334" i="4"/>
  <c r="B3334" i="4"/>
  <c r="M3334" i="4"/>
  <c r="A3335" i="4"/>
  <c r="B3335" i="4"/>
  <c r="M3335" i="4"/>
  <c r="A3336" i="4"/>
  <c r="B3336" i="4"/>
  <c r="M3336" i="4"/>
  <c r="A3337" i="4"/>
  <c r="B3337" i="4"/>
  <c r="M3337" i="4"/>
  <c r="A3338" i="4"/>
  <c r="B3338" i="4"/>
  <c r="M3338" i="4"/>
  <c r="A3339" i="4"/>
  <c r="B3339" i="4"/>
  <c r="M3339" i="4"/>
  <c r="A3340" i="4"/>
  <c r="B3340" i="4"/>
  <c r="M3340" i="4"/>
  <c r="A3341" i="4"/>
  <c r="B3341" i="4"/>
  <c r="M3341" i="4"/>
  <c r="A3342" i="4"/>
  <c r="B3342" i="4"/>
  <c r="M3342" i="4"/>
  <c r="A3343" i="4"/>
  <c r="B3343" i="4"/>
  <c r="M3343" i="4"/>
  <c r="A3344" i="4"/>
  <c r="B3344" i="4"/>
  <c r="M3344" i="4"/>
  <c r="A3345" i="4"/>
  <c r="B3345" i="4"/>
  <c r="M3345" i="4"/>
  <c r="A3346" i="4"/>
  <c r="B3346" i="4"/>
  <c r="M3346" i="4"/>
  <c r="A3347" i="4"/>
  <c r="B3347" i="4"/>
  <c r="M3347" i="4"/>
  <c r="A3348" i="4"/>
  <c r="B3348" i="4"/>
  <c r="M3348" i="4"/>
  <c r="A3349" i="4"/>
  <c r="B3349" i="4"/>
  <c r="M3349" i="4"/>
  <c r="A3350" i="4"/>
  <c r="B3350" i="4"/>
  <c r="M3350" i="4"/>
  <c r="A3351" i="4"/>
  <c r="B3351" i="4"/>
  <c r="M3351" i="4"/>
  <c r="A3352" i="4"/>
  <c r="B3352" i="4"/>
  <c r="M3352" i="4"/>
  <c r="A3353" i="4"/>
  <c r="B3353" i="4"/>
  <c r="M3353" i="4"/>
  <c r="A3354" i="4"/>
  <c r="B3354" i="4"/>
  <c r="M3354" i="4"/>
  <c r="A3355" i="4"/>
  <c r="B3355" i="4"/>
  <c r="M3355" i="4"/>
  <c r="A3356" i="4"/>
  <c r="B3356" i="4"/>
  <c r="M3356" i="4"/>
  <c r="A3357" i="4"/>
  <c r="B3357" i="4"/>
  <c r="M3357" i="4"/>
  <c r="A3358" i="4"/>
  <c r="B3358" i="4"/>
  <c r="M3358" i="4"/>
  <c r="A3359" i="4"/>
  <c r="B3359" i="4"/>
  <c r="M3359" i="4"/>
  <c r="A3360" i="4"/>
  <c r="B3360" i="4"/>
  <c r="M3360" i="4"/>
  <c r="A3361" i="4"/>
  <c r="B3361" i="4"/>
  <c r="M3361" i="4"/>
  <c r="A3362" i="4"/>
  <c r="B3362" i="4"/>
  <c r="M3362" i="4"/>
  <c r="A3363" i="4"/>
  <c r="B3363" i="4"/>
  <c r="M3363" i="4"/>
  <c r="A3364" i="4"/>
  <c r="B3364" i="4"/>
  <c r="M3364" i="4"/>
  <c r="A3365" i="4"/>
  <c r="B3365" i="4"/>
  <c r="M3365" i="4"/>
  <c r="A3366" i="4"/>
  <c r="B3366" i="4"/>
  <c r="M3366" i="4"/>
  <c r="A3367" i="4"/>
  <c r="B3367" i="4"/>
  <c r="M3367" i="4"/>
  <c r="A3368" i="4"/>
  <c r="B3368" i="4"/>
  <c r="M3368" i="4"/>
  <c r="A3369" i="4"/>
  <c r="B3369" i="4"/>
  <c r="M3369" i="4"/>
  <c r="A3370" i="4"/>
  <c r="B3370" i="4"/>
  <c r="M3370" i="4"/>
  <c r="A3371" i="4"/>
  <c r="B3371" i="4"/>
  <c r="M3371" i="4"/>
  <c r="A3372" i="4"/>
  <c r="B3372" i="4"/>
  <c r="M3372" i="4"/>
  <c r="A3373" i="4"/>
  <c r="B3373" i="4"/>
  <c r="M3373" i="4"/>
  <c r="A3374" i="4"/>
  <c r="B3374" i="4"/>
  <c r="M3374" i="4"/>
  <c r="A3375" i="4"/>
  <c r="B3375" i="4"/>
  <c r="M3375" i="4"/>
  <c r="A3376" i="4"/>
  <c r="B3376" i="4"/>
  <c r="M3376" i="4"/>
  <c r="A3377" i="4"/>
  <c r="B3377" i="4"/>
  <c r="M3377" i="4"/>
  <c r="A3378" i="4"/>
  <c r="B3378" i="4"/>
  <c r="M3378" i="4"/>
  <c r="A3379" i="4"/>
  <c r="B3379" i="4"/>
  <c r="M3379" i="4"/>
  <c r="A3380" i="4"/>
  <c r="B3380" i="4"/>
  <c r="M3380" i="4"/>
  <c r="A3381" i="4"/>
  <c r="B3381" i="4"/>
  <c r="M3381" i="4"/>
  <c r="A3382" i="4"/>
  <c r="B3382" i="4"/>
  <c r="M3382" i="4"/>
  <c r="A3383" i="4"/>
  <c r="B3383" i="4"/>
  <c r="M3383" i="4"/>
  <c r="A3384" i="4"/>
  <c r="B3384" i="4"/>
  <c r="M3384" i="4"/>
  <c r="A3385" i="4"/>
  <c r="B3385" i="4"/>
  <c r="M3385" i="4"/>
  <c r="A3386" i="4"/>
  <c r="B3386" i="4"/>
  <c r="M3386" i="4"/>
  <c r="A3387" i="4"/>
  <c r="B3387" i="4"/>
  <c r="M3387" i="4"/>
  <c r="A3388" i="4"/>
  <c r="B3388" i="4"/>
  <c r="M3388" i="4"/>
  <c r="A3389" i="4"/>
  <c r="B3389" i="4"/>
  <c r="M3389" i="4"/>
  <c r="A3390" i="4"/>
  <c r="B3390" i="4"/>
  <c r="M3390" i="4"/>
  <c r="A3391" i="4"/>
  <c r="B3391" i="4"/>
  <c r="M3391" i="4"/>
  <c r="A3392" i="4"/>
  <c r="B3392" i="4"/>
  <c r="M3392" i="4"/>
  <c r="A3393" i="4"/>
  <c r="B3393" i="4"/>
  <c r="M3393" i="4"/>
  <c r="A3394" i="4"/>
  <c r="B3394" i="4"/>
  <c r="M3394" i="4"/>
  <c r="A3395" i="4"/>
  <c r="B3395" i="4"/>
  <c r="M3395" i="4"/>
  <c r="A3396" i="4"/>
  <c r="B3396" i="4"/>
  <c r="M3396" i="4"/>
  <c r="A3397" i="4"/>
  <c r="B3397" i="4"/>
  <c r="M3397" i="4"/>
  <c r="A3398" i="4"/>
  <c r="B3398" i="4"/>
  <c r="M3398" i="4"/>
  <c r="A3399" i="4"/>
  <c r="B3399" i="4"/>
  <c r="M3399" i="4"/>
  <c r="A3400" i="4"/>
  <c r="B3400" i="4"/>
  <c r="M3400" i="4"/>
  <c r="A3401" i="4"/>
  <c r="B3401" i="4"/>
  <c r="M3401" i="4"/>
  <c r="A3402" i="4"/>
  <c r="B3402" i="4"/>
  <c r="M3402" i="4"/>
  <c r="A3403" i="4"/>
  <c r="B3403" i="4"/>
  <c r="M3403" i="4"/>
  <c r="A3404" i="4"/>
  <c r="B3404" i="4"/>
  <c r="M3404" i="4"/>
  <c r="A3405" i="4"/>
  <c r="B3405" i="4"/>
  <c r="M3405" i="4"/>
  <c r="A3406" i="4"/>
  <c r="B3406" i="4"/>
  <c r="M3406" i="4"/>
  <c r="A3407" i="4"/>
  <c r="B3407" i="4"/>
  <c r="M3407" i="4"/>
  <c r="A3408" i="4"/>
  <c r="B3408" i="4"/>
  <c r="M3408" i="4"/>
  <c r="A3409" i="4"/>
  <c r="B3409" i="4"/>
  <c r="M3409" i="4"/>
  <c r="A3410" i="4"/>
  <c r="B3410" i="4"/>
  <c r="M3410" i="4"/>
  <c r="A3411" i="4"/>
  <c r="B3411" i="4"/>
  <c r="M3411" i="4"/>
  <c r="A3412" i="4"/>
  <c r="B3412" i="4"/>
  <c r="M3412" i="4"/>
  <c r="A3413" i="4"/>
  <c r="B3413" i="4"/>
  <c r="M3413" i="4"/>
  <c r="A3414" i="4"/>
  <c r="B3414" i="4"/>
  <c r="M3414" i="4"/>
  <c r="A3415" i="4"/>
  <c r="B3415" i="4"/>
  <c r="M3415" i="4"/>
  <c r="A3416" i="4"/>
  <c r="B3416" i="4"/>
  <c r="M3416" i="4"/>
  <c r="A3417" i="4"/>
  <c r="B3417" i="4"/>
  <c r="M3417" i="4"/>
  <c r="A3418" i="4"/>
  <c r="B3418" i="4"/>
  <c r="M3418" i="4"/>
  <c r="A3419" i="4"/>
  <c r="B3419" i="4"/>
  <c r="M3419" i="4"/>
  <c r="A3420" i="4"/>
  <c r="B3420" i="4"/>
  <c r="M3420" i="4"/>
  <c r="A3421" i="4"/>
  <c r="B3421" i="4"/>
  <c r="M3421" i="4"/>
  <c r="A3422" i="4"/>
  <c r="B3422" i="4"/>
  <c r="M3422" i="4"/>
  <c r="A3423" i="4"/>
  <c r="B3423" i="4"/>
  <c r="M3423" i="4"/>
  <c r="A3424" i="4"/>
  <c r="B3424" i="4"/>
  <c r="M3424" i="4"/>
  <c r="A3425" i="4"/>
  <c r="B3425" i="4"/>
  <c r="M3425" i="4"/>
  <c r="A3426" i="4"/>
  <c r="B3426" i="4"/>
  <c r="M3426" i="4"/>
  <c r="A3427" i="4"/>
  <c r="B3427" i="4"/>
  <c r="M3427" i="4"/>
  <c r="A3428" i="4"/>
  <c r="B3428" i="4"/>
  <c r="M3428" i="4"/>
  <c r="A3429" i="4"/>
  <c r="B3429" i="4"/>
  <c r="M3429" i="4"/>
  <c r="A3430" i="4"/>
  <c r="B3430" i="4"/>
  <c r="M3430" i="4"/>
  <c r="A3431" i="4"/>
  <c r="B3431" i="4"/>
  <c r="M3431" i="4"/>
  <c r="A3432" i="4"/>
  <c r="B3432" i="4"/>
  <c r="M3432" i="4"/>
  <c r="A3433" i="4"/>
  <c r="B3433" i="4"/>
  <c r="M3433" i="4"/>
  <c r="A3434" i="4"/>
  <c r="B3434" i="4"/>
  <c r="M3434" i="4"/>
  <c r="A3435" i="4"/>
  <c r="B3435" i="4"/>
  <c r="M3435" i="4"/>
  <c r="A3436" i="4"/>
  <c r="B3436" i="4"/>
  <c r="M3436" i="4"/>
  <c r="A3437" i="4"/>
  <c r="B3437" i="4"/>
  <c r="M3437" i="4"/>
  <c r="A3438" i="4"/>
  <c r="B3438" i="4"/>
  <c r="M3438" i="4"/>
  <c r="A3439" i="4"/>
  <c r="B3439" i="4"/>
  <c r="M3439" i="4"/>
  <c r="A3440" i="4"/>
  <c r="B3440" i="4"/>
  <c r="M3440" i="4"/>
  <c r="A3441" i="4"/>
  <c r="B3441" i="4"/>
  <c r="M3441" i="4"/>
  <c r="A3442" i="4"/>
  <c r="B3442" i="4"/>
  <c r="M3442" i="4"/>
  <c r="A3443" i="4"/>
  <c r="B3443" i="4"/>
  <c r="M3443" i="4"/>
  <c r="A3444" i="4"/>
  <c r="B3444" i="4"/>
  <c r="M3444" i="4"/>
  <c r="A3445" i="4"/>
  <c r="B3445" i="4"/>
  <c r="M3445" i="4"/>
  <c r="A3446" i="4"/>
  <c r="B3446" i="4"/>
  <c r="M3446" i="4"/>
  <c r="A3447" i="4"/>
  <c r="B3447" i="4"/>
  <c r="M3447" i="4"/>
  <c r="A3448" i="4"/>
  <c r="B3448" i="4"/>
  <c r="M3448" i="4"/>
  <c r="A3449" i="4"/>
  <c r="B3449" i="4"/>
  <c r="M3449" i="4"/>
  <c r="A3450" i="4"/>
  <c r="B3450" i="4"/>
  <c r="M3450" i="4"/>
  <c r="A3451" i="4"/>
  <c r="B3451" i="4"/>
  <c r="M3451" i="4"/>
  <c r="A3452" i="4"/>
  <c r="B3452" i="4"/>
  <c r="M3452" i="4"/>
  <c r="A3453" i="4"/>
  <c r="B3453" i="4"/>
  <c r="M3453" i="4"/>
  <c r="A3454" i="4"/>
  <c r="B3454" i="4"/>
  <c r="M3454" i="4"/>
  <c r="A3455" i="4"/>
  <c r="B3455" i="4"/>
  <c r="M3455" i="4"/>
  <c r="A3456" i="4"/>
  <c r="B3456" i="4"/>
  <c r="M3456" i="4"/>
  <c r="A3457" i="4"/>
  <c r="B3457" i="4"/>
  <c r="M3457" i="4"/>
  <c r="A3458" i="4"/>
  <c r="B3458" i="4"/>
  <c r="M3458" i="4"/>
  <c r="A3459" i="4"/>
  <c r="B3459" i="4"/>
  <c r="M3459" i="4"/>
  <c r="A3460" i="4"/>
  <c r="B3460" i="4"/>
  <c r="M3460" i="4"/>
  <c r="A3461" i="4"/>
  <c r="B3461" i="4"/>
  <c r="M3461" i="4"/>
  <c r="A3462" i="4"/>
  <c r="B3462" i="4"/>
  <c r="M3462" i="4"/>
  <c r="A3463" i="4"/>
  <c r="B3463" i="4"/>
  <c r="M3463" i="4"/>
  <c r="A3464" i="4"/>
  <c r="B3464" i="4"/>
  <c r="M3464" i="4"/>
  <c r="A3465" i="4"/>
  <c r="B3465" i="4"/>
  <c r="M3465" i="4"/>
  <c r="A3466" i="4"/>
  <c r="B3466" i="4"/>
  <c r="M3466" i="4"/>
  <c r="A3467" i="4"/>
  <c r="B3467" i="4"/>
  <c r="M3467" i="4"/>
  <c r="A3468" i="4"/>
  <c r="B3468" i="4"/>
  <c r="M3468" i="4"/>
  <c r="A3469" i="4"/>
  <c r="B3469" i="4"/>
  <c r="M3469" i="4"/>
  <c r="A3470" i="4"/>
  <c r="B3470" i="4"/>
  <c r="M3470" i="4"/>
  <c r="A3471" i="4"/>
  <c r="B3471" i="4"/>
  <c r="M3471" i="4"/>
  <c r="A3472" i="4"/>
  <c r="B3472" i="4"/>
  <c r="M3472" i="4"/>
  <c r="A3473" i="4"/>
  <c r="B3473" i="4"/>
  <c r="M3473" i="4"/>
  <c r="A3474" i="4"/>
  <c r="B3474" i="4"/>
  <c r="M3474" i="4"/>
  <c r="A3475" i="4"/>
  <c r="B3475" i="4"/>
  <c r="M3475" i="4"/>
  <c r="A3476" i="4"/>
  <c r="B3476" i="4"/>
  <c r="M3476" i="4"/>
  <c r="A3477" i="4"/>
  <c r="B3477" i="4"/>
  <c r="M3477" i="4"/>
  <c r="A3478" i="4"/>
  <c r="B3478" i="4"/>
  <c r="M3478" i="4"/>
  <c r="A3479" i="4"/>
  <c r="B3479" i="4"/>
  <c r="M3479" i="4"/>
  <c r="A3480" i="4"/>
  <c r="B3480" i="4"/>
  <c r="M3480" i="4"/>
  <c r="A3481" i="4"/>
  <c r="B3481" i="4"/>
  <c r="M3481" i="4"/>
  <c r="A3482" i="4"/>
  <c r="B3482" i="4"/>
  <c r="M3482" i="4"/>
  <c r="A3483" i="4"/>
  <c r="B3483" i="4"/>
  <c r="M3483" i="4"/>
  <c r="A3484" i="4"/>
  <c r="B3484" i="4"/>
  <c r="M3484" i="4"/>
  <c r="A3485" i="4"/>
  <c r="B3485" i="4"/>
  <c r="M3485" i="4"/>
  <c r="A3486" i="4"/>
  <c r="B3486" i="4"/>
  <c r="M3486" i="4"/>
  <c r="A3487" i="4"/>
  <c r="B3487" i="4"/>
  <c r="M3487" i="4"/>
  <c r="A3488" i="4"/>
  <c r="B3488" i="4"/>
  <c r="M3488" i="4"/>
  <c r="A3489" i="4"/>
  <c r="B3489" i="4"/>
  <c r="M3489" i="4"/>
  <c r="A3490" i="4"/>
  <c r="B3490" i="4"/>
  <c r="M3490" i="4"/>
  <c r="A3491" i="4"/>
  <c r="B3491" i="4"/>
  <c r="M3491" i="4"/>
  <c r="A3492" i="4"/>
  <c r="B3492" i="4"/>
  <c r="M3492" i="4"/>
  <c r="A3493" i="4"/>
  <c r="B3493" i="4"/>
  <c r="M3493" i="4"/>
  <c r="A3494" i="4"/>
  <c r="B3494" i="4"/>
  <c r="M3494" i="4"/>
  <c r="A3495" i="4"/>
  <c r="B3495" i="4"/>
  <c r="M3495" i="4"/>
  <c r="A3496" i="4"/>
  <c r="B3496" i="4"/>
  <c r="M3496" i="4"/>
  <c r="A3497" i="4"/>
  <c r="B3497" i="4"/>
  <c r="M3497" i="4"/>
  <c r="A3498" i="4"/>
  <c r="B3498" i="4"/>
  <c r="M3498" i="4"/>
  <c r="A3499" i="4"/>
  <c r="B3499" i="4"/>
  <c r="M3499" i="4"/>
  <c r="A3500" i="4"/>
  <c r="B3500" i="4"/>
  <c r="M3500" i="4"/>
  <c r="A3501" i="4"/>
  <c r="B3501" i="4"/>
  <c r="M3501" i="4"/>
  <c r="A3502" i="4"/>
  <c r="B3502" i="4"/>
  <c r="M3502" i="4"/>
  <c r="A3503" i="4"/>
  <c r="B3503" i="4"/>
  <c r="M3503" i="4"/>
  <c r="A3504" i="4"/>
  <c r="B3504" i="4"/>
  <c r="M3504" i="4"/>
  <c r="A3505" i="4"/>
  <c r="B3505" i="4"/>
  <c r="M3505" i="4"/>
  <c r="A3506" i="4"/>
  <c r="B3506" i="4"/>
  <c r="M3506" i="4"/>
  <c r="A3507" i="4"/>
  <c r="B3507" i="4"/>
  <c r="M3507" i="4"/>
  <c r="A3508" i="4"/>
  <c r="B3508" i="4"/>
  <c r="M3508" i="4"/>
  <c r="A3509" i="4"/>
  <c r="B3509" i="4"/>
  <c r="M3509" i="4"/>
  <c r="A3510" i="4"/>
  <c r="B3510" i="4"/>
  <c r="M3510" i="4"/>
  <c r="A3511" i="4"/>
  <c r="B3511" i="4"/>
  <c r="M3511" i="4"/>
  <c r="A3512" i="4"/>
  <c r="B3512" i="4"/>
  <c r="M3512" i="4"/>
  <c r="A3513" i="4"/>
  <c r="B3513" i="4"/>
  <c r="M3513" i="4"/>
  <c r="A3514" i="4"/>
  <c r="B3514" i="4"/>
  <c r="M3514" i="4"/>
  <c r="A3515" i="4"/>
  <c r="B3515" i="4"/>
  <c r="M3515" i="4"/>
  <c r="A3516" i="4"/>
  <c r="B3516" i="4"/>
  <c r="M3516" i="4"/>
  <c r="A3517" i="4"/>
  <c r="B3517" i="4"/>
  <c r="M3517" i="4"/>
  <c r="A3518" i="4"/>
  <c r="B3518" i="4"/>
  <c r="M3518" i="4"/>
  <c r="A3519" i="4"/>
  <c r="B3519" i="4"/>
  <c r="M3519" i="4"/>
  <c r="A3520" i="4"/>
  <c r="B3520" i="4"/>
  <c r="M3520" i="4"/>
  <c r="A3521" i="4"/>
  <c r="B3521" i="4"/>
  <c r="M3521" i="4"/>
  <c r="A3522" i="4"/>
  <c r="B3522" i="4"/>
  <c r="M3522" i="4"/>
  <c r="A3523" i="4"/>
  <c r="B3523" i="4"/>
  <c r="M3523" i="4"/>
  <c r="A3524" i="4"/>
  <c r="B3524" i="4"/>
  <c r="M3524" i="4"/>
  <c r="A3525" i="4"/>
  <c r="B3525" i="4"/>
  <c r="M3525" i="4"/>
  <c r="A3526" i="4"/>
  <c r="B3526" i="4"/>
  <c r="M3526" i="4"/>
  <c r="A3527" i="4"/>
  <c r="B3527" i="4"/>
  <c r="M3527" i="4"/>
  <c r="A3528" i="4"/>
  <c r="B3528" i="4"/>
  <c r="M3528" i="4"/>
  <c r="A3529" i="4"/>
  <c r="B3529" i="4"/>
  <c r="M3529" i="4"/>
  <c r="A3530" i="4"/>
  <c r="B3530" i="4"/>
  <c r="M3530" i="4"/>
  <c r="A3531" i="4"/>
  <c r="B3531" i="4"/>
  <c r="M3531" i="4"/>
  <c r="A3532" i="4"/>
  <c r="B3532" i="4"/>
  <c r="M3532" i="4"/>
  <c r="A3533" i="4"/>
  <c r="B3533" i="4"/>
  <c r="M3533" i="4"/>
  <c r="A3534" i="4"/>
  <c r="B3534" i="4"/>
  <c r="M3534" i="4"/>
  <c r="A3535" i="4"/>
  <c r="B3535" i="4"/>
  <c r="M3535" i="4"/>
  <c r="A3536" i="4"/>
  <c r="B3536" i="4"/>
  <c r="M3536" i="4"/>
  <c r="A3537" i="4"/>
  <c r="B3537" i="4"/>
  <c r="M3537" i="4"/>
  <c r="A3538" i="4"/>
  <c r="B3538" i="4"/>
  <c r="M3538" i="4"/>
  <c r="A3539" i="4"/>
  <c r="B3539" i="4"/>
  <c r="M3539" i="4"/>
  <c r="A3540" i="4"/>
  <c r="B3540" i="4"/>
  <c r="M3540" i="4"/>
  <c r="A3541" i="4"/>
  <c r="B3541" i="4"/>
  <c r="M3541" i="4"/>
  <c r="A3542" i="4"/>
  <c r="B3542" i="4"/>
  <c r="M3542" i="4"/>
  <c r="A3543" i="4"/>
  <c r="B3543" i="4"/>
  <c r="M3543" i="4"/>
  <c r="A3544" i="4"/>
  <c r="B3544" i="4"/>
  <c r="M3544" i="4"/>
  <c r="A3545" i="4"/>
  <c r="B3545" i="4"/>
  <c r="M3545" i="4"/>
  <c r="A3546" i="4"/>
  <c r="B3546" i="4"/>
  <c r="M3546" i="4"/>
  <c r="A3547" i="4"/>
  <c r="B3547" i="4"/>
  <c r="M3547" i="4"/>
  <c r="A3548" i="4"/>
  <c r="B3548" i="4"/>
  <c r="M3548" i="4"/>
  <c r="A3549" i="4"/>
  <c r="B3549" i="4"/>
  <c r="M3549" i="4"/>
  <c r="A3550" i="4"/>
  <c r="B3550" i="4"/>
  <c r="M3550" i="4"/>
  <c r="A3551" i="4"/>
  <c r="B3551" i="4"/>
  <c r="M3551" i="4"/>
  <c r="A3552" i="4"/>
  <c r="B3552" i="4"/>
  <c r="M3552" i="4"/>
  <c r="A3553" i="4"/>
  <c r="B3553" i="4"/>
  <c r="M3553" i="4"/>
  <c r="A3554" i="4"/>
  <c r="B3554" i="4"/>
  <c r="M3554" i="4"/>
  <c r="A3555" i="4"/>
  <c r="B3555" i="4"/>
  <c r="M3555" i="4"/>
  <c r="A3556" i="4"/>
  <c r="B3556" i="4"/>
  <c r="M3556" i="4"/>
  <c r="A3557" i="4"/>
  <c r="B3557" i="4"/>
  <c r="M3557" i="4"/>
  <c r="A3558" i="4"/>
  <c r="B3558" i="4"/>
  <c r="M3558" i="4"/>
  <c r="A3559" i="4"/>
  <c r="B3559" i="4"/>
  <c r="M3559" i="4"/>
  <c r="A3560" i="4"/>
  <c r="B3560" i="4"/>
  <c r="M3560" i="4"/>
  <c r="A3561" i="4"/>
  <c r="B3561" i="4"/>
  <c r="M3561" i="4"/>
  <c r="A3562" i="4"/>
  <c r="B3562" i="4"/>
  <c r="M3562" i="4"/>
  <c r="A3563" i="4"/>
  <c r="B3563" i="4"/>
  <c r="M3563" i="4"/>
  <c r="A3564" i="4"/>
  <c r="B3564" i="4"/>
  <c r="M3564" i="4"/>
  <c r="A3565" i="4"/>
  <c r="B3565" i="4"/>
  <c r="M3565" i="4"/>
  <c r="A3566" i="4"/>
  <c r="B3566" i="4"/>
  <c r="M3566" i="4"/>
  <c r="A3567" i="4"/>
  <c r="B3567" i="4"/>
  <c r="M3567" i="4"/>
  <c r="A3568" i="4"/>
  <c r="B3568" i="4"/>
  <c r="M3568" i="4"/>
  <c r="A3569" i="4"/>
  <c r="B3569" i="4"/>
  <c r="M3569" i="4"/>
  <c r="A3570" i="4"/>
  <c r="B3570" i="4"/>
  <c r="M3570" i="4"/>
  <c r="A3571" i="4"/>
  <c r="B3571" i="4"/>
  <c r="M3571" i="4"/>
  <c r="A3572" i="4"/>
  <c r="B3572" i="4"/>
  <c r="M3572" i="4"/>
  <c r="A3573" i="4"/>
  <c r="B3573" i="4"/>
  <c r="M3573" i="4"/>
  <c r="A3574" i="4"/>
  <c r="B3574" i="4"/>
  <c r="M3574" i="4"/>
  <c r="A3575" i="4"/>
  <c r="B3575" i="4"/>
  <c r="M3575" i="4"/>
  <c r="A3576" i="4"/>
  <c r="B3576" i="4"/>
  <c r="M3576" i="4"/>
  <c r="A3577" i="4"/>
  <c r="B3577" i="4"/>
  <c r="M3577" i="4"/>
  <c r="A3578" i="4"/>
  <c r="B3578" i="4"/>
  <c r="M3578" i="4"/>
  <c r="A3579" i="4"/>
  <c r="B3579" i="4"/>
  <c r="M3579" i="4"/>
  <c r="A3580" i="4"/>
  <c r="B3580" i="4"/>
  <c r="M3580" i="4"/>
  <c r="A3581" i="4"/>
  <c r="B3581" i="4"/>
  <c r="M3581" i="4"/>
  <c r="A3582" i="4"/>
  <c r="B3582" i="4"/>
  <c r="M3582" i="4"/>
  <c r="A3583" i="4"/>
  <c r="B3583" i="4"/>
  <c r="M3583" i="4"/>
  <c r="A3584" i="4"/>
  <c r="B3584" i="4"/>
  <c r="M3584" i="4"/>
  <c r="A3585" i="4"/>
  <c r="B3585" i="4"/>
  <c r="M3585" i="4"/>
  <c r="A3586" i="4"/>
  <c r="B3586" i="4"/>
  <c r="M3586" i="4"/>
  <c r="A3587" i="4"/>
  <c r="B3587" i="4"/>
  <c r="M3587" i="4"/>
  <c r="A3588" i="4"/>
  <c r="B3588" i="4"/>
  <c r="M3588" i="4"/>
  <c r="A3589" i="4"/>
  <c r="B3589" i="4"/>
  <c r="M3589" i="4"/>
  <c r="A3590" i="4"/>
  <c r="B3590" i="4"/>
  <c r="M3590" i="4"/>
  <c r="A3591" i="4"/>
  <c r="B3591" i="4"/>
  <c r="M3591" i="4"/>
  <c r="A3592" i="4"/>
  <c r="B3592" i="4"/>
  <c r="M3592" i="4"/>
  <c r="A3593" i="4"/>
  <c r="B3593" i="4"/>
  <c r="M3593" i="4"/>
  <c r="A3594" i="4"/>
  <c r="B3594" i="4"/>
  <c r="M3594" i="4"/>
  <c r="A3595" i="4"/>
  <c r="B3595" i="4"/>
  <c r="M3595" i="4"/>
  <c r="A3596" i="4"/>
  <c r="B3596" i="4"/>
  <c r="M3596" i="4"/>
  <c r="A3597" i="4"/>
  <c r="B3597" i="4"/>
  <c r="M3597" i="4"/>
  <c r="A3598" i="4"/>
  <c r="B3598" i="4"/>
  <c r="M3598" i="4"/>
  <c r="A3599" i="4"/>
  <c r="B3599" i="4"/>
  <c r="M3599" i="4"/>
  <c r="A3600" i="4"/>
  <c r="B3600" i="4"/>
  <c r="M3600" i="4"/>
  <c r="A3601" i="4"/>
  <c r="B3601" i="4"/>
  <c r="M3601" i="4"/>
  <c r="A3602" i="4"/>
  <c r="B3602" i="4"/>
  <c r="M3602" i="4"/>
  <c r="A3603" i="4"/>
  <c r="B3603" i="4"/>
  <c r="M3603" i="4"/>
  <c r="A3604" i="4"/>
  <c r="B3604" i="4"/>
  <c r="M3604" i="4"/>
  <c r="A3605" i="4"/>
  <c r="B3605" i="4"/>
  <c r="M3605" i="4"/>
  <c r="A3606" i="4"/>
  <c r="B3606" i="4"/>
  <c r="M3606" i="4"/>
  <c r="A3607" i="4"/>
  <c r="B3607" i="4"/>
  <c r="M3607" i="4"/>
  <c r="A3608" i="4"/>
  <c r="B3608" i="4"/>
  <c r="M3608" i="4"/>
  <c r="A3609" i="4"/>
  <c r="B3609" i="4"/>
  <c r="M3609" i="4"/>
  <c r="A3610" i="4"/>
  <c r="B3610" i="4"/>
  <c r="M3610" i="4"/>
  <c r="A3611" i="4"/>
  <c r="B3611" i="4"/>
  <c r="M3611" i="4"/>
  <c r="A3612" i="4"/>
  <c r="B3612" i="4"/>
  <c r="M3612" i="4"/>
  <c r="A3613" i="4"/>
  <c r="B3613" i="4"/>
  <c r="M3613" i="4"/>
  <c r="A3614" i="4"/>
  <c r="B3614" i="4"/>
  <c r="M3614" i="4"/>
  <c r="A3615" i="4"/>
  <c r="B3615" i="4"/>
  <c r="M3615" i="4"/>
  <c r="A3616" i="4"/>
  <c r="B3616" i="4"/>
  <c r="M3616" i="4"/>
  <c r="A3617" i="4"/>
  <c r="B3617" i="4"/>
  <c r="M3617" i="4"/>
  <c r="A3618" i="4"/>
  <c r="B3618" i="4"/>
  <c r="M3618" i="4"/>
  <c r="A3619" i="4"/>
  <c r="B3619" i="4"/>
  <c r="M3619" i="4"/>
  <c r="A3620" i="4"/>
  <c r="B3620" i="4"/>
  <c r="M3620" i="4"/>
  <c r="A3621" i="4"/>
  <c r="B3621" i="4"/>
  <c r="M3621" i="4"/>
  <c r="A3622" i="4"/>
  <c r="B3622" i="4"/>
  <c r="M3622" i="4"/>
  <c r="A3623" i="4"/>
  <c r="B3623" i="4"/>
  <c r="M3623" i="4"/>
  <c r="A3624" i="4"/>
  <c r="B3624" i="4"/>
  <c r="M3624" i="4"/>
  <c r="A3625" i="4"/>
  <c r="B3625" i="4"/>
  <c r="M3625" i="4"/>
  <c r="A3626" i="4"/>
  <c r="B3626" i="4"/>
  <c r="M3626" i="4"/>
  <c r="A3627" i="4"/>
  <c r="B3627" i="4"/>
  <c r="M3627" i="4"/>
  <c r="A3628" i="4"/>
  <c r="B3628" i="4"/>
  <c r="M3628" i="4"/>
  <c r="A3629" i="4"/>
  <c r="B3629" i="4"/>
  <c r="M3629" i="4"/>
  <c r="A3630" i="4"/>
  <c r="B3630" i="4"/>
  <c r="M3630" i="4"/>
  <c r="A3631" i="4"/>
  <c r="B3631" i="4"/>
  <c r="M3631" i="4"/>
  <c r="A3632" i="4"/>
  <c r="B3632" i="4"/>
  <c r="M3632" i="4"/>
  <c r="A3633" i="4"/>
  <c r="B3633" i="4"/>
  <c r="M3633" i="4"/>
  <c r="A3634" i="4"/>
  <c r="B3634" i="4"/>
  <c r="M3634" i="4"/>
  <c r="A3635" i="4"/>
  <c r="B3635" i="4"/>
  <c r="M3635" i="4"/>
  <c r="A3636" i="4"/>
  <c r="B3636" i="4"/>
  <c r="M3636" i="4"/>
  <c r="A3637" i="4"/>
  <c r="B3637" i="4"/>
  <c r="M3637" i="4"/>
  <c r="A3638" i="4"/>
  <c r="B3638" i="4"/>
  <c r="M3638" i="4"/>
  <c r="A3639" i="4"/>
  <c r="B3639" i="4"/>
  <c r="M3639" i="4"/>
  <c r="A3640" i="4"/>
  <c r="B3640" i="4"/>
  <c r="M3640" i="4"/>
  <c r="A3641" i="4"/>
  <c r="B3641" i="4"/>
  <c r="M3641" i="4"/>
  <c r="A3642" i="4"/>
  <c r="B3642" i="4"/>
  <c r="M3642" i="4"/>
  <c r="A3643" i="4"/>
  <c r="B3643" i="4"/>
  <c r="M3643" i="4"/>
  <c r="A3644" i="4"/>
  <c r="B3644" i="4"/>
  <c r="M3644" i="4"/>
  <c r="A3645" i="4"/>
  <c r="B3645" i="4"/>
  <c r="M3645" i="4"/>
  <c r="A3646" i="4"/>
  <c r="B3646" i="4"/>
  <c r="M3646" i="4"/>
  <c r="A3647" i="4"/>
  <c r="B3647" i="4"/>
  <c r="M3647" i="4"/>
  <c r="A3648" i="4"/>
  <c r="B3648" i="4"/>
  <c r="M3648" i="4"/>
  <c r="A3649" i="4"/>
  <c r="B3649" i="4"/>
  <c r="M3649" i="4"/>
  <c r="A3650" i="4"/>
  <c r="B3650" i="4"/>
  <c r="M3650" i="4"/>
  <c r="A3651" i="4"/>
  <c r="B3651" i="4"/>
  <c r="M3651" i="4"/>
  <c r="A3652" i="4"/>
  <c r="B3652" i="4"/>
  <c r="M3652" i="4"/>
  <c r="A3653" i="4"/>
  <c r="B3653" i="4"/>
  <c r="M3653" i="4"/>
  <c r="A3654" i="4"/>
  <c r="B3654" i="4"/>
  <c r="M3654" i="4"/>
  <c r="A3655" i="4"/>
  <c r="B3655" i="4"/>
  <c r="M3655" i="4"/>
  <c r="A3656" i="4"/>
  <c r="B3656" i="4"/>
  <c r="M3656" i="4"/>
  <c r="A3657" i="4"/>
  <c r="B3657" i="4"/>
  <c r="M3657" i="4"/>
  <c r="A3658" i="4"/>
  <c r="B3658" i="4"/>
  <c r="M3658" i="4"/>
  <c r="A3659" i="4"/>
  <c r="B3659" i="4"/>
  <c r="M3659" i="4"/>
  <c r="A3660" i="4"/>
  <c r="B3660" i="4"/>
  <c r="M3660" i="4"/>
  <c r="A3661" i="4"/>
  <c r="B3661" i="4"/>
  <c r="M3661" i="4"/>
  <c r="A3662" i="4"/>
  <c r="B3662" i="4"/>
  <c r="M3662" i="4"/>
  <c r="A3663" i="4"/>
  <c r="B3663" i="4"/>
  <c r="M3663" i="4"/>
  <c r="A3664" i="4"/>
  <c r="B3664" i="4"/>
  <c r="M3664" i="4"/>
  <c r="A3665" i="4"/>
  <c r="B3665" i="4"/>
  <c r="M3665" i="4"/>
  <c r="A3666" i="4"/>
  <c r="B3666" i="4"/>
  <c r="M3666" i="4"/>
  <c r="A3667" i="4"/>
  <c r="B3667" i="4"/>
  <c r="M3667" i="4"/>
  <c r="A3668" i="4"/>
  <c r="B3668" i="4"/>
  <c r="M3668" i="4"/>
  <c r="A3669" i="4"/>
  <c r="B3669" i="4"/>
  <c r="M3669" i="4"/>
  <c r="A3670" i="4"/>
  <c r="B3670" i="4"/>
  <c r="M3670" i="4"/>
  <c r="A3671" i="4"/>
  <c r="B3671" i="4"/>
  <c r="M3671" i="4"/>
  <c r="A3672" i="4"/>
  <c r="B3672" i="4"/>
  <c r="M3672" i="4"/>
  <c r="A3673" i="4"/>
  <c r="B3673" i="4"/>
  <c r="M3673" i="4"/>
  <c r="A3674" i="4"/>
  <c r="B3674" i="4"/>
  <c r="M3674" i="4"/>
  <c r="A3675" i="4"/>
  <c r="B3675" i="4"/>
  <c r="M3675" i="4"/>
  <c r="A3676" i="4"/>
  <c r="B3676" i="4"/>
  <c r="M3676" i="4"/>
  <c r="A3677" i="4"/>
  <c r="B3677" i="4"/>
  <c r="M3677" i="4"/>
  <c r="A3678" i="4"/>
  <c r="B3678" i="4"/>
  <c r="M3678" i="4"/>
  <c r="A3679" i="4"/>
  <c r="B3679" i="4"/>
  <c r="M3679" i="4"/>
  <c r="A3680" i="4"/>
  <c r="B3680" i="4"/>
  <c r="M3680" i="4"/>
  <c r="A3681" i="4"/>
  <c r="B3681" i="4"/>
  <c r="M3681" i="4"/>
  <c r="A3682" i="4"/>
  <c r="B3682" i="4"/>
  <c r="M3682" i="4"/>
  <c r="A3683" i="4"/>
  <c r="B3683" i="4"/>
  <c r="M3683" i="4"/>
  <c r="A3684" i="4"/>
  <c r="B3684" i="4"/>
  <c r="M3684" i="4"/>
  <c r="A3685" i="4"/>
  <c r="B3685" i="4"/>
  <c r="M3685" i="4"/>
  <c r="A3686" i="4"/>
  <c r="B3686" i="4"/>
  <c r="M3686" i="4"/>
  <c r="A3687" i="4"/>
  <c r="B3687" i="4"/>
  <c r="M3687" i="4"/>
  <c r="A3688" i="4"/>
  <c r="B3688" i="4"/>
  <c r="M3688" i="4"/>
  <c r="A3689" i="4"/>
  <c r="B3689" i="4"/>
  <c r="M3689" i="4"/>
  <c r="A3690" i="4"/>
  <c r="B3690" i="4"/>
  <c r="M3690" i="4"/>
  <c r="A3691" i="4"/>
  <c r="B3691" i="4"/>
  <c r="M3691" i="4"/>
  <c r="A3692" i="4"/>
  <c r="B3692" i="4"/>
  <c r="M3692" i="4"/>
  <c r="A3693" i="4"/>
  <c r="B3693" i="4"/>
  <c r="M3693" i="4"/>
  <c r="A3694" i="4"/>
  <c r="B3694" i="4"/>
  <c r="M3694" i="4"/>
  <c r="A3695" i="4"/>
  <c r="B3695" i="4"/>
  <c r="M3695" i="4"/>
  <c r="A3696" i="4"/>
  <c r="B3696" i="4"/>
  <c r="M3696" i="4"/>
  <c r="A3697" i="4"/>
  <c r="B3697" i="4"/>
  <c r="M3697" i="4"/>
  <c r="A3698" i="4"/>
  <c r="B3698" i="4"/>
  <c r="M3698" i="4"/>
  <c r="A3699" i="4"/>
  <c r="B3699" i="4"/>
  <c r="M3699" i="4"/>
  <c r="A3700" i="4"/>
  <c r="B3700" i="4"/>
  <c r="M3700" i="4"/>
  <c r="A3701" i="4"/>
  <c r="B3701" i="4"/>
  <c r="M3701" i="4"/>
  <c r="A3702" i="4"/>
  <c r="B3702" i="4"/>
  <c r="M3702" i="4"/>
  <c r="A3703" i="4"/>
  <c r="B3703" i="4"/>
  <c r="M3703" i="4"/>
  <c r="A3704" i="4"/>
  <c r="B3704" i="4"/>
  <c r="M3704" i="4"/>
  <c r="A3705" i="4"/>
  <c r="B3705" i="4"/>
  <c r="M3705" i="4"/>
  <c r="A3706" i="4"/>
  <c r="B3706" i="4"/>
  <c r="M3706" i="4"/>
  <c r="A3707" i="4"/>
  <c r="B3707" i="4"/>
  <c r="M3707" i="4"/>
  <c r="A3708" i="4"/>
  <c r="B3708" i="4"/>
  <c r="M3708" i="4"/>
  <c r="A3709" i="4"/>
  <c r="B3709" i="4"/>
  <c r="M3709" i="4"/>
  <c r="A3710" i="4"/>
  <c r="B3710" i="4"/>
  <c r="M3710" i="4"/>
  <c r="A3711" i="4"/>
  <c r="B3711" i="4"/>
  <c r="M3711" i="4"/>
  <c r="A3712" i="4"/>
  <c r="B3712" i="4"/>
  <c r="M3712" i="4"/>
  <c r="A3713" i="4"/>
  <c r="B3713" i="4"/>
  <c r="M3713" i="4"/>
  <c r="A3714" i="4"/>
  <c r="B3714" i="4"/>
  <c r="M3714" i="4"/>
  <c r="A3715" i="4"/>
  <c r="B3715" i="4"/>
  <c r="M3715" i="4"/>
  <c r="A3716" i="4"/>
  <c r="B3716" i="4"/>
  <c r="M3716" i="4"/>
  <c r="A3717" i="4"/>
  <c r="B3717" i="4"/>
  <c r="M3717" i="4"/>
  <c r="A3718" i="4"/>
  <c r="B3718" i="4"/>
  <c r="M3718" i="4"/>
  <c r="A3719" i="4"/>
  <c r="B3719" i="4"/>
  <c r="M3719" i="4"/>
  <c r="A3720" i="4"/>
  <c r="B3720" i="4"/>
  <c r="M3720" i="4"/>
  <c r="A3721" i="4"/>
  <c r="B3721" i="4"/>
  <c r="M3721" i="4"/>
  <c r="A3722" i="4"/>
  <c r="B3722" i="4"/>
  <c r="M3722" i="4"/>
  <c r="A3723" i="4"/>
  <c r="B3723" i="4"/>
  <c r="M3723" i="4"/>
  <c r="A3724" i="4"/>
  <c r="B3724" i="4"/>
  <c r="M3724" i="4"/>
  <c r="A3725" i="4"/>
  <c r="B3725" i="4"/>
  <c r="M3725" i="4"/>
  <c r="A3726" i="4"/>
  <c r="B3726" i="4"/>
  <c r="M3726" i="4"/>
  <c r="A3727" i="4"/>
  <c r="B3727" i="4"/>
  <c r="M3727" i="4"/>
  <c r="A3728" i="4"/>
  <c r="B3728" i="4"/>
  <c r="M3728" i="4"/>
  <c r="A3729" i="4"/>
  <c r="B3729" i="4"/>
  <c r="M3729" i="4"/>
  <c r="A3730" i="4"/>
  <c r="B3730" i="4"/>
  <c r="M3730" i="4"/>
  <c r="A3731" i="4"/>
  <c r="B3731" i="4"/>
  <c r="M3731" i="4"/>
  <c r="A3732" i="4"/>
  <c r="B3732" i="4"/>
  <c r="M3732" i="4"/>
  <c r="A3733" i="4"/>
  <c r="B3733" i="4"/>
  <c r="M3733" i="4"/>
  <c r="A3734" i="4"/>
  <c r="B3734" i="4"/>
  <c r="M3734" i="4"/>
  <c r="A3735" i="4"/>
  <c r="B3735" i="4"/>
  <c r="M3735" i="4"/>
  <c r="A3736" i="4"/>
  <c r="B3736" i="4"/>
  <c r="M3736" i="4"/>
  <c r="A3737" i="4"/>
  <c r="B3737" i="4"/>
  <c r="M3737" i="4"/>
  <c r="A3738" i="4"/>
  <c r="B3738" i="4"/>
  <c r="M3738" i="4"/>
  <c r="A3739" i="4"/>
  <c r="B3739" i="4"/>
  <c r="M3739" i="4"/>
  <c r="A3740" i="4"/>
  <c r="B3740" i="4"/>
  <c r="M3740" i="4"/>
  <c r="A3741" i="4"/>
  <c r="B3741" i="4"/>
  <c r="M3741" i="4"/>
  <c r="A3742" i="4"/>
  <c r="B3742" i="4"/>
  <c r="M3742" i="4"/>
  <c r="A3743" i="4"/>
  <c r="B3743" i="4"/>
  <c r="M3743" i="4"/>
  <c r="A3744" i="4"/>
  <c r="B3744" i="4"/>
  <c r="M3744" i="4"/>
  <c r="A3745" i="4"/>
  <c r="B3745" i="4"/>
  <c r="M3745" i="4"/>
  <c r="A3746" i="4"/>
  <c r="B3746" i="4"/>
  <c r="M3746" i="4"/>
  <c r="A3747" i="4"/>
  <c r="B3747" i="4"/>
  <c r="M3747" i="4"/>
  <c r="A3748" i="4"/>
  <c r="B3748" i="4"/>
  <c r="M3748" i="4"/>
  <c r="A3749" i="4"/>
  <c r="B3749" i="4"/>
  <c r="M3749" i="4"/>
  <c r="A3750" i="4"/>
  <c r="B3750" i="4"/>
  <c r="M3750" i="4"/>
  <c r="A3751" i="4"/>
  <c r="B3751" i="4"/>
  <c r="M3751" i="4"/>
  <c r="A3752" i="4"/>
  <c r="B3752" i="4"/>
  <c r="M3752" i="4"/>
  <c r="A3753" i="4"/>
  <c r="B3753" i="4"/>
  <c r="M3753" i="4"/>
  <c r="A3754" i="4"/>
  <c r="B3754" i="4"/>
  <c r="M3754" i="4"/>
  <c r="A3755" i="4"/>
  <c r="B3755" i="4"/>
  <c r="M3755" i="4"/>
  <c r="A3756" i="4"/>
  <c r="B3756" i="4"/>
  <c r="M3756" i="4"/>
  <c r="A3757" i="4"/>
  <c r="B3757" i="4"/>
  <c r="M3757" i="4"/>
  <c r="A3758" i="4"/>
  <c r="B3758" i="4"/>
  <c r="M3758" i="4"/>
  <c r="A3759" i="4"/>
  <c r="B3759" i="4"/>
  <c r="M3759" i="4"/>
  <c r="A3760" i="4"/>
  <c r="B3760" i="4"/>
  <c r="M3760" i="4"/>
  <c r="A3761" i="4"/>
  <c r="B3761" i="4"/>
  <c r="M3761" i="4"/>
  <c r="A3762" i="4"/>
  <c r="B3762" i="4"/>
  <c r="M3762" i="4"/>
  <c r="A3763" i="4"/>
  <c r="B3763" i="4"/>
  <c r="M3763" i="4"/>
  <c r="A3764" i="4"/>
  <c r="B3764" i="4"/>
  <c r="M3764" i="4"/>
  <c r="A3765" i="4"/>
  <c r="B3765" i="4"/>
  <c r="M3765" i="4"/>
  <c r="A3766" i="4"/>
  <c r="B3766" i="4"/>
  <c r="M3766" i="4"/>
  <c r="A3767" i="4"/>
  <c r="B3767" i="4"/>
  <c r="M3767" i="4"/>
  <c r="A3768" i="4"/>
  <c r="B3768" i="4"/>
  <c r="M3768" i="4"/>
  <c r="A3769" i="4"/>
  <c r="B3769" i="4"/>
  <c r="M3769" i="4"/>
  <c r="A3770" i="4"/>
  <c r="B3770" i="4"/>
  <c r="M3770" i="4"/>
  <c r="A3771" i="4"/>
  <c r="B3771" i="4"/>
  <c r="M3771" i="4"/>
  <c r="A3772" i="4"/>
  <c r="B3772" i="4"/>
  <c r="M3772" i="4"/>
  <c r="A3773" i="4"/>
  <c r="B3773" i="4"/>
  <c r="M3773" i="4"/>
  <c r="A3774" i="4"/>
  <c r="B3774" i="4"/>
  <c r="M3774" i="4"/>
  <c r="A3775" i="4"/>
  <c r="B3775" i="4"/>
  <c r="M3775" i="4"/>
  <c r="A3776" i="4"/>
  <c r="B3776" i="4"/>
  <c r="M3776" i="4"/>
  <c r="A3777" i="4"/>
  <c r="B3777" i="4"/>
  <c r="M3777" i="4"/>
  <c r="A3778" i="4"/>
  <c r="B3778" i="4"/>
  <c r="M3778" i="4"/>
  <c r="A3779" i="4"/>
  <c r="B3779" i="4"/>
  <c r="M3779" i="4"/>
  <c r="A3780" i="4"/>
  <c r="B3780" i="4"/>
  <c r="M3780" i="4"/>
  <c r="A3781" i="4"/>
  <c r="B3781" i="4"/>
  <c r="M3781" i="4"/>
  <c r="A3782" i="4"/>
  <c r="B3782" i="4"/>
  <c r="M3782" i="4"/>
  <c r="A3783" i="4"/>
  <c r="B3783" i="4"/>
  <c r="M3783" i="4"/>
  <c r="A3784" i="4"/>
  <c r="B3784" i="4"/>
  <c r="M3784" i="4"/>
  <c r="A3785" i="4"/>
  <c r="B3785" i="4"/>
  <c r="M3785" i="4"/>
  <c r="A3786" i="4"/>
  <c r="B3786" i="4"/>
  <c r="M3786" i="4"/>
  <c r="A3787" i="4"/>
  <c r="B3787" i="4"/>
  <c r="M3787" i="4"/>
  <c r="A3788" i="4"/>
  <c r="B3788" i="4"/>
  <c r="M3788" i="4"/>
  <c r="A3789" i="4"/>
  <c r="B3789" i="4"/>
  <c r="M3789" i="4"/>
  <c r="A3790" i="4"/>
  <c r="B3790" i="4"/>
  <c r="M3790" i="4"/>
  <c r="A3791" i="4"/>
  <c r="B3791" i="4"/>
  <c r="M3791" i="4"/>
  <c r="A3792" i="4"/>
  <c r="B3792" i="4"/>
  <c r="M3792" i="4"/>
  <c r="A3793" i="4"/>
  <c r="B3793" i="4"/>
  <c r="M3793" i="4"/>
  <c r="A3794" i="4"/>
  <c r="B3794" i="4"/>
  <c r="M3794" i="4"/>
  <c r="A3795" i="4"/>
  <c r="B3795" i="4"/>
  <c r="M3795" i="4"/>
  <c r="A3796" i="4"/>
  <c r="B3796" i="4"/>
  <c r="M3796" i="4"/>
  <c r="A3797" i="4"/>
  <c r="B3797" i="4"/>
  <c r="M3797" i="4"/>
  <c r="A3798" i="4"/>
  <c r="B3798" i="4"/>
  <c r="M3798" i="4"/>
  <c r="A3799" i="4"/>
  <c r="B3799" i="4"/>
  <c r="M3799" i="4"/>
  <c r="A3800" i="4"/>
  <c r="B3800" i="4"/>
  <c r="M3800" i="4"/>
  <c r="A3801" i="4"/>
  <c r="B3801" i="4"/>
  <c r="M3801" i="4"/>
  <c r="A3802" i="4"/>
  <c r="B3802" i="4"/>
  <c r="M3802" i="4"/>
  <c r="A3803" i="4"/>
  <c r="B3803" i="4"/>
  <c r="M3803" i="4"/>
  <c r="A3804" i="4"/>
  <c r="B3804" i="4"/>
  <c r="M3804" i="4"/>
  <c r="A3805" i="4"/>
  <c r="B3805" i="4"/>
  <c r="M3805" i="4"/>
  <c r="A3806" i="4"/>
  <c r="B3806" i="4"/>
  <c r="M3806" i="4"/>
  <c r="A3807" i="4"/>
  <c r="B3807" i="4"/>
  <c r="M3807" i="4"/>
  <c r="A3808" i="4"/>
  <c r="B3808" i="4"/>
  <c r="M3808" i="4"/>
  <c r="A3809" i="4"/>
  <c r="B3809" i="4"/>
  <c r="M3809" i="4"/>
  <c r="A3810" i="4"/>
  <c r="B3810" i="4"/>
  <c r="M3810" i="4"/>
  <c r="A3811" i="4"/>
  <c r="B3811" i="4"/>
  <c r="M3811" i="4"/>
  <c r="A3812" i="4"/>
  <c r="B3812" i="4"/>
  <c r="M3812" i="4"/>
  <c r="A3813" i="4"/>
  <c r="B3813" i="4"/>
  <c r="M3813" i="4"/>
  <c r="A3814" i="4"/>
  <c r="B3814" i="4"/>
  <c r="M3814" i="4"/>
  <c r="A3815" i="4"/>
  <c r="B3815" i="4"/>
  <c r="M3815" i="4"/>
  <c r="A3816" i="4"/>
  <c r="B3816" i="4"/>
  <c r="M3816" i="4"/>
  <c r="A3817" i="4"/>
  <c r="B3817" i="4"/>
  <c r="M3817" i="4"/>
  <c r="A3818" i="4"/>
  <c r="B3818" i="4"/>
  <c r="M3818" i="4"/>
  <c r="A3819" i="4"/>
  <c r="B3819" i="4"/>
  <c r="M3819" i="4"/>
  <c r="A3820" i="4"/>
  <c r="B3820" i="4"/>
  <c r="M3820" i="4"/>
  <c r="A3821" i="4"/>
  <c r="B3821" i="4"/>
  <c r="M3821" i="4"/>
  <c r="A3822" i="4"/>
  <c r="B3822" i="4"/>
  <c r="M3822" i="4"/>
  <c r="A3823" i="4"/>
  <c r="B3823" i="4"/>
  <c r="M3823" i="4"/>
  <c r="A3824" i="4"/>
  <c r="B3824" i="4"/>
  <c r="M3824" i="4"/>
  <c r="A3825" i="4"/>
  <c r="B3825" i="4"/>
  <c r="M3825" i="4"/>
  <c r="A3826" i="4"/>
  <c r="B3826" i="4"/>
  <c r="M3826" i="4"/>
  <c r="A3827" i="4"/>
  <c r="B3827" i="4"/>
  <c r="M3827" i="4"/>
  <c r="A3828" i="4"/>
  <c r="B3828" i="4"/>
  <c r="M3828" i="4"/>
  <c r="A3829" i="4"/>
  <c r="B3829" i="4"/>
  <c r="M3829" i="4"/>
  <c r="A3830" i="4"/>
  <c r="B3830" i="4"/>
  <c r="M3830" i="4"/>
  <c r="A3831" i="4"/>
  <c r="B3831" i="4"/>
  <c r="M3831" i="4"/>
  <c r="A3832" i="4"/>
  <c r="B3832" i="4"/>
  <c r="M3832" i="4"/>
  <c r="A3833" i="4"/>
  <c r="B3833" i="4"/>
  <c r="M3833" i="4"/>
  <c r="A3834" i="4"/>
  <c r="B3834" i="4"/>
  <c r="M3834" i="4"/>
  <c r="A3835" i="4"/>
  <c r="B3835" i="4"/>
  <c r="M3835" i="4"/>
  <c r="A3836" i="4"/>
  <c r="B3836" i="4"/>
  <c r="M3836" i="4"/>
  <c r="A3837" i="4"/>
  <c r="B3837" i="4"/>
  <c r="M3837" i="4"/>
  <c r="A3838" i="4"/>
  <c r="B3838" i="4"/>
  <c r="M3838" i="4"/>
  <c r="A3839" i="4"/>
  <c r="B3839" i="4"/>
  <c r="M3839" i="4"/>
  <c r="A3840" i="4"/>
  <c r="B3840" i="4"/>
  <c r="M3840" i="4"/>
  <c r="A3841" i="4"/>
  <c r="B3841" i="4"/>
  <c r="M3841" i="4"/>
  <c r="A3842" i="4"/>
  <c r="B3842" i="4"/>
  <c r="M3842" i="4"/>
  <c r="A3843" i="4"/>
  <c r="B3843" i="4"/>
  <c r="M3843" i="4"/>
  <c r="A3844" i="4"/>
  <c r="B3844" i="4"/>
  <c r="M3844" i="4"/>
  <c r="A3845" i="4"/>
  <c r="B3845" i="4"/>
  <c r="M3845" i="4"/>
  <c r="A3846" i="4"/>
  <c r="B3846" i="4"/>
  <c r="M3846" i="4"/>
  <c r="A3847" i="4"/>
  <c r="B3847" i="4"/>
  <c r="M3847" i="4"/>
  <c r="A3848" i="4"/>
  <c r="B3848" i="4"/>
  <c r="M3848" i="4"/>
  <c r="A3849" i="4"/>
  <c r="B3849" i="4"/>
  <c r="M3849" i="4"/>
  <c r="A3850" i="4"/>
  <c r="B3850" i="4"/>
  <c r="M3850" i="4"/>
  <c r="A3851" i="4"/>
  <c r="B3851" i="4"/>
  <c r="M3851" i="4"/>
  <c r="A3852" i="4"/>
  <c r="B3852" i="4"/>
  <c r="M3852" i="4"/>
  <c r="A3853" i="4"/>
  <c r="B3853" i="4"/>
  <c r="M3853" i="4"/>
  <c r="A3854" i="4"/>
  <c r="B3854" i="4"/>
  <c r="M3854" i="4"/>
  <c r="A3855" i="4"/>
  <c r="B3855" i="4"/>
  <c r="M3855" i="4"/>
  <c r="A3856" i="4"/>
  <c r="B3856" i="4"/>
  <c r="M3856" i="4"/>
  <c r="A3857" i="4"/>
  <c r="B3857" i="4"/>
  <c r="M3857" i="4"/>
  <c r="A3858" i="4"/>
  <c r="B3858" i="4"/>
  <c r="M3858" i="4"/>
  <c r="A3859" i="4"/>
  <c r="B3859" i="4"/>
  <c r="M3859" i="4"/>
  <c r="A3860" i="4"/>
  <c r="B3860" i="4"/>
  <c r="M3860" i="4"/>
  <c r="A3861" i="4"/>
  <c r="B3861" i="4"/>
  <c r="M3861" i="4"/>
  <c r="A3862" i="4"/>
  <c r="B3862" i="4"/>
  <c r="M3862" i="4"/>
  <c r="A3863" i="4"/>
  <c r="B3863" i="4"/>
  <c r="M3863" i="4"/>
  <c r="A3864" i="4"/>
  <c r="B3864" i="4"/>
  <c r="M3864" i="4"/>
  <c r="A3865" i="4"/>
  <c r="B3865" i="4"/>
  <c r="M3865" i="4"/>
  <c r="A3866" i="4"/>
  <c r="B3866" i="4"/>
  <c r="M3866" i="4"/>
  <c r="A3867" i="4"/>
  <c r="B3867" i="4"/>
  <c r="M3867" i="4"/>
  <c r="A3868" i="4"/>
  <c r="B3868" i="4"/>
  <c r="M3868" i="4"/>
  <c r="A3869" i="4"/>
  <c r="B3869" i="4"/>
  <c r="M3869" i="4"/>
  <c r="A3870" i="4"/>
  <c r="B3870" i="4"/>
  <c r="M3870" i="4"/>
  <c r="A3871" i="4"/>
  <c r="B3871" i="4"/>
  <c r="M3871" i="4"/>
  <c r="A3872" i="4"/>
  <c r="B3872" i="4"/>
  <c r="M3872" i="4"/>
  <c r="A3873" i="4"/>
  <c r="B3873" i="4"/>
  <c r="M3873" i="4"/>
  <c r="A3874" i="4"/>
  <c r="B3874" i="4"/>
  <c r="M3874" i="4"/>
  <c r="A3875" i="4"/>
  <c r="B3875" i="4"/>
  <c r="M3875" i="4"/>
  <c r="A3876" i="4"/>
  <c r="B3876" i="4"/>
  <c r="M3876" i="4"/>
  <c r="A3877" i="4"/>
  <c r="B3877" i="4"/>
  <c r="M3877" i="4"/>
  <c r="A3878" i="4"/>
  <c r="B3878" i="4"/>
  <c r="M3878" i="4"/>
  <c r="A3879" i="4"/>
  <c r="B3879" i="4"/>
  <c r="M3879" i="4"/>
  <c r="A3880" i="4"/>
  <c r="B3880" i="4"/>
  <c r="M3880" i="4"/>
  <c r="A3881" i="4"/>
  <c r="B3881" i="4"/>
  <c r="M3881" i="4"/>
  <c r="A3882" i="4"/>
  <c r="B3882" i="4"/>
  <c r="M3882" i="4"/>
  <c r="A3883" i="4"/>
  <c r="B3883" i="4"/>
  <c r="M3883" i="4"/>
  <c r="A3884" i="4"/>
  <c r="B3884" i="4"/>
  <c r="M3884" i="4"/>
  <c r="A3885" i="4"/>
  <c r="B3885" i="4"/>
  <c r="M3885" i="4"/>
  <c r="A3886" i="4"/>
  <c r="B3886" i="4"/>
  <c r="M3886" i="4"/>
  <c r="A3887" i="4"/>
  <c r="B3887" i="4"/>
  <c r="M3887" i="4"/>
  <c r="A3888" i="4"/>
  <c r="B3888" i="4"/>
  <c r="M3888" i="4"/>
  <c r="A3889" i="4"/>
  <c r="B3889" i="4"/>
  <c r="M3889" i="4"/>
  <c r="A3890" i="4"/>
  <c r="B3890" i="4"/>
  <c r="M3890" i="4"/>
  <c r="A3891" i="4"/>
  <c r="B3891" i="4"/>
  <c r="M3891" i="4"/>
  <c r="A3892" i="4"/>
  <c r="B3892" i="4"/>
  <c r="M3892" i="4"/>
  <c r="A3893" i="4"/>
  <c r="B3893" i="4"/>
  <c r="M3893" i="4"/>
  <c r="A3894" i="4"/>
  <c r="B3894" i="4"/>
  <c r="M3894" i="4"/>
  <c r="A3895" i="4"/>
  <c r="B3895" i="4"/>
  <c r="M3895" i="4"/>
  <c r="A3896" i="4"/>
  <c r="B3896" i="4"/>
  <c r="M3896" i="4"/>
  <c r="A3897" i="4"/>
  <c r="B3897" i="4"/>
  <c r="M3897" i="4"/>
  <c r="A3898" i="4"/>
  <c r="B3898" i="4"/>
  <c r="M3898" i="4"/>
  <c r="A3899" i="4"/>
  <c r="B3899" i="4"/>
  <c r="M3899" i="4"/>
  <c r="A3900" i="4"/>
  <c r="B3900" i="4"/>
  <c r="M3900" i="4"/>
  <c r="A3901" i="4"/>
  <c r="B3901" i="4"/>
  <c r="M3901" i="4"/>
  <c r="A3902" i="4"/>
  <c r="B3902" i="4"/>
  <c r="M3902" i="4"/>
  <c r="A3903" i="4"/>
  <c r="B3903" i="4"/>
  <c r="M3903" i="4"/>
  <c r="A3904" i="4"/>
  <c r="B3904" i="4"/>
  <c r="M3904" i="4"/>
  <c r="A3905" i="4"/>
  <c r="B3905" i="4"/>
  <c r="M3905" i="4"/>
  <c r="A3906" i="4"/>
  <c r="B3906" i="4"/>
  <c r="M3906" i="4"/>
  <c r="A3907" i="4"/>
  <c r="B3907" i="4"/>
  <c r="M3907" i="4"/>
  <c r="A3908" i="4"/>
  <c r="B3908" i="4"/>
  <c r="M3908" i="4"/>
  <c r="A3909" i="4"/>
  <c r="B3909" i="4"/>
  <c r="M3909" i="4"/>
  <c r="A3910" i="4"/>
  <c r="B3910" i="4"/>
  <c r="M3910" i="4"/>
  <c r="A3911" i="4"/>
  <c r="B3911" i="4"/>
  <c r="M3911" i="4"/>
  <c r="A3912" i="4"/>
  <c r="B3912" i="4"/>
  <c r="M3912" i="4"/>
  <c r="A3913" i="4"/>
  <c r="B3913" i="4"/>
  <c r="M3913" i="4"/>
  <c r="A3914" i="4"/>
  <c r="B3914" i="4"/>
  <c r="M3914" i="4"/>
  <c r="A3915" i="4"/>
  <c r="B3915" i="4"/>
  <c r="M3915" i="4"/>
  <c r="A3916" i="4"/>
  <c r="B3916" i="4"/>
  <c r="M3916" i="4"/>
  <c r="A3917" i="4"/>
  <c r="B3917" i="4"/>
  <c r="M3917" i="4"/>
  <c r="A3918" i="4"/>
  <c r="B3918" i="4"/>
  <c r="M3918" i="4"/>
  <c r="A3919" i="4"/>
  <c r="B3919" i="4"/>
  <c r="M3919" i="4"/>
  <c r="A3920" i="4"/>
  <c r="B3920" i="4"/>
  <c r="M3920" i="4"/>
  <c r="A3921" i="4"/>
  <c r="B3921" i="4"/>
  <c r="M3921" i="4"/>
  <c r="A3922" i="4"/>
  <c r="B3922" i="4"/>
  <c r="M3922" i="4"/>
  <c r="A3923" i="4"/>
  <c r="B3923" i="4"/>
  <c r="M3923" i="4"/>
  <c r="A3924" i="4"/>
  <c r="B3924" i="4"/>
  <c r="M3924" i="4"/>
  <c r="A3925" i="4"/>
  <c r="B3925" i="4"/>
  <c r="M3925" i="4"/>
  <c r="A3926" i="4"/>
  <c r="B3926" i="4"/>
  <c r="M3926" i="4"/>
  <c r="A3927" i="4"/>
  <c r="B3927" i="4"/>
  <c r="M3927" i="4"/>
  <c r="A3928" i="4"/>
  <c r="B3928" i="4"/>
  <c r="M3928" i="4"/>
  <c r="A3929" i="4"/>
  <c r="B3929" i="4"/>
  <c r="M3929" i="4"/>
  <c r="A3930" i="4"/>
  <c r="B3930" i="4"/>
  <c r="M3930" i="4"/>
  <c r="A3931" i="4"/>
  <c r="B3931" i="4"/>
  <c r="M3931" i="4"/>
  <c r="A3932" i="4"/>
  <c r="B3932" i="4"/>
  <c r="M3932" i="4"/>
  <c r="A3933" i="4"/>
  <c r="B3933" i="4"/>
  <c r="M3933" i="4"/>
  <c r="A3934" i="4"/>
  <c r="B3934" i="4"/>
  <c r="M3934" i="4"/>
  <c r="A3935" i="4"/>
  <c r="B3935" i="4"/>
  <c r="M3935" i="4"/>
  <c r="A3936" i="4"/>
  <c r="B3936" i="4"/>
  <c r="M3936" i="4"/>
  <c r="A3937" i="4"/>
  <c r="B3937" i="4"/>
  <c r="M3937" i="4"/>
  <c r="A3938" i="4"/>
  <c r="B3938" i="4"/>
  <c r="M3938" i="4"/>
  <c r="A3939" i="4"/>
  <c r="B3939" i="4"/>
  <c r="M3939" i="4"/>
  <c r="A3940" i="4"/>
  <c r="B3940" i="4"/>
  <c r="M3940" i="4"/>
  <c r="A3941" i="4"/>
  <c r="B3941" i="4"/>
  <c r="M3941" i="4"/>
  <c r="A3942" i="4"/>
  <c r="B3942" i="4"/>
  <c r="M3942" i="4"/>
  <c r="A3943" i="4"/>
  <c r="B3943" i="4"/>
  <c r="M3943" i="4"/>
  <c r="A3944" i="4"/>
  <c r="B3944" i="4"/>
  <c r="M3944" i="4"/>
  <c r="A3945" i="4"/>
  <c r="B3945" i="4"/>
  <c r="M3945" i="4"/>
  <c r="A3946" i="4"/>
  <c r="B3946" i="4"/>
  <c r="M3946" i="4"/>
  <c r="A3947" i="4"/>
  <c r="B3947" i="4"/>
  <c r="M3947" i="4"/>
  <c r="A3948" i="4"/>
  <c r="B3948" i="4"/>
  <c r="M3948" i="4"/>
  <c r="A3949" i="4"/>
  <c r="B3949" i="4"/>
  <c r="M3949" i="4"/>
  <c r="A3950" i="4"/>
  <c r="B3950" i="4"/>
  <c r="M3950" i="4"/>
  <c r="A3951" i="4"/>
  <c r="B3951" i="4"/>
  <c r="M3951" i="4"/>
  <c r="A3952" i="4"/>
  <c r="B3952" i="4"/>
  <c r="M3952" i="4"/>
  <c r="A3953" i="4"/>
  <c r="B3953" i="4"/>
  <c r="M3953" i="4"/>
  <c r="A3954" i="4"/>
  <c r="B3954" i="4"/>
  <c r="M3954" i="4"/>
  <c r="A3955" i="4"/>
  <c r="B3955" i="4"/>
  <c r="M3955" i="4"/>
  <c r="A3956" i="4"/>
  <c r="B3956" i="4"/>
  <c r="M3956" i="4"/>
  <c r="A3957" i="4"/>
  <c r="B3957" i="4"/>
  <c r="M3957" i="4"/>
  <c r="A3958" i="4"/>
  <c r="B3958" i="4"/>
  <c r="M3958" i="4"/>
  <c r="A3959" i="4"/>
  <c r="B3959" i="4"/>
  <c r="M3959" i="4"/>
  <c r="A3960" i="4"/>
  <c r="B3960" i="4"/>
  <c r="M3960" i="4"/>
  <c r="A3961" i="4"/>
  <c r="B3961" i="4"/>
  <c r="M3961" i="4"/>
  <c r="A3962" i="4"/>
  <c r="B3962" i="4"/>
  <c r="M3962" i="4"/>
  <c r="A3963" i="4"/>
  <c r="B3963" i="4"/>
  <c r="M3963" i="4"/>
  <c r="A3964" i="4"/>
  <c r="B3964" i="4"/>
  <c r="M3964" i="4"/>
  <c r="A3965" i="4"/>
  <c r="B3965" i="4"/>
  <c r="M3965" i="4"/>
  <c r="A3966" i="4"/>
  <c r="B3966" i="4"/>
  <c r="M3966" i="4"/>
  <c r="A3967" i="4"/>
  <c r="B3967" i="4"/>
  <c r="M3967" i="4"/>
  <c r="A3968" i="4"/>
  <c r="B3968" i="4"/>
  <c r="M3968" i="4"/>
  <c r="A3969" i="4"/>
  <c r="B3969" i="4"/>
  <c r="M3969" i="4"/>
  <c r="A3970" i="4"/>
  <c r="B3970" i="4"/>
  <c r="M3970" i="4"/>
  <c r="A3971" i="4"/>
  <c r="B3971" i="4"/>
  <c r="M3971" i="4"/>
  <c r="A3972" i="4"/>
  <c r="B3972" i="4"/>
  <c r="M3972" i="4"/>
  <c r="A3973" i="4"/>
  <c r="B3973" i="4"/>
  <c r="M3973" i="4"/>
  <c r="A3974" i="4"/>
  <c r="B3974" i="4"/>
  <c r="M3974" i="4"/>
  <c r="A3975" i="4"/>
  <c r="B3975" i="4"/>
  <c r="M3975" i="4"/>
  <c r="A3976" i="4"/>
  <c r="B3976" i="4"/>
  <c r="M3976" i="4"/>
  <c r="A3977" i="4"/>
  <c r="B3977" i="4"/>
  <c r="M3977" i="4"/>
  <c r="A3978" i="4"/>
  <c r="B3978" i="4"/>
  <c r="M3978" i="4"/>
  <c r="A3979" i="4"/>
  <c r="B3979" i="4"/>
  <c r="M3979" i="4"/>
  <c r="A3980" i="4"/>
  <c r="B3980" i="4"/>
  <c r="M3980" i="4"/>
  <c r="A3981" i="4"/>
  <c r="B3981" i="4"/>
  <c r="M3981" i="4"/>
  <c r="A3982" i="4"/>
  <c r="B3982" i="4"/>
  <c r="M3982" i="4"/>
  <c r="A3983" i="4"/>
  <c r="B3983" i="4"/>
  <c r="M3983" i="4"/>
  <c r="A3984" i="4"/>
  <c r="B3984" i="4"/>
  <c r="M3984" i="4"/>
  <c r="A3985" i="4"/>
  <c r="B3985" i="4"/>
  <c r="M3985" i="4"/>
  <c r="A3986" i="4"/>
  <c r="B3986" i="4"/>
  <c r="M3986" i="4"/>
  <c r="A3987" i="4"/>
  <c r="B3987" i="4"/>
  <c r="M3987" i="4"/>
  <c r="A3988" i="4"/>
  <c r="B3988" i="4"/>
  <c r="M3988" i="4"/>
  <c r="A3989" i="4"/>
  <c r="B3989" i="4"/>
  <c r="M3989" i="4"/>
  <c r="A3990" i="4"/>
  <c r="B3990" i="4"/>
  <c r="M3990" i="4"/>
  <c r="A3991" i="4"/>
  <c r="B3991" i="4"/>
  <c r="M3991" i="4"/>
  <c r="A3992" i="4"/>
  <c r="B3992" i="4"/>
  <c r="M3992" i="4"/>
  <c r="A3993" i="4"/>
  <c r="B3993" i="4"/>
  <c r="M3993" i="4"/>
  <c r="A3994" i="4"/>
  <c r="B3994" i="4"/>
  <c r="M3994" i="4"/>
  <c r="A3995" i="4"/>
  <c r="B3995" i="4"/>
  <c r="M3995" i="4"/>
  <c r="A3996" i="4"/>
  <c r="B3996" i="4"/>
  <c r="M3996" i="4"/>
  <c r="A3997" i="4"/>
  <c r="B3997" i="4"/>
  <c r="M3997" i="4"/>
  <c r="A3998" i="4"/>
  <c r="B3998" i="4"/>
  <c r="M3998" i="4"/>
  <c r="A3999" i="4"/>
  <c r="B3999" i="4"/>
  <c r="M3999" i="4"/>
  <c r="A4000" i="4"/>
  <c r="B4000" i="4"/>
  <c r="M4000" i="4"/>
  <c r="A4001" i="4"/>
  <c r="B4001" i="4"/>
  <c r="M4001" i="4"/>
  <c r="A4002" i="4"/>
  <c r="B4002" i="4"/>
  <c r="M4002" i="4"/>
  <c r="A4003" i="4"/>
  <c r="B4003" i="4"/>
  <c r="M4003" i="4"/>
  <c r="A4004" i="4"/>
  <c r="B4004" i="4"/>
  <c r="M4004" i="4"/>
  <c r="A4005" i="4"/>
  <c r="B4005" i="4"/>
  <c r="M4005" i="4"/>
  <c r="A4006" i="4"/>
  <c r="B4006" i="4"/>
  <c r="M4006" i="4"/>
  <c r="A4007" i="4"/>
  <c r="B4007" i="4"/>
  <c r="M4007" i="4"/>
  <c r="A4008" i="4"/>
  <c r="B4008" i="4"/>
  <c r="M4008" i="4"/>
  <c r="A4009" i="4"/>
  <c r="B4009" i="4"/>
  <c r="M4009" i="4"/>
  <c r="A4010" i="4"/>
  <c r="B4010" i="4"/>
  <c r="M4010" i="4"/>
  <c r="A4011" i="4"/>
  <c r="B4011" i="4"/>
  <c r="M4011" i="4"/>
  <c r="A4012" i="4"/>
  <c r="B4012" i="4"/>
  <c r="M4012" i="4"/>
  <c r="A4013" i="4"/>
  <c r="B4013" i="4"/>
  <c r="M4013" i="4"/>
  <c r="A4014" i="4"/>
  <c r="B4014" i="4"/>
  <c r="M4014" i="4"/>
  <c r="A4015" i="4"/>
  <c r="B4015" i="4"/>
  <c r="M4015" i="4"/>
  <c r="A4016" i="4"/>
  <c r="B4016" i="4"/>
  <c r="M4016" i="4"/>
  <c r="A4017" i="4"/>
  <c r="B4017" i="4"/>
  <c r="M4017" i="4"/>
  <c r="A4018" i="4"/>
  <c r="B4018" i="4"/>
  <c r="M4018" i="4"/>
  <c r="A4019" i="4"/>
  <c r="B4019" i="4"/>
  <c r="M4019" i="4"/>
  <c r="A4020" i="4"/>
  <c r="B4020" i="4"/>
  <c r="M4020" i="4"/>
  <c r="A4021" i="4"/>
  <c r="B4021" i="4"/>
  <c r="M4021" i="4"/>
  <c r="A4022" i="4"/>
  <c r="B4022" i="4"/>
  <c r="M4022" i="4"/>
  <c r="A4023" i="4"/>
  <c r="B4023" i="4"/>
  <c r="M4023" i="4"/>
  <c r="A4024" i="4"/>
  <c r="B4024" i="4"/>
  <c r="M4024" i="4"/>
  <c r="A4025" i="4"/>
  <c r="B4025" i="4"/>
  <c r="M4025" i="4"/>
  <c r="A4026" i="4"/>
  <c r="B4026" i="4"/>
  <c r="M4026" i="4"/>
  <c r="A4027" i="4"/>
  <c r="B4027" i="4"/>
  <c r="M4027" i="4"/>
  <c r="A4028" i="4"/>
  <c r="B4028" i="4"/>
  <c r="M4028" i="4"/>
  <c r="A4029" i="4"/>
  <c r="B4029" i="4"/>
  <c r="M4029" i="4"/>
  <c r="A4030" i="4"/>
  <c r="B4030" i="4"/>
  <c r="M4030" i="4"/>
  <c r="A4031" i="4"/>
  <c r="B4031" i="4"/>
  <c r="M4031" i="4"/>
  <c r="A4032" i="4"/>
  <c r="B4032" i="4"/>
  <c r="M4032" i="4"/>
  <c r="A4033" i="4"/>
  <c r="B4033" i="4"/>
  <c r="M4033" i="4"/>
  <c r="A4034" i="4"/>
  <c r="B4034" i="4"/>
  <c r="M4034" i="4"/>
  <c r="A4035" i="4"/>
  <c r="B4035" i="4"/>
  <c r="M4035" i="4"/>
  <c r="A4036" i="4"/>
  <c r="B4036" i="4"/>
  <c r="M4036" i="4"/>
  <c r="A4037" i="4"/>
  <c r="B4037" i="4"/>
  <c r="M4037" i="4"/>
  <c r="A4038" i="4"/>
  <c r="B4038" i="4"/>
  <c r="M4038" i="4"/>
  <c r="A4039" i="4"/>
  <c r="B4039" i="4"/>
  <c r="M4039" i="4"/>
  <c r="A4040" i="4"/>
  <c r="B4040" i="4"/>
  <c r="M4040" i="4"/>
  <c r="A4041" i="4"/>
  <c r="B4041" i="4"/>
  <c r="M4041" i="4"/>
  <c r="A4042" i="4"/>
  <c r="B4042" i="4"/>
  <c r="M4042" i="4"/>
  <c r="A4043" i="4"/>
  <c r="B4043" i="4"/>
  <c r="M4043" i="4"/>
  <c r="A4044" i="4"/>
  <c r="B4044" i="4"/>
  <c r="M4044" i="4"/>
  <c r="A4045" i="4"/>
  <c r="B4045" i="4"/>
  <c r="M4045" i="4"/>
  <c r="A4046" i="4"/>
  <c r="B4046" i="4"/>
  <c r="M4046" i="4"/>
  <c r="A4047" i="4"/>
  <c r="B4047" i="4"/>
  <c r="M4047" i="4"/>
  <c r="A4048" i="4"/>
  <c r="B4048" i="4"/>
  <c r="M4048" i="4"/>
  <c r="A4049" i="4"/>
  <c r="B4049" i="4"/>
  <c r="M4049" i="4"/>
  <c r="A4050" i="4"/>
  <c r="B4050" i="4"/>
  <c r="M4050" i="4"/>
  <c r="A4051" i="4"/>
  <c r="B4051" i="4"/>
  <c r="M4051" i="4"/>
  <c r="A4052" i="4"/>
  <c r="B4052" i="4"/>
  <c r="M4052" i="4"/>
  <c r="A4053" i="4"/>
  <c r="B4053" i="4"/>
  <c r="M4053" i="4"/>
  <c r="A4054" i="4"/>
  <c r="B4054" i="4"/>
  <c r="M4054" i="4"/>
  <c r="A4055" i="4"/>
  <c r="B4055" i="4"/>
  <c r="M4055" i="4"/>
  <c r="A4056" i="4"/>
  <c r="B4056" i="4"/>
  <c r="M4056" i="4"/>
  <c r="A4057" i="4"/>
  <c r="B4057" i="4"/>
  <c r="M4057" i="4"/>
  <c r="A4058" i="4"/>
  <c r="B4058" i="4"/>
  <c r="M4058" i="4"/>
  <c r="A4059" i="4"/>
  <c r="B4059" i="4"/>
  <c r="M4059" i="4"/>
  <c r="A4060" i="4"/>
  <c r="B4060" i="4"/>
  <c r="M4060" i="4"/>
  <c r="A4061" i="4"/>
  <c r="B4061" i="4"/>
  <c r="M4061" i="4"/>
  <c r="A4062" i="4"/>
  <c r="B4062" i="4"/>
  <c r="M4062" i="4"/>
  <c r="A4063" i="4"/>
  <c r="B4063" i="4"/>
  <c r="M4063" i="4"/>
  <c r="A4064" i="4"/>
  <c r="B4064" i="4"/>
  <c r="M4064" i="4"/>
  <c r="A4065" i="4"/>
  <c r="B4065" i="4"/>
  <c r="M4065" i="4"/>
  <c r="A4066" i="4"/>
  <c r="B4066" i="4"/>
  <c r="M4066" i="4"/>
  <c r="A4067" i="4"/>
  <c r="B4067" i="4"/>
  <c r="M4067" i="4"/>
  <c r="A4068" i="4"/>
  <c r="B4068" i="4"/>
  <c r="M4068" i="4"/>
  <c r="A4069" i="4"/>
  <c r="B4069" i="4"/>
  <c r="M4069" i="4"/>
  <c r="A4070" i="4"/>
  <c r="B4070" i="4"/>
  <c r="M4070" i="4"/>
  <c r="A4071" i="4"/>
  <c r="B4071" i="4"/>
  <c r="M4071" i="4"/>
  <c r="A4072" i="4"/>
  <c r="B4072" i="4"/>
  <c r="M4072" i="4"/>
  <c r="A4073" i="4"/>
  <c r="B4073" i="4"/>
  <c r="M4073" i="4"/>
  <c r="A4074" i="4"/>
  <c r="B4074" i="4"/>
  <c r="M4074" i="4"/>
  <c r="A4075" i="4"/>
  <c r="B4075" i="4"/>
  <c r="M4075" i="4"/>
  <c r="A4076" i="4"/>
  <c r="B4076" i="4"/>
  <c r="M4076" i="4"/>
  <c r="A4077" i="4"/>
  <c r="B4077" i="4"/>
  <c r="M4077" i="4"/>
  <c r="A4078" i="4"/>
  <c r="B4078" i="4"/>
  <c r="M4078" i="4"/>
  <c r="A4079" i="4"/>
  <c r="B4079" i="4"/>
  <c r="M4079" i="4"/>
  <c r="A4080" i="4"/>
  <c r="B4080" i="4"/>
  <c r="M4080" i="4"/>
  <c r="A4081" i="4"/>
  <c r="B4081" i="4"/>
  <c r="M4081" i="4"/>
  <c r="A4082" i="4"/>
  <c r="B4082" i="4"/>
  <c r="M4082" i="4"/>
  <c r="A4083" i="4"/>
  <c r="B4083" i="4"/>
  <c r="M4083" i="4"/>
  <c r="A4084" i="4"/>
  <c r="B4084" i="4"/>
  <c r="M4084" i="4"/>
  <c r="A4085" i="4"/>
  <c r="B4085" i="4"/>
  <c r="M4085" i="4"/>
  <c r="A4086" i="4"/>
  <c r="B4086" i="4"/>
  <c r="M4086" i="4"/>
  <c r="A4087" i="4"/>
  <c r="B4087" i="4"/>
  <c r="M4087" i="4"/>
  <c r="A4088" i="4"/>
  <c r="B4088" i="4"/>
  <c r="M4088" i="4"/>
  <c r="A4089" i="4"/>
  <c r="B4089" i="4"/>
  <c r="M4089" i="4"/>
  <c r="A4090" i="4"/>
  <c r="B4090" i="4"/>
  <c r="M4090" i="4"/>
  <c r="A4091" i="4"/>
  <c r="B4091" i="4"/>
  <c r="M4091" i="4"/>
  <c r="A4092" i="4"/>
  <c r="B4092" i="4"/>
  <c r="M4092" i="4"/>
  <c r="A4093" i="4"/>
  <c r="B4093" i="4"/>
  <c r="M4093" i="4"/>
  <c r="A4094" i="4"/>
  <c r="B4094" i="4"/>
  <c r="M4094" i="4"/>
  <c r="A4095" i="4"/>
  <c r="B4095" i="4"/>
  <c r="M4095" i="4"/>
  <c r="A4096" i="4"/>
  <c r="B4096" i="4"/>
  <c r="M4096" i="4"/>
  <c r="A4097" i="4"/>
  <c r="B4097" i="4"/>
  <c r="M4097" i="4"/>
  <c r="A4098" i="4"/>
  <c r="B4098" i="4"/>
  <c r="M4098" i="4"/>
  <c r="A4099" i="4"/>
  <c r="B4099" i="4"/>
  <c r="M4099" i="4"/>
  <c r="A4100" i="4"/>
  <c r="B4100" i="4"/>
  <c r="M4100" i="4"/>
  <c r="A4101" i="4"/>
  <c r="B4101" i="4"/>
  <c r="M4101" i="4"/>
  <c r="A4102" i="4"/>
  <c r="B4102" i="4"/>
  <c r="M4102" i="4"/>
  <c r="A4103" i="4"/>
  <c r="B4103" i="4"/>
  <c r="M4103" i="4"/>
  <c r="A4104" i="4"/>
  <c r="B4104" i="4"/>
  <c r="M4104" i="4"/>
  <c r="A4105" i="4"/>
  <c r="B4105" i="4"/>
  <c r="M4105" i="4"/>
  <c r="A4106" i="4"/>
  <c r="B4106" i="4"/>
  <c r="M4106" i="4"/>
  <c r="A4107" i="4"/>
  <c r="B4107" i="4"/>
  <c r="M4107" i="4"/>
  <c r="A4108" i="4"/>
  <c r="B4108" i="4"/>
  <c r="M4108" i="4"/>
  <c r="A4109" i="4"/>
  <c r="B4109" i="4"/>
  <c r="M4109" i="4"/>
  <c r="A4110" i="4"/>
  <c r="B4110" i="4"/>
  <c r="M4110" i="4"/>
  <c r="A4111" i="4"/>
  <c r="B4111" i="4"/>
  <c r="M4111" i="4"/>
  <c r="A4112" i="4"/>
  <c r="B4112" i="4"/>
  <c r="M4112" i="4"/>
  <c r="A4113" i="4"/>
  <c r="B4113" i="4"/>
  <c r="M4113" i="4"/>
  <c r="A4114" i="4"/>
  <c r="B4114" i="4"/>
  <c r="M4114" i="4"/>
  <c r="A4115" i="4"/>
  <c r="B4115" i="4"/>
  <c r="M4115" i="4"/>
  <c r="A4116" i="4"/>
  <c r="B4116" i="4"/>
  <c r="M4116" i="4"/>
  <c r="A4117" i="4"/>
  <c r="B4117" i="4"/>
  <c r="M4117" i="4"/>
  <c r="A4118" i="4"/>
  <c r="B4118" i="4"/>
  <c r="M4118" i="4"/>
  <c r="A4119" i="4"/>
  <c r="B4119" i="4"/>
  <c r="M4119" i="4"/>
  <c r="A4120" i="4"/>
  <c r="B4120" i="4"/>
  <c r="M4120" i="4"/>
  <c r="A4121" i="4"/>
  <c r="B4121" i="4"/>
  <c r="M4121" i="4"/>
  <c r="A4122" i="4"/>
  <c r="B4122" i="4"/>
  <c r="M4122" i="4"/>
  <c r="A4123" i="4"/>
  <c r="B4123" i="4"/>
  <c r="M4123" i="4"/>
  <c r="A4124" i="4"/>
  <c r="B4124" i="4"/>
  <c r="M4124" i="4"/>
  <c r="A4125" i="4"/>
  <c r="B4125" i="4"/>
  <c r="M4125" i="4"/>
  <c r="A4126" i="4"/>
  <c r="B4126" i="4"/>
  <c r="M4126" i="4"/>
  <c r="A4127" i="4"/>
  <c r="B4127" i="4"/>
  <c r="M4127" i="4"/>
  <c r="A4128" i="4"/>
  <c r="B4128" i="4"/>
  <c r="M4128" i="4"/>
  <c r="A4129" i="4"/>
  <c r="B4129" i="4"/>
  <c r="M4129" i="4"/>
  <c r="A4130" i="4"/>
  <c r="B4130" i="4"/>
  <c r="M4130" i="4"/>
  <c r="A4131" i="4"/>
  <c r="B4131" i="4"/>
  <c r="M4131" i="4"/>
  <c r="A4132" i="4"/>
  <c r="B4132" i="4"/>
  <c r="M4132" i="4"/>
  <c r="A4133" i="4"/>
  <c r="B4133" i="4"/>
  <c r="M4133" i="4"/>
  <c r="A4134" i="4"/>
  <c r="B4134" i="4"/>
  <c r="M4134" i="4"/>
  <c r="A4135" i="4"/>
  <c r="B4135" i="4"/>
  <c r="M4135" i="4"/>
  <c r="A4136" i="4"/>
  <c r="B4136" i="4"/>
  <c r="M4136" i="4"/>
  <c r="A4137" i="4"/>
  <c r="B4137" i="4"/>
  <c r="M4137" i="4"/>
  <c r="A4138" i="4"/>
  <c r="B4138" i="4"/>
  <c r="M4138" i="4"/>
  <c r="A4139" i="4"/>
  <c r="B4139" i="4"/>
  <c r="M4139" i="4"/>
  <c r="A4140" i="4"/>
  <c r="B4140" i="4"/>
  <c r="M4140" i="4"/>
  <c r="A4141" i="4"/>
  <c r="B4141" i="4"/>
  <c r="M4141" i="4"/>
  <c r="A4142" i="4"/>
  <c r="B4142" i="4"/>
  <c r="M4142" i="4"/>
  <c r="A4143" i="4"/>
  <c r="B4143" i="4"/>
  <c r="M4143" i="4"/>
  <c r="A4144" i="4"/>
  <c r="B4144" i="4"/>
  <c r="M4144" i="4"/>
  <c r="A4145" i="4"/>
  <c r="B4145" i="4"/>
  <c r="M4145" i="4"/>
  <c r="A4146" i="4"/>
  <c r="B4146" i="4"/>
  <c r="M4146" i="4"/>
  <c r="A4147" i="4"/>
  <c r="B4147" i="4"/>
  <c r="M4147" i="4"/>
  <c r="A4148" i="4"/>
  <c r="B4148" i="4"/>
  <c r="M4148" i="4"/>
  <c r="A4149" i="4"/>
  <c r="B4149" i="4"/>
  <c r="M4149" i="4"/>
  <c r="A4150" i="4"/>
  <c r="B4150" i="4"/>
  <c r="M4150" i="4"/>
  <c r="A4151" i="4"/>
  <c r="B4151" i="4"/>
  <c r="M4151" i="4"/>
  <c r="A4152" i="4"/>
  <c r="B4152" i="4"/>
  <c r="M4152" i="4"/>
  <c r="A4153" i="4"/>
  <c r="B4153" i="4"/>
  <c r="M4153" i="4"/>
  <c r="A4154" i="4"/>
  <c r="B4154" i="4"/>
  <c r="M4154" i="4"/>
  <c r="A4155" i="4"/>
  <c r="B4155" i="4"/>
  <c r="M4155" i="4"/>
  <c r="A4156" i="4"/>
  <c r="B4156" i="4"/>
  <c r="M4156" i="4"/>
  <c r="A4157" i="4"/>
  <c r="B4157" i="4"/>
  <c r="M4157" i="4"/>
  <c r="A4158" i="4"/>
  <c r="B4158" i="4"/>
  <c r="M4158" i="4"/>
  <c r="A4159" i="4"/>
  <c r="B4159" i="4"/>
  <c r="M4159" i="4"/>
  <c r="A4160" i="4"/>
  <c r="B4160" i="4"/>
  <c r="M4160" i="4"/>
  <c r="A4161" i="4"/>
  <c r="B4161" i="4"/>
  <c r="M4161" i="4"/>
  <c r="A4162" i="4"/>
  <c r="B4162" i="4"/>
  <c r="M4162" i="4"/>
  <c r="A4163" i="4"/>
  <c r="B4163" i="4"/>
  <c r="M4163" i="4"/>
  <c r="A4164" i="4"/>
  <c r="B4164" i="4"/>
  <c r="M4164" i="4"/>
  <c r="A4165" i="4"/>
  <c r="B4165" i="4"/>
  <c r="M4165" i="4"/>
  <c r="A4166" i="4"/>
  <c r="B4166" i="4"/>
  <c r="M4166" i="4"/>
  <c r="A4167" i="4"/>
  <c r="B4167" i="4"/>
  <c r="M4167" i="4"/>
  <c r="A4168" i="4"/>
  <c r="B4168" i="4"/>
  <c r="M4168" i="4"/>
  <c r="A4169" i="4"/>
  <c r="B4169" i="4"/>
  <c r="M4169" i="4"/>
  <c r="A4170" i="4"/>
  <c r="B4170" i="4"/>
  <c r="M4170" i="4"/>
  <c r="A4171" i="4"/>
  <c r="B4171" i="4"/>
  <c r="M4171" i="4"/>
  <c r="A4172" i="4"/>
  <c r="B4172" i="4"/>
  <c r="M4172" i="4"/>
  <c r="A4173" i="4"/>
  <c r="B4173" i="4"/>
  <c r="M4173" i="4"/>
  <c r="A4174" i="4"/>
  <c r="B4174" i="4"/>
  <c r="M4174" i="4"/>
  <c r="A4175" i="4"/>
  <c r="B4175" i="4"/>
  <c r="M4175" i="4"/>
  <c r="A4176" i="4"/>
  <c r="B4176" i="4"/>
  <c r="M4176" i="4"/>
  <c r="A4177" i="4"/>
  <c r="B4177" i="4"/>
  <c r="M4177" i="4"/>
  <c r="A4178" i="4"/>
  <c r="B4178" i="4"/>
  <c r="M4178" i="4"/>
  <c r="A4179" i="4"/>
  <c r="B4179" i="4"/>
  <c r="M4179" i="4"/>
  <c r="A4180" i="4"/>
  <c r="B4180" i="4"/>
  <c r="M4180" i="4"/>
  <c r="A4181" i="4"/>
  <c r="B4181" i="4"/>
  <c r="M4181" i="4"/>
  <c r="A4182" i="4"/>
  <c r="B4182" i="4"/>
  <c r="M4182" i="4"/>
  <c r="A4183" i="4"/>
  <c r="B4183" i="4"/>
  <c r="M4183" i="4"/>
  <c r="A4184" i="4"/>
  <c r="B4184" i="4"/>
  <c r="M4184" i="4"/>
  <c r="A4185" i="4"/>
  <c r="B4185" i="4"/>
  <c r="M4185" i="4"/>
  <c r="A4186" i="4"/>
  <c r="B4186" i="4"/>
  <c r="M4186" i="4"/>
  <c r="A4187" i="4"/>
  <c r="B4187" i="4"/>
  <c r="M4187" i="4"/>
  <c r="A4188" i="4"/>
  <c r="B4188" i="4"/>
  <c r="M4188" i="4"/>
  <c r="A4189" i="4"/>
  <c r="B4189" i="4"/>
  <c r="M4189" i="4"/>
  <c r="A4190" i="4"/>
  <c r="B4190" i="4"/>
  <c r="M4190" i="4"/>
  <c r="A4191" i="4"/>
  <c r="B4191" i="4"/>
  <c r="M4191" i="4"/>
  <c r="A4192" i="4"/>
  <c r="B4192" i="4"/>
  <c r="M4192" i="4"/>
  <c r="A4193" i="4"/>
  <c r="B4193" i="4"/>
  <c r="M4193" i="4"/>
  <c r="A4194" i="4"/>
  <c r="B4194" i="4"/>
  <c r="M4194" i="4"/>
  <c r="A4195" i="4"/>
  <c r="B4195" i="4"/>
  <c r="M4195" i="4"/>
  <c r="A4196" i="4"/>
  <c r="B4196" i="4"/>
  <c r="M4196" i="4"/>
  <c r="A4197" i="4"/>
  <c r="B4197" i="4"/>
  <c r="M4197" i="4"/>
  <c r="A4198" i="4"/>
  <c r="B4198" i="4"/>
  <c r="M4198" i="4"/>
  <c r="A4199" i="4"/>
  <c r="B4199" i="4"/>
  <c r="M4199" i="4"/>
  <c r="A4200" i="4"/>
  <c r="B4200" i="4"/>
  <c r="M4200" i="4"/>
  <c r="A4201" i="4"/>
  <c r="B4201" i="4"/>
  <c r="M4201" i="4"/>
  <c r="A4202" i="4"/>
  <c r="B4202" i="4"/>
  <c r="M4202" i="4"/>
  <c r="A4203" i="4"/>
  <c r="B4203" i="4"/>
  <c r="M4203" i="4"/>
  <c r="A4204" i="4"/>
  <c r="B4204" i="4"/>
  <c r="M4204" i="4"/>
  <c r="A4205" i="4"/>
  <c r="B4205" i="4"/>
  <c r="M4205" i="4"/>
  <c r="A4206" i="4"/>
  <c r="B4206" i="4"/>
  <c r="M4206" i="4"/>
  <c r="A4207" i="4"/>
  <c r="B4207" i="4"/>
  <c r="M4207" i="4"/>
  <c r="A4208" i="4"/>
  <c r="B4208" i="4"/>
  <c r="M4208" i="4"/>
  <c r="A4209" i="4"/>
  <c r="B4209" i="4"/>
  <c r="M4209" i="4"/>
  <c r="A4210" i="4"/>
  <c r="B4210" i="4"/>
  <c r="M4210" i="4"/>
  <c r="A4211" i="4"/>
  <c r="B4211" i="4"/>
  <c r="M4211" i="4"/>
  <c r="A4212" i="4"/>
  <c r="B4212" i="4"/>
  <c r="M4212" i="4"/>
  <c r="A4213" i="4"/>
  <c r="B4213" i="4"/>
  <c r="M4213" i="4"/>
  <c r="A4214" i="4"/>
  <c r="B4214" i="4"/>
  <c r="M4214" i="4"/>
  <c r="A4215" i="4"/>
  <c r="B4215" i="4"/>
  <c r="M4215" i="4"/>
  <c r="A4216" i="4"/>
  <c r="B4216" i="4"/>
  <c r="M4216" i="4"/>
  <c r="A4217" i="4"/>
  <c r="B4217" i="4"/>
  <c r="M4217" i="4"/>
  <c r="A4218" i="4"/>
  <c r="B4218" i="4"/>
  <c r="M4218" i="4"/>
  <c r="A4219" i="4"/>
  <c r="B4219" i="4"/>
  <c r="M4219" i="4"/>
  <c r="A4220" i="4"/>
  <c r="B4220" i="4"/>
  <c r="M4220" i="4"/>
  <c r="A4221" i="4"/>
  <c r="B4221" i="4"/>
  <c r="M4221" i="4"/>
  <c r="A4222" i="4"/>
  <c r="B4222" i="4"/>
  <c r="M4222" i="4"/>
  <c r="A4223" i="4"/>
  <c r="B4223" i="4"/>
  <c r="M4223" i="4"/>
  <c r="A4224" i="4"/>
  <c r="B4224" i="4"/>
  <c r="M4224" i="4"/>
  <c r="A4225" i="4"/>
  <c r="B4225" i="4"/>
  <c r="M4225" i="4"/>
  <c r="A4226" i="4"/>
  <c r="B4226" i="4"/>
  <c r="M4226" i="4"/>
  <c r="A4227" i="4"/>
  <c r="B4227" i="4"/>
  <c r="M4227" i="4"/>
  <c r="A4228" i="4"/>
  <c r="B4228" i="4"/>
  <c r="M4228" i="4"/>
  <c r="A4229" i="4"/>
  <c r="B4229" i="4"/>
  <c r="M4229" i="4"/>
  <c r="A4230" i="4"/>
  <c r="B4230" i="4"/>
  <c r="M4230" i="4"/>
  <c r="A4231" i="4"/>
  <c r="B4231" i="4"/>
  <c r="M4231" i="4"/>
  <c r="A4232" i="4"/>
  <c r="B4232" i="4"/>
  <c r="M4232" i="4"/>
  <c r="A4233" i="4"/>
  <c r="B4233" i="4"/>
  <c r="M4233" i="4"/>
  <c r="A4234" i="4"/>
  <c r="B4234" i="4"/>
  <c r="M4234" i="4"/>
  <c r="A4235" i="4"/>
  <c r="B4235" i="4"/>
  <c r="M4235" i="4"/>
  <c r="A4236" i="4"/>
  <c r="B4236" i="4"/>
  <c r="M4236" i="4"/>
  <c r="A4237" i="4"/>
  <c r="B4237" i="4"/>
  <c r="M4237" i="4"/>
  <c r="A4238" i="4"/>
  <c r="B4238" i="4"/>
  <c r="M4238" i="4"/>
  <c r="A4239" i="4"/>
  <c r="B4239" i="4"/>
  <c r="M4239" i="4"/>
  <c r="A4240" i="4"/>
  <c r="B4240" i="4"/>
  <c r="M4240" i="4"/>
  <c r="A4241" i="4"/>
  <c r="B4241" i="4"/>
  <c r="M4241" i="4"/>
  <c r="A4242" i="4"/>
  <c r="B4242" i="4"/>
  <c r="M4242" i="4"/>
  <c r="A4243" i="4"/>
  <c r="B4243" i="4"/>
  <c r="M4243" i="4"/>
  <c r="A4244" i="4"/>
  <c r="B4244" i="4"/>
  <c r="M4244" i="4"/>
  <c r="A4245" i="4"/>
  <c r="B4245" i="4"/>
  <c r="M4245" i="4"/>
  <c r="A4246" i="4"/>
  <c r="B4246" i="4"/>
  <c r="M4246" i="4"/>
  <c r="A4247" i="4"/>
  <c r="B4247" i="4"/>
  <c r="M4247" i="4"/>
  <c r="A4248" i="4"/>
  <c r="B4248" i="4"/>
  <c r="M4248" i="4"/>
  <c r="A4249" i="4"/>
  <c r="B4249" i="4"/>
  <c r="M4249" i="4"/>
  <c r="A4250" i="4"/>
  <c r="B4250" i="4"/>
  <c r="M4250" i="4"/>
  <c r="A4251" i="4"/>
  <c r="B4251" i="4"/>
  <c r="M4251" i="4"/>
  <c r="A4252" i="4"/>
  <c r="B4252" i="4"/>
  <c r="M4252" i="4"/>
  <c r="A4253" i="4"/>
  <c r="B4253" i="4"/>
  <c r="M4253" i="4"/>
  <c r="A4254" i="4"/>
  <c r="B4254" i="4"/>
  <c r="M4254" i="4"/>
  <c r="A4255" i="4"/>
  <c r="B4255" i="4"/>
  <c r="M4255" i="4"/>
  <c r="A4256" i="4"/>
  <c r="B4256" i="4"/>
  <c r="M4256" i="4"/>
  <c r="A4257" i="4"/>
  <c r="B4257" i="4"/>
  <c r="M4257" i="4"/>
  <c r="A4258" i="4"/>
  <c r="B4258" i="4"/>
  <c r="M4258" i="4"/>
  <c r="A4259" i="4"/>
  <c r="B4259" i="4"/>
  <c r="M4259" i="4"/>
  <c r="A4260" i="4"/>
  <c r="B4260" i="4"/>
  <c r="M4260" i="4"/>
  <c r="A4261" i="4"/>
  <c r="B4261" i="4"/>
  <c r="M4261" i="4"/>
  <c r="A4262" i="4"/>
  <c r="B4262" i="4"/>
  <c r="M4262" i="4"/>
  <c r="A4263" i="4"/>
  <c r="B4263" i="4"/>
  <c r="M4263" i="4"/>
  <c r="A4264" i="4"/>
  <c r="B4264" i="4"/>
  <c r="M4264" i="4"/>
  <c r="A4265" i="4"/>
  <c r="B4265" i="4"/>
  <c r="M4265" i="4"/>
  <c r="A4266" i="4"/>
  <c r="B4266" i="4"/>
  <c r="M4266" i="4"/>
  <c r="A4267" i="4"/>
  <c r="B4267" i="4"/>
  <c r="M4267" i="4"/>
  <c r="A4268" i="4"/>
  <c r="B4268" i="4"/>
  <c r="M4268" i="4"/>
  <c r="A4269" i="4"/>
  <c r="B4269" i="4"/>
  <c r="M4269" i="4"/>
  <c r="A4270" i="4"/>
  <c r="B4270" i="4"/>
  <c r="M4270" i="4"/>
  <c r="A4271" i="4"/>
  <c r="B4271" i="4"/>
  <c r="M4271" i="4"/>
  <c r="A4272" i="4"/>
  <c r="B4272" i="4"/>
  <c r="M4272" i="4"/>
  <c r="A4273" i="4"/>
  <c r="B4273" i="4"/>
  <c r="M4273" i="4"/>
  <c r="A4274" i="4"/>
  <c r="B4274" i="4"/>
  <c r="M4274" i="4"/>
  <c r="A4275" i="4"/>
  <c r="B4275" i="4"/>
  <c r="M4275" i="4"/>
  <c r="A4276" i="4"/>
  <c r="B4276" i="4"/>
  <c r="M4276" i="4"/>
  <c r="A4277" i="4"/>
  <c r="B4277" i="4"/>
  <c r="M4277" i="4"/>
  <c r="A4278" i="4"/>
  <c r="B4278" i="4"/>
  <c r="M4278" i="4"/>
  <c r="A4279" i="4"/>
  <c r="B4279" i="4"/>
  <c r="M4279" i="4"/>
  <c r="A4280" i="4"/>
  <c r="B4280" i="4"/>
  <c r="M4280" i="4"/>
  <c r="A4281" i="4"/>
  <c r="B4281" i="4"/>
  <c r="M4281" i="4"/>
  <c r="A4282" i="4"/>
  <c r="B4282" i="4"/>
  <c r="M4282" i="4"/>
  <c r="A4283" i="4"/>
  <c r="B4283" i="4"/>
  <c r="M4283" i="4"/>
  <c r="A4284" i="4"/>
  <c r="B4284" i="4"/>
  <c r="M4284" i="4"/>
  <c r="A4285" i="4"/>
  <c r="B4285" i="4"/>
  <c r="M4285" i="4"/>
  <c r="A4286" i="4"/>
  <c r="B4286" i="4"/>
  <c r="M4286" i="4"/>
  <c r="A4287" i="4"/>
  <c r="B4287" i="4"/>
  <c r="M4287" i="4"/>
  <c r="A4288" i="4"/>
  <c r="B4288" i="4"/>
  <c r="M4288" i="4"/>
  <c r="A4289" i="4"/>
  <c r="B4289" i="4"/>
  <c r="M4289" i="4"/>
  <c r="A4290" i="4"/>
  <c r="B4290" i="4"/>
  <c r="M4290" i="4"/>
  <c r="A4291" i="4"/>
  <c r="B4291" i="4"/>
  <c r="M4291" i="4"/>
  <c r="A4292" i="4"/>
  <c r="B4292" i="4"/>
  <c r="M4292" i="4"/>
  <c r="A4293" i="4"/>
  <c r="B4293" i="4"/>
  <c r="M4293" i="4"/>
  <c r="A4294" i="4"/>
  <c r="B4294" i="4"/>
  <c r="M4294" i="4"/>
  <c r="A4295" i="4"/>
  <c r="B4295" i="4"/>
  <c r="M4295" i="4"/>
  <c r="A4296" i="4"/>
  <c r="B4296" i="4"/>
  <c r="M4296" i="4"/>
  <c r="A4297" i="4"/>
  <c r="B4297" i="4"/>
  <c r="M4297" i="4"/>
  <c r="A4298" i="4"/>
  <c r="B4298" i="4"/>
  <c r="M4298" i="4"/>
  <c r="A4299" i="4"/>
  <c r="B4299" i="4"/>
  <c r="M4299" i="4"/>
  <c r="A4300" i="4"/>
  <c r="B4300" i="4"/>
  <c r="M4300" i="4"/>
  <c r="A4301" i="4"/>
  <c r="B4301" i="4"/>
  <c r="M4301" i="4"/>
  <c r="A4302" i="4"/>
  <c r="B4302" i="4"/>
  <c r="M4302" i="4"/>
  <c r="A4303" i="4"/>
  <c r="B4303" i="4"/>
  <c r="M4303" i="4"/>
  <c r="A4304" i="4"/>
  <c r="B4304" i="4"/>
  <c r="M4304" i="4"/>
  <c r="A4305" i="4"/>
  <c r="B4305" i="4"/>
  <c r="M4305" i="4"/>
  <c r="A4306" i="4"/>
  <c r="B4306" i="4"/>
  <c r="M4306" i="4"/>
  <c r="A4307" i="4"/>
  <c r="B4307" i="4"/>
  <c r="M4307" i="4"/>
  <c r="A4308" i="4"/>
  <c r="B4308" i="4"/>
  <c r="M4308" i="4"/>
  <c r="A4309" i="4"/>
  <c r="B4309" i="4"/>
  <c r="M4309" i="4"/>
  <c r="A4310" i="4"/>
  <c r="B4310" i="4"/>
  <c r="M4310" i="4"/>
  <c r="A4311" i="4"/>
  <c r="B4311" i="4"/>
  <c r="M4311" i="4"/>
  <c r="A4312" i="4"/>
  <c r="B4312" i="4"/>
  <c r="M4312" i="4"/>
  <c r="A4313" i="4"/>
  <c r="B4313" i="4"/>
  <c r="M4313" i="4"/>
  <c r="A4314" i="4"/>
  <c r="B4314" i="4"/>
  <c r="M4314" i="4"/>
  <c r="A4315" i="4"/>
  <c r="B4315" i="4"/>
  <c r="M4315" i="4"/>
  <c r="A4316" i="4"/>
  <c r="B4316" i="4"/>
  <c r="M4316" i="4"/>
  <c r="A4317" i="4"/>
  <c r="B4317" i="4"/>
  <c r="M4317" i="4"/>
  <c r="A4318" i="4"/>
  <c r="B4318" i="4"/>
  <c r="M4318" i="4"/>
  <c r="A4319" i="4"/>
  <c r="B4319" i="4"/>
  <c r="M4319" i="4"/>
  <c r="A4320" i="4"/>
  <c r="B4320" i="4"/>
  <c r="M4320" i="4"/>
  <c r="A4321" i="4"/>
  <c r="B4321" i="4"/>
  <c r="M4321" i="4"/>
  <c r="A4322" i="4"/>
  <c r="B4322" i="4"/>
  <c r="M4322" i="4"/>
  <c r="A4323" i="4"/>
  <c r="B4323" i="4"/>
  <c r="M4323" i="4"/>
  <c r="A4324" i="4"/>
  <c r="B4324" i="4"/>
  <c r="M4324" i="4"/>
  <c r="A4325" i="4"/>
  <c r="B4325" i="4"/>
  <c r="M4325" i="4"/>
  <c r="A4326" i="4"/>
  <c r="B4326" i="4"/>
  <c r="M4326" i="4"/>
  <c r="A4327" i="4"/>
  <c r="B4327" i="4"/>
  <c r="M4327" i="4"/>
  <c r="A4328" i="4"/>
  <c r="B4328" i="4"/>
  <c r="M4328" i="4"/>
  <c r="A4329" i="4"/>
  <c r="B4329" i="4"/>
  <c r="M4329" i="4"/>
  <c r="A4330" i="4"/>
  <c r="B4330" i="4"/>
  <c r="M4330" i="4"/>
  <c r="A4331" i="4"/>
  <c r="B4331" i="4"/>
  <c r="M4331" i="4"/>
  <c r="A4332" i="4"/>
  <c r="B4332" i="4"/>
  <c r="M4332" i="4"/>
  <c r="A4333" i="4"/>
  <c r="B4333" i="4"/>
  <c r="M4333" i="4"/>
  <c r="A4334" i="4"/>
  <c r="B4334" i="4"/>
  <c r="M4334" i="4"/>
  <c r="A4335" i="4"/>
  <c r="B4335" i="4"/>
  <c r="M4335" i="4"/>
  <c r="A4336" i="4"/>
  <c r="B4336" i="4"/>
  <c r="M4336" i="4"/>
  <c r="A4337" i="4"/>
  <c r="B4337" i="4"/>
  <c r="M4337" i="4"/>
  <c r="A4338" i="4"/>
  <c r="B4338" i="4"/>
  <c r="M4338" i="4"/>
  <c r="A4339" i="4"/>
  <c r="B4339" i="4"/>
  <c r="M4339" i="4"/>
  <c r="A4340" i="4"/>
  <c r="B4340" i="4"/>
  <c r="M4340" i="4"/>
  <c r="A4341" i="4"/>
  <c r="B4341" i="4"/>
  <c r="M4341" i="4"/>
  <c r="A4342" i="4"/>
  <c r="B4342" i="4"/>
  <c r="M4342" i="4"/>
  <c r="A4343" i="4"/>
  <c r="B4343" i="4"/>
  <c r="M4343" i="4"/>
  <c r="A4344" i="4"/>
  <c r="B4344" i="4"/>
  <c r="M4344" i="4"/>
  <c r="A4345" i="4"/>
  <c r="B4345" i="4"/>
  <c r="M4345" i="4"/>
  <c r="A4346" i="4"/>
  <c r="B4346" i="4"/>
  <c r="M4346" i="4"/>
  <c r="A4347" i="4"/>
  <c r="B4347" i="4"/>
  <c r="M4347" i="4"/>
  <c r="A4348" i="4"/>
  <c r="B4348" i="4"/>
  <c r="M4348" i="4"/>
  <c r="A4349" i="4"/>
  <c r="B4349" i="4"/>
  <c r="M4349" i="4"/>
  <c r="A4350" i="4"/>
  <c r="B4350" i="4"/>
  <c r="M4350" i="4"/>
  <c r="A4351" i="4"/>
  <c r="B4351" i="4"/>
  <c r="M4351" i="4"/>
  <c r="A4352" i="4"/>
  <c r="B4352" i="4"/>
  <c r="M4352" i="4"/>
  <c r="A4353" i="4"/>
  <c r="B4353" i="4"/>
  <c r="M4353" i="4"/>
  <c r="A4354" i="4"/>
  <c r="B4354" i="4"/>
  <c r="M4354" i="4"/>
  <c r="A4355" i="4"/>
  <c r="B4355" i="4"/>
  <c r="M4355" i="4"/>
  <c r="A4356" i="4"/>
  <c r="B4356" i="4"/>
  <c r="M4356" i="4"/>
  <c r="A4357" i="4"/>
  <c r="B4357" i="4"/>
  <c r="M4357" i="4"/>
  <c r="A4358" i="4"/>
  <c r="B4358" i="4"/>
  <c r="M4358" i="4"/>
  <c r="A4359" i="4"/>
  <c r="B4359" i="4"/>
  <c r="M4359" i="4"/>
  <c r="A4360" i="4"/>
  <c r="B4360" i="4"/>
  <c r="M4360" i="4"/>
  <c r="A4361" i="4"/>
  <c r="B4361" i="4"/>
  <c r="M4361" i="4"/>
  <c r="A4362" i="4"/>
  <c r="B4362" i="4"/>
  <c r="M4362" i="4"/>
  <c r="A4363" i="4"/>
  <c r="B4363" i="4"/>
  <c r="M4363" i="4"/>
  <c r="A4364" i="4"/>
  <c r="B4364" i="4"/>
  <c r="M4364" i="4"/>
  <c r="A4365" i="4"/>
  <c r="B4365" i="4"/>
  <c r="M4365" i="4"/>
  <c r="A4366" i="4"/>
  <c r="B4366" i="4"/>
  <c r="M4366" i="4"/>
  <c r="A4367" i="4"/>
  <c r="B4367" i="4"/>
  <c r="M4367" i="4"/>
  <c r="A4368" i="4"/>
  <c r="B4368" i="4"/>
  <c r="M4368" i="4"/>
  <c r="A4369" i="4"/>
  <c r="B4369" i="4"/>
  <c r="M4369" i="4"/>
  <c r="A4370" i="4"/>
  <c r="B4370" i="4"/>
  <c r="M4370" i="4"/>
  <c r="A4371" i="4"/>
  <c r="B4371" i="4"/>
  <c r="M4371" i="4"/>
  <c r="A4372" i="4"/>
  <c r="B4372" i="4"/>
  <c r="M4372" i="4"/>
  <c r="A4373" i="4"/>
  <c r="B4373" i="4"/>
  <c r="M4373" i="4"/>
  <c r="A4374" i="4"/>
  <c r="B4374" i="4"/>
  <c r="M4374" i="4"/>
  <c r="A4375" i="4"/>
  <c r="B4375" i="4"/>
  <c r="M4375" i="4"/>
  <c r="A4376" i="4"/>
  <c r="B4376" i="4"/>
  <c r="M4376" i="4"/>
  <c r="A4377" i="4"/>
  <c r="B4377" i="4"/>
  <c r="M4377" i="4"/>
  <c r="A4378" i="4"/>
  <c r="B4378" i="4"/>
  <c r="M4378" i="4"/>
  <c r="A4379" i="4"/>
  <c r="B4379" i="4"/>
  <c r="M4379" i="4"/>
  <c r="A4380" i="4"/>
  <c r="B4380" i="4"/>
  <c r="M4380" i="4"/>
  <c r="A4381" i="4"/>
  <c r="B4381" i="4"/>
  <c r="M4381" i="4"/>
  <c r="A4382" i="4"/>
  <c r="B4382" i="4"/>
  <c r="M4382" i="4"/>
  <c r="A4383" i="4"/>
  <c r="B4383" i="4"/>
  <c r="M4383" i="4"/>
  <c r="A4384" i="4"/>
  <c r="B4384" i="4"/>
  <c r="M4384" i="4"/>
  <c r="A4385" i="4"/>
  <c r="B4385" i="4"/>
  <c r="M4385" i="4"/>
  <c r="A4386" i="4"/>
  <c r="B4386" i="4"/>
  <c r="M4386" i="4"/>
  <c r="A4387" i="4"/>
  <c r="B4387" i="4"/>
  <c r="M4387" i="4"/>
  <c r="A4388" i="4"/>
  <c r="B4388" i="4"/>
  <c r="M4388" i="4"/>
  <c r="A4389" i="4"/>
  <c r="B4389" i="4"/>
  <c r="M4389" i="4"/>
  <c r="A4390" i="4"/>
  <c r="B4390" i="4"/>
  <c r="M4390" i="4"/>
  <c r="A4391" i="4"/>
  <c r="B4391" i="4"/>
  <c r="M4391" i="4"/>
  <c r="A4392" i="4"/>
  <c r="B4392" i="4"/>
  <c r="M4392" i="4"/>
  <c r="A4393" i="4"/>
  <c r="B4393" i="4"/>
  <c r="M4393" i="4"/>
  <c r="A4394" i="4"/>
  <c r="B4394" i="4"/>
  <c r="M4394" i="4"/>
  <c r="A4395" i="4"/>
  <c r="B4395" i="4"/>
  <c r="M4395" i="4"/>
  <c r="A4396" i="4"/>
  <c r="B4396" i="4"/>
  <c r="M4396" i="4"/>
  <c r="A4397" i="4"/>
  <c r="B4397" i="4"/>
  <c r="M4397" i="4"/>
  <c r="A4398" i="4"/>
  <c r="B4398" i="4"/>
  <c r="M4398" i="4"/>
  <c r="A4399" i="4"/>
  <c r="B4399" i="4"/>
  <c r="M4399" i="4"/>
  <c r="A4400" i="4"/>
  <c r="B4400" i="4"/>
  <c r="M4400" i="4"/>
  <c r="A4401" i="4"/>
  <c r="B4401" i="4"/>
  <c r="M4401" i="4"/>
  <c r="A4402" i="4"/>
  <c r="B4402" i="4"/>
  <c r="M4402" i="4"/>
  <c r="A4403" i="4"/>
  <c r="B4403" i="4"/>
  <c r="M4403" i="4"/>
  <c r="A4404" i="4"/>
  <c r="B4404" i="4"/>
  <c r="M4404" i="4"/>
  <c r="A4405" i="4"/>
  <c r="B4405" i="4"/>
  <c r="M4405" i="4"/>
  <c r="A4406" i="4"/>
  <c r="B4406" i="4"/>
  <c r="M4406" i="4"/>
  <c r="A4407" i="4"/>
  <c r="B4407" i="4"/>
  <c r="M4407" i="4"/>
  <c r="A4408" i="4"/>
  <c r="B4408" i="4"/>
  <c r="M4408" i="4"/>
  <c r="A4409" i="4"/>
  <c r="B4409" i="4"/>
  <c r="M4409" i="4"/>
  <c r="A4410" i="4"/>
  <c r="B4410" i="4"/>
  <c r="M4410" i="4"/>
  <c r="A4411" i="4"/>
  <c r="B4411" i="4"/>
  <c r="M4411" i="4"/>
  <c r="A4412" i="4"/>
  <c r="B4412" i="4"/>
  <c r="M4412" i="4"/>
  <c r="A4413" i="4"/>
  <c r="B4413" i="4"/>
  <c r="M4413" i="4"/>
  <c r="A4414" i="4"/>
  <c r="B4414" i="4"/>
  <c r="M4414" i="4"/>
  <c r="A4415" i="4"/>
  <c r="B4415" i="4"/>
  <c r="M4415" i="4"/>
  <c r="A4416" i="4"/>
  <c r="B4416" i="4"/>
  <c r="M4416" i="4"/>
  <c r="A4417" i="4"/>
  <c r="B4417" i="4"/>
  <c r="M4417" i="4"/>
  <c r="A4418" i="4"/>
  <c r="B4418" i="4"/>
  <c r="M4418" i="4"/>
  <c r="A4419" i="4"/>
  <c r="B4419" i="4"/>
  <c r="M4419" i="4"/>
  <c r="A4420" i="4"/>
  <c r="B4420" i="4"/>
  <c r="M4420" i="4"/>
  <c r="A4421" i="4"/>
  <c r="B4421" i="4"/>
  <c r="M4421" i="4"/>
  <c r="A4422" i="4"/>
  <c r="B4422" i="4"/>
  <c r="M4422" i="4"/>
  <c r="A4423" i="4"/>
  <c r="B4423" i="4"/>
  <c r="M4423" i="4"/>
  <c r="A4424" i="4"/>
  <c r="B4424" i="4"/>
  <c r="M4424" i="4"/>
  <c r="A4425" i="4"/>
  <c r="B4425" i="4"/>
  <c r="M4425" i="4"/>
  <c r="A4426" i="4"/>
  <c r="B4426" i="4"/>
  <c r="M4426" i="4"/>
  <c r="A4427" i="4"/>
  <c r="B4427" i="4"/>
  <c r="M4427" i="4"/>
  <c r="A4428" i="4"/>
  <c r="B4428" i="4"/>
  <c r="M4428" i="4"/>
  <c r="A4429" i="4"/>
  <c r="B4429" i="4"/>
  <c r="M4429" i="4"/>
  <c r="A4430" i="4"/>
  <c r="B4430" i="4"/>
  <c r="M4430" i="4"/>
  <c r="A4431" i="4"/>
  <c r="B4431" i="4"/>
  <c r="M4431" i="4"/>
  <c r="A4432" i="4"/>
  <c r="B4432" i="4"/>
  <c r="M4432" i="4"/>
  <c r="A4433" i="4"/>
  <c r="B4433" i="4"/>
  <c r="M4433" i="4"/>
  <c r="A4434" i="4"/>
  <c r="B4434" i="4"/>
  <c r="M4434" i="4"/>
  <c r="A4435" i="4"/>
  <c r="B4435" i="4"/>
  <c r="M4435" i="4"/>
  <c r="A4436" i="4"/>
  <c r="B4436" i="4"/>
  <c r="M4436" i="4"/>
  <c r="A4437" i="4"/>
  <c r="B4437" i="4"/>
  <c r="M4437" i="4"/>
  <c r="A4438" i="4"/>
  <c r="B4438" i="4"/>
  <c r="M4438" i="4"/>
  <c r="A4439" i="4"/>
  <c r="B4439" i="4"/>
  <c r="M4439" i="4"/>
  <c r="A4440" i="4"/>
  <c r="B4440" i="4"/>
  <c r="M4440" i="4"/>
  <c r="A4441" i="4"/>
  <c r="B4441" i="4"/>
  <c r="M4441" i="4"/>
  <c r="A4442" i="4"/>
  <c r="B4442" i="4"/>
  <c r="M4442" i="4"/>
  <c r="A4443" i="4"/>
  <c r="B4443" i="4"/>
  <c r="M4443" i="4"/>
  <c r="A4444" i="4"/>
  <c r="B4444" i="4"/>
  <c r="M4444" i="4"/>
  <c r="A4445" i="4"/>
  <c r="B4445" i="4"/>
  <c r="M4445" i="4"/>
  <c r="A4446" i="4"/>
  <c r="B4446" i="4"/>
  <c r="M4446" i="4"/>
  <c r="A4447" i="4"/>
  <c r="B4447" i="4"/>
  <c r="M4447" i="4"/>
  <c r="A4448" i="4"/>
  <c r="B4448" i="4"/>
  <c r="M4448" i="4"/>
  <c r="A4449" i="4"/>
  <c r="B4449" i="4"/>
  <c r="M4449" i="4"/>
  <c r="A4450" i="4"/>
  <c r="B4450" i="4"/>
  <c r="M4450" i="4"/>
  <c r="A4451" i="4"/>
  <c r="B4451" i="4"/>
  <c r="M4451" i="4"/>
  <c r="A4452" i="4"/>
  <c r="B4452" i="4"/>
  <c r="M4452" i="4"/>
  <c r="A4453" i="4"/>
  <c r="B4453" i="4"/>
  <c r="M4453" i="4"/>
  <c r="A4454" i="4"/>
  <c r="B4454" i="4"/>
  <c r="M4454" i="4"/>
  <c r="A4455" i="4"/>
  <c r="B4455" i="4"/>
  <c r="M4455" i="4"/>
  <c r="A4456" i="4"/>
  <c r="B4456" i="4"/>
  <c r="M4456" i="4"/>
  <c r="A4457" i="4"/>
  <c r="B4457" i="4"/>
  <c r="M4457" i="4"/>
  <c r="A4458" i="4"/>
  <c r="B4458" i="4"/>
  <c r="M4458" i="4"/>
  <c r="A4459" i="4"/>
  <c r="B4459" i="4"/>
  <c r="M4459" i="4"/>
  <c r="A4460" i="4"/>
  <c r="B4460" i="4"/>
  <c r="M4460" i="4"/>
  <c r="A4461" i="4"/>
  <c r="B4461" i="4"/>
  <c r="M4461" i="4"/>
  <c r="A4462" i="4"/>
  <c r="B4462" i="4"/>
  <c r="M4462" i="4"/>
  <c r="A4463" i="4"/>
  <c r="B4463" i="4"/>
  <c r="M4463" i="4"/>
  <c r="A4464" i="4"/>
  <c r="B4464" i="4"/>
  <c r="M4464" i="4"/>
  <c r="A4465" i="4"/>
  <c r="B4465" i="4"/>
  <c r="M4465" i="4"/>
  <c r="A4466" i="4"/>
  <c r="B4466" i="4"/>
  <c r="M4466" i="4"/>
  <c r="A4467" i="4"/>
  <c r="B4467" i="4"/>
  <c r="M4467" i="4"/>
  <c r="A4468" i="4"/>
  <c r="B4468" i="4"/>
  <c r="M4468" i="4"/>
  <c r="A4469" i="4"/>
  <c r="B4469" i="4"/>
  <c r="M4469" i="4"/>
  <c r="A4470" i="4"/>
  <c r="B4470" i="4"/>
  <c r="M4470" i="4"/>
  <c r="A4471" i="4"/>
  <c r="B4471" i="4"/>
  <c r="M4471" i="4"/>
  <c r="A4472" i="4"/>
  <c r="B4472" i="4"/>
  <c r="M4472" i="4"/>
  <c r="A4473" i="4"/>
  <c r="B4473" i="4"/>
  <c r="M4473" i="4"/>
  <c r="A4474" i="4"/>
  <c r="B4474" i="4"/>
  <c r="M4474" i="4"/>
  <c r="A4475" i="4"/>
  <c r="B4475" i="4"/>
  <c r="M4475" i="4"/>
  <c r="A4476" i="4"/>
  <c r="B4476" i="4"/>
  <c r="M4476" i="4"/>
  <c r="A4477" i="4"/>
  <c r="B4477" i="4"/>
  <c r="M4477" i="4"/>
  <c r="A4478" i="4"/>
  <c r="B4478" i="4"/>
  <c r="M4478" i="4"/>
  <c r="A4479" i="4"/>
  <c r="B4479" i="4"/>
  <c r="M4479" i="4"/>
  <c r="A4480" i="4"/>
  <c r="B4480" i="4"/>
  <c r="M4480" i="4"/>
  <c r="A4481" i="4"/>
  <c r="B4481" i="4"/>
  <c r="M4481" i="4"/>
  <c r="A4482" i="4"/>
  <c r="B4482" i="4"/>
  <c r="M4482" i="4"/>
  <c r="A4483" i="4"/>
  <c r="B4483" i="4"/>
  <c r="M4483" i="4"/>
  <c r="A4484" i="4"/>
  <c r="B4484" i="4"/>
  <c r="M4484" i="4"/>
  <c r="A4485" i="4"/>
  <c r="B4485" i="4"/>
  <c r="M4485" i="4"/>
  <c r="A4486" i="4"/>
  <c r="B4486" i="4"/>
  <c r="M4486" i="4"/>
  <c r="A4487" i="4"/>
  <c r="B4487" i="4"/>
  <c r="M4487" i="4"/>
  <c r="A4488" i="4"/>
  <c r="B4488" i="4"/>
  <c r="M4488" i="4"/>
  <c r="A4489" i="4"/>
  <c r="B4489" i="4"/>
  <c r="M4489" i="4"/>
  <c r="A4490" i="4"/>
  <c r="B4490" i="4"/>
  <c r="M4490" i="4"/>
  <c r="A4491" i="4"/>
  <c r="B4491" i="4"/>
  <c r="M4491" i="4"/>
  <c r="A4492" i="4"/>
  <c r="B4492" i="4"/>
  <c r="M4492" i="4"/>
  <c r="A4493" i="4"/>
  <c r="B4493" i="4"/>
  <c r="M4493" i="4"/>
  <c r="A4494" i="4"/>
  <c r="B4494" i="4"/>
  <c r="M4494" i="4"/>
  <c r="A4495" i="4"/>
  <c r="B4495" i="4"/>
  <c r="M4495" i="4"/>
  <c r="A4496" i="4"/>
  <c r="B4496" i="4"/>
  <c r="M4496" i="4"/>
  <c r="A4497" i="4"/>
  <c r="B4497" i="4"/>
  <c r="M4497" i="4"/>
  <c r="A4498" i="4"/>
  <c r="B4498" i="4"/>
  <c r="M4498" i="4"/>
  <c r="A4499" i="4"/>
  <c r="B4499" i="4"/>
  <c r="M4499" i="4"/>
  <c r="A4500" i="4"/>
  <c r="B4500" i="4"/>
  <c r="M4500" i="4"/>
  <c r="A4501" i="4"/>
  <c r="B4501" i="4"/>
  <c r="M4501" i="4"/>
  <c r="A4502" i="4"/>
  <c r="B4502" i="4"/>
  <c r="M4502" i="4"/>
  <c r="A4503" i="4"/>
  <c r="B4503" i="4"/>
  <c r="M4503" i="4"/>
  <c r="A4504" i="4"/>
  <c r="B4504" i="4"/>
  <c r="M4504" i="4"/>
  <c r="A4505" i="4"/>
  <c r="B4505" i="4"/>
  <c r="M4505" i="4"/>
  <c r="A4506" i="4"/>
  <c r="B4506" i="4"/>
  <c r="M4506" i="4"/>
  <c r="A4507" i="4"/>
  <c r="B4507" i="4"/>
  <c r="M4507" i="4"/>
  <c r="A4508" i="4"/>
  <c r="B4508" i="4"/>
  <c r="M4508" i="4"/>
  <c r="A4509" i="4"/>
  <c r="B4509" i="4"/>
  <c r="M4509" i="4"/>
  <c r="A4510" i="4"/>
  <c r="B4510" i="4"/>
  <c r="M4510" i="4"/>
  <c r="A4511" i="4"/>
  <c r="B4511" i="4"/>
  <c r="M4511" i="4"/>
  <c r="A4512" i="4"/>
  <c r="B4512" i="4"/>
  <c r="M4512" i="4"/>
  <c r="A4513" i="4"/>
  <c r="B4513" i="4"/>
  <c r="M4513" i="4"/>
  <c r="A4514" i="4"/>
  <c r="B4514" i="4"/>
  <c r="M4514" i="4"/>
  <c r="A4515" i="4"/>
  <c r="B4515" i="4"/>
  <c r="M4515" i="4"/>
  <c r="A4516" i="4"/>
  <c r="B4516" i="4"/>
  <c r="M4516" i="4"/>
  <c r="A4517" i="4"/>
  <c r="B4517" i="4"/>
  <c r="M4517" i="4"/>
  <c r="A4518" i="4"/>
  <c r="B4518" i="4"/>
  <c r="M4518" i="4"/>
  <c r="A4519" i="4"/>
  <c r="B4519" i="4"/>
  <c r="M4519" i="4"/>
  <c r="A4520" i="4"/>
  <c r="B4520" i="4"/>
  <c r="M4520" i="4"/>
  <c r="A4521" i="4"/>
  <c r="B4521" i="4"/>
  <c r="M4521" i="4"/>
  <c r="A4522" i="4"/>
  <c r="B4522" i="4"/>
  <c r="M4522" i="4"/>
  <c r="A4523" i="4"/>
  <c r="B4523" i="4"/>
  <c r="M4523" i="4"/>
  <c r="A4524" i="4"/>
  <c r="B4524" i="4"/>
  <c r="M4524" i="4"/>
  <c r="A4525" i="4"/>
  <c r="B4525" i="4"/>
  <c r="M4525" i="4"/>
  <c r="A4526" i="4"/>
  <c r="B4526" i="4"/>
  <c r="M4526" i="4"/>
  <c r="A4527" i="4"/>
  <c r="B4527" i="4"/>
  <c r="M4527" i="4"/>
  <c r="A4528" i="4"/>
  <c r="B4528" i="4"/>
  <c r="M4528" i="4"/>
  <c r="A4529" i="4"/>
  <c r="B4529" i="4"/>
  <c r="M4529" i="4"/>
  <c r="A4530" i="4"/>
  <c r="B4530" i="4"/>
  <c r="M4530" i="4"/>
  <c r="A4531" i="4"/>
  <c r="B4531" i="4"/>
  <c r="M4531" i="4"/>
  <c r="A4532" i="4"/>
  <c r="B4532" i="4"/>
  <c r="M4532" i="4"/>
  <c r="A4533" i="4"/>
  <c r="B4533" i="4"/>
  <c r="M4533" i="4"/>
  <c r="A4534" i="4"/>
  <c r="B4534" i="4"/>
  <c r="M4534" i="4"/>
  <c r="A4535" i="4"/>
  <c r="B4535" i="4"/>
  <c r="M4535" i="4"/>
  <c r="A4536" i="4"/>
  <c r="B4536" i="4"/>
  <c r="M4536" i="4"/>
  <c r="A4537" i="4"/>
  <c r="B4537" i="4"/>
  <c r="M4537" i="4"/>
  <c r="A4538" i="4"/>
  <c r="B4538" i="4"/>
  <c r="M4538" i="4"/>
  <c r="A4539" i="4"/>
  <c r="B4539" i="4"/>
  <c r="M4539" i="4"/>
  <c r="A4540" i="4"/>
  <c r="B4540" i="4"/>
  <c r="M4540" i="4"/>
  <c r="A4541" i="4"/>
  <c r="B4541" i="4"/>
  <c r="M4541" i="4"/>
  <c r="A4542" i="4"/>
  <c r="B4542" i="4"/>
  <c r="M4542" i="4"/>
  <c r="A4543" i="4"/>
  <c r="B4543" i="4"/>
  <c r="M4543" i="4"/>
  <c r="A4544" i="4"/>
  <c r="B4544" i="4"/>
  <c r="M4544" i="4"/>
  <c r="A4545" i="4"/>
  <c r="B4545" i="4"/>
  <c r="M4545" i="4"/>
  <c r="A4546" i="4"/>
  <c r="B4546" i="4"/>
  <c r="M4546" i="4"/>
  <c r="A4547" i="4"/>
  <c r="B4547" i="4"/>
  <c r="M4547" i="4"/>
  <c r="A4548" i="4"/>
  <c r="B4548" i="4"/>
  <c r="M4548" i="4"/>
  <c r="A4549" i="4"/>
  <c r="B4549" i="4"/>
  <c r="M4549" i="4"/>
  <c r="A4550" i="4"/>
  <c r="B4550" i="4"/>
  <c r="M4550" i="4"/>
  <c r="A4551" i="4"/>
  <c r="B4551" i="4"/>
  <c r="M4551" i="4"/>
  <c r="A4552" i="4"/>
  <c r="B4552" i="4"/>
  <c r="M4552" i="4"/>
  <c r="A4553" i="4"/>
  <c r="B4553" i="4"/>
  <c r="M4553" i="4"/>
  <c r="A4554" i="4"/>
  <c r="B4554" i="4"/>
  <c r="M4554" i="4"/>
  <c r="A4555" i="4"/>
  <c r="B4555" i="4"/>
  <c r="M4555" i="4"/>
  <c r="A4556" i="4"/>
  <c r="B4556" i="4"/>
  <c r="M4556" i="4"/>
  <c r="A4557" i="4"/>
  <c r="B4557" i="4"/>
  <c r="M4557" i="4"/>
  <c r="A4558" i="4"/>
  <c r="B4558" i="4"/>
  <c r="M4558" i="4"/>
  <c r="A4559" i="4"/>
  <c r="B4559" i="4"/>
  <c r="M4559" i="4"/>
  <c r="A4560" i="4"/>
  <c r="B4560" i="4"/>
  <c r="M4560" i="4"/>
  <c r="A4561" i="4"/>
  <c r="B4561" i="4"/>
  <c r="M4561" i="4"/>
  <c r="A4562" i="4"/>
  <c r="B4562" i="4"/>
  <c r="M4562" i="4"/>
  <c r="A4563" i="4"/>
  <c r="B4563" i="4"/>
  <c r="M4563" i="4"/>
  <c r="A4564" i="4"/>
  <c r="B4564" i="4"/>
  <c r="M4564" i="4"/>
  <c r="A4565" i="4"/>
  <c r="B4565" i="4"/>
  <c r="M4565" i="4"/>
  <c r="A4566" i="4"/>
  <c r="B4566" i="4"/>
  <c r="M4566" i="4"/>
  <c r="A4567" i="4"/>
  <c r="B4567" i="4"/>
  <c r="M4567" i="4"/>
  <c r="A4568" i="4"/>
  <c r="B4568" i="4"/>
  <c r="M4568" i="4"/>
  <c r="A4569" i="4"/>
  <c r="B4569" i="4"/>
  <c r="M4569" i="4"/>
  <c r="A4570" i="4"/>
  <c r="B4570" i="4"/>
  <c r="M4570" i="4"/>
  <c r="A4571" i="4"/>
  <c r="B4571" i="4"/>
  <c r="M4571" i="4"/>
  <c r="A4572" i="4"/>
  <c r="B4572" i="4"/>
  <c r="M4572" i="4"/>
  <c r="A4573" i="4"/>
  <c r="B4573" i="4"/>
  <c r="M4573" i="4"/>
  <c r="A4574" i="4"/>
  <c r="B4574" i="4"/>
  <c r="M4574" i="4"/>
  <c r="A4575" i="4"/>
  <c r="B4575" i="4"/>
  <c r="M4575" i="4"/>
  <c r="A4576" i="4"/>
  <c r="B4576" i="4"/>
  <c r="M4576" i="4"/>
  <c r="A4577" i="4"/>
  <c r="B4577" i="4"/>
  <c r="M4577" i="4"/>
  <c r="A4578" i="4"/>
  <c r="B4578" i="4"/>
  <c r="M4578" i="4"/>
  <c r="A4579" i="4"/>
  <c r="B4579" i="4"/>
  <c r="M4579" i="4"/>
  <c r="A4580" i="4"/>
  <c r="B4580" i="4"/>
  <c r="M4580" i="4"/>
  <c r="A4581" i="4"/>
  <c r="B4581" i="4"/>
  <c r="M4581" i="4"/>
  <c r="A4582" i="4"/>
  <c r="B4582" i="4"/>
  <c r="M4582" i="4"/>
  <c r="A4583" i="4"/>
  <c r="B4583" i="4"/>
  <c r="M4583" i="4"/>
  <c r="A4584" i="4"/>
  <c r="B4584" i="4"/>
  <c r="M4584" i="4"/>
  <c r="A4585" i="4"/>
  <c r="B4585" i="4"/>
  <c r="M4585" i="4"/>
  <c r="A4586" i="4"/>
  <c r="B4586" i="4"/>
  <c r="M4586" i="4"/>
  <c r="A4587" i="4"/>
  <c r="B4587" i="4"/>
  <c r="M4587" i="4"/>
  <c r="A4588" i="4"/>
  <c r="B4588" i="4"/>
  <c r="M4588" i="4"/>
  <c r="A4589" i="4"/>
  <c r="B4589" i="4"/>
  <c r="M4589" i="4"/>
  <c r="A4590" i="4"/>
  <c r="B4590" i="4"/>
  <c r="M4590" i="4"/>
  <c r="A4591" i="4"/>
  <c r="B4591" i="4"/>
  <c r="M4591" i="4"/>
  <c r="A4592" i="4"/>
  <c r="B4592" i="4"/>
  <c r="M4592" i="4"/>
  <c r="A4593" i="4"/>
  <c r="B4593" i="4"/>
  <c r="M4593" i="4"/>
  <c r="A4594" i="4"/>
  <c r="B4594" i="4"/>
  <c r="M4594" i="4"/>
  <c r="A4595" i="4"/>
  <c r="B4595" i="4"/>
  <c r="M4595" i="4"/>
  <c r="A4596" i="4"/>
  <c r="B4596" i="4"/>
  <c r="M4596" i="4"/>
  <c r="A4597" i="4"/>
  <c r="B4597" i="4"/>
  <c r="M4597" i="4"/>
  <c r="A4598" i="4"/>
  <c r="B4598" i="4"/>
  <c r="M4598" i="4"/>
  <c r="A4599" i="4"/>
  <c r="B4599" i="4"/>
  <c r="M4599" i="4"/>
  <c r="A4600" i="4"/>
  <c r="B4600" i="4"/>
  <c r="M4600" i="4"/>
  <c r="A4601" i="4"/>
  <c r="B4601" i="4"/>
  <c r="M4601" i="4"/>
  <c r="A4602" i="4"/>
  <c r="B4602" i="4"/>
  <c r="M4602" i="4"/>
  <c r="A4603" i="4"/>
  <c r="B4603" i="4"/>
  <c r="M4603" i="4"/>
  <c r="A4604" i="4"/>
  <c r="B4604" i="4"/>
  <c r="M4604" i="4"/>
  <c r="A4605" i="4"/>
  <c r="B4605" i="4"/>
  <c r="M4605" i="4"/>
  <c r="A4606" i="4"/>
  <c r="B4606" i="4"/>
  <c r="M4606" i="4"/>
  <c r="A4607" i="4"/>
  <c r="B4607" i="4"/>
  <c r="M4607" i="4"/>
  <c r="A4608" i="4"/>
  <c r="B4608" i="4"/>
  <c r="M4608" i="4"/>
  <c r="A4609" i="4"/>
  <c r="B4609" i="4"/>
  <c r="M4609" i="4"/>
  <c r="A4610" i="4"/>
  <c r="B4610" i="4"/>
  <c r="M4610" i="4"/>
  <c r="A4611" i="4"/>
  <c r="B4611" i="4"/>
  <c r="M4611" i="4"/>
  <c r="A4612" i="4"/>
  <c r="B4612" i="4"/>
  <c r="M4612" i="4"/>
  <c r="A4613" i="4"/>
  <c r="B4613" i="4"/>
  <c r="M4613" i="4"/>
  <c r="A4614" i="4"/>
  <c r="B4614" i="4"/>
  <c r="M4614" i="4"/>
  <c r="A4615" i="4"/>
  <c r="B4615" i="4"/>
  <c r="M4615" i="4"/>
  <c r="A4616" i="4"/>
  <c r="B4616" i="4"/>
  <c r="M4616" i="4"/>
  <c r="A4617" i="4"/>
  <c r="B4617" i="4"/>
  <c r="M4617" i="4"/>
  <c r="A4618" i="4"/>
  <c r="B4618" i="4"/>
  <c r="M4618" i="4"/>
  <c r="A4619" i="4"/>
  <c r="B4619" i="4"/>
  <c r="M4619" i="4"/>
  <c r="A4620" i="4"/>
  <c r="B4620" i="4"/>
  <c r="M4620" i="4"/>
  <c r="A4621" i="4"/>
  <c r="B4621" i="4"/>
  <c r="M4621" i="4"/>
  <c r="A4622" i="4"/>
  <c r="B4622" i="4"/>
  <c r="M4622" i="4"/>
  <c r="A4623" i="4"/>
  <c r="B4623" i="4"/>
  <c r="M4623" i="4"/>
  <c r="A4624" i="4"/>
  <c r="B4624" i="4"/>
  <c r="M4624" i="4"/>
  <c r="A4625" i="4"/>
  <c r="B4625" i="4"/>
  <c r="M4625" i="4"/>
  <c r="A4626" i="4"/>
  <c r="B4626" i="4"/>
  <c r="M4626" i="4"/>
  <c r="A4627" i="4"/>
  <c r="B4627" i="4"/>
  <c r="M4627" i="4"/>
  <c r="A4628" i="4"/>
  <c r="B4628" i="4"/>
  <c r="M4628" i="4"/>
  <c r="A4629" i="4"/>
  <c r="B4629" i="4"/>
  <c r="M4629" i="4"/>
  <c r="A4630" i="4"/>
  <c r="B4630" i="4"/>
  <c r="M4630" i="4"/>
  <c r="A4631" i="4"/>
  <c r="B4631" i="4"/>
  <c r="M4631" i="4"/>
  <c r="A4632" i="4"/>
  <c r="B4632" i="4"/>
  <c r="M4632" i="4"/>
  <c r="A4633" i="4"/>
  <c r="B4633" i="4"/>
  <c r="M4633" i="4"/>
  <c r="A4634" i="4"/>
  <c r="B4634" i="4"/>
  <c r="M4634" i="4"/>
  <c r="A4635" i="4"/>
  <c r="B4635" i="4"/>
  <c r="M4635" i="4"/>
  <c r="A4636" i="4"/>
  <c r="B4636" i="4"/>
  <c r="M4636" i="4"/>
  <c r="A4637" i="4"/>
  <c r="B4637" i="4"/>
  <c r="M4637" i="4"/>
  <c r="A4638" i="4"/>
  <c r="B4638" i="4"/>
  <c r="M4638" i="4"/>
  <c r="A4639" i="4"/>
  <c r="B4639" i="4"/>
  <c r="M4639" i="4"/>
  <c r="A4640" i="4"/>
  <c r="B4640" i="4"/>
  <c r="M4640" i="4"/>
  <c r="A4641" i="4"/>
  <c r="B4641" i="4"/>
  <c r="M4641" i="4"/>
  <c r="A4642" i="4"/>
  <c r="B4642" i="4"/>
  <c r="M4642" i="4"/>
  <c r="A4643" i="4"/>
  <c r="B4643" i="4"/>
  <c r="M4643" i="4"/>
  <c r="A4644" i="4"/>
  <c r="B4644" i="4"/>
  <c r="M4644" i="4"/>
  <c r="A4645" i="4"/>
  <c r="B4645" i="4"/>
  <c r="M4645" i="4"/>
  <c r="A4646" i="4"/>
  <c r="B4646" i="4"/>
  <c r="M4646" i="4"/>
  <c r="A4647" i="4"/>
  <c r="B4647" i="4"/>
  <c r="M4647" i="4"/>
  <c r="A4648" i="4"/>
  <c r="B4648" i="4"/>
  <c r="M4648" i="4"/>
  <c r="A4649" i="4"/>
  <c r="B4649" i="4"/>
  <c r="M4649" i="4"/>
  <c r="A4650" i="4"/>
  <c r="B4650" i="4"/>
  <c r="M4650" i="4"/>
  <c r="A4651" i="4"/>
  <c r="B4651" i="4"/>
  <c r="M4651" i="4"/>
  <c r="A4652" i="4"/>
  <c r="B4652" i="4"/>
  <c r="M4652" i="4"/>
  <c r="A4653" i="4"/>
  <c r="B4653" i="4"/>
  <c r="M4653" i="4"/>
  <c r="A4654" i="4"/>
  <c r="B4654" i="4"/>
  <c r="M4654" i="4"/>
  <c r="A4655" i="4"/>
  <c r="B4655" i="4"/>
  <c r="M4655" i="4"/>
  <c r="A4656" i="4"/>
  <c r="B4656" i="4"/>
  <c r="M4656" i="4"/>
  <c r="A4657" i="4"/>
  <c r="B4657" i="4"/>
  <c r="M4657" i="4"/>
  <c r="A4658" i="4"/>
  <c r="B4658" i="4"/>
  <c r="M4658" i="4"/>
  <c r="A4659" i="4"/>
  <c r="B4659" i="4"/>
  <c r="M4659" i="4"/>
  <c r="A4660" i="4"/>
  <c r="B4660" i="4"/>
  <c r="M4660" i="4"/>
  <c r="A4661" i="4"/>
  <c r="B4661" i="4"/>
  <c r="M4661" i="4"/>
  <c r="A4662" i="4"/>
  <c r="B4662" i="4"/>
  <c r="M4662" i="4"/>
  <c r="A4663" i="4"/>
  <c r="B4663" i="4"/>
  <c r="M4663" i="4"/>
  <c r="A4664" i="4"/>
  <c r="B4664" i="4"/>
  <c r="M4664" i="4"/>
  <c r="A4665" i="4"/>
  <c r="B4665" i="4"/>
  <c r="M4665" i="4"/>
  <c r="A4666" i="4"/>
  <c r="B4666" i="4"/>
  <c r="M4666" i="4"/>
  <c r="A4667" i="4"/>
  <c r="B4667" i="4"/>
  <c r="M4667" i="4"/>
  <c r="A4668" i="4"/>
  <c r="B4668" i="4"/>
  <c r="M4668" i="4"/>
  <c r="A4669" i="4"/>
  <c r="B4669" i="4"/>
  <c r="M4669" i="4"/>
  <c r="A4670" i="4"/>
  <c r="B4670" i="4"/>
  <c r="M4670" i="4"/>
  <c r="A4671" i="4"/>
  <c r="B4671" i="4"/>
  <c r="M4671" i="4"/>
  <c r="A4672" i="4"/>
  <c r="B4672" i="4"/>
  <c r="M4672" i="4"/>
  <c r="A4673" i="4"/>
  <c r="B4673" i="4"/>
  <c r="M4673" i="4"/>
  <c r="A4674" i="4"/>
  <c r="B4674" i="4"/>
  <c r="M4674" i="4"/>
  <c r="A4675" i="4"/>
  <c r="B4675" i="4"/>
  <c r="M4675" i="4"/>
  <c r="A4676" i="4"/>
  <c r="B4676" i="4"/>
  <c r="M4676" i="4"/>
  <c r="A4677" i="4"/>
  <c r="B4677" i="4"/>
  <c r="M4677" i="4"/>
  <c r="A4678" i="4"/>
  <c r="B4678" i="4"/>
  <c r="M4678" i="4"/>
  <c r="A4679" i="4"/>
  <c r="B4679" i="4"/>
  <c r="M4679" i="4"/>
  <c r="A4680" i="4"/>
  <c r="B4680" i="4"/>
  <c r="M4680" i="4"/>
  <c r="A4681" i="4"/>
  <c r="B4681" i="4"/>
  <c r="M4681" i="4"/>
  <c r="A4682" i="4"/>
  <c r="B4682" i="4"/>
  <c r="M4682" i="4"/>
  <c r="A4683" i="4"/>
  <c r="B4683" i="4"/>
  <c r="M4683" i="4"/>
  <c r="A4684" i="4"/>
  <c r="B4684" i="4"/>
  <c r="M4684" i="4"/>
  <c r="A4685" i="4"/>
  <c r="B4685" i="4"/>
  <c r="M4685" i="4"/>
  <c r="A4686" i="4"/>
  <c r="B4686" i="4"/>
  <c r="M4686" i="4"/>
  <c r="A4687" i="4"/>
  <c r="B4687" i="4"/>
  <c r="M4687" i="4"/>
  <c r="A4688" i="4"/>
  <c r="B4688" i="4"/>
  <c r="M4688" i="4"/>
  <c r="A4689" i="4"/>
  <c r="B4689" i="4"/>
  <c r="M4689" i="4"/>
  <c r="A4690" i="4"/>
  <c r="B4690" i="4"/>
  <c r="M4690" i="4"/>
  <c r="A4691" i="4"/>
  <c r="B4691" i="4"/>
  <c r="M4691" i="4"/>
  <c r="A4692" i="4"/>
  <c r="B4692" i="4"/>
  <c r="M4692" i="4"/>
  <c r="A4693" i="4"/>
  <c r="B4693" i="4"/>
  <c r="M4693" i="4"/>
  <c r="A4694" i="4"/>
  <c r="B4694" i="4"/>
  <c r="M4694" i="4"/>
  <c r="A4695" i="4"/>
  <c r="B4695" i="4"/>
  <c r="M4695" i="4"/>
  <c r="A4696" i="4"/>
  <c r="B4696" i="4"/>
  <c r="M4696" i="4"/>
  <c r="A4697" i="4"/>
  <c r="B4697" i="4"/>
  <c r="M4697" i="4"/>
  <c r="A4698" i="4"/>
  <c r="B4698" i="4"/>
  <c r="M4698" i="4"/>
  <c r="A4699" i="4"/>
  <c r="B4699" i="4"/>
  <c r="M4699" i="4"/>
  <c r="A4700" i="4"/>
  <c r="B4700" i="4"/>
  <c r="M4700" i="4"/>
  <c r="A4701" i="4"/>
  <c r="B4701" i="4"/>
  <c r="M4701" i="4"/>
  <c r="A4702" i="4"/>
  <c r="B4702" i="4"/>
  <c r="M4702" i="4"/>
  <c r="A4703" i="4"/>
  <c r="B4703" i="4"/>
  <c r="M4703" i="4"/>
  <c r="A4704" i="4"/>
  <c r="B4704" i="4"/>
  <c r="M4704" i="4"/>
  <c r="A4705" i="4"/>
  <c r="B4705" i="4"/>
  <c r="M4705" i="4"/>
  <c r="A4706" i="4"/>
  <c r="B4706" i="4"/>
  <c r="M4706" i="4"/>
  <c r="A4707" i="4"/>
  <c r="B4707" i="4"/>
  <c r="M4707" i="4"/>
  <c r="A4708" i="4"/>
  <c r="B4708" i="4"/>
  <c r="M4708" i="4"/>
  <c r="A4709" i="4"/>
  <c r="B4709" i="4"/>
  <c r="M4709" i="4"/>
  <c r="A4710" i="4"/>
  <c r="B4710" i="4"/>
  <c r="M4710" i="4"/>
  <c r="A4711" i="4"/>
  <c r="B4711" i="4"/>
  <c r="M4711" i="4"/>
  <c r="A4712" i="4"/>
  <c r="B4712" i="4"/>
  <c r="M4712" i="4"/>
  <c r="A4713" i="4"/>
  <c r="B4713" i="4"/>
  <c r="M4713" i="4"/>
  <c r="A4714" i="4"/>
  <c r="B4714" i="4"/>
  <c r="M4714" i="4"/>
  <c r="A4715" i="4"/>
  <c r="B4715" i="4"/>
  <c r="M4715" i="4"/>
  <c r="A4716" i="4"/>
  <c r="B4716" i="4"/>
  <c r="M4716" i="4"/>
  <c r="A4717" i="4"/>
  <c r="B4717" i="4"/>
  <c r="M4717" i="4"/>
  <c r="A4718" i="4"/>
  <c r="B4718" i="4"/>
  <c r="M4718" i="4"/>
  <c r="A4719" i="4"/>
  <c r="B4719" i="4"/>
  <c r="M4719" i="4"/>
  <c r="A4720" i="4"/>
  <c r="B4720" i="4"/>
  <c r="M4720" i="4"/>
  <c r="A4721" i="4"/>
  <c r="B4721" i="4"/>
  <c r="M4721" i="4"/>
  <c r="A4722" i="4"/>
  <c r="B4722" i="4"/>
  <c r="M4722" i="4"/>
  <c r="A4723" i="4"/>
  <c r="B4723" i="4"/>
  <c r="M4723" i="4"/>
  <c r="A4724" i="4"/>
  <c r="B4724" i="4"/>
  <c r="M4724" i="4"/>
  <c r="A4725" i="4"/>
  <c r="B4725" i="4"/>
  <c r="M4725" i="4"/>
  <c r="A4726" i="4"/>
  <c r="B4726" i="4"/>
  <c r="M4726" i="4"/>
  <c r="A4727" i="4"/>
  <c r="B4727" i="4"/>
  <c r="M4727" i="4"/>
  <c r="A4728" i="4"/>
  <c r="B4728" i="4"/>
  <c r="M4728" i="4"/>
  <c r="A4729" i="4"/>
  <c r="B4729" i="4"/>
  <c r="M4729" i="4"/>
  <c r="A4730" i="4"/>
  <c r="B4730" i="4"/>
  <c r="M4730" i="4"/>
  <c r="A4731" i="4"/>
  <c r="B4731" i="4"/>
  <c r="M4731" i="4"/>
  <c r="A4732" i="4"/>
  <c r="B4732" i="4"/>
  <c r="M4732" i="4"/>
  <c r="A4733" i="4"/>
  <c r="B4733" i="4"/>
  <c r="M4733" i="4"/>
  <c r="A4734" i="4"/>
  <c r="B4734" i="4"/>
  <c r="M4734" i="4"/>
  <c r="A4735" i="4"/>
  <c r="B4735" i="4"/>
  <c r="M4735" i="4"/>
  <c r="A4736" i="4"/>
  <c r="B4736" i="4"/>
  <c r="M4736" i="4"/>
  <c r="A4737" i="4"/>
  <c r="B4737" i="4"/>
  <c r="M4737" i="4"/>
  <c r="A4738" i="4"/>
  <c r="B4738" i="4"/>
  <c r="M4738" i="4"/>
  <c r="A4739" i="4"/>
  <c r="B4739" i="4"/>
  <c r="M4739" i="4"/>
  <c r="A4740" i="4"/>
  <c r="B4740" i="4"/>
  <c r="M4740" i="4"/>
  <c r="A4741" i="4"/>
  <c r="B4741" i="4"/>
  <c r="M4741" i="4"/>
  <c r="A4742" i="4"/>
  <c r="B4742" i="4"/>
  <c r="M4742" i="4"/>
  <c r="A4743" i="4"/>
  <c r="B4743" i="4"/>
  <c r="M4743" i="4"/>
  <c r="A4744" i="4"/>
  <c r="B4744" i="4"/>
  <c r="M4744" i="4"/>
  <c r="A4745" i="4"/>
  <c r="B4745" i="4"/>
  <c r="M4745" i="4"/>
  <c r="A4746" i="4"/>
  <c r="B4746" i="4"/>
  <c r="M4746" i="4"/>
  <c r="A4747" i="4"/>
  <c r="B4747" i="4"/>
  <c r="M4747" i="4"/>
  <c r="A4748" i="4"/>
  <c r="B4748" i="4"/>
  <c r="M4748" i="4"/>
  <c r="A4749" i="4"/>
  <c r="B4749" i="4"/>
  <c r="M4749" i="4"/>
  <c r="A4750" i="4"/>
  <c r="B4750" i="4"/>
  <c r="M4750" i="4"/>
  <c r="A4751" i="4"/>
  <c r="B4751" i="4"/>
  <c r="M4751" i="4"/>
  <c r="A4752" i="4"/>
  <c r="B4752" i="4"/>
  <c r="M4752" i="4"/>
  <c r="A4753" i="4"/>
  <c r="B4753" i="4"/>
  <c r="M4753" i="4"/>
  <c r="A4754" i="4"/>
  <c r="B4754" i="4"/>
  <c r="M4754" i="4"/>
  <c r="A4755" i="4"/>
  <c r="B4755" i="4"/>
  <c r="M4755" i="4"/>
  <c r="A4756" i="4"/>
  <c r="B4756" i="4"/>
  <c r="M4756" i="4"/>
  <c r="A4757" i="4"/>
  <c r="B4757" i="4"/>
  <c r="M4757" i="4"/>
  <c r="A4758" i="4"/>
  <c r="B4758" i="4"/>
  <c r="M4758" i="4"/>
  <c r="A4759" i="4"/>
  <c r="B4759" i="4"/>
  <c r="M4759" i="4"/>
  <c r="A4760" i="4"/>
  <c r="B4760" i="4"/>
  <c r="M4760" i="4"/>
  <c r="A4761" i="4"/>
  <c r="B4761" i="4"/>
  <c r="M4761" i="4"/>
  <c r="A4762" i="4"/>
  <c r="B4762" i="4"/>
  <c r="M4762" i="4"/>
  <c r="A4763" i="4"/>
  <c r="B4763" i="4"/>
  <c r="M4763" i="4"/>
  <c r="A4764" i="4"/>
  <c r="B4764" i="4"/>
  <c r="M4764" i="4"/>
  <c r="A4765" i="4"/>
  <c r="B4765" i="4"/>
  <c r="M4765" i="4"/>
  <c r="A4766" i="4"/>
  <c r="B4766" i="4"/>
  <c r="M4766" i="4"/>
  <c r="A4767" i="4"/>
  <c r="B4767" i="4"/>
  <c r="M4767" i="4"/>
  <c r="A4768" i="4"/>
  <c r="B4768" i="4"/>
  <c r="M4768" i="4"/>
  <c r="A4769" i="4"/>
  <c r="B4769" i="4"/>
  <c r="M4769" i="4"/>
  <c r="A4770" i="4"/>
  <c r="B4770" i="4"/>
  <c r="M4770" i="4"/>
  <c r="A4771" i="4"/>
  <c r="B4771" i="4"/>
  <c r="M4771" i="4"/>
  <c r="A4772" i="4"/>
  <c r="B4772" i="4"/>
  <c r="M4772" i="4"/>
  <c r="A4773" i="4"/>
  <c r="B4773" i="4"/>
  <c r="M4773" i="4"/>
  <c r="A4774" i="4"/>
  <c r="B4774" i="4"/>
  <c r="M4774" i="4"/>
  <c r="A4775" i="4"/>
  <c r="B4775" i="4"/>
  <c r="M4775" i="4"/>
  <c r="A4776" i="4"/>
  <c r="B4776" i="4"/>
  <c r="M4776" i="4"/>
  <c r="A4777" i="4"/>
  <c r="B4777" i="4"/>
  <c r="M4777" i="4"/>
  <c r="A4778" i="4"/>
  <c r="B4778" i="4"/>
  <c r="M4778" i="4"/>
  <c r="A4779" i="4"/>
  <c r="B4779" i="4"/>
  <c r="M4779" i="4"/>
  <c r="A4780" i="4"/>
  <c r="B4780" i="4"/>
  <c r="M4780" i="4"/>
  <c r="A4781" i="4"/>
  <c r="B4781" i="4"/>
  <c r="M4781" i="4"/>
  <c r="A4782" i="4"/>
  <c r="B4782" i="4"/>
  <c r="M4782" i="4"/>
  <c r="A4783" i="4"/>
  <c r="B4783" i="4"/>
  <c r="M4783" i="4"/>
  <c r="A4784" i="4"/>
  <c r="B4784" i="4"/>
  <c r="M4784" i="4"/>
  <c r="A4785" i="4"/>
  <c r="B4785" i="4"/>
  <c r="M4785" i="4"/>
  <c r="A4786" i="4"/>
  <c r="B4786" i="4"/>
  <c r="M4786" i="4"/>
  <c r="A4787" i="4"/>
  <c r="B4787" i="4"/>
  <c r="M4787" i="4"/>
  <c r="A4788" i="4"/>
  <c r="B4788" i="4"/>
  <c r="M4788" i="4"/>
  <c r="A4789" i="4"/>
  <c r="B4789" i="4"/>
  <c r="M4789" i="4"/>
  <c r="A4790" i="4"/>
  <c r="B4790" i="4"/>
  <c r="M4790" i="4"/>
  <c r="A4791" i="4"/>
  <c r="B4791" i="4"/>
  <c r="M4791" i="4"/>
  <c r="A4792" i="4"/>
  <c r="B4792" i="4"/>
  <c r="M4792" i="4"/>
  <c r="A4793" i="4"/>
  <c r="B4793" i="4"/>
  <c r="M4793" i="4"/>
  <c r="A4794" i="4"/>
  <c r="B4794" i="4"/>
  <c r="M4794" i="4"/>
  <c r="A4795" i="4"/>
  <c r="B4795" i="4"/>
  <c r="M4795" i="4"/>
  <c r="A4796" i="4"/>
  <c r="B4796" i="4"/>
  <c r="M4796" i="4"/>
  <c r="A4797" i="4"/>
  <c r="B4797" i="4"/>
  <c r="M4797" i="4"/>
  <c r="A4798" i="4"/>
  <c r="B4798" i="4"/>
  <c r="M4798" i="4"/>
  <c r="A4799" i="4"/>
  <c r="B4799" i="4"/>
  <c r="M4799" i="4"/>
  <c r="A4800" i="4"/>
  <c r="B4800" i="4"/>
  <c r="M4800" i="4"/>
  <c r="A4801" i="4"/>
  <c r="B4801" i="4"/>
  <c r="M4801" i="4"/>
  <c r="A4802" i="4"/>
  <c r="B4802" i="4"/>
  <c r="M4802" i="4"/>
  <c r="A4803" i="4"/>
  <c r="B4803" i="4"/>
  <c r="M4803" i="4"/>
  <c r="A4804" i="4"/>
  <c r="B4804" i="4"/>
  <c r="M4804" i="4"/>
  <c r="A4805" i="4"/>
  <c r="B4805" i="4"/>
  <c r="M4805" i="4"/>
  <c r="A4806" i="4"/>
  <c r="B4806" i="4"/>
  <c r="M4806" i="4"/>
  <c r="A4807" i="4"/>
  <c r="B4807" i="4"/>
  <c r="M4807" i="4"/>
  <c r="A4808" i="4"/>
  <c r="B4808" i="4"/>
  <c r="M4808" i="4"/>
  <c r="A4809" i="4"/>
  <c r="B4809" i="4"/>
  <c r="M4809" i="4"/>
  <c r="A4810" i="4"/>
  <c r="B4810" i="4"/>
  <c r="M4810" i="4"/>
  <c r="A4811" i="4"/>
  <c r="B4811" i="4"/>
  <c r="M4811" i="4"/>
  <c r="A4812" i="4"/>
  <c r="B4812" i="4"/>
  <c r="M4812" i="4"/>
  <c r="A4813" i="4"/>
  <c r="B4813" i="4"/>
  <c r="M4813" i="4"/>
  <c r="A4814" i="4"/>
  <c r="B4814" i="4"/>
  <c r="M4814" i="4"/>
  <c r="A4815" i="4"/>
  <c r="B4815" i="4"/>
  <c r="M4815" i="4"/>
  <c r="A4816" i="4"/>
  <c r="B4816" i="4"/>
  <c r="M4816" i="4"/>
  <c r="A4817" i="4"/>
  <c r="B4817" i="4"/>
  <c r="M4817" i="4"/>
  <c r="A4818" i="4"/>
  <c r="B4818" i="4"/>
  <c r="M4818" i="4"/>
  <c r="A4819" i="4"/>
  <c r="B4819" i="4"/>
  <c r="M4819" i="4"/>
  <c r="A4820" i="4"/>
  <c r="B4820" i="4"/>
  <c r="M4820" i="4"/>
  <c r="A4821" i="4"/>
  <c r="B4821" i="4"/>
  <c r="M4821" i="4"/>
  <c r="A4822" i="4"/>
  <c r="B4822" i="4"/>
  <c r="M4822" i="4"/>
  <c r="A4823" i="4"/>
  <c r="B4823" i="4"/>
  <c r="M4823" i="4"/>
  <c r="A4824" i="4"/>
  <c r="B4824" i="4"/>
  <c r="M4824" i="4"/>
  <c r="A4825" i="4"/>
  <c r="B4825" i="4"/>
  <c r="M4825" i="4"/>
  <c r="A4826" i="4"/>
  <c r="B4826" i="4"/>
  <c r="M4826" i="4"/>
  <c r="A4827" i="4"/>
  <c r="B4827" i="4"/>
  <c r="M4827" i="4"/>
  <c r="A4828" i="4"/>
  <c r="B4828" i="4"/>
  <c r="M4828" i="4"/>
  <c r="A4829" i="4"/>
  <c r="B4829" i="4"/>
  <c r="M4829" i="4"/>
  <c r="A4830" i="4"/>
  <c r="B4830" i="4"/>
  <c r="M4830" i="4"/>
  <c r="A4831" i="4"/>
  <c r="B4831" i="4"/>
  <c r="M4831" i="4"/>
  <c r="A4832" i="4"/>
  <c r="B4832" i="4"/>
  <c r="M4832" i="4"/>
  <c r="A4833" i="4"/>
  <c r="B4833" i="4"/>
  <c r="M4833" i="4"/>
  <c r="A4834" i="4"/>
  <c r="B4834" i="4"/>
  <c r="M4834" i="4"/>
  <c r="A4835" i="4"/>
  <c r="B4835" i="4"/>
  <c r="M4835" i="4"/>
  <c r="A4836" i="4"/>
  <c r="B4836" i="4"/>
  <c r="M4836" i="4"/>
  <c r="A4837" i="4"/>
  <c r="B4837" i="4"/>
  <c r="M4837" i="4"/>
  <c r="A4838" i="4"/>
  <c r="B4838" i="4"/>
  <c r="M4838" i="4"/>
  <c r="A4839" i="4"/>
  <c r="B4839" i="4"/>
  <c r="M4839" i="4"/>
  <c r="A4840" i="4"/>
  <c r="B4840" i="4"/>
  <c r="M4840" i="4"/>
  <c r="A4841" i="4"/>
  <c r="B4841" i="4"/>
  <c r="M4841" i="4"/>
  <c r="A4842" i="4"/>
  <c r="B4842" i="4"/>
  <c r="M4842" i="4"/>
  <c r="A4843" i="4"/>
  <c r="B4843" i="4"/>
  <c r="M4843" i="4"/>
  <c r="A4844" i="4"/>
  <c r="B4844" i="4"/>
  <c r="M4844" i="4"/>
  <c r="A4845" i="4"/>
  <c r="B4845" i="4"/>
  <c r="M4845" i="4"/>
  <c r="A4846" i="4"/>
  <c r="B4846" i="4"/>
  <c r="M4846" i="4"/>
  <c r="A4847" i="4"/>
  <c r="B4847" i="4"/>
  <c r="M4847" i="4"/>
  <c r="A4848" i="4"/>
  <c r="B4848" i="4"/>
  <c r="M4848" i="4"/>
  <c r="A4849" i="4"/>
  <c r="B4849" i="4"/>
  <c r="M4849" i="4"/>
  <c r="A4850" i="4"/>
  <c r="B4850" i="4"/>
  <c r="M4850" i="4"/>
  <c r="A4851" i="4"/>
  <c r="B4851" i="4"/>
  <c r="M4851" i="4"/>
  <c r="A4852" i="4"/>
  <c r="B4852" i="4"/>
  <c r="M4852" i="4"/>
  <c r="A4853" i="4"/>
  <c r="B4853" i="4"/>
  <c r="M4853" i="4"/>
  <c r="A4854" i="4"/>
  <c r="B4854" i="4"/>
  <c r="M4854" i="4"/>
  <c r="A4855" i="4"/>
  <c r="B4855" i="4"/>
  <c r="M4855" i="4"/>
  <c r="A4856" i="4"/>
  <c r="B4856" i="4"/>
  <c r="M4856" i="4"/>
  <c r="A4857" i="4"/>
  <c r="B4857" i="4"/>
  <c r="M4857" i="4"/>
  <c r="A4858" i="4"/>
  <c r="B4858" i="4"/>
  <c r="M4858" i="4"/>
  <c r="A4859" i="4"/>
  <c r="B4859" i="4"/>
  <c r="M4859" i="4"/>
  <c r="A4860" i="4"/>
  <c r="B4860" i="4"/>
  <c r="M4860" i="4"/>
  <c r="A4861" i="4"/>
  <c r="B4861" i="4"/>
  <c r="M4861" i="4"/>
  <c r="A4862" i="4"/>
  <c r="B4862" i="4"/>
  <c r="M4862" i="4"/>
  <c r="A4863" i="4"/>
  <c r="B4863" i="4"/>
  <c r="M4863" i="4"/>
  <c r="A4864" i="4"/>
  <c r="B4864" i="4"/>
  <c r="M4864" i="4"/>
  <c r="A4865" i="4"/>
  <c r="B4865" i="4"/>
  <c r="M4865" i="4"/>
  <c r="A4866" i="4"/>
  <c r="B4866" i="4"/>
  <c r="M4866" i="4"/>
  <c r="A4867" i="4"/>
  <c r="B4867" i="4"/>
  <c r="M4867" i="4"/>
  <c r="A4868" i="4"/>
  <c r="B4868" i="4"/>
  <c r="M4868" i="4"/>
  <c r="A4869" i="4"/>
  <c r="B4869" i="4"/>
  <c r="M4869" i="4"/>
  <c r="A4870" i="4"/>
  <c r="B4870" i="4"/>
  <c r="M4870" i="4"/>
  <c r="A4871" i="4"/>
  <c r="B4871" i="4"/>
  <c r="M4871" i="4"/>
  <c r="A4872" i="4"/>
  <c r="B4872" i="4"/>
  <c r="M4872" i="4"/>
  <c r="A4873" i="4"/>
  <c r="B4873" i="4"/>
  <c r="M4873" i="4"/>
  <c r="A4874" i="4"/>
  <c r="B4874" i="4"/>
  <c r="M4874" i="4"/>
  <c r="A4875" i="4"/>
  <c r="B4875" i="4"/>
  <c r="M4875" i="4"/>
  <c r="A4876" i="4"/>
  <c r="B4876" i="4"/>
  <c r="M4876" i="4"/>
  <c r="A4877" i="4"/>
  <c r="B4877" i="4"/>
  <c r="M4877" i="4"/>
  <c r="A4878" i="4"/>
  <c r="B4878" i="4"/>
  <c r="M4878" i="4"/>
  <c r="A4879" i="4"/>
  <c r="B4879" i="4"/>
  <c r="M4879" i="4"/>
  <c r="A4880" i="4"/>
  <c r="B4880" i="4"/>
  <c r="M4880" i="4"/>
  <c r="A4881" i="4"/>
  <c r="B4881" i="4"/>
  <c r="M4881" i="4"/>
  <c r="A4882" i="4"/>
  <c r="B4882" i="4"/>
  <c r="M4882" i="4"/>
  <c r="A4883" i="4"/>
  <c r="B4883" i="4"/>
  <c r="M4883" i="4"/>
  <c r="A4884" i="4"/>
  <c r="B4884" i="4"/>
  <c r="M4884" i="4"/>
  <c r="A4885" i="4"/>
  <c r="B4885" i="4"/>
  <c r="M4885" i="4"/>
  <c r="A4886" i="4"/>
  <c r="B4886" i="4"/>
  <c r="M4886" i="4"/>
  <c r="A4887" i="4"/>
  <c r="B4887" i="4"/>
  <c r="M4887" i="4"/>
  <c r="A4888" i="4"/>
  <c r="B4888" i="4"/>
  <c r="M4888" i="4"/>
  <c r="A4889" i="4"/>
  <c r="B4889" i="4"/>
  <c r="M4889" i="4"/>
  <c r="A4890" i="4"/>
  <c r="B4890" i="4"/>
  <c r="M4890" i="4"/>
  <c r="A4891" i="4"/>
  <c r="B4891" i="4"/>
  <c r="M4891" i="4"/>
  <c r="A4892" i="4"/>
  <c r="B4892" i="4"/>
  <c r="M4892" i="4"/>
  <c r="A4893" i="4"/>
  <c r="B4893" i="4"/>
  <c r="M4893" i="4"/>
  <c r="A4894" i="4"/>
  <c r="B4894" i="4"/>
  <c r="M4894" i="4"/>
  <c r="A4895" i="4"/>
  <c r="B4895" i="4"/>
  <c r="M4895" i="4"/>
  <c r="A4896" i="4"/>
  <c r="B4896" i="4"/>
  <c r="M4896" i="4"/>
  <c r="A4897" i="4"/>
  <c r="B4897" i="4"/>
  <c r="M4897" i="4"/>
  <c r="A4898" i="4"/>
  <c r="B4898" i="4"/>
  <c r="M4898" i="4"/>
  <c r="A4899" i="4"/>
  <c r="B4899" i="4"/>
  <c r="M4899" i="4"/>
  <c r="A4900" i="4"/>
  <c r="B4900" i="4"/>
  <c r="M4900" i="4"/>
  <c r="A4901" i="4"/>
  <c r="B4901" i="4"/>
  <c r="M4901" i="4"/>
  <c r="A4902" i="4"/>
  <c r="B4902" i="4"/>
  <c r="M4902" i="4"/>
  <c r="A4903" i="4"/>
  <c r="B4903" i="4"/>
  <c r="M4903" i="4"/>
  <c r="A4904" i="4"/>
  <c r="B4904" i="4"/>
  <c r="M4904" i="4"/>
  <c r="A4905" i="4"/>
  <c r="B4905" i="4"/>
  <c r="M4905" i="4"/>
  <c r="A4906" i="4"/>
  <c r="B4906" i="4"/>
  <c r="M4906" i="4"/>
  <c r="A4907" i="4"/>
  <c r="B4907" i="4"/>
  <c r="M4907" i="4"/>
  <c r="A4908" i="4"/>
  <c r="B4908" i="4"/>
  <c r="M4908" i="4"/>
  <c r="A4909" i="4"/>
  <c r="B4909" i="4"/>
  <c r="M4909" i="4"/>
  <c r="A4910" i="4"/>
  <c r="B4910" i="4"/>
  <c r="M4910" i="4"/>
  <c r="A4911" i="4"/>
  <c r="B4911" i="4"/>
  <c r="M4911" i="4"/>
  <c r="A4912" i="4"/>
  <c r="B4912" i="4"/>
  <c r="M4912" i="4"/>
  <c r="A4913" i="4"/>
  <c r="B4913" i="4"/>
  <c r="M4913" i="4"/>
  <c r="A4914" i="4"/>
  <c r="B4914" i="4"/>
  <c r="M4914" i="4"/>
  <c r="A4915" i="4"/>
  <c r="B4915" i="4"/>
  <c r="M4915" i="4"/>
  <c r="A4916" i="4"/>
  <c r="B4916" i="4"/>
  <c r="M4916" i="4"/>
  <c r="A4917" i="4"/>
  <c r="B4917" i="4"/>
  <c r="M4917" i="4"/>
  <c r="A4918" i="4"/>
  <c r="B4918" i="4"/>
  <c r="M4918" i="4"/>
  <c r="A4919" i="4"/>
  <c r="B4919" i="4"/>
  <c r="M4919" i="4"/>
  <c r="A4920" i="4"/>
  <c r="B4920" i="4"/>
  <c r="M4920" i="4"/>
  <c r="A4921" i="4"/>
  <c r="B4921" i="4"/>
  <c r="M4921" i="4"/>
  <c r="A4922" i="4"/>
  <c r="B4922" i="4"/>
  <c r="M4922" i="4"/>
  <c r="A4923" i="4"/>
  <c r="B4923" i="4"/>
  <c r="M4923" i="4"/>
  <c r="A4924" i="4"/>
  <c r="B4924" i="4"/>
  <c r="M4924" i="4"/>
  <c r="A4925" i="4"/>
  <c r="B4925" i="4"/>
  <c r="M4925" i="4"/>
  <c r="A4926" i="4"/>
  <c r="B4926" i="4"/>
  <c r="M4926" i="4"/>
  <c r="A4927" i="4"/>
  <c r="B4927" i="4"/>
  <c r="M4927" i="4"/>
  <c r="A4928" i="4"/>
  <c r="B4928" i="4"/>
  <c r="M4928" i="4"/>
  <c r="A4929" i="4"/>
  <c r="B4929" i="4"/>
  <c r="M4929" i="4"/>
  <c r="A4930" i="4"/>
  <c r="B4930" i="4"/>
  <c r="M4930" i="4"/>
  <c r="A4931" i="4"/>
  <c r="B4931" i="4"/>
  <c r="M4931" i="4"/>
  <c r="A4932" i="4"/>
  <c r="B4932" i="4"/>
  <c r="M4932" i="4"/>
  <c r="A4933" i="4"/>
  <c r="B4933" i="4"/>
  <c r="M4933" i="4"/>
  <c r="A4934" i="4"/>
  <c r="B4934" i="4"/>
  <c r="M4934" i="4"/>
  <c r="A4935" i="4"/>
  <c r="B4935" i="4"/>
  <c r="M4935" i="4"/>
  <c r="A4936" i="4"/>
  <c r="B4936" i="4"/>
  <c r="M4936" i="4"/>
  <c r="A4937" i="4"/>
  <c r="B4937" i="4"/>
  <c r="M4937" i="4"/>
  <c r="A4938" i="4"/>
  <c r="B4938" i="4"/>
  <c r="M4938" i="4"/>
  <c r="A4939" i="4"/>
  <c r="B4939" i="4"/>
  <c r="M4939" i="4"/>
  <c r="A4940" i="4"/>
  <c r="B4940" i="4"/>
  <c r="M4940" i="4"/>
  <c r="A4941" i="4"/>
  <c r="B4941" i="4"/>
  <c r="M4941" i="4"/>
  <c r="A4942" i="4"/>
  <c r="B4942" i="4"/>
  <c r="M4942" i="4"/>
  <c r="A4943" i="4"/>
  <c r="B4943" i="4"/>
  <c r="M4943" i="4"/>
  <c r="A4944" i="4"/>
  <c r="B4944" i="4"/>
  <c r="M4944" i="4"/>
  <c r="A4945" i="4"/>
  <c r="B4945" i="4"/>
  <c r="M4945" i="4"/>
  <c r="A4946" i="4"/>
  <c r="B4946" i="4"/>
  <c r="M4946" i="4"/>
  <c r="A4947" i="4"/>
  <c r="B4947" i="4"/>
  <c r="M4947" i="4"/>
  <c r="A4948" i="4"/>
  <c r="B4948" i="4"/>
  <c r="M4948" i="4"/>
  <c r="A4949" i="4"/>
  <c r="B4949" i="4"/>
  <c r="M4949" i="4"/>
  <c r="A4950" i="4"/>
  <c r="B4950" i="4"/>
  <c r="M4950" i="4"/>
  <c r="A4951" i="4"/>
  <c r="B4951" i="4"/>
  <c r="M4951" i="4"/>
  <c r="A4952" i="4"/>
  <c r="B4952" i="4"/>
  <c r="M4952" i="4"/>
  <c r="A4953" i="4"/>
  <c r="B4953" i="4"/>
  <c r="M4953" i="4"/>
  <c r="A4954" i="4"/>
  <c r="B4954" i="4"/>
  <c r="M4954" i="4"/>
  <c r="A4955" i="4"/>
  <c r="B4955" i="4"/>
  <c r="M4955" i="4"/>
  <c r="A4956" i="4"/>
  <c r="B4956" i="4"/>
  <c r="M4956" i="4"/>
  <c r="A4957" i="4"/>
  <c r="B4957" i="4"/>
  <c r="M4957" i="4"/>
  <c r="A4958" i="4"/>
  <c r="B4958" i="4"/>
  <c r="M4958" i="4"/>
  <c r="A4959" i="4"/>
  <c r="B4959" i="4"/>
  <c r="M4959" i="4"/>
  <c r="A4960" i="4"/>
  <c r="B4960" i="4"/>
  <c r="M4960" i="4"/>
  <c r="A4961" i="4"/>
  <c r="B4961" i="4"/>
  <c r="M4961" i="4"/>
  <c r="A4962" i="4"/>
  <c r="B4962" i="4"/>
  <c r="M4962" i="4"/>
  <c r="A4963" i="4"/>
  <c r="B4963" i="4"/>
  <c r="M4963" i="4"/>
  <c r="A4964" i="4"/>
  <c r="B4964" i="4"/>
  <c r="M4964" i="4"/>
  <c r="A4965" i="4"/>
  <c r="B4965" i="4"/>
  <c r="M4965" i="4"/>
  <c r="A4966" i="4"/>
  <c r="B4966" i="4"/>
  <c r="M4966" i="4"/>
  <c r="A4967" i="4"/>
  <c r="B4967" i="4"/>
  <c r="M4967" i="4"/>
  <c r="A4968" i="4"/>
  <c r="B4968" i="4"/>
  <c r="M4968" i="4"/>
  <c r="A4969" i="4"/>
  <c r="B4969" i="4"/>
  <c r="M4969" i="4"/>
  <c r="A4970" i="4"/>
  <c r="B4970" i="4"/>
  <c r="M4970" i="4"/>
  <c r="A4971" i="4"/>
  <c r="B4971" i="4"/>
  <c r="M4971" i="4"/>
  <c r="A4972" i="4"/>
  <c r="B4972" i="4"/>
  <c r="M4972" i="4"/>
  <c r="A4973" i="4"/>
  <c r="B4973" i="4"/>
  <c r="M4973" i="4"/>
  <c r="A4974" i="4"/>
  <c r="B4974" i="4"/>
  <c r="M4974" i="4"/>
  <c r="A4975" i="4"/>
  <c r="B4975" i="4"/>
  <c r="M4975" i="4"/>
  <c r="A4976" i="4"/>
  <c r="B4976" i="4"/>
  <c r="M4976" i="4"/>
  <c r="A4977" i="4"/>
  <c r="B4977" i="4"/>
  <c r="M4977" i="4"/>
  <c r="A4978" i="4"/>
  <c r="B4978" i="4"/>
  <c r="M4978" i="4"/>
  <c r="A4979" i="4"/>
  <c r="B4979" i="4"/>
  <c r="M4979" i="4"/>
  <c r="A4980" i="4"/>
  <c r="B4980" i="4"/>
  <c r="M4980" i="4"/>
  <c r="A4981" i="4"/>
  <c r="B4981" i="4"/>
  <c r="M4981" i="4"/>
  <c r="A4982" i="4"/>
  <c r="B4982" i="4"/>
  <c r="M4982" i="4"/>
  <c r="A4983" i="4"/>
  <c r="B4983" i="4"/>
  <c r="M4983" i="4"/>
  <c r="A4984" i="4"/>
  <c r="B4984" i="4"/>
  <c r="M4984" i="4"/>
  <c r="A4985" i="4"/>
  <c r="B4985" i="4"/>
  <c r="M4985" i="4"/>
  <c r="A4986" i="4"/>
  <c r="B4986" i="4"/>
  <c r="M4986" i="4"/>
  <c r="A4987" i="4"/>
  <c r="B4987" i="4"/>
  <c r="M4987" i="4"/>
  <c r="A4988" i="4"/>
  <c r="B4988" i="4"/>
  <c r="M4988" i="4"/>
  <c r="A4989" i="4"/>
  <c r="B4989" i="4"/>
  <c r="M4989" i="4"/>
  <c r="A4990" i="4"/>
  <c r="B4990" i="4"/>
  <c r="M4990" i="4"/>
  <c r="A4991" i="4"/>
  <c r="B4991" i="4"/>
  <c r="M4991" i="4"/>
  <c r="A4992" i="4"/>
  <c r="B4992" i="4"/>
  <c r="M4992" i="4"/>
  <c r="A4993" i="4"/>
  <c r="B4993" i="4"/>
  <c r="M4993" i="4"/>
  <c r="A4994" i="4"/>
  <c r="B4994" i="4"/>
  <c r="M4994" i="4"/>
  <c r="A4995" i="4"/>
  <c r="B4995" i="4"/>
  <c r="M4995" i="4"/>
  <c r="A4996" i="4"/>
  <c r="B4996" i="4"/>
  <c r="M4996" i="4"/>
  <c r="A4997" i="4"/>
  <c r="B4997" i="4"/>
  <c r="M4997" i="4"/>
  <c r="A4998" i="4"/>
  <c r="B4998" i="4"/>
  <c r="M4998" i="4"/>
  <c r="A4999" i="4"/>
  <c r="B4999" i="4"/>
  <c r="M4999" i="4"/>
  <c r="A5000" i="4"/>
  <c r="B5000" i="4"/>
  <c r="M5000" i="4"/>
  <c r="A5001" i="4"/>
  <c r="B5001" i="4"/>
  <c r="M5001" i="4"/>
  <c r="A5002" i="4"/>
  <c r="B5002" i="4"/>
  <c r="M5002" i="4"/>
  <c r="A5003" i="4"/>
  <c r="B5003" i="4"/>
  <c r="M5003" i="4"/>
  <c r="A5004" i="4"/>
  <c r="B5004" i="4"/>
  <c r="M5004" i="4"/>
  <c r="A5005" i="4"/>
  <c r="B5005" i="4"/>
  <c r="M5005" i="4"/>
  <c r="A5006" i="4"/>
  <c r="B5006" i="4"/>
  <c r="M5006" i="4"/>
  <c r="A5007" i="4"/>
  <c r="B5007" i="4"/>
  <c r="M5007" i="4"/>
  <c r="A5008" i="4"/>
  <c r="B5008" i="4"/>
  <c r="M5008" i="4"/>
  <c r="A5009" i="4"/>
  <c r="B5009" i="4"/>
  <c r="M5009" i="4"/>
  <c r="A5010" i="4"/>
  <c r="B5010" i="4"/>
  <c r="M5010" i="4"/>
  <c r="A5011" i="4"/>
  <c r="B5011" i="4"/>
  <c r="M5011" i="4"/>
  <c r="A5012" i="4"/>
  <c r="B5012" i="4"/>
  <c r="M5012" i="4"/>
  <c r="A5013" i="4"/>
  <c r="B5013" i="4"/>
  <c r="M5013" i="4"/>
  <c r="A5014" i="4"/>
  <c r="B5014" i="4"/>
  <c r="M5014" i="4"/>
  <c r="A5015" i="4"/>
  <c r="B5015" i="4"/>
  <c r="M5015" i="4"/>
  <c r="A5016" i="4"/>
  <c r="B5016" i="4"/>
  <c r="M5016" i="4"/>
  <c r="A5017" i="4"/>
  <c r="B5017" i="4"/>
  <c r="M5017" i="4"/>
  <c r="A5018" i="4"/>
  <c r="B5018" i="4"/>
  <c r="M5018" i="4"/>
  <c r="A5019" i="4"/>
  <c r="B5019" i="4"/>
  <c r="M5019" i="4"/>
  <c r="A5020" i="4"/>
  <c r="B5020" i="4"/>
  <c r="M5020" i="4"/>
  <c r="A5021" i="4"/>
  <c r="B5021" i="4"/>
  <c r="M5021" i="4"/>
  <c r="A5022" i="4"/>
  <c r="B5022" i="4"/>
  <c r="M5022" i="4"/>
  <c r="A5023" i="4"/>
  <c r="B5023" i="4"/>
  <c r="M5023" i="4"/>
  <c r="A5024" i="4"/>
  <c r="B5024" i="4"/>
  <c r="M5024" i="4"/>
  <c r="A5025" i="4"/>
  <c r="B5025" i="4"/>
  <c r="M5025" i="4"/>
  <c r="A5026" i="4"/>
  <c r="B5026" i="4"/>
  <c r="M5026" i="4"/>
  <c r="A5027" i="4"/>
  <c r="B5027" i="4"/>
  <c r="M5027" i="4"/>
  <c r="A5028" i="4"/>
  <c r="B5028" i="4"/>
  <c r="M5028" i="4"/>
  <c r="A5029" i="4"/>
  <c r="B5029" i="4"/>
  <c r="M5029" i="4"/>
  <c r="A5030" i="4"/>
  <c r="B5030" i="4"/>
  <c r="M5030" i="4"/>
  <c r="A5031" i="4"/>
  <c r="B5031" i="4"/>
  <c r="M5031" i="4"/>
  <c r="A5032" i="4"/>
  <c r="B5032" i="4"/>
  <c r="M5032" i="4"/>
  <c r="A5033" i="4"/>
  <c r="B5033" i="4"/>
  <c r="M5033" i="4"/>
  <c r="A5034" i="4"/>
  <c r="B5034" i="4"/>
  <c r="M5034" i="4"/>
  <c r="A5035" i="4"/>
  <c r="B5035" i="4"/>
  <c r="M5035" i="4"/>
  <c r="A5036" i="4"/>
  <c r="B5036" i="4"/>
  <c r="M5036" i="4"/>
  <c r="A5037" i="4"/>
  <c r="B5037" i="4"/>
  <c r="M5037" i="4"/>
  <c r="A5038" i="4"/>
  <c r="B5038" i="4"/>
  <c r="M5038" i="4"/>
  <c r="A5039" i="4"/>
  <c r="B5039" i="4"/>
  <c r="M5039" i="4"/>
  <c r="A5040" i="4"/>
  <c r="B5040" i="4"/>
  <c r="M5040" i="4"/>
  <c r="A5041" i="4"/>
  <c r="B5041" i="4"/>
  <c r="M5041" i="4"/>
  <c r="A5042" i="4"/>
  <c r="B5042" i="4"/>
  <c r="M5042" i="4"/>
  <c r="A5043" i="4"/>
  <c r="B5043" i="4"/>
  <c r="M5043" i="4"/>
  <c r="A5044" i="4"/>
  <c r="B5044" i="4"/>
  <c r="M5044" i="4"/>
  <c r="A5045" i="4"/>
  <c r="B5045" i="4"/>
  <c r="M5045" i="4"/>
  <c r="A5046" i="4"/>
  <c r="B5046" i="4"/>
  <c r="M5046" i="4"/>
  <c r="A5047" i="4"/>
  <c r="B5047" i="4"/>
  <c r="M5047" i="4"/>
  <c r="A5048" i="4"/>
  <c r="B5048" i="4"/>
  <c r="M5048" i="4"/>
  <c r="A5049" i="4"/>
  <c r="B5049" i="4"/>
  <c r="M5049" i="4"/>
  <c r="A5050" i="4"/>
  <c r="B5050" i="4"/>
  <c r="M5050" i="4"/>
  <c r="A5051" i="4"/>
  <c r="B5051" i="4"/>
  <c r="M5051" i="4"/>
  <c r="A5052" i="4"/>
  <c r="B5052" i="4"/>
  <c r="M5052" i="4"/>
  <c r="A5053" i="4"/>
  <c r="B5053" i="4"/>
  <c r="M5053" i="4"/>
  <c r="A5054" i="4"/>
  <c r="B5054" i="4"/>
  <c r="M5054" i="4"/>
  <c r="A5055" i="4"/>
  <c r="B5055" i="4"/>
  <c r="M5055" i="4"/>
  <c r="A5056" i="4"/>
  <c r="B5056" i="4"/>
  <c r="M5056" i="4"/>
  <c r="A5057" i="4"/>
  <c r="B5057" i="4"/>
  <c r="M5057" i="4"/>
  <c r="A5058" i="4"/>
  <c r="B5058" i="4"/>
  <c r="M5058" i="4"/>
  <c r="A5059" i="4"/>
  <c r="B5059" i="4"/>
  <c r="M5059" i="4"/>
  <c r="A5060" i="4"/>
  <c r="B5060" i="4"/>
  <c r="M5060" i="4"/>
  <c r="A5061" i="4"/>
  <c r="B5061" i="4"/>
  <c r="M5061" i="4"/>
  <c r="A5062" i="4"/>
  <c r="B5062" i="4"/>
  <c r="M5062" i="4"/>
  <c r="A5063" i="4"/>
  <c r="B5063" i="4"/>
  <c r="M5063" i="4"/>
  <c r="A5064" i="4"/>
  <c r="B5064" i="4"/>
  <c r="M5064" i="4"/>
  <c r="A5065" i="4"/>
  <c r="B5065" i="4"/>
  <c r="M5065" i="4"/>
  <c r="A5066" i="4"/>
  <c r="B5066" i="4"/>
  <c r="M5066" i="4"/>
  <c r="A5067" i="4"/>
  <c r="B5067" i="4"/>
  <c r="M5067" i="4"/>
  <c r="A5068" i="4"/>
  <c r="B5068" i="4"/>
  <c r="M5068" i="4"/>
  <c r="A5069" i="4"/>
  <c r="B5069" i="4"/>
  <c r="M5069" i="4"/>
  <c r="A5070" i="4"/>
  <c r="B5070" i="4"/>
  <c r="M5070" i="4"/>
  <c r="A5071" i="4"/>
  <c r="B5071" i="4"/>
  <c r="M5071" i="4"/>
  <c r="A5072" i="4"/>
  <c r="B5072" i="4"/>
  <c r="M5072" i="4"/>
  <c r="A5073" i="4"/>
  <c r="B5073" i="4"/>
  <c r="M5073" i="4"/>
  <c r="A5074" i="4"/>
  <c r="B5074" i="4"/>
  <c r="M5074" i="4"/>
  <c r="A5075" i="4"/>
  <c r="B5075" i="4"/>
  <c r="M5075" i="4"/>
  <c r="A5076" i="4"/>
  <c r="B5076" i="4"/>
  <c r="M5076" i="4"/>
  <c r="A5077" i="4"/>
  <c r="B5077" i="4"/>
  <c r="M5077" i="4"/>
  <c r="A5078" i="4"/>
  <c r="B5078" i="4"/>
  <c r="M5078" i="4"/>
  <c r="A5079" i="4"/>
  <c r="B5079" i="4"/>
  <c r="M5079" i="4"/>
  <c r="A5080" i="4"/>
  <c r="B5080" i="4"/>
  <c r="M5080" i="4"/>
  <c r="A5081" i="4"/>
  <c r="B5081" i="4"/>
  <c r="M5081" i="4"/>
  <c r="A5082" i="4"/>
  <c r="B5082" i="4"/>
  <c r="M5082" i="4"/>
  <c r="A5083" i="4"/>
  <c r="B5083" i="4"/>
  <c r="M5083" i="4"/>
  <c r="A5084" i="4"/>
  <c r="B5084" i="4"/>
  <c r="M5084" i="4"/>
  <c r="A5085" i="4"/>
  <c r="B5085" i="4"/>
  <c r="M5085" i="4"/>
  <c r="A5086" i="4"/>
  <c r="B5086" i="4"/>
  <c r="M5086" i="4"/>
  <c r="A5087" i="4"/>
  <c r="B5087" i="4"/>
  <c r="M5087" i="4"/>
  <c r="A5088" i="4"/>
  <c r="B5088" i="4"/>
  <c r="M5088" i="4"/>
  <c r="A5089" i="4"/>
  <c r="B5089" i="4"/>
  <c r="M5089" i="4"/>
  <c r="A5090" i="4"/>
  <c r="B5090" i="4"/>
  <c r="M5090" i="4"/>
  <c r="A5091" i="4"/>
  <c r="B5091" i="4"/>
  <c r="M5091" i="4"/>
  <c r="A5092" i="4"/>
  <c r="B5092" i="4"/>
  <c r="M5092" i="4"/>
  <c r="A5093" i="4"/>
  <c r="B5093" i="4"/>
  <c r="M5093" i="4"/>
  <c r="A5094" i="4"/>
  <c r="B5094" i="4"/>
  <c r="M5094" i="4"/>
  <c r="A5095" i="4"/>
  <c r="B5095" i="4"/>
  <c r="M5095" i="4"/>
  <c r="A5096" i="4"/>
  <c r="B5096" i="4"/>
  <c r="M5096" i="4"/>
  <c r="A5097" i="4"/>
  <c r="B5097" i="4"/>
  <c r="M5097" i="4"/>
  <c r="A5098" i="4"/>
  <c r="B5098" i="4"/>
  <c r="M5098" i="4"/>
  <c r="A5099" i="4"/>
  <c r="B5099" i="4"/>
  <c r="M5099" i="4"/>
  <c r="A5100" i="4"/>
  <c r="B5100" i="4"/>
  <c r="M5100" i="4"/>
  <c r="A5101" i="4"/>
  <c r="B5101" i="4"/>
  <c r="M5101" i="4"/>
  <c r="A5102" i="4"/>
  <c r="B5102" i="4"/>
  <c r="M5102" i="4"/>
  <c r="A5103" i="4"/>
  <c r="B5103" i="4"/>
  <c r="M5103" i="4"/>
  <c r="A5104" i="4"/>
  <c r="B5104" i="4"/>
  <c r="M5104" i="4"/>
  <c r="A5105" i="4"/>
  <c r="B5105" i="4"/>
  <c r="M5105" i="4"/>
  <c r="A5106" i="4"/>
  <c r="B5106" i="4"/>
  <c r="M5106" i="4"/>
  <c r="A5107" i="4"/>
  <c r="B5107" i="4"/>
  <c r="M5107" i="4"/>
  <c r="A5108" i="4"/>
  <c r="B5108" i="4"/>
  <c r="M5108" i="4"/>
  <c r="A5109" i="4"/>
  <c r="B5109" i="4"/>
  <c r="M5109" i="4"/>
  <c r="A5110" i="4"/>
  <c r="B5110" i="4"/>
  <c r="M5110" i="4"/>
  <c r="A5111" i="4"/>
  <c r="B5111" i="4"/>
  <c r="M5111" i="4"/>
  <c r="A5112" i="4"/>
  <c r="B5112" i="4"/>
  <c r="M5112" i="4"/>
  <c r="A5113" i="4"/>
  <c r="B5113" i="4"/>
  <c r="M5113" i="4"/>
  <c r="A5114" i="4"/>
  <c r="B5114" i="4"/>
  <c r="M5114" i="4"/>
  <c r="A5115" i="4"/>
  <c r="B5115" i="4"/>
  <c r="M5115" i="4"/>
  <c r="A5116" i="4"/>
  <c r="B5116" i="4"/>
  <c r="M5116" i="4"/>
  <c r="A5117" i="4"/>
  <c r="B5117" i="4"/>
  <c r="M5117" i="4"/>
  <c r="A5118" i="4"/>
  <c r="B5118" i="4"/>
  <c r="M5118" i="4"/>
  <c r="A5119" i="4"/>
  <c r="B5119" i="4"/>
  <c r="M5119" i="4"/>
  <c r="A5120" i="4"/>
  <c r="B5120" i="4"/>
  <c r="M5120" i="4"/>
  <c r="A5121" i="4"/>
  <c r="B5121" i="4"/>
  <c r="M5121" i="4"/>
  <c r="A5122" i="4"/>
  <c r="B5122" i="4"/>
  <c r="M5122" i="4"/>
  <c r="A5123" i="4"/>
  <c r="B5123" i="4"/>
  <c r="M5123" i="4"/>
  <c r="A5124" i="4"/>
  <c r="B5124" i="4"/>
  <c r="M5124" i="4"/>
  <c r="A5125" i="4"/>
  <c r="B5125" i="4"/>
  <c r="M5125" i="4"/>
  <c r="A5126" i="4"/>
  <c r="B5126" i="4"/>
  <c r="M5126" i="4"/>
  <c r="A5127" i="4"/>
  <c r="B5127" i="4"/>
  <c r="M5127" i="4"/>
  <c r="A5128" i="4"/>
  <c r="B5128" i="4"/>
  <c r="M5128" i="4"/>
  <c r="A5129" i="4"/>
  <c r="B5129" i="4"/>
  <c r="M5129" i="4"/>
  <c r="A5130" i="4"/>
  <c r="B5130" i="4"/>
  <c r="M5130" i="4"/>
  <c r="A5131" i="4"/>
  <c r="B5131" i="4"/>
  <c r="M5131" i="4"/>
  <c r="A5132" i="4"/>
  <c r="B5132" i="4"/>
  <c r="M5132" i="4"/>
  <c r="A5133" i="4"/>
  <c r="B5133" i="4"/>
  <c r="M5133" i="4"/>
  <c r="A5134" i="4"/>
  <c r="B5134" i="4"/>
  <c r="M5134" i="4"/>
  <c r="A5135" i="4"/>
  <c r="B5135" i="4"/>
  <c r="M5135" i="4"/>
  <c r="A5136" i="4"/>
  <c r="B5136" i="4"/>
  <c r="M5136" i="4"/>
  <c r="A5137" i="4"/>
  <c r="B5137" i="4"/>
  <c r="M5137" i="4"/>
  <c r="A5138" i="4"/>
  <c r="B5138" i="4"/>
  <c r="M5138" i="4"/>
  <c r="A5139" i="4"/>
  <c r="B5139" i="4"/>
  <c r="M5139" i="4"/>
  <c r="A5140" i="4"/>
  <c r="B5140" i="4"/>
  <c r="M5140" i="4"/>
  <c r="A5141" i="4"/>
  <c r="B5141" i="4"/>
  <c r="M5141" i="4"/>
  <c r="A5142" i="4"/>
  <c r="B5142" i="4"/>
  <c r="M5142" i="4"/>
  <c r="A5143" i="4"/>
  <c r="B5143" i="4"/>
  <c r="M5143" i="4"/>
  <c r="A5144" i="4"/>
  <c r="B5144" i="4"/>
  <c r="M5144" i="4"/>
  <c r="A5145" i="4"/>
  <c r="B5145" i="4"/>
  <c r="M5145" i="4"/>
  <c r="A5146" i="4"/>
  <c r="B5146" i="4"/>
  <c r="M5146" i="4"/>
  <c r="A5147" i="4"/>
  <c r="B5147" i="4"/>
  <c r="M5147" i="4"/>
  <c r="A5148" i="4"/>
  <c r="B5148" i="4"/>
  <c r="M5148" i="4"/>
  <c r="A5149" i="4"/>
  <c r="B5149" i="4"/>
  <c r="M5149" i="4"/>
  <c r="A5150" i="4"/>
  <c r="B5150" i="4"/>
  <c r="M5150" i="4"/>
  <c r="A5151" i="4"/>
  <c r="B5151" i="4"/>
  <c r="M5151" i="4"/>
  <c r="A5152" i="4"/>
  <c r="B5152" i="4"/>
  <c r="M5152" i="4"/>
  <c r="A5153" i="4"/>
  <c r="B5153" i="4"/>
  <c r="M5153" i="4"/>
  <c r="A5154" i="4"/>
  <c r="B5154" i="4"/>
  <c r="M5154" i="4"/>
  <c r="A5155" i="4"/>
  <c r="B5155" i="4"/>
  <c r="M5155" i="4"/>
  <c r="A5156" i="4"/>
  <c r="B5156" i="4"/>
  <c r="M5156" i="4"/>
  <c r="A5157" i="4"/>
  <c r="B5157" i="4"/>
  <c r="M5157" i="4"/>
  <c r="A5158" i="4"/>
  <c r="B5158" i="4"/>
  <c r="M5158" i="4"/>
  <c r="A5159" i="4"/>
  <c r="B5159" i="4"/>
  <c r="M5159" i="4"/>
  <c r="A5160" i="4"/>
  <c r="B5160" i="4"/>
  <c r="M5160" i="4"/>
  <c r="A5161" i="4"/>
  <c r="B5161" i="4"/>
  <c r="M5161" i="4"/>
  <c r="A5162" i="4"/>
  <c r="B5162" i="4"/>
  <c r="M5162" i="4"/>
  <c r="A5163" i="4"/>
  <c r="B5163" i="4"/>
  <c r="M5163" i="4"/>
  <c r="A5164" i="4"/>
  <c r="B5164" i="4"/>
  <c r="M5164" i="4"/>
  <c r="A5165" i="4"/>
  <c r="B5165" i="4"/>
  <c r="M5165" i="4"/>
  <c r="A5166" i="4"/>
  <c r="B5166" i="4"/>
  <c r="M5166" i="4"/>
  <c r="A5167" i="4"/>
  <c r="B5167" i="4"/>
  <c r="M5167" i="4"/>
  <c r="A5168" i="4"/>
  <c r="B5168" i="4"/>
  <c r="M5168" i="4"/>
  <c r="A5169" i="4"/>
  <c r="B5169" i="4"/>
  <c r="M5169" i="4"/>
  <c r="A5170" i="4"/>
  <c r="B5170" i="4"/>
  <c r="M5170" i="4"/>
  <c r="A5171" i="4"/>
  <c r="B5171" i="4"/>
  <c r="M5171" i="4"/>
  <c r="A5172" i="4"/>
  <c r="B5172" i="4"/>
  <c r="M5172" i="4"/>
  <c r="A5173" i="4"/>
  <c r="B5173" i="4"/>
  <c r="M5173" i="4"/>
  <c r="A5174" i="4"/>
  <c r="B5174" i="4"/>
  <c r="M5174" i="4"/>
  <c r="A5175" i="4"/>
  <c r="B5175" i="4"/>
  <c r="M5175" i="4"/>
  <c r="A5176" i="4"/>
  <c r="B5176" i="4"/>
  <c r="M5176" i="4"/>
  <c r="A5177" i="4"/>
  <c r="B5177" i="4"/>
  <c r="M5177" i="4"/>
  <c r="A5178" i="4"/>
  <c r="B5178" i="4"/>
  <c r="M5178" i="4"/>
  <c r="A5179" i="4"/>
  <c r="B5179" i="4"/>
  <c r="M5179" i="4"/>
  <c r="A5180" i="4"/>
  <c r="B5180" i="4"/>
  <c r="M5180" i="4"/>
  <c r="A5181" i="4"/>
  <c r="B5181" i="4"/>
  <c r="M5181" i="4"/>
  <c r="A5182" i="4"/>
  <c r="B5182" i="4"/>
  <c r="M5182" i="4"/>
  <c r="A5183" i="4"/>
  <c r="B5183" i="4"/>
  <c r="M5183" i="4"/>
  <c r="A5184" i="4"/>
  <c r="B5184" i="4"/>
  <c r="M5184" i="4"/>
  <c r="A5185" i="4"/>
  <c r="B5185" i="4"/>
  <c r="M5185" i="4"/>
  <c r="A5186" i="4"/>
  <c r="B5186" i="4"/>
  <c r="M5186" i="4"/>
  <c r="A5187" i="4"/>
  <c r="B5187" i="4"/>
  <c r="M5187" i="4"/>
  <c r="A5188" i="4"/>
  <c r="B5188" i="4"/>
  <c r="M5188" i="4"/>
  <c r="A5189" i="4"/>
  <c r="B5189" i="4"/>
  <c r="M5189" i="4"/>
  <c r="A5190" i="4"/>
  <c r="B5190" i="4"/>
  <c r="M5190" i="4"/>
  <c r="A5191" i="4"/>
  <c r="B5191" i="4"/>
  <c r="M5191" i="4"/>
  <c r="A5192" i="4"/>
  <c r="B5192" i="4"/>
  <c r="M5192" i="4"/>
  <c r="A5193" i="4"/>
  <c r="B5193" i="4"/>
  <c r="M5193" i="4"/>
  <c r="A5194" i="4"/>
  <c r="B5194" i="4"/>
  <c r="M5194" i="4"/>
  <c r="A5195" i="4"/>
  <c r="B5195" i="4"/>
  <c r="M5195" i="4"/>
  <c r="A5196" i="4"/>
  <c r="B5196" i="4"/>
  <c r="M5196" i="4"/>
  <c r="A5197" i="4"/>
  <c r="B5197" i="4"/>
  <c r="M5197" i="4"/>
  <c r="A5198" i="4"/>
  <c r="B5198" i="4"/>
  <c r="M5198" i="4"/>
  <c r="A5199" i="4"/>
  <c r="B5199" i="4"/>
  <c r="M5199" i="4"/>
  <c r="A5200" i="4"/>
  <c r="B5200" i="4"/>
  <c r="M5200" i="4"/>
  <c r="A5201" i="4"/>
  <c r="B5201" i="4"/>
  <c r="M5201" i="4"/>
  <c r="A5202" i="4"/>
  <c r="B5202" i="4"/>
  <c r="M5202" i="4"/>
  <c r="A5203" i="4"/>
  <c r="B5203" i="4"/>
  <c r="M5203" i="4"/>
  <c r="A5204" i="4"/>
  <c r="B5204" i="4"/>
  <c r="M5204" i="4"/>
  <c r="A5205" i="4"/>
  <c r="B5205" i="4"/>
  <c r="M5205" i="4"/>
  <c r="A5206" i="4"/>
  <c r="B5206" i="4"/>
  <c r="M5206" i="4"/>
  <c r="A5207" i="4"/>
  <c r="B5207" i="4"/>
  <c r="M5207" i="4"/>
  <c r="A5208" i="4"/>
  <c r="B5208" i="4"/>
  <c r="M5208" i="4"/>
  <c r="A5209" i="4"/>
  <c r="B5209" i="4"/>
  <c r="M5209" i="4"/>
  <c r="A5210" i="4"/>
  <c r="B5210" i="4"/>
  <c r="M5210" i="4"/>
  <c r="A5211" i="4"/>
  <c r="B5211" i="4"/>
  <c r="M5211" i="4"/>
  <c r="A5212" i="4"/>
  <c r="B5212" i="4"/>
  <c r="M5212" i="4"/>
  <c r="A5213" i="4"/>
  <c r="B5213" i="4"/>
  <c r="M5213" i="4"/>
  <c r="A5214" i="4"/>
  <c r="B5214" i="4"/>
  <c r="M5214" i="4"/>
  <c r="A5215" i="4"/>
  <c r="B5215" i="4"/>
  <c r="M5215" i="4"/>
  <c r="A5216" i="4"/>
  <c r="B5216" i="4"/>
  <c r="M5216" i="4"/>
  <c r="A5217" i="4"/>
  <c r="B5217" i="4"/>
  <c r="M5217" i="4"/>
  <c r="A5218" i="4"/>
  <c r="B5218" i="4"/>
  <c r="M5218" i="4"/>
  <c r="A5219" i="4"/>
  <c r="B5219" i="4"/>
  <c r="M5219" i="4"/>
  <c r="A5220" i="4"/>
  <c r="B5220" i="4"/>
  <c r="M5220" i="4"/>
  <c r="A5221" i="4"/>
  <c r="B5221" i="4"/>
  <c r="M5221" i="4"/>
  <c r="A5222" i="4"/>
  <c r="B5222" i="4"/>
  <c r="M5222" i="4"/>
  <c r="A5223" i="4"/>
  <c r="B5223" i="4"/>
  <c r="M5223" i="4"/>
  <c r="A5224" i="4"/>
  <c r="B5224" i="4"/>
  <c r="M5224" i="4"/>
  <c r="A5225" i="4"/>
  <c r="B5225" i="4"/>
  <c r="M5225" i="4"/>
  <c r="A5226" i="4"/>
  <c r="B5226" i="4"/>
  <c r="M5226" i="4"/>
  <c r="A5227" i="4"/>
  <c r="B5227" i="4"/>
  <c r="M5227" i="4"/>
  <c r="A5228" i="4"/>
  <c r="B5228" i="4"/>
  <c r="M5228" i="4"/>
  <c r="A5229" i="4"/>
  <c r="B5229" i="4"/>
  <c r="M5229" i="4"/>
  <c r="A5230" i="4"/>
  <c r="B5230" i="4"/>
  <c r="M5230" i="4"/>
  <c r="A5231" i="4"/>
  <c r="B5231" i="4"/>
  <c r="M5231" i="4"/>
  <c r="A5232" i="4"/>
  <c r="B5232" i="4"/>
  <c r="M5232" i="4"/>
  <c r="A5233" i="4"/>
  <c r="B5233" i="4"/>
  <c r="M5233" i="4"/>
  <c r="A5234" i="4"/>
  <c r="B5234" i="4"/>
  <c r="M5234" i="4"/>
  <c r="A5235" i="4"/>
  <c r="B5235" i="4"/>
  <c r="M5235" i="4"/>
  <c r="A5236" i="4"/>
  <c r="B5236" i="4"/>
  <c r="M5236" i="4"/>
  <c r="A5237" i="4"/>
  <c r="B5237" i="4"/>
  <c r="M5237" i="4"/>
  <c r="A5238" i="4"/>
  <c r="B5238" i="4"/>
  <c r="M5238" i="4"/>
  <c r="A5239" i="4"/>
  <c r="B5239" i="4"/>
  <c r="M5239" i="4"/>
  <c r="A5240" i="4"/>
  <c r="B5240" i="4"/>
  <c r="M5240" i="4"/>
  <c r="A5241" i="4"/>
  <c r="B5241" i="4"/>
  <c r="M5241" i="4"/>
  <c r="A5242" i="4"/>
  <c r="B5242" i="4"/>
  <c r="M5242" i="4"/>
  <c r="A5243" i="4"/>
  <c r="B5243" i="4"/>
  <c r="M5243" i="4"/>
  <c r="A5244" i="4"/>
  <c r="B5244" i="4"/>
  <c r="M5244" i="4"/>
  <c r="A5245" i="4"/>
  <c r="B5245" i="4"/>
  <c r="M5245" i="4"/>
  <c r="A5246" i="4"/>
  <c r="B5246" i="4"/>
  <c r="M5246" i="4"/>
  <c r="A5247" i="4"/>
  <c r="B5247" i="4"/>
  <c r="M5247" i="4"/>
  <c r="A5248" i="4"/>
  <c r="B5248" i="4"/>
  <c r="M5248" i="4"/>
  <c r="A5249" i="4"/>
  <c r="B5249" i="4"/>
  <c r="M5249" i="4"/>
  <c r="A5250" i="4"/>
  <c r="B5250" i="4"/>
  <c r="M5250" i="4"/>
  <c r="A5251" i="4"/>
  <c r="B5251" i="4"/>
  <c r="M5251" i="4"/>
  <c r="A5252" i="4"/>
  <c r="B5252" i="4"/>
  <c r="M5252" i="4"/>
  <c r="A5253" i="4"/>
  <c r="B5253" i="4"/>
  <c r="M5253" i="4"/>
  <c r="A5254" i="4"/>
  <c r="B5254" i="4"/>
  <c r="M5254" i="4"/>
  <c r="A5255" i="4"/>
  <c r="B5255" i="4"/>
  <c r="M5255" i="4"/>
  <c r="A5256" i="4"/>
  <c r="B5256" i="4"/>
  <c r="M5256" i="4"/>
  <c r="A5257" i="4"/>
  <c r="B5257" i="4"/>
  <c r="M5257" i="4"/>
  <c r="A5258" i="4"/>
  <c r="B5258" i="4"/>
  <c r="M5258" i="4"/>
  <c r="A5259" i="4"/>
  <c r="B5259" i="4"/>
  <c r="M5259" i="4"/>
  <c r="A5260" i="4"/>
  <c r="B5260" i="4"/>
  <c r="M5260" i="4"/>
  <c r="A5261" i="4"/>
  <c r="B5261" i="4"/>
  <c r="M5261" i="4"/>
  <c r="A5262" i="4"/>
  <c r="B5262" i="4"/>
  <c r="M5262" i="4"/>
  <c r="A5263" i="4"/>
  <c r="B5263" i="4"/>
  <c r="M5263" i="4"/>
  <c r="A5264" i="4"/>
  <c r="B5264" i="4"/>
  <c r="M5264" i="4"/>
  <c r="A5265" i="4"/>
  <c r="B5265" i="4"/>
  <c r="M5265" i="4"/>
  <c r="A5266" i="4"/>
  <c r="B5266" i="4"/>
  <c r="M5266" i="4"/>
  <c r="A5267" i="4"/>
  <c r="B5267" i="4"/>
  <c r="M5267" i="4"/>
  <c r="A5268" i="4"/>
  <c r="B5268" i="4"/>
  <c r="M5268" i="4"/>
  <c r="A5269" i="4"/>
  <c r="B5269" i="4"/>
  <c r="M5269" i="4"/>
  <c r="A5270" i="4"/>
  <c r="B5270" i="4"/>
  <c r="M5270" i="4"/>
  <c r="A5271" i="4"/>
  <c r="B5271" i="4"/>
  <c r="M5271" i="4"/>
  <c r="A5272" i="4"/>
  <c r="B5272" i="4"/>
  <c r="M5272" i="4"/>
  <c r="A5273" i="4"/>
  <c r="B5273" i="4"/>
  <c r="M5273" i="4"/>
  <c r="A5274" i="4"/>
  <c r="B5274" i="4"/>
  <c r="M5274" i="4"/>
  <c r="A5275" i="4"/>
  <c r="B5275" i="4"/>
  <c r="M5275" i="4"/>
  <c r="A5276" i="4"/>
  <c r="B5276" i="4"/>
  <c r="M5276" i="4"/>
  <c r="A5277" i="4"/>
  <c r="B5277" i="4"/>
  <c r="M5277" i="4"/>
  <c r="A5278" i="4"/>
  <c r="B5278" i="4"/>
  <c r="M5278" i="4"/>
  <c r="A5279" i="4"/>
  <c r="B5279" i="4"/>
  <c r="M5279" i="4"/>
  <c r="A5280" i="4"/>
  <c r="B5280" i="4"/>
  <c r="M5280" i="4"/>
  <c r="A5281" i="4"/>
  <c r="B5281" i="4"/>
  <c r="M5281" i="4"/>
  <c r="A5282" i="4"/>
  <c r="B5282" i="4"/>
  <c r="M5282" i="4"/>
  <c r="A5283" i="4"/>
  <c r="B5283" i="4"/>
  <c r="M5283" i="4"/>
  <c r="A5284" i="4"/>
  <c r="B5284" i="4"/>
  <c r="M5284" i="4"/>
  <c r="A5285" i="4"/>
  <c r="B5285" i="4"/>
  <c r="M5285" i="4"/>
  <c r="A5286" i="4"/>
  <c r="B5286" i="4"/>
  <c r="M5286" i="4"/>
  <c r="A5287" i="4"/>
  <c r="B5287" i="4"/>
  <c r="M5287" i="4"/>
  <c r="A5288" i="4"/>
  <c r="B5288" i="4"/>
  <c r="M5288" i="4"/>
  <c r="A5289" i="4"/>
  <c r="B5289" i="4"/>
  <c r="M5289" i="4"/>
  <c r="A5290" i="4"/>
  <c r="B5290" i="4"/>
  <c r="M5290" i="4"/>
  <c r="A5291" i="4"/>
  <c r="B5291" i="4"/>
  <c r="M5291" i="4"/>
  <c r="A5292" i="4"/>
  <c r="B5292" i="4"/>
  <c r="M5292" i="4"/>
  <c r="A5293" i="4"/>
  <c r="B5293" i="4"/>
  <c r="M5293" i="4"/>
  <c r="A5294" i="4"/>
  <c r="B5294" i="4"/>
  <c r="M5294" i="4"/>
  <c r="A5295" i="4"/>
  <c r="B5295" i="4"/>
  <c r="M5295" i="4"/>
  <c r="A5296" i="4"/>
  <c r="B5296" i="4"/>
  <c r="M5296" i="4"/>
  <c r="A5297" i="4"/>
  <c r="B5297" i="4"/>
  <c r="M5297" i="4"/>
  <c r="A5298" i="4"/>
  <c r="B5298" i="4"/>
  <c r="M5298" i="4"/>
  <c r="A5299" i="4"/>
  <c r="B5299" i="4"/>
  <c r="M5299" i="4"/>
  <c r="A5300" i="4"/>
  <c r="B5300" i="4"/>
  <c r="M5300" i="4"/>
  <c r="A5301" i="4"/>
  <c r="B5301" i="4"/>
  <c r="M5301" i="4"/>
  <c r="A5302" i="4"/>
  <c r="B5302" i="4"/>
  <c r="M5302" i="4"/>
  <c r="A5303" i="4"/>
  <c r="B5303" i="4"/>
  <c r="M5303" i="4"/>
  <c r="A5304" i="4"/>
  <c r="B5304" i="4"/>
  <c r="M5304" i="4"/>
  <c r="A5305" i="4"/>
  <c r="B5305" i="4"/>
  <c r="M5305" i="4"/>
  <c r="A5306" i="4"/>
  <c r="B5306" i="4"/>
  <c r="M5306" i="4"/>
  <c r="A5307" i="4"/>
  <c r="B5307" i="4"/>
  <c r="M5307" i="4"/>
  <c r="A5308" i="4"/>
  <c r="B5308" i="4"/>
  <c r="M5308" i="4"/>
  <c r="A5309" i="4"/>
  <c r="B5309" i="4"/>
  <c r="M5309" i="4"/>
  <c r="A5310" i="4"/>
  <c r="B5310" i="4"/>
  <c r="M5310" i="4"/>
  <c r="A5311" i="4"/>
  <c r="B5311" i="4"/>
  <c r="M5311" i="4"/>
  <c r="A5312" i="4"/>
  <c r="B5312" i="4"/>
  <c r="M5312" i="4"/>
  <c r="A5313" i="4"/>
  <c r="B5313" i="4"/>
  <c r="M5313" i="4"/>
  <c r="A5314" i="4"/>
  <c r="B5314" i="4"/>
  <c r="M5314" i="4"/>
  <c r="A5315" i="4"/>
  <c r="B5315" i="4"/>
  <c r="M5315" i="4"/>
  <c r="A5316" i="4"/>
  <c r="B5316" i="4"/>
  <c r="M5316" i="4"/>
  <c r="A5317" i="4"/>
  <c r="B5317" i="4"/>
  <c r="M5317" i="4"/>
  <c r="A5318" i="4"/>
  <c r="B5318" i="4"/>
  <c r="M5318" i="4"/>
  <c r="A5319" i="4"/>
  <c r="B5319" i="4"/>
  <c r="M5319" i="4"/>
  <c r="A5320" i="4"/>
  <c r="B5320" i="4"/>
  <c r="M5320" i="4"/>
  <c r="A5321" i="4"/>
  <c r="B5321" i="4"/>
  <c r="M5321" i="4"/>
  <c r="A5322" i="4"/>
  <c r="B5322" i="4"/>
  <c r="M5322" i="4"/>
  <c r="A5323" i="4"/>
  <c r="B5323" i="4"/>
  <c r="M5323" i="4"/>
  <c r="A5324" i="4"/>
  <c r="B5324" i="4"/>
  <c r="M5324" i="4"/>
  <c r="A5325" i="4"/>
  <c r="B5325" i="4"/>
  <c r="M5325" i="4"/>
  <c r="A5326" i="4"/>
  <c r="B5326" i="4"/>
  <c r="M5326" i="4"/>
  <c r="A5327" i="4"/>
  <c r="B5327" i="4"/>
  <c r="M5327" i="4"/>
  <c r="A5328" i="4"/>
  <c r="B5328" i="4"/>
  <c r="M5328" i="4"/>
  <c r="A5329" i="4"/>
  <c r="B5329" i="4"/>
  <c r="M5329" i="4"/>
  <c r="A5330" i="4"/>
  <c r="B5330" i="4"/>
  <c r="M5330" i="4"/>
  <c r="A5331" i="4"/>
  <c r="B5331" i="4"/>
  <c r="M5331" i="4"/>
  <c r="A5332" i="4"/>
  <c r="B5332" i="4"/>
  <c r="M5332" i="4"/>
  <c r="A5333" i="4"/>
  <c r="B5333" i="4"/>
  <c r="M5333" i="4"/>
  <c r="A5334" i="4"/>
  <c r="B5334" i="4"/>
  <c r="M5334" i="4"/>
  <c r="A5335" i="4"/>
  <c r="B5335" i="4"/>
  <c r="M5335" i="4"/>
  <c r="A5336" i="4"/>
  <c r="B5336" i="4"/>
  <c r="M5336" i="4"/>
  <c r="A5337" i="4"/>
  <c r="B5337" i="4"/>
  <c r="M5337" i="4"/>
  <c r="A5338" i="4"/>
  <c r="B5338" i="4"/>
  <c r="M5338" i="4"/>
  <c r="A5339" i="4"/>
  <c r="B5339" i="4"/>
  <c r="M5339" i="4"/>
  <c r="A5340" i="4"/>
  <c r="B5340" i="4"/>
  <c r="M5340" i="4"/>
  <c r="A5341" i="4"/>
  <c r="B5341" i="4"/>
  <c r="M5341" i="4"/>
  <c r="A5342" i="4"/>
  <c r="B5342" i="4"/>
  <c r="M5342" i="4"/>
  <c r="A5343" i="4"/>
  <c r="B5343" i="4"/>
  <c r="M5343" i="4"/>
  <c r="A5344" i="4"/>
  <c r="B5344" i="4"/>
  <c r="M5344" i="4"/>
  <c r="A5345" i="4"/>
  <c r="B5345" i="4"/>
  <c r="M5345" i="4"/>
  <c r="A5346" i="4"/>
  <c r="B5346" i="4"/>
  <c r="M5346" i="4"/>
  <c r="A5347" i="4"/>
  <c r="B5347" i="4"/>
  <c r="M5347" i="4"/>
  <c r="A5348" i="4"/>
  <c r="B5348" i="4"/>
  <c r="M5348" i="4"/>
  <c r="A5349" i="4"/>
  <c r="B5349" i="4"/>
  <c r="M5349" i="4"/>
  <c r="A5350" i="4"/>
  <c r="B5350" i="4"/>
  <c r="M5350" i="4"/>
  <c r="A5351" i="4"/>
  <c r="B5351" i="4"/>
  <c r="M5351" i="4"/>
  <c r="A5352" i="4"/>
  <c r="B5352" i="4"/>
  <c r="M5352" i="4"/>
  <c r="A5353" i="4"/>
  <c r="B5353" i="4"/>
  <c r="M5353" i="4"/>
  <c r="A5354" i="4"/>
  <c r="B5354" i="4"/>
  <c r="M5354" i="4"/>
  <c r="A5355" i="4"/>
  <c r="B5355" i="4"/>
  <c r="M5355" i="4"/>
  <c r="A5356" i="4"/>
  <c r="B5356" i="4"/>
  <c r="M5356" i="4"/>
  <c r="A5357" i="4"/>
  <c r="B5357" i="4"/>
  <c r="M5357" i="4"/>
  <c r="A5358" i="4"/>
  <c r="B5358" i="4"/>
  <c r="M5358" i="4"/>
  <c r="A5359" i="4"/>
  <c r="B5359" i="4"/>
  <c r="M5359" i="4"/>
  <c r="A5360" i="4"/>
  <c r="B5360" i="4"/>
  <c r="M5360" i="4"/>
  <c r="A5361" i="4"/>
  <c r="B5361" i="4"/>
  <c r="M5361" i="4"/>
  <c r="A5362" i="4"/>
  <c r="B5362" i="4"/>
  <c r="M5362" i="4"/>
  <c r="A5363" i="4"/>
  <c r="B5363" i="4"/>
  <c r="M5363" i="4"/>
  <c r="A5364" i="4"/>
  <c r="B5364" i="4"/>
  <c r="M5364" i="4"/>
  <c r="A5365" i="4"/>
  <c r="B5365" i="4"/>
  <c r="M5365" i="4"/>
  <c r="A5366" i="4"/>
  <c r="B5366" i="4"/>
  <c r="M5366" i="4"/>
  <c r="A5367" i="4"/>
  <c r="B5367" i="4"/>
  <c r="M5367" i="4"/>
  <c r="A5368" i="4"/>
  <c r="B5368" i="4"/>
  <c r="M5368" i="4"/>
  <c r="A5369" i="4"/>
  <c r="B5369" i="4"/>
  <c r="M5369" i="4"/>
  <c r="A5370" i="4"/>
  <c r="B5370" i="4"/>
  <c r="M5370" i="4"/>
  <c r="A5371" i="4"/>
  <c r="B5371" i="4"/>
  <c r="M5371" i="4"/>
  <c r="A5372" i="4"/>
  <c r="B5372" i="4"/>
  <c r="M5372" i="4"/>
  <c r="A5373" i="4"/>
  <c r="B5373" i="4"/>
  <c r="M5373" i="4"/>
  <c r="A5374" i="4"/>
  <c r="B5374" i="4"/>
  <c r="M5374" i="4"/>
  <c r="A5375" i="4"/>
  <c r="B5375" i="4"/>
  <c r="M5375" i="4"/>
  <c r="A5376" i="4"/>
  <c r="B5376" i="4"/>
  <c r="M5376" i="4"/>
  <c r="A5377" i="4"/>
  <c r="B5377" i="4"/>
  <c r="M5377" i="4"/>
  <c r="A5378" i="4"/>
  <c r="B5378" i="4"/>
  <c r="M5378" i="4"/>
  <c r="A5379" i="4"/>
  <c r="B5379" i="4"/>
  <c r="M5379" i="4"/>
  <c r="A5380" i="4"/>
  <c r="B5380" i="4"/>
  <c r="M5380" i="4"/>
  <c r="A5381" i="4"/>
  <c r="B5381" i="4"/>
  <c r="M5381" i="4"/>
  <c r="A5382" i="4"/>
  <c r="B5382" i="4"/>
  <c r="M5382" i="4"/>
  <c r="A5383" i="4"/>
  <c r="B5383" i="4"/>
  <c r="M5383" i="4"/>
  <c r="A5384" i="4"/>
  <c r="B5384" i="4"/>
  <c r="M5384" i="4"/>
  <c r="A5385" i="4"/>
  <c r="B5385" i="4"/>
  <c r="M5385" i="4"/>
  <c r="A5386" i="4"/>
  <c r="B5386" i="4"/>
  <c r="M5386" i="4"/>
  <c r="A5387" i="4"/>
  <c r="B5387" i="4"/>
  <c r="M5387" i="4"/>
  <c r="A5388" i="4"/>
  <c r="B5388" i="4"/>
  <c r="M5388" i="4"/>
  <c r="A5389" i="4"/>
  <c r="B5389" i="4"/>
  <c r="M5389" i="4"/>
  <c r="A5390" i="4"/>
  <c r="B5390" i="4"/>
  <c r="M5390" i="4"/>
  <c r="A5391" i="4"/>
  <c r="B5391" i="4"/>
  <c r="M5391" i="4"/>
  <c r="A5392" i="4"/>
  <c r="B5392" i="4"/>
  <c r="M5392" i="4"/>
  <c r="A5393" i="4"/>
  <c r="B5393" i="4"/>
  <c r="M5393" i="4"/>
  <c r="A5394" i="4"/>
  <c r="B5394" i="4"/>
  <c r="M5394" i="4"/>
  <c r="A5395" i="4"/>
  <c r="B5395" i="4"/>
  <c r="M5395" i="4"/>
  <c r="A5396" i="4"/>
  <c r="B5396" i="4"/>
  <c r="M5396" i="4"/>
  <c r="A5397" i="4"/>
  <c r="B5397" i="4"/>
  <c r="M5397" i="4"/>
  <c r="A5398" i="4"/>
  <c r="B5398" i="4"/>
  <c r="M5398" i="4"/>
  <c r="A5399" i="4"/>
  <c r="B5399" i="4"/>
  <c r="M5399" i="4"/>
  <c r="A5400" i="4"/>
  <c r="B5400" i="4"/>
  <c r="M5400" i="4"/>
  <c r="A5401" i="4"/>
  <c r="B5401" i="4"/>
  <c r="M5401" i="4"/>
  <c r="A5402" i="4"/>
  <c r="B5402" i="4"/>
  <c r="M5402" i="4"/>
  <c r="A5403" i="4"/>
  <c r="B5403" i="4"/>
  <c r="M5403" i="4"/>
  <c r="A5404" i="4"/>
  <c r="B5404" i="4"/>
  <c r="M5404" i="4"/>
  <c r="A5405" i="4"/>
  <c r="B5405" i="4"/>
  <c r="M5405" i="4"/>
  <c r="A5406" i="4"/>
  <c r="B5406" i="4"/>
  <c r="M5406" i="4"/>
  <c r="A5407" i="4"/>
  <c r="B5407" i="4"/>
  <c r="M5407" i="4"/>
  <c r="A5408" i="4"/>
  <c r="B5408" i="4"/>
  <c r="M5408" i="4"/>
  <c r="A5409" i="4"/>
  <c r="B5409" i="4"/>
  <c r="M5409" i="4"/>
  <c r="A5410" i="4"/>
  <c r="B5410" i="4"/>
  <c r="M5410" i="4"/>
  <c r="A5411" i="4"/>
  <c r="B5411" i="4"/>
  <c r="M5411" i="4"/>
  <c r="A5412" i="4"/>
  <c r="B5412" i="4"/>
  <c r="M5412" i="4"/>
  <c r="A5413" i="4"/>
  <c r="B5413" i="4"/>
  <c r="M5413" i="4"/>
  <c r="A5414" i="4"/>
  <c r="B5414" i="4"/>
  <c r="M5414" i="4"/>
  <c r="A5415" i="4"/>
  <c r="B5415" i="4"/>
  <c r="M5415" i="4"/>
  <c r="A5416" i="4"/>
  <c r="B5416" i="4"/>
  <c r="M5416" i="4"/>
  <c r="A5417" i="4"/>
  <c r="B5417" i="4"/>
  <c r="M5417" i="4"/>
  <c r="A5418" i="4"/>
  <c r="B5418" i="4"/>
  <c r="M5418" i="4"/>
  <c r="A5419" i="4"/>
  <c r="B5419" i="4"/>
  <c r="M5419" i="4"/>
  <c r="A5420" i="4"/>
  <c r="B5420" i="4"/>
  <c r="M5420" i="4"/>
  <c r="A5421" i="4"/>
  <c r="B5421" i="4"/>
  <c r="M5421" i="4"/>
  <c r="A5422" i="4"/>
  <c r="B5422" i="4"/>
  <c r="M5422" i="4"/>
  <c r="A5423" i="4"/>
  <c r="B5423" i="4"/>
  <c r="M5423" i="4"/>
  <c r="A5424" i="4"/>
  <c r="B5424" i="4"/>
  <c r="M5424" i="4"/>
  <c r="A5425" i="4"/>
  <c r="B5425" i="4"/>
  <c r="M5425" i="4"/>
  <c r="A5426" i="4"/>
  <c r="B5426" i="4"/>
  <c r="M5426" i="4"/>
  <c r="A5427" i="4"/>
  <c r="B5427" i="4"/>
  <c r="M5427" i="4"/>
  <c r="A5428" i="4"/>
  <c r="B5428" i="4"/>
  <c r="M5428" i="4"/>
  <c r="A5429" i="4"/>
  <c r="B5429" i="4"/>
  <c r="M5429" i="4"/>
  <c r="A5430" i="4"/>
  <c r="B5430" i="4"/>
  <c r="M5430" i="4"/>
  <c r="A5431" i="4"/>
  <c r="B5431" i="4"/>
  <c r="M5431" i="4"/>
  <c r="A5432" i="4"/>
  <c r="B5432" i="4"/>
  <c r="M5432" i="4"/>
  <c r="A5433" i="4"/>
  <c r="B5433" i="4"/>
  <c r="M5433" i="4"/>
  <c r="A5434" i="4"/>
  <c r="B5434" i="4"/>
  <c r="M5434" i="4"/>
  <c r="A5435" i="4"/>
  <c r="B5435" i="4"/>
  <c r="M5435" i="4"/>
  <c r="A5436" i="4"/>
  <c r="B5436" i="4"/>
  <c r="M5436" i="4"/>
  <c r="A5437" i="4"/>
  <c r="B5437" i="4"/>
  <c r="M5437" i="4"/>
  <c r="A5438" i="4"/>
  <c r="B5438" i="4"/>
  <c r="M5438" i="4"/>
  <c r="A5439" i="4"/>
  <c r="B5439" i="4"/>
  <c r="M5439" i="4"/>
  <c r="A5440" i="4"/>
  <c r="B5440" i="4"/>
  <c r="M5440" i="4"/>
  <c r="A5441" i="4"/>
  <c r="B5441" i="4"/>
  <c r="M5441" i="4"/>
  <c r="A5442" i="4"/>
  <c r="B5442" i="4"/>
  <c r="M5442" i="4"/>
  <c r="A5443" i="4"/>
  <c r="B5443" i="4"/>
  <c r="M5443" i="4"/>
  <c r="A5444" i="4"/>
  <c r="B5444" i="4"/>
  <c r="M5444" i="4"/>
  <c r="A5445" i="4"/>
  <c r="B5445" i="4"/>
  <c r="M5445" i="4"/>
  <c r="A5446" i="4"/>
  <c r="B5446" i="4"/>
  <c r="M5446" i="4"/>
  <c r="A5447" i="4"/>
  <c r="B5447" i="4"/>
  <c r="M5447" i="4"/>
  <c r="A5448" i="4"/>
  <c r="B5448" i="4"/>
  <c r="M5448" i="4"/>
  <c r="A5449" i="4"/>
  <c r="B5449" i="4"/>
  <c r="M5449" i="4"/>
  <c r="A5450" i="4"/>
  <c r="B5450" i="4"/>
  <c r="M5450" i="4"/>
  <c r="A5451" i="4"/>
  <c r="B5451" i="4"/>
  <c r="M5451" i="4"/>
  <c r="A5452" i="4"/>
  <c r="B5452" i="4"/>
  <c r="M5452" i="4"/>
  <c r="A5453" i="4"/>
  <c r="B5453" i="4"/>
  <c r="M5453" i="4"/>
  <c r="A5454" i="4"/>
  <c r="B5454" i="4"/>
  <c r="M5454" i="4"/>
  <c r="A5455" i="4"/>
  <c r="B5455" i="4"/>
  <c r="M5455" i="4"/>
  <c r="A5456" i="4"/>
  <c r="B5456" i="4"/>
  <c r="M5456" i="4"/>
  <c r="A5457" i="4"/>
  <c r="B5457" i="4"/>
  <c r="M5457" i="4"/>
  <c r="A5458" i="4"/>
  <c r="B5458" i="4"/>
  <c r="M5458" i="4"/>
  <c r="A5459" i="4"/>
  <c r="B5459" i="4"/>
  <c r="M5459" i="4"/>
  <c r="A5460" i="4"/>
  <c r="B5460" i="4"/>
  <c r="M5460" i="4"/>
  <c r="A5461" i="4"/>
  <c r="B5461" i="4"/>
  <c r="M5461" i="4"/>
  <c r="A5462" i="4"/>
  <c r="B5462" i="4"/>
  <c r="M5462" i="4"/>
  <c r="A5463" i="4"/>
  <c r="B5463" i="4"/>
  <c r="M5463" i="4"/>
  <c r="A5464" i="4"/>
  <c r="B5464" i="4"/>
  <c r="M5464" i="4"/>
  <c r="A5465" i="4"/>
  <c r="B5465" i="4"/>
  <c r="M5465" i="4"/>
  <c r="A5466" i="4"/>
  <c r="B5466" i="4"/>
  <c r="M5466" i="4"/>
  <c r="A5467" i="4"/>
  <c r="B5467" i="4"/>
  <c r="M5467" i="4"/>
  <c r="A5468" i="4"/>
  <c r="B5468" i="4"/>
  <c r="M5468" i="4"/>
  <c r="A5469" i="4"/>
  <c r="B5469" i="4"/>
  <c r="M5469" i="4"/>
  <c r="A5470" i="4"/>
  <c r="B5470" i="4"/>
  <c r="M5470" i="4"/>
  <c r="A5471" i="4"/>
  <c r="B5471" i="4"/>
  <c r="M5471" i="4"/>
  <c r="A5472" i="4"/>
  <c r="B5472" i="4"/>
  <c r="M5472" i="4"/>
  <c r="A5473" i="4"/>
  <c r="B5473" i="4"/>
  <c r="M5473" i="4"/>
  <c r="A5474" i="4"/>
  <c r="B5474" i="4"/>
  <c r="M5474" i="4"/>
  <c r="A5475" i="4"/>
  <c r="B5475" i="4"/>
  <c r="M5475" i="4"/>
  <c r="A5476" i="4"/>
  <c r="B5476" i="4"/>
  <c r="M5476" i="4"/>
  <c r="A5477" i="4"/>
  <c r="B5477" i="4"/>
  <c r="M5477" i="4"/>
  <c r="A5478" i="4"/>
  <c r="B5478" i="4"/>
  <c r="M5478" i="4"/>
  <c r="A5479" i="4"/>
  <c r="B5479" i="4"/>
  <c r="M5479" i="4"/>
  <c r="A5480" i="4"/>
  <c r="B5480" i="4"/>
  <c r="M5480" i="4"/>
  <c r="A5481" i="4"/>
  <c r="B5481" i="4"/>
  <c r="M5481" i="4"/>
  <c r="A5482" i="4"/>
  <c r="B5482" i="4"/>
  <c r="M5482" i="4"/>
  <c r="A5483" i="4"/>
  <c r="B5483" i="4"/>
  <c r="M5483" i="4"/>
  <c r="A5484" i="4"/>
  <c r="B5484" i="4"/>
  <c r="M5484" i="4"/>
  <c r="A5485" i="4"/>
  <c r="B5485" i="4"/>
  <c r="M5485" i="4"/>
  <c r="A5486" i="4"/>
  <c r="B5486" i="4"/>
  <c r="M5486" i="4"/>
  <c r="A5487" i="4"/>
  <c r="B5487" i="4"/>
  <c r="M5487" i="4"/>
  <c r="A5488" i="4"/>
  <c r="B5488" i="4"/>
  <c r="M5488" i="4"/>
  <c r="A5489" i="4"/>
  <c r="B5489" i="4"/>
  <c r="M5489" i="4"/>
  <c r="A5490" i="4"/>
  <c r="B5490" i="4"/>
  <c r="M5490" i="4"/>
  <c r="A5491" i="4"/>
  <c r="B5491" i="4"/>
  <c r="M5491" i="4"/>
  <c r="A5492" i="4"/>
  <c r="B5492" i="4"/>
  <c r="M5492" i="4"/>
  <c r="A5493" i="4"/>
  <c r="B5493" i="4"/>
  <c r="M5493" i="4"/>
  <c r="A5494" i="4"/>
  <c r="B5494" i="4"/>
  <c r="M5494" i="4"/>
  <c r="A5495" i="4"/>
  <c r="B5495" i="4"/>
  <c r="M5495" i="4"/>
  <c r="A5496" i="4"/>
  <c r="B5496" i="4"/>
  <c r="M5496" i="4"/>
  <c r="A5497" i="4"/>
  <c r="B5497" i="4"/>
  <c r="M5497" i="4"/>
  <c r="A5498" i="4"/>
  <c r="B5498" i="4"/>
  <c r="M5498" i="4"/>
  <c r="A5499" i="4"/>
  <c r="B5499" i="4"/>
  <c r="M5499" i="4"/>
  <c r="A5500" i="4"/>
  <c r="B5500" i="4"/>
  <c r="M5500" i="4"/>
  <c r="A5501" i="4"/>
  <c r="B5501" i="4"/>
  <c r="M5501" i="4"/>
  <c r="A5502" i="4"/>
  <c r="B5502" i="4"/>
  <c r="M5502" i="4"/>
  <c r="A5503" i="4"/>
  <c r="B5503" i="4"/>
  <c r="M5503" i="4"/>
  <c r="A5504" i="4"/>
  <c r="B5504" i="4"/>
  <c r="M5504" i="4"/>
  <c r="A5505" i="4"/>
  <c r="B5505" i="4"/>
  <c r="M5505" i="4"/>
  <c r="A5506" i="4"/>
  <c r="B5506" i="4"/>
  <c r="M5506" i="4"/>
  <c r="A5507" i="4"/>
  <c r="B5507" i="4"/>
  <c r="M5507" i="4"/>
  <c r="A5508" i="4"/>
  <c r="B5508" i="4"/>
  <c r="M5508" i="4"/>
  <c r="A5509" i="4"/>
  <c r="B5509" i="4"/>
  <c r="M5509" i="4"/>
  <c r="A5510" i="4"/>
  <c r="B5510" i="4"/>
  <c r="M5510" i="4"/>
  <c r="A5511" i="4"/>
  <c r="B5511" i="4"/>
  <c r="M5511" i="4"/>
  <c r="A5512" i="4"/>
  <c r="B5512" i="4"/>
  <c r="M5512" i="4"/>
  <c r="A5513" i="4"/>
  <c r="B5513" i="4"/>
  <c r="M5513" i="4"/>
  <c r="A5514" i="4"/>
  <c r="B5514" i="4"/>
  <c r="M5514" i="4"/>
  <c r="A5515" i="4"/>
  <c r="B5515" i="4"/>
  <c r="M5515" i="4"/>
  <c r="A5516" i="4"/>
  <c r="B5516" i="4"/>
  <c r="M5516" i="4"/>
  <c r="A5517" i="4"/>
  <c r="B5517" i="4"/>
  <c r="M5517" i="4"/>
  <c r="A5518" i="4"/>
  <c r="B5518" i="4"/>
  <c r="M5518" i="4"/>
  <c r="A5519" i="4"/>
  <c r="B5519" i="4"/>
  <c r="M5519" i="4"/>
  <c r="A5520" i="4"/>
  <c r="B5520" i="4"/>
  <c r="M5520" i="4"/>
  <c r="A5521" i="4"/>
  <c r="B5521" i="4"/>
  <c r="M5521" i="4"/>
  <c r="A5522" i="4"/>
  <c r="B5522" i="4"/>
  <c r="M5522" i="4"/>
  <c r="A5523" i="4"/>
  <c r="B5523" i="4"/>
  <c r="M5523" i="4"/>
  <c r="A5524" i="4"/>
  <c r="B5524" i="4"/>
  <c r="M5524" i="4"/>
  <c r="A5525" i="4"/>
  <c r="B5525" i="4"/>
  <c r="M5525" i="4"/>
  <c r="A5526" i="4"/>
  <c r="B5526" i="4"/>
  <c r="M5526" i="4"/>
  <c r="A5527" i="4"/>
  <c r="B5527" i="4"/>
  <c r="M5527" i="4"/>
  <c r="A5528" i="4"/>
  <c r="B5528" i="4"/>
  <c r="M5528" i="4"/>
  <c r="A5529" i="4"/>
  <c r="B5529" i="4"/>
  <c r="M5529" i="4"/>
  <c r="A5530" i="4"/>
  <c r="B5530" i="4"/>
  <c r="M5530" i="4"/>
  <c r="A5531" i="4"/>
  <c r="B5531" i="4"/>
  <c r="M5531" i="4"/>
  <c r="A5532" i="4"/>
  <c r="B5532" i="4"/>
  <c r="M5532" i="4"/>
  <c r="A5533" i="4"/>
  <c r="B5533" i="4"/>
  <c r="M5533" i="4"/>
  <c r="A5534" i="4"/>
  <c r="B5534" i="4"/>
  <c r="M5534" i="4"/>
  <c r="A5535" i="4"/>
  <c r="B5535" i="4"/>
  <c r="M5535" i="4"/>
  <c r="A5536" i="4"/>
  <c r="B5536" i="4"/>
  <c r="M5536" i="4"/>
  <c r="A5537" i="4"/>
  <c r="B5537" i="4"/>
  <c r="M5537" i="4"/>
  <c r="A5538" i="4"/>
  <c r="B5538" i="4"/>
  <c r="M5538" i="4"/>
  <c r="A5539" i="4"/>
  <c r="B5539" i="4"/>
  <c r="M5539" i="4"/>
  <c r="A5540" i="4"/>
  <c r="B5540" i="4"/>
  <c r="M5540" i="4"/>
  <c r="A5541" i="4"/>
  <c r="B5541" i="4"/>
  <c r="M5541" i="4"/>
  <c r="A5542" i="4"/>
  <c r="B5542" i="4"/>
  <c r="M5542" i="4"/>
  <c r="A5543" i="4"/>
  <c r="B5543" i="4"/>
  <c r="M5543" i="4"/>
  <c r="A5544" i="4"/>
  <c r="B5544" i="4"/>
  <c r="M5544" i="4"/>
  <c r="A5545" i="4"/>
  <c r="B5545" i="4"/>
  <c r="M5545" i="4"/>
  <c r="A5546" i="4"/>
  <c r="B5546" i="4"/>
  <c r="M5546" i="4"/>
  <c r="A5547" i="4"/>
  <c r="B5547" i="4"/>
  <c r="M5547" i="4"/>
  <c r="A5548" i="4"/>
  <c r="B5548" i="4"/>
  <c r="M5548" i="4"/>
  <c r="A5549" i="4"/>
  <c r="B5549" i="4"/>
  <c r="M5549" i="4"/>
  <c r="A5550" i="4"/>
  <c r="B5550" i="4"/>
  <c r="M5550" i="4"/>
  <c r="A5551" i="4"/>
  <c r="B5551" i="4"/>
  <c r="M5551" i="4"/>
  <c r="A5552" i="4"/>
  <c r="B5552" i="4"/>
  <c r="M5552" i="4"/>
  <c r="A5553" i="4"/>
  <c r="B5553" i="4"/>
  <c r="M5553" i="4"/>
  <c r="A5554" i="4"/>
  <c r="B5554" i="4"/>
  <c r="M5554" i="4"/>
  <c r="A5555" i="4"/>
  <c r="B5555" i="4"/>
  <c r="M5555" i="4"/>
  <c r="A5556" i="4"/>
  <c r="B5556" i="4"/>
  <c r="M5556" i="4"/>
  <c r="A5557" i="4"/>
  <c r="B5557" i="4"/>
  <c r="M5557" i="4"/>
  <c r="A5558" i="4"/>
  <c r="B5558" i="4"/>
  <c r="M5558" i="4"/>
  <c r="A5559" i="4"/>
  <c r="B5559" i="4"/>
  <c r="M5559" i="4"/>
  <c r="A5560" i="4"/>
  <c r="B5560" i="4"/>
  <c r="M5560" i="4"/>
  <c r="A5561" i="4"/>
  <c r="B5561" i="4"/>
  <c r="M5561" i="4"/>
  <c r="A5562" i="4"/>
  <c r="B5562" i="4"/>
  <c r="M5562" i="4"/>
  <c r="A5563" i="4"/>
  <c r="B5563" i="4"/>
  <c r="M5563" i="4"/>
  <c r="A5564" i="4"/>
  <c r="B5564" i="4"/>
  <c r="M5564" i="4"/>
  <c r="A5565" i="4"/>
  <c r="B5565" i="4"/>
  <c r="M5565" i="4"/>
  <c r="A5566" i="4"/>
  <c r="B5566" i="4"/>
  <c r="M5566" i="4"/>
  <c r="A5567" i="4"/>
  <c r="B5567" i="4"/>
  <c r="M5567" i="4"/>
  <c r="A5568" i="4"/>
  <c r="B5568" i="4"/>
  <c r="M5568" i="4"/>
  <c r="A5569" i="4"/>
  <c r="B5569" i="4"/>
  <c r="M5569" i="4"/>
  <c r="A5570" i="4"/>
  <c r="B5570" i="4"/>
  <c r="M5570" i="4"/>
  <c r="A5571" i="4"/>
  <c r="B5571" i="4"/>
  <c r="M5571" i="4"/>
  <c r="A5572" i="4"/>
  <c r="B5572" i="4"/>
  <c r="M5572" i="4"/>
  <c r="A5573" i="4"/>
  <c r="B5573" i="4"/>
  <c r="M5573" i="4"/>
  <c r="A5574" i="4"/>
  <c r="B5574" i="4"/>
  <c r="M5574" i="4"/>
  <c r="A5575" i="4"/>
  <c r="B5575" i="4"/>
  <c r="M5575" i="4"/>
  <c r="A5576" i="4"/>
  <c r="B5576" i="4"/>
  <c r="M5576" i="4"/>
  <c r="A5577" i="4"/>
  <c r="B5577" i="4"/>
  <c r="M5577" i="4"/>
  <c r="A5578" i="4"/>
  <c r="B5578" i="4"/>
  <c r="M5578" i="4"/>
  <c r="A5579" i="4"/>
  <c r="B5579" i="4"/>
  <c r="M5579" i="4"/>
  <c r="A5580" i="4"/>
  <c r="B5580" i="4"/>
  <c r="M5580" i="4"/>
  <c r="A5581" i="4"/>
  <c r="B5581" i="4"/>
  <c r="M5581" i="4"/>
  <c r="A5582" i="4"/>
  <c r="B5582" i="4"/>
  <c r="M5582" i="4"/>
  <c r="A5583" i="4"/>
  <c r="B5583" i="4"/>
  <c r="M5583" i="4"/>
  <c r="A5584" i="4"/>
  <c r="B5584" i="4"/>
  <c r="M5584" i="4"/>
  <c r="A5585" i="4"/>
  <c r="B5585" i="4"/>
  <c r="M5585" i="4"/>
  <c r="A5586" i="4"/>
  <c r="B5586" i="4"/>
  <c r="M5586" i="4"/>
  <c r="A5587" i="4"/>
  <c r="B5587" i="4"/>
  <c r="M5587" i="4"/>
  <c r="A5588" i="4"/>
  <c r="B5588" i="4"/>
  <c r="M5588" i="4"/>
  <c r="A5589" i="4"/>
  <c r="B5589" i="4"/>
  <c r="M5589" i="4"/>
  <c r="A5590" i="4"/>
  <c r="B5590" i="4"/>
  <c r="M5590" i="4"/>
  <c r="A5591" i="4"/>
  <c r="B5591" i="4"/>
  <c r="M5591" i="4"/>
  <c r="A5592" i="4"/>
  <c r="B5592" i="4"/>
  <c r="M5592" i="4"/>
  <c r="A5593" i="4"/>
  <c r="B5593" i="4"/>
  <c r="M5593" i="4"/>
  <c r="A5594" i="4"/>
  <c r="B5594" i="4"/>
  <c r="M5594" i="4"/>
  <c r="A5595" i="4"/>
  <c r="B5595" i="4"/>
  <c r="M5595" i="4"/>
  <c r="A5596" i="4"/>
  <c r="B5596" i="4"/>
  <c r="M5596" i="4"/>
  <c r="A5597" i="4"/>
  <c r="B5597" i="4"/>
  <c r="M5597" i="4"/>
  <c r="A5598" i="4"/>
  <c r="B5598" i="4"/>
  <c r="M5598" i="4"/>
  <c r="A5599" i="4"/>
  <c r="B5599" i="4"/>
  <c r="M5599" i="4"/>
  <c r="A5600" i="4"/>
  <c r="B5600" i="4"/>
  <c r="M5600" i="4"/>
  <c r="A5601" i="4"/>
  <c r="B5601" i="4"/>
  <c r="M5601" i="4"/>
  <c r="A5602" i="4"/>
  <c r="B5602" i="4"/>
  <c r="M5602" i="4"/>
  <c r="A5603" i="4"/>
  <c r="B5603" i="4"/>
  <c r="M5603" i="4"/>
  <c r="A5604" i="4"/>
  <c r="B5604" i="4"/>
  <c r="M5604" i="4"/>
  <c r="A5605" i="4"/>
  <c r="B5605" i="4"/>
  <c r="M5605" i="4"/>
  <c r="A5606" i="4"/>
  <c r="B5606" i="4"/>
  <c r="M5606" i="4"/>
  <c r="A5607" i="4"/>
  <c r="B5607" i="4"/>
  <c r="M5607" i="4"/>
  <c r="A5608" i="4"/>
  <c r="B5608" i="4"/>
  <c r="M5608" i="4"/>
  <c r="A5609" i="4"/>
  <c r="B5609" i="4"/>
  <c r="M5609" i="4"/>
  <c r="A5610" i="4"/>
  <c r="B5610" i="4"/>
  <c r="M5610" i="4"/>
  <c r="A5611" i="4"/>
  <c r="B5611" i="4"/>
  <c r="M5611" i="4"/>
  <c r="A5612" i="4"/>
  <c r="B5612" i="4"/>
  <c r="M5612" i="4"/>
  <c r="A5613" i="4"/>
  <c r="B5613" i="4"/>
  <c r="M5613" i="4"/>
  <c r="A5614" i="4"/>
  <c r="B5614" i="4"/>
  <c r="M5614" i="4"/>
  <c r="A5615" i="4"/>
  <c r="B5615" i="4"/>
  <c r="M5615" i="4"/>
  <c r="A5616" i="4"/>
  <c r="B5616" i="4"/>
  <c r="M5616" i="4"/>
  <c r="A5617" i="4"/>
  <c r="B5617" i="4"/>
  <c r="M5617" i="4"/>
  <c r="A5618" i="4"/>
  <c r="B5618" i="4"/>
  <c r="M5618" i="4"/>
  <c r="A5619" i="4"/>
  <c r="B5619" i="4"/>
  <c r="M5619" i="4"/>
  <c r="A5620" i="4"/>
  <c r="B5620" i="4"/>
  <c r="M5620" i="4"/>
  <c r="A5621" i="4"/>
  <c r="B5621" i="4"/>
  <c r="M5621" i="4"/>
  <c r="A5622" i="4"/>
  <c r="B5622" i="4"/>
  <c r="M5622" i="4"/>
  <c r="A5623" i="4"/>
  <c r="B5623" i="4"/>
  <c r="M5623" i="4"/>
  <c r="A5624" i="4"/>
  <c r="B5624" i="4"/>
  <c r="M5624" i="4"/>
  <c r="A5625" i="4"/>
  <c r="B5625" i="4"/>
  <c r="M5625" i="4"/>
  <c r="A5626" i="4"/>
  <c r="B5626" i="4"/>
  <c r="M5626" i="4"/>
  <c r="A5627" i="4"/>
  <c r="B5627" i="4"/>
  <c r="M5627" i="4"/>
  <c r="A5628" i="4"/>
  <c r="B5628" i="4"/>
  <c r="M5628" i="4"/>
  <c r="A5629" i="4"/>
  <c r="B5629" i="4"/>
  <c r="M5629" i="4"/>
  <c r="A5630" i="4"/>
  <c r="B5630" i="4"/>
  <c r="M5630" i="4"/>
  <c r="A5631" i="4"/>
  <c r="B5631" i="4"/>
  <c r="M5631" i="4"/>
  <c r="A5632" i="4"/>
  <c r="B5632" i="4"/>
  <c r="M5632" i="4"/>
  <c r="A5633" i="4"/>
  <c r="B5633" i="4"/>
  <c r="M5633" i="4"/>
  <c r="A5634" i="4"/>
  <c r="B5634" i="4"/>
  <c r="M5634" i="4"/>
  <c r="A5635" i="4"/>
  <c r="B5635" i="4"/>
  <c r="M5635" i="4"/>
  <c r="A5636" i="4"/>
  <c r="B5636" i="4"/>
  <c r="M5636" i="4"/>
  <c r="A5637" i="4"/>
  <c r="B5637" i="4"/>
  <c r="M5637" i="4"/>
  <c r="A5638" i="4"/>
  <c r="B5638" i="4"/>
  <c r="M5638" i="4"/>
  <c r="A5639" i="4"/>
  <c r="B5639" i="4"/>
  <c r="M5639" i="4"/>
  <c r="A5640" i="4"/>
  <c r="B5640" i="4"/>
  <c r="M5640" i="4"/>
  <c r="A5641" i="4"/>
  <c r="B5641" i="4"/>
  <c r="M5641" i="4"/>
  <c r="A5642" i="4"/>
  <c r="B5642" i="4"/>
  <c r="M5642" i="4"/>
  <c r="A5643" i="4"/>
  <c r="B5643" i="4"/>
  <c r="M5643" i="4"/>
  <c r="A5644" i="4"/>
  <c r="B5644" i="4"/>
  <c r="M5644" i="4"/>
  <c r="A5645" i="4"/>
  <c r="B5645" i="4"/>
  <c r="M5645" i="4"/>
  <c r="A5646" i="4"/>
  <c r="B5646" i="4"/>
  <c r="M5646" i="4"/>
  <c r="A5647" i="4"/>
  <c r="B5647" i="4"/>
  <c r="M5647" i="4"/>
  <c r="A5648" i="4"/>
  <c r="B5648" i="4"/>
  <c r="M5648" i="4"/>
  <c r="A5649" i="4"/>
  <c r="B5649" i="4"/>
  <c r="M5649" i="4"/>
  <c r="A5650" i="4"/>
  <c r="B5650" i="4"/>
  <c r="M5650" i="4"/>
  <c r="A5651" i="4"/>
  <c r="B5651" i="4"/>
  <c r="M5651" i="4"/>
  <c r="A5652" i="4"/>
  <c r="B5652" i="4"/>
  <c r="M5652" i="4"/>
  <c r="A5653" i="4"/>
  <c r="B5653" i="4"/>
  <c r="M5653" i="4"/>
  <c r="A5654" i="4"/>
  <c r="B5654" i="4"/>
  <c r="M5654" i="4"/>
  <c r="A5655" i="4"/>
  <c r="B5655" i="4"/>
  <c r="M5655" i="4"/>
  <c r="A5656" i="4"/>
  <c r="B5656" i="4"/>
  <c r="M5656" i="4"/>
  <c r="A5657" i="4"/>
  <c r="B5657" i="4"/>
  <c r="M5657" i="4"/>
  <c r="A5658" i="4"/>
  <c r="B5658" i="4"/>
  <c r="M5658" i="4"/>
  <c r="A5659" i="4"/>
  <c r="B5659" i="4"/>
  <c r="M5659" i="4"/>
  <c r="A5660" i="4"/>
  <c r="B5660" i="4"/>
  <c r="M5660" i="4"/>
  <c r="A5661" i="4"/>
  <c r="B5661" i="4"/>
  <c r="M5661" i="4"/>
  <c r="A5662" i="4"/>
  <c r="B5662" i="4"/>
  <c r="M5662" i="4"/>
  <c r="A5663" i="4"/>
  <c r="B5663" i="4"/>
  <c r="M5663" i="4"/>
  <c r="A5664" i="4"/>
  <c r="B5664" i="4"/>
  <c r="M5664" i="4"/>
  <c r="A5665" i="4"/>
  <c r="B5665" i="4"/>
  <c r="M5665" i="4"/>
  <c r="A5666" i="4"/>
  <c r="B5666" i="4"/>
  <c r="M5666" i="4"/>
  <c r="A5667" i="4"/>
  <c r="B5667" i="4"/>
  <c r="M5667" i="4"/>
  <c r="A5668" i="4"/>
  <c r="B5668" i="4"/>
  <c r="M5668" i="4"/>
  <c r="A5669" i="4"/>
  <c r="B5669" i="4"/>
  <c r="M5669" i="4"/>
  <c r="A5670" i="4"/>
  <c r="B5670" i="4"/>
  <c r="M5670" i="4"/>
  <c r="A5671" i="4"/>
  <c r="B5671" i="4"/>
  <c r="M5671" i="4"/>
  <c r="A5672" i="4"/>
  <c r="B5672" i="4"/>
  <c r="M5672" i="4"/>
  <c r="A5673" i="4"/>
  <c r="B5673" i="4"/>
  <c r="M5673" i="4"/>
  <c r="A5674" i="4"/>
  <c r="B5674" i="4"/>
  <c r="M5674" i="4"/>
  <c r="A5675" i="4"/>
  <c r="B5675" i="4"/>
  <c r="M5675" i="4"/>
  <c r="A5676" i="4"/>
  <c r="B5676" i="4"/>
  <c r="M5676" i="4"/>
  <c r="A5677" i="4"/>
  <c r="B5677" i="4"/>
  <c r="M5677" i="4"/>
  <c r="A5678" i="4"/>
  <c r="B5678" i="4"/>
  <c r="M5678" i="4"/>
  <c r="A5679" i="4"/>
  <c r="B5679" i="4"/>
  <c r="M5679" i="4"/>
  <c r="A5680" i="4"/>
  <c r="B5680" i="4"/>
  <c r="M5680" i="4"/>
  <c r="A5681" i="4"/>
  <c r="B5681" i="4"/>
  <c r="M5681" i="4"/>
  <c r="A5682" i="4"/>
  <c r="B5682" i="4"/>
  <c r="M5682" i="4"/>
  <c r="A5683" i="4"/>
  <c r="B5683" i="4"/>
  <c r="M5683" i="4"/>
  <c r="A5684" i="4"/>
  <c r="B5684" i="4"/>
  <c r="M5684" i="4"/>
  <c r="A5685" i="4"/>
  <c r="B5685" i="4"/>
  <c r="M5685" i="4"/>
  <c r="A5686" i="4"/>
  <c r="B5686" i="4"/>
  <c r="M5686" i="4"/>
  <c r="A5687" i="4"/>
  <c r="B5687" i="4"/>
  <c r="M5687" i="4"/>
  <c r="A5688" i="4"/>
  <c r="B5688" i="4"/>
  <c r="M5688" i="4"/>
  <c r="A5689" i="4"/>
  <c r="B5689" i="4"/>
  <c r="M5689" i="4"/>
  <c r="A5690" i="4"/>
  <c r="B5690" i="4"/>
  <c r="M5690" i="4"/>
  <c r="A5691" i="4"/>
  <c r="B5691" i="4"/>
  <c r="M5691" i="4"/>
  <c r="A5692" i="4"/>
  <c r="B5692" i="4"/>
  <c r="M5692" i="4"/>
  <c r="A5693" i="4"/>
  <c r="B5693" i="4"/>
  <c r="M5693" i="4"/>
  <c r="A5694" i="4"/>
  <c r="B5694" i="4"/>
  <c r="M5694" i="4"/>
  <c r="A5695" i="4"/>
  <c r="B5695" i="4"/>
  <c r="M5695" i="4"/>
  <c r="A5696" i="4"/>
  <c r="B5696" i="4"/>
  <c r="M5696" i="4"/>
  <c r="A5697" i="4"/>
  <c r="B5697" i="4"/>
  <c r="M5697" i="4"/>
  <c r="A5698" i="4"/>
  <c r="B5698" i="4"/>
  <c r="M5698" i="4"/>
  <c r="A5699" i="4"/>
  <c r="B5699" i="4"/>
  <c r="M5699" i="4"/>
  <c r="A5700" i="4"/>
  <c r="B5700" i="4"/>
  <c r="M5700" i="4"/>
  <c r="A5701" i="4"/>
  <c r="B5701" i="4"/>
  <c r="M5701" i="4"/>
  <c r="A5702" i="4"/>
  <c r="B5702" i="4"/>
  <c r="M5702" i="4"/>
  <c r="A5703" i="4"/>
  <c r="B5703" i="4"/>
  <c r="M5703" i="4"/>
  <c r="A5704" i="4"/>
  <c r="B5704" i="4"/>
  <c r="M5704" i="4"/>
  <c r="A5705" i="4"/>
  <c r="B5705" i="4"/>
  <c r="M5705" i="4"/>
  <c r="A5706" i="4"/>
  <c r="B5706" i="4"/>
  <c r="M5706" i="4"/>
  <c r="A5707" i="4"/>
  <c r="B5707" i="4"/>
  <c r="M5707" i="4"/>
  <c r="A5708" i="4"/>
  <c r="B5708" i="4"/>
  <c r="M5708" i="4"/>
  <c r="A5709" i="4"/>
  <c r="B5709" i="4"/>
  <c r="M5709" i="4"/>
  <c r="A5710" i="4"/>
  <c r="B5710" i="4"/>
  <c r="M5710" i="4"/>
  <c r="A5711" i="4"/>
  <c r="B5711" i="4"/>
  <c r="M5711" i="4"/>
  <c r="A5712" i="4"/>
  <c r="B5712" i="4"/>
  <c r="M5712" i="4"/>
  <c r="A5713" i="4"/>
  <c r="B5713" i="4"/>
  <c r="M5713" i="4"/>
  <c r="A5714" i="4"/>
  <c r="B5714" i="4"/>
  <c r="M5714" i="4"/>
  <c r="A5715" i="4"/>
  <c r="B5715" i="4"/>
  <c r="M5715" i="4"/>
  <c r="A5716" i="4"/>
  <c r="B5716" i="4"/>
  <c r="M5716" i="4"/>
  <c r="A5717" i="4"/>
  <c r="B5717" i="4"/>
  <c r="M5717" i="4"/>
  <c r="A5718" i="4"/>
  <c r="B5718" i="4"/>
  <c r="M5718" i="4"/>
  <c r="A5719" i="4"/>
  <c r="B5719" i="4"/>
  <c r="M5719" i="4"/>
  <c r="A5720" i="4"/>
  <c r="B5720" i="4"/>
  <c r="M5720" i="4"/>
  <c r="A5721" i="4"/>
  <c r="B5721" i="4"/>
  <c r="M5721" i="4"/>
  <c r="A5722" i="4"/>
  <c r="B5722" i="4"/>
  <c r="M5722" i="4"/>
  <c r="A5723" i="4"/>
  <c r="B5723" i="4"/>
  <c r="M5723" i="4"/>
  <c r="A5724" i="4"/>
  <c r="B5724" i="4"/>
  <c r="M5724" i="4"/>
  <c r="A5725" i="4"/>
  <c r="B5725" i="4"/>
  <c r="M5725" i="4"/>
  <c r="A5726" i="4"/>
  <c r="B5726" i="4"/>
  <c r="M5726" i="4"/>
  <c r="A5727" i="4"/>
  <c r="B5727" i="4"/>
  <c r="M5727" i="4"/>
  <c r="A5728" i="4"/>
  <c r="B5728" i="4"/>
  <c r="M5728" i="4"/>
  <c r="A5729" i="4"/>
  <c r="B5729" i="4"/>
  <c r="M5729" i="4"/>
  <c r="A5730" i="4"/>
  <c r="B5730" i="4"/>
  <c r="M5730" i="4"/>
  <c r="A5731" i="4"/>
  <c r="B5731" i="4"/>
  <c r="M5731" i="4"/>
  <c r="A5732" i="4"/>
  <c r="B5732" i="4"/>
  <c r="M5732" i="4"/>
  <c r="A5733" i="4"/>
  <c r="B5733" i="4"/>
  <c r="M5733" i="4"/>
  <c r="A5734" i="4"/>
  <c r="B5734" i="4"/>
  <c r="M5734" i="4"/>
  <c r="A5735" i="4"/>
  <c r="B5735" i="4"/>
  <c r="M5735" i="4"/>
  <c r="A5736" i="4"/>
  <c r="B5736" i="4"/>
  <c r="M5736" i="4"/>
  <c r="A5737" i="4"/>
  <c r="B5737" i="4"/>
  <c r="M5737" i="4"/>
  <c r="A5738" i="4"/>
  <c r="B5738" i="4"/>
  <c r="M5738" i="4"/>
  <c r="A5739" i="4"/>
  <c r="B5739" i="4"/>
  <c r="M5739" i="4"/>
  <c r="A5740" i="4"/>
  <c r="B5740" i="4"/>
  <c r="M5740" i="4"/>
  <c r="A5741" i="4"/>
  <c r="B5741" i="4"/>
  <c r="M5741" i="4"/>
  <c r="A5742" i="4"/>
  <c r="B5742" i="4"/>
  <c r="M5742" i="4"/>
  <c r="A5743" i="4"/>
  <c r="B5743" i="4"/>
  <c r="M5743" i="4"/>
  <c r="A5744" i="4"/>
  <c r="B5744" i="4"/>
  <c r="M5744" i="4"/>
  <c r="A5745" i="4"/>
  <c r="B5745" i="4"/>
  <c r="M5745" i="4"/>
  <c r="A5746" i="4"/>
  <c r="B5746" i="4"/>
  <c r="M5746" i="4"/>
  <c r="A5747" i="4"/>
  <c r="B5747" i="4"/>
  <c r="M5747" i="4"/>
  <c r="A5748" i="4"/>
  <c r="B5748" i="4"/>
  <c r="M5748" i="4"/>
  <c r="A5749" i="4"/>
  <c r="B5749" i="4"/>
  <c r="M5749" i="4"/>
  <c r="A5750" i="4"/>
  <c r="B5750" i="4"/>
  <c r="M5750" i="4"/>
  <c r="A5751" i="4"/>
  <c r="B5751" i="4"/>
  <c r="M5751" i="4"/>
  <c r="A5752" i="4"/>
  <c r="B5752" i="4"/>
  <c r="M5752" i="4"/>
  <c r="A5753" i="4"/>
  <c r="B5753" i="4"/>
  <c r="M5753" i="4"/>
  <c r="A5754" i="4"/>
  <c r="B5754" i="4"/>
  <c r="M5754" i="4"/>
  <c r="A5755" i="4"/>
  <c r="B5755" i="4"/>
  <c r="M5755" i="4"/>
  <c r="A5756" i="4"/>
  <c r="B5756" i="4"/>
  <c r="M5756" i="4"/>
  <c r="A5757" i="4"/>
  <c r="B5757" i="4"/>
  <c r="M5757" i="4"/>
  <c r="A5758" i="4"/>
  <c r="B5758" i="4"/>
  <c r="M5758" i="4"/>
  <c r="A5759" i="4"/>
  <c r="B5759" i="4"/>
  <c r="M5759" i="4"/>
  <c r="A5760" i="4"/>
  <c r="B5760" i="4"/>
  <c r="M5760" i="4"/>
  <c r="A5761" i="4"/>
  <c r="B5761" i="4"/>
  <c r="M5761" i="4"/>
  <c r="A5762" i="4"/>
  <c r="B5762" i="4"/>
  <c r="M5762" i="4"/>
  <c r="A5763" i="4"/>
  <c r="B5763" i="4"/>
  <c r="M5763" i="4"/>
  <c r="A5764" i="4"/>
  <c r="B5764" i="4"/>
  <c r="M5764" i="4"/>
  <c r="A5765" i="4"/>
  <c r="B5765" i="4"/>
  <c r="M5765" i="4"/>
  <c r="A5766" i="4"/>
  <c r="B5766" i="4"/>
  <c r="M5766" i="4"/>
  <c r="A5767" i="4"/>
  <c r="B5767" i="4"/>
  <c r="M5767" i="4"/>
  <c r="A5768" i="4"/>
  <c r="B5768" i="4"/>
  <c r="M5768" i="4"/>
  <c r="A5769" i="4"/>
  <c r="B5769" i="4"/>
  <c r="M5769" i="4"/>
  <c r="A5770" i="4"/>
  <c r="B5770" i="4"/>
  <c r="M5770" i="4"/>
  <c r="A5771" i="4"/>
  <c r="B5771" i="4"/>
  <c r="M5771" i="4"/>
  <c r="A5772" i="4"/>
  <c r="B5772" i="4"/>
  <c r="M5772" i="4"/>
  <c r="A5773" i="4"/>
  <c r="B5773" i="4"/>
  <c r="M5773" i="4"/>
  <c r="A5774" i="4"/>
  <c r="B5774" i="4"/>
  <c r="M5774" i="4"/>
  <c r="A5775" i="4"/>
  <c r="B5775" i="4"/>
  <c r="M5775" i="4"/>
  <c r="A5776" i="4"/>
  <c r="B5776" i="4"/>
  <c r="M5776" i="4"/>
  <c r="A5777" i="4"/>
  <c r="B5777" i="4"/>
  <c r="M5777" i="4"/>
  <c r="A5778" i="4"/>
  <c r="B5778" i="4"/>
  <c r="M5778" i="4"/>
  <c r="A5779" i="4"/>
  <c r="B5779" i="4"/>
  <c r="M5779" i="4"/>
  <c r="A5780" i="4"/>
  <c r="B5780" i="4"/>
  <c r="M5780" i="4"/>
  <c r="A5781" i="4"/>
  <c r="B5781" i="4"/>
  <c r="M5781" i="4"/>
  <c r="A5782" i="4"/>
  <c r="B5782" i="4"/>
  <c r="M5782" i="4"/>
  <c r="A5783" i="4"/>
  <c r="B5783" i="4"/>
  <c r="M5783" i="4"/>
  <c r="A5784" i="4"/>
  <c r="B5784" i="4"/>
  <c r="M5784" i="4"/>
  <c r="A5785" i="4"/>
  <c r="B5785" i="4"/>
  <c r="M5785" i="4"/>
  <c r="A5786" i="4"/>
  <c r="B5786" i="4"/>
  <c r="M5786" i="4"/>
  <c r="A5787" i="4"/>
  <c r="B5787" i="4"/>
  <c r="M5787" i="4"/>
  <c r="A5788" i="4"/>
  <c r="B5788" i="4"/>
  <c r="M5788" i="4"/>
  <c r="A5789" i="4"/>
  <c r="B5789" i="4"/>
  <c r="M5789" i="4"/>
  <c r="A5790" i="4"/>
  <c r="B5790" i="4"/>
  <c r="M5790" i="4"/>
  <c r="A5791" i="4"/>
  <c r="B5791" i="4"/>
  <c r="M5791" i="4"/>
  <c r="A5792" i="4"/>
  <c r="B5792" i="4"/>
  <c r="M5792" i="4"/>
  <c r="A5793" i="4"/>
  <c r="B5793" i="4"/>
  <c r="M5793" i="4"/>
  <c r="A5794" i="4"/>
  <c r="B5794" i="4"/>
  <c r="M5794" i="4"/>
  <c r="A5795" i="4"/>
  <c r="B5795" i="4"/>
  <c r="M5795" i="4"/>
  <c r="A5796" i="4"/>
  <c r="B5796" i="4"/>
  <c r="M5796" i="4"/>
  <c r="A5797" i="4"/>
  <c r="B5797" i="4"/>
  <c r="M5797" i="4"/>
  <c r="A5798" i="4"/>
  <c r="B5798" i="4"/>
  <c r="M5798" i="4"/>
  <c r="A5799" i="4"/>
  <c r="B5799" i="4"/>
  <c r="M5799" i="4"/>
  <c r="A5800" i="4"/>
  <c r="B5800" i="4"/>
  <c r="M5800" i="4"/>
  <c r="A5801" i="4"/>
  <c r="B5801" i="4"/>
  <c r="M5801" i="4"/>
  <c r="A5802" i="4"/>
  <c r="B5802" i="4"/>
  <c r="M5802" i="4"/>
  <c r="A5803" i="4"/>
  <c r="B5803" i="4"/>
  <c r="M5803" i="4"/>
  <c r="A5804" i="4"/>
  <c r="B5804" i="4"/>
  <c r="M5804" i="4"/>
  <c r="A5805" i="4"/>
  <c r="B5805" i="4"/>
  <c r="M5805" i="4"/>
  <c r="A5806" i="4"/>
  <c r="B5806" i="4"/>
  <c r="M5806" i="4"/>
  <c r="A5807" i="4"/>
  <c r="B5807" i="4"/>
  <c r="M5807" i="4"/>
  <c r="A5808" i="4"/>
  <c r="B5808" i="4"/>
  <c r="M5808" i="4"/>
  <c r="A5809" i="4"/>
  <c r="B5809" i="4"/>
  <c r="M5809" i="4"/>
  <c r="A5810" i="4"/>
  <c r="B5810" i="4"/>
  <c r="M5810" i="4"/>
  <c r="A5811" i="4"/>
  <c r="B5811" i="4"/>
  <c r="M5811" i="4"/>
  <c r="A5812" i="4"/>
  <c r="B5812" i="4"/>
  <c r="M5812" i="4"/>
  <c r="A5813" i="4"/>
  <c r="B5813" i="4"/>
  <c r="M5813" i="4"/>
  <c r="A5814" i="4"/>
  <c r="B5814" i="4"/>
  <c r="M5814" i="4"/>
  <c r="A5815" i="4"/>
  <c r="B5815" i="4"/>
  <c r="M5815" i="4"/>
  <c r="A5816" i="4"/>
  <c r="B5816" i="4"/>
  <c r="M5816" i="4"/>
  <c r="A5817" i="4"/>
  <c r="B5817" i="4"/>
  <c r="M5817" i="4"/>
  <c r="A5818" i="4"/>
  <c r="B5818" i="4"/>
  <c r="M5818" i="4"/>
  <c r="A5819" i="4"/>
  <c r="B5819" i="4"/>
  <c r="M5819" i="4"/>
  <c r="A5820" i="4"/>
  <c r="B5820" i="4"/>
  <c r="M5820" i="4"/>
  <c r="A5821" i="4"/>
  <c r="B5821" i="4"/>
  <c r="M5821" i="4"/>
  <c r="A5822" i="4"/>
  <c r="B5822" i="4"/>
  <c r="M5822" i="4"/>
  <c r="A5823" i="4"/>
  <c r="B5823" i="4"/>
  <c r="M5823" i="4"/>
  <c r="A5824" i="4"/>
  <c r="B5824" i="4"/>
  <c r="M5824" i="4"/>
  <c r="A5825" i="4"/>
  <c r="B5825" i="4"/>
  <c r="M5825" i="4"/>
  <c r="A5826" i="4"/>
  <c r="B5826" i="4"/>
  <c r="M5826" i="4"/>
  <c r="A5827" i="4"/>
  <c r="B5827" i="4"/>
  <c r="M5827" i="4"/>
  <c r="A5828" i="4"/>
  <c r="B5828" i="4"/>
  <c r="M5828" i="4"/>
  <c r="A5829" i="4"/>
  <c r="B5829" i="4"/>
  <c r="M5829" i="4"/>
  <c r="A5830" i="4"/>
  <c r="B5830" i="4"/>
  <c r="M5830" i="4"/>
  <c r="A5831" i="4"/>
  <c r="B5831" i="4"/>
  <c r="M5831" i="4"/>
  <c r="A5832" i="4"/>
  <c r="B5832" i="4"/>
  <c r="M5832" i="4"/>
  <c r="A5833" i="4"/>
  <c r="B5833" i="4"/>
  <c r="M5833" i="4"/>
  <c r="A5834" i="4"/>
  <c r="B5834" i="4"/>
  <c r="M5834" i="4"/>
  <c r="A5835" i="4"/>
  <c r="B5835" i="4"/>
  <c r="M5835" i="4"/>
  <c r="A5836" i="4"/>
  <c r="B5836" i="4"/>
  <c r="M5836" i="4"/>
  <c r="A5837" i="4"/>
  <c r="B5837" i="4"/>
  <c r="M5837" i="4"/>
  <c r="A5838" i="4"/>
  <c r="B5838" i="4"/>
  <c r="M5838" i="4"/>
  <c r="A5839" i="4"/>
  <c r="B5839" i="4"/>
  <c r="M5839" i="4"/>
  <c r="A5840" i="4"/>
  <c r="B5840" i="4"/>
  <c r="M5840" i="4"/>
  <c r="A5841" i="4"/>
  <c r="B5841" i="4"/>
  <c r="M5841" i="4"/>
  <c r="A5842" i="4"/>
  <c r="B5842" i="4"/>
  <c r="M5842" i="4"/>
  <c r="A5843" i="4"/>
  <c r="B5843" i="4"/>
  <c r="M5843" i="4"/>
  <c r="A5844" i="4"/>
  <c r="B5844" i="4"/>
  <c r="M5844" i="4"/>
  <c r="A5845" i="4"/>
  <c r="B5845" i="4"/>
  <c r="M5845" i="4"/>
  <c r="A5846" i="4"/>
  <c r="B5846" i="4"/>
  <c r="M5846" i="4"/>
  <c r="A5847" i="4"/>
  <c r="B5847" i="4"/>
  <c r="M5847" i="4"/>
  <c r="A5848" i="4"/>
  <c r="B5848" i="4"/>
  <c r="M5848" i="4"/>
  <c r="A5849" i="4"/>
  <c r="B5849" i="4"/>
  <c r="M5849" i="4"/>
  <c r="A5850" i="4"/>
  <c r="B5850" i="4"/>
  <c r="M5850" i="4"/>
  <c r="A5851" i="4"/>
  <c r="B5851" i="4"/>
  <c r="M5851" i="4"/>
  <c r="A5852" i="4"/>
  <c r="B5852" i="4"/>
  <c r="M5852" i="4"/>
  <c r="A5853" i="4"/>
  <c r="B5853" i="4"/>
  <c r="M5853" i="4"/>
  <c r="A5854" i="4"/>
  <c r="B5854" i="4"/>
  <c r="M5854" i="4"/>
  <c r="A5855" i="4"/>
  <c r="B5855" i="4"/>
  <c r="M5855" i="4"/>
  <c r="A5856" i="4"/>
  <c r="B5856" i="4"/>
  <c r="M5856" i="4"/>
  <c r="A5857" i="4"/>
  <c r="B5857" i="4"/>
  <c r="M5857" i="4"/>
  <c r="A5858" i="4"/>
  <c r="B5858" i="4"/>
  <c r="M5858" i="4"/>
  <c r="A5859" i="4"/>
  <c r="B5859" i="4"/>
  <c r="M5859" i="4"/>
  <c r="A5860" i="4"/>
  <c r="B5860" i="4"/>
  <c r="M5860" i="4"/>
  <c r="A5861" i="4"/>
  <c r="B5861" i="4"/>
  <c r="M5861" i="4"/>
  <c r="A5862" i="4"/>
  <c r="B5862" i="4"/>
  <c r="M5862" i="4"/>
  <c r="A5863" i="4"/>
  <c r="B5863" i="4"/>
  <c r="M5863" i="4"/>
  <c r="A5864" i="4"/>
  <c r="B5864" i="4"/>
  <c r="M5864" i="4"/>
  <c r="A5865" i="4"/>
  <c r="B5865" i="4"/>
  <c r="M5865" i="4"/>
  <c r="A5866" i="4"/>
  <c r="B5866" i="4"/>
  <c r="M5866" i="4"/>
  <c r="A5867" i="4"/>
  <c r="B5867" i="4"/>
  <c r="M5867" i="4"/>
  <c r="A5868" i="4"/>
  <c r="B5868" i="4"/>
  <c r="M5868" i="4"/>
  <c r="A5869" i="4"/>
  <c r="B5869" i="4"/>
  <c r="M5869" i="4"/>
  <c r="A5870" i="4"/>
  <c r="B5870" i="4"/>
  <c r="M5870" i="4"/>
  <c r="A5871" i="4"/>
  <c r="B5871" i="4"/>
  <c r="M5871" i="4"/>
  <c r="A5872" i="4"/>
  <c r="B5872" i="4"/>
  <c r="M5872" i="4"/>
  <c r="A5873" i="4"/>
  <c r="B5873" i="4"/>
  <c r="M5873" i="4"/>
  <c r="A5874" i="4"/>
  <c r="B5874" i="4"/>
  <c r="M5874" i="4"/>
  <c r="A5875" i="4"/>
  <c r="B5875" i="4"/>
  <c r="M5875" i="4"/>
  <c r="A5876" i="4"/>
  <c r="B5876" i="4"/>
  <c r="M5876" i="4"/>
  <c r="A5877" i="4"/>
  <c r="B5877" i="4"/>
  <c r="M5877" i="4"/>
  <c r="A5878" i="4"/>
  <c r="B5878" i="4"/>
  <c r="M5878" i="4"/>
  <c r="A5879" i="4"/>
  <c r="B5879" i="4"/>
  <c r="M5879" i="4"/>
  <c r="A5880" i="4"/>
  <c r="B5880" i="4"/>
  <c r="M5880" i="4"/>
  <c r="A5881" i="4"/>
  <c r="B5881" i="4"/>
  <c r="M5881" i="4"/>
  <c r="A5882" i="4"/>
  <c r="B5882" i="4"/>
  <c r="M5882" i="4"/>
  <c r="A5883" i="4"/>
  <c r="B5883" i="4"/>
  <c r="M5883" i="4"/>
  <c r="A5884" i="4"/>
  <c r="B5884" i="4"/>
  <c r="M5884" i="4"/>
  <c r="A5885" i="4"/>
  <c r="B5885" i="4"/>
  <c r="M5885" i="4"/>
  <c r="A5886" i="4"/>
  <c r="B5886" i="4"/>
  <c r="M5886" i="4"/>
  <c r="A5887" i="4"/>
  <c r="B5887" i="4"/>
  <c r="M5887" i="4"/>
  <c r="A5888" i="4"/>
  <c r="B5888" i="4"/>
  <c r="M5888" i="4"/>
  <c r="A5889" i="4"/>
  <c r="B5889" i="4"/>
  <c r="M5889" i="4"/>
  <c r="A5890" i="4"/>
  <c r="B5890" i="4"/>
  <c r="M5890" i="4"/>
  <c r="A5891" i="4"/>
  <c r="B5891" i="4"/>
  <c r="M5891" i="4"/>
  <c r="A5892" i="4"/>
  <c r="B5892" i="4"/>
  <c r="M5892" i="4"/>
  <c r="A5893" i="4"/>
  <c r="B5893" i="4"/>
  <c r="M5893" i="4"/>
  <c r="A5894" i="4"/>
  <c r="B5894" i="4"/>
  <c r="M5894" i="4"/>
  <c r="A5895" i="4"/>
  <c r="B5895" i="4"/>
  <c r="M5895" i="4"/>
  <c r="A5896" i="4"/>
  <c r="B5896" i="4"/>
  <c r="M5896" i="4"/>
  <c r="A5897" i="4"/>
  <c r="B5897" i="4"/>
  <c r="M5897" i="4"/>
  <c r="A5898" i="4"/>
  <c r="B5898" i="4"/>
  <c r="M5898" i="4"/>
  <c r="A5899" i="4"/>
  <c r="B5899" i="4"/>
  <c r="M5899" i="4"/>
  <c r="A5900" i="4"/>
  <c r="B5900" i="4"/>
  <c r="M5900" i="4"/>
  <c r="A5901" i="4"/>
  <c r="B5901" i="4"/>
  <c r="M5901" i="4"/>
  <c r="A5902" i="4"/>
  <c r="B5902" i="4"/>
  <c r="M5902" i="4"/>
  <c r="A5903" i="4"/>
  <c r="B5903" i="4"/>
  <c r="M5903" i="4"/>
  <c r="A5904" i="4"/>
  <c r="B5904" i="4"/>
  <c r="M5904" i="4"/>
  <c r="A5905" i="4"/>
  <c r="B5905" i="4"/>
  <c r="M5905" i="4"/>
  <c r="A5906" i="4"/>
  <c r="B5906" i="4"/>
  <c r="M5906" i="4"/>
  <c r="A5907" i="4"/>
  <c r="B5907" i="4"/>
  <c r="M5907" i="4"/>
  <c r="A5908" i="4"/>
  <c r="B5908" i="4"/>
  <c r="M5908" i="4"/>
  <c r="A5909" i="4"/>
  <c r="B5909" i="4"/>
  <c r="M5909" i="4"/>
  <c r="A5910" i="4"/>
  <c r="B5910" i="4"/>
  <c r="M5910" i="4"/>
  <c r="A5911" i="4"/>
  <c r="B5911" i="4"/>
  <c r="M5911" i="4"/>
  <c r="A5912" i="4"/>
  <c r="B5912" i="4"/>
  <c r="M5912" i="4"/>
  <c r="A5913" i="4"/>
  <c r="B5913" i="4"/>
  <c r="M5913" i="4"/>
  <c r="A5914" i="4"/>
  <c r="B5914" i="4"/>
  <c r="M5914" i="4"/>
  <c r="A5915" i="4"/>
  <c r="B5915" i="4"/>
  <c r="M5915" i="4"/>
  <c r="A5916" i="4"/>
  <c r="B5916" i="4"/>
  <c r="M5916" i="4"/>
  <c r="A5917" i="4"/>
  <c r="B5917" i="4"/>
  <c r="M5917" i="4"/>
  <c r="A5918" i="4"/>
  <c r="B5918" i="4"/>
  <c r="M5918" i="4"/>
  <c r="A5919" i="4"/>
  <c r="B5919" i="4"/>
  <c r="M5919" i="4"/>
  <c r="A5920" i="4"/>
  <c r="B5920" i="4"/>
  <c r="M5920" i="4"/>
  <c r="A5921" i="4"/>
  <c r="B5921" i="4"/>
  <c r="M5921" i="4"/>
  <c r="A5922" i="4"/>
  <c r="B5922" i="4"/>
  <c r="M5922" i="4"/>
  <c r="A5923" i="4"/>
  <c r="B5923" i="4"/>
  <c r="M5923" i="4"/>
  <c r="A5924" i="4"/>
  <c r="B5924" i="4"/>
  <c r="M5924" i="4"/>
  <c r="A5925" i="4"/>
  <c r="B5925" i="4"/>
  <c r="M5925" i="4"/>
  <c r="A5926" i="4"/>
  <c r="B5926" i="4"/>
  <c r="M5926" i="4"/>
  <c r="A5927" i="4"/>
  <c r="B5927" i="4"/>
  <c r="M5927" i="4"/>
  <c r="A5928" i="4"/>
  <c r="B5928" i="4"/>
  <c r="M5928" i="4"/>
  <c r="A5929" i="4"/>
  <c r="B5929" i="4"/>
  <c r="M5929" i="4"/>
  <c r="A5930" i="4"/>
  <c r="B5930" i="4"/>
  <c r="M5930" i="4"/>
  <c r="A5931" i="4"/>
  <c r="B5931" i="4"/>
  <c r="M5931" i="4"/>
  <c r="A5932" i="4"/>
  <c r="B5932" i="4"/>
  <c r="M5932" i="4"/>
  <c r="A5933" i="4"/>
  <c r="B5933" i="4"/>
  <c r="M5933" i="4"/>
  <c r="A5934" i="4"/>
  <c r="B5934" i="4"/>
  <c r="M5934" i="4"/>
  <c r="A5935" i="4"/>
  <c r="B5935" i="4"/>
  <c r="M5935" i="4"/>
  <c r="A5936" i="4"/>
  <c r="B5936" i="4"/>
  <c r="M5936" i="4"/>
  <c r="A5937" i="4"/>
  <c r="B5937" i="4"/>
  <c r="M5937" i="4"/>
  <c r="A5938" i="4"/>
  <c r="B5938" i="4"/>
  <c r="M5938" i="4"/>
  <c r="A5939" i="4"/>
  <c r="B5939" i="4"/>
  <c r="M5939" i="4"/>
  <c r="A5940" i="4"/>
  <c r="B5940" i="4"/>
  <c r="M5940" i="4"/>
  <c r="A5941" i="4"/>
  <c r="B5941" i="4"/>
  <c r="M5941" i="4"/>
  <c r="A5942" i="4"/>
  <c r="B5942" i="4"/>
  <c r="M5942" i="4"/>
  <c r="A5943" i="4"/>
  <c r="B5943" i="4"/>
  <c r="M5943" i="4"/>
  <c r="A5944" i="4"/>
  <c r="B5944" i="4"/>
  <c r="M5944" i="4"/>
  <c r="A5945" i="4"/>
  <c r="B5945" i="4"/>
  <c r="M5945" i="4"/>
  <c r="A5946" i="4"/>
  <c r="B5946" i="4"/>
  <c r="M5946" i="4"/>
  <c r="A5947" i="4"/>
  <c r="B5947" i="4"/>
  <c r="M5947" i="4"/>
  <c r="A5948" i="4"/>
  <c r="B5948" i="4"/>
  <c r="M5948" i="4"/>
  <c r="A5949" i="4"/>
  <c r="B5949" i="4"/>
  <c r="M5949" i="4"/>
  <c r="A5950" i="4"/>
  <c r="B5950" i="4"/>
  <c r="M5950" i="4"/>
  <c r="A5951" i="4"/>
  <c r="B5951" i="4"/>
  <c r="M5951" i="4"/>
  <c r="A5952" i="4"/>
  <c r="B5952" i="4"/>
  <c r="M5952" i="4"/>
  <c r="A5953" i="4"/>
  <c r="B5953" i="4"/>
  <c r="M5953" i="4"/>
  <c r="A5954" i="4"/>
  <c r="B5954" i="4"/>
  <c r="M5954" i="4"/>
  <c r="A5955" i="4"/>
  <c r="B5955" i="4"/>
  <c r="M5955" i="4"/>
  <c r="A5956" i="4"/>
  <c r="B5956" i="4"/>
  <c r="M5956" i="4"/>
  <c r="A5957" i="4"/>
  <c r="B5957" i="4"/>
  <c r="M5957" i="4"/>
  <c r="A5958" i="4"/>
  <c r="B5958" i="4"/>
  <c r="M5958" i="4"/>
  <c r="A5959" i="4"/>
  <c r="B5959" i="4"/>
  <c r="M5959" i="4"/>
  <c r="A5960" i="4"/>
  <c r="B5960" i="4"/>
  <c r="M5960" i="4"/>
  <c r="A5961" i="4"/>
  <c r="B5961" i="4"/>
  <c r="M5961" i="4"/>
  <c r="A5962" i="4"/>
  <c r="B5962" i="4"/>
  <c r="M5962" i="4"/>
  <c r="A5963" i="4"/>
  <c r="B5963" i="4"/>
  <c r="M5963" i="4"/>
  <c r="A5964" i="4"/>
  <c r="B5964" i="4"/>
  <c r="M5964" i="4"/>
  <c r="A5965" i="4"/>
  <c r="B5965" i="4"/>
  <c r="M5965" i="4"/>
  <c r="A5966" i="4"/>
  <c r="B5966" i="4"/>
  <c r="M5966" i="4"/>
  <c r="A5967" i="4"/>
  <c r="B5967" i="4"/>
  <c r="M5967" i="4"/>
  <c r="A5968" i="4"/>
  <c r="B5968" i="4"/>
  <c r="M5968" i="4"/>
  <c r="A5969" i="4"/>
  <c r="B5969" i="4"/>
  <c r="M5969" i="4"/>
  <c r="A5970" i="4"/>
  <c r="B5970" i="4"/>
  <c r="M5970" i="4"/>
  <c r="A5971" i="4"/>
  <c r="B5971" i="4"/>
  <c r="M5971" i="4"/>
  <c r="A5972" i="4"/>
  <c r="B5972" i="4"/>
  <c r="M5972" i="4"/>
  <c r="A5973" i="4"/>
  <c r="B5973" i="4"/>
  <c r="M5973" i="4"/>
  <c r="A5974" i="4"/>
  <c r="B5974" i="4"/>
  <c r="M5974" i="4"/>
  <c r="A5975" i="4"/>
  <c r="B5975" i="4"/>
  <c r="M5975" i="4"/>
  <c r="A5976" i="4"/>
  <c r="B5976" i="4"/>
  <c r="M5976" i="4"/>
  <c r="A5977" i="4"/>
  <c r="B5977" i="4"/>
  <c r="M5977" i="4"/>
  <c r="A5978" i="4"/>
  <c r="B5978" i="4"/>
  <c r="M5978" i="4"/>
  <c r="A5979" i="4"/>
  <c r="B5979" i="4"/>
  <c r="M5979" i="4"/>
  <c r="A5980" i="4"/>
  <c r="B5980" i="4"/>
  <c r="M5980" i="4"/>
  <c r="A5981" i="4"/>
  <c r="B5981" i="4"/>
  <c r="M5981" i="4"/>
  <c r="A5982" i="4"/>
  <c r="B5982" i="4"/>
  <c r="M5982" i="4"/>
  <c r="A5983" i="4"/>
  <c r="B5983" i="4"/>
  <c r="M5983" i="4"/>
  <c r="A5984" i="4"/>
  <c r="B5984" i="4"/>
  <c r="M5984" i="4"/>
  <c r="A5985" i="4"/>
  <c r="B5985" i="4"/>
  <c r="M5985" i="4"/>
  <c r="A5986" i="4"/>
  <c r="B5986" i="4"/>
  <c r="M5986" i="4"/>
  <c r="A5987" i="4"/>
  <c r="B5987" i="4"/>
  <c r="M5987" i="4"/>
  <c r="A5988" i="4"/>
  <c r="B5988" i="4"/>
  <c r="M5988" i="4"/>
  <c r="A5989" i="4"/>
  <c r="B5989" i="4"/>
  <c r="M5989" i="4"/>
  <c r="A5990" i="4"/>
  <c r="B5990" i="4"/>
  <c r="M5990" i="4"/>
  <c r="A5991" i="4"/>
  <c r="B5991" i="4"/>
  <c r="M5991" i="4"/>
  <c r="A5992" i="4"/>
  <c r="B5992" i="4"/>
  <c r="M5992" i="4"/>
  <c r="A5993" i="4"/>
  <c r="B5993" i="4"/>
  <c r="M5993" i="4"/>
  <c r="A5994" i="4"/>
  <c r="B5994" i="4"/>
  <c r="M5994" i="4"/>
  <c r="A5995" i="4"/>
  <c r="B5995" i="4"/>
  <c r="M5995" i="4"/>
  <c r="A5996" i="4"/>
  <c r="B5996" i="4"/>
  <c r="M5996" i="4"/>
  <c r="A5997" i="4"/>
  <c r="B5997" i="4"/>
  <c r="M5997" i="4"/>
  <c r="A5998" i="4"/>
  <c r="B5998" i="4"/>
  <c r="M5998" i="4"/>
  <c r="A5999" i="4"/>
  <c r="B5999" i="4"/>
  <c r="M5999" i="4"/>
  <c r="A6000" i="4"/>
  <c r="B6000" i="4"/>
  <c r="M6000" i="4"/>
  <c r="A6001" i="4"/>
  <c r="B6001" i="4"/>
  <c r="M6001" i="4"/>
  <c r="A6002" i="4"/>
  <c r="B6002" i="4"/>
  <c r="M6002" i="4"/>
  <c r="A6003" i="4"/>
  <c r="B6003" i="4"/>
  <c r="M6003" i="4"/>
  <c r="A6004" i="4"/>
  <c r="B6004" i="4"/>
  <c r="M6004" i="4"/>
  <c r="A6005" i="4"/>
  <c r="B6005" i="4"/>
  <c r="M6005" i="4"/>
  <c r="A6006" i="4"/>
  <c r="B6006" i="4"/>
  <c r="M6006" i="4"/>
  <c r="A6007" i="4"/>
  <c r="B6007" i="4"/>
  <c r="M6007" i="4"/>
  <c r="A6008" i="4"/>
  <c r="B6008" i="4"/>
  <c r="M6008" i="4"/>
  <c r="A6009" i="4"/>
  <c r="B6009" i="4"/>
  <c r="M6009" i="4"/>
  <c r="A6010" i="4"/>
  <c r="B6010" i="4"/>
  <c r="M6010" i="4"/>
  <c r="A6011" i="4"/>
  <c r="B6011" i="4"/>
  <c r="M6011" i="4"/>
  <c r="A6012" i="4"/>
  <c r="B6012" i="4"/>
  <c r="M6012" i="4"/>
  <c r="A6013" i="4"/>
  <c r="B6013" i="4"/>
  <c r="M6013" i="4"/>
  <c r="A6014" i="4"/>
  <c r="B6014" i="4"/>
  <c r="M6014" i="4"/>
  <c r="A6015" i="4"/>
  <c r="B6015" i="4"/>
  <c r="M6015" i="4"/>
  <c r="A6016" i="4"/>
  <c r="B6016" i="4"/>
  <c r="M6016" i="4"/>
  <c r="A6017" i="4"/>
  <c r="B6017" i="4"/>
  <c r="M6017" i="4"/>
  <c r="A6018" i="4"/>
  <c r="B6018" i="4"/>
  <c r="M6018" i="4"/>
  <c r="A6019" i="4"/>
  <c r="B6019" i="4"/>
  <c r="M6019" i="4"/>
  <c r="A6020" i="4"/>
  <c r="B6020" i="4"/>
  <c r="M6020" i="4"/>
  <c r="A6021" i="4"/>
  <c r="B6021" i="4"/>
  <c r="M6021" i="4"/>
  <c r="A6022" i="4"/>
  <c r="B6022" i="4"/>
  <c r="M6022" i="4"/>
  <c r="A6023" i="4"/>
  <c r="B6023" i="4"/>
  <c r="M6023" i="4"/>
  <c r="A6024" i="4"/>
  <c r="B6024" i="4"/>
  <c r="M6024" i="4"/>
  <c r="A6025" i="4"/>
  <c r="B6025" i="4"/>
  <c r="M6025" i="4"/>
  <c r="A6026" i="4"/>
  <c r="B6026" i="4"/>
  <c r="M6026" i="4"/>
  <c r="A6027" i="4"/>
  <c r="B6027" i="4"/>
  <c r="M6027" i="4"/>
  <c r="A6028" i="4"/>
  <c r="B6028" i="4"/>
  <c r="M6028" i="4"/>
  <c r="A6029" i="4"/>
  <c r="B6029" i="4"/>
  <c r="M6029" i="4"/>
  <c r="A6030" i="4"/>
  <c r="B6030" i="4"/>
  <c r="M6030" i="4"/>
  <c r="A6031" i="4"/>
  <c r="B6031" i="4"/>
  <c r="M6031" i="4"/>
  <c r="A6032" i="4"/>
  <c r="B6032" i="4"/>
  <c r="M6032" i="4"/>
  <c r="A6033" i="4"/>
  <c r="B6033" i="4"/>
  <c r="M6033" i="4"/>
  <c r="A6034" i="4"/>
  <c r="B6034" i="4"/>
  <c r="M6034" i="4"/>
  <c r="A6035" i="4"/>
  <c r="B6035" i="4"/>
  <c r="M6035" i="4"/>
  <c r="A6036" i="4"/>
  <c r="B6036" i="4"/>
  <c r="M6036" i="4"/>
  <c r="A6037" i="4"/>
  <c r="B6037" i="4"/>
  <c r="M6037" i="4"/>
  <c r="A6038" i="4"/>
  <c r="B6038" i="4"/>
  <c r="M6038" i="4"/>
  <c r="A6039" i="4"/>
  <c r="B6039" i="4"/>
  <c r="M6039" i="4"/>
  <c r="A6040" i="4"/>
  <c r="B6040" i="4"/>
  <c r="M6040" i="4"/>
  <c r="A6041" i="4"/>
  <c r="B6041" i="4"/>
  <c r="M6041" i="4"/>
  <c r="A6042" i="4"/>
  <c r="B6042" i="4"/>
  <c r="M6042" i="4"/>
  <c r="A6043" i="4"/>
  <c r="B6043" i="4"/>
  <c r="M6043" i="4"/>
  <c r="A6044" i="4"/>
  <c r="B6044" i="4"/>
  <c r="M6044" i="4"/>
  <c r="A6045" i="4"/>
  <c r="B6045" i="4"/>
  <c r="M6045" i="4"/>
  <c r="A6046" i="4"/>
  <c r="B6046" i="4"/>
  <c r="M6046" i="4"/>
  <c r="A6047" i="4"/>
  <c r="B6047" i="4"/>
  <c r="M6047" i="4"/>
  <c r="A6048" i="4"/>
  <c r="B6048" i="4"/>
  <c r="M6048" i="4"/>
  <c r="A6049" i="4"/>
  <c r="B6049" i="4"/>
  <c r="M6049" i="4"/>
  <c r="A6050" i="4"/>
  <c r="B6050" i="4"/>
  <c r="M6050" i="4"/>
  <c r="A6051" i="4"/>
  <c r="B6051" i="4"/>
  <c r="M6051" i="4"/>
  <c r="A6052" i="4"/>
  <c r="B6052" i="4"/>
  <c r="M6052" i="4"/>
  <c r="A6053" i="4"/>
  <c r="B6053" i="4"/>
  <c r="M6053" i="4"/>
  <c r="A6054" i="4"/>
  <c r="B6054" i="4"/>
  <c r="M6054" i="4"/>
  <c r="A6055" i="4"/>
  <c r="B6055" i="4"/>
  <c r="M6055" i="4"/>
  <c r="A6056" i="4"/>
  <c r="B6056" i="4"/>
  <c r="M6056" i="4"/>
  <c r="A6057" i="4"/>
  <c r="B6057" i="4"/>
  <c r="M6057" i="4"/>
  <c r="A6058" i="4"/>
  <c r="B6058" i="4"/>
  <c r="M6058" i="4"/>
  <c r="A6059" i="4"/>
  <c r="B6059" i="4"/>
  <c r="M6059" i="4"/>
  <c r="A6060" i="4"/>
  <c r="B6060" i="4"/>
  <c r="M6060" i="4"/>
  <c r="A6061" i="4"/>
  <c r="B6061" i="4"/>
  <c r="M6061" i="4"/>
  <c r="A6062" i="4"/>
  <c r="B6062" i="4"/>
  <c r="M6062" i="4"/>
  <c r="A6063" i="4"/>
  <c r="B6063" i="4"/>
  <c r="M6063" i="4"/>
  <c r="A6064" i="4"/>
  <c r="B6064" i="4"/>
  <c r="M6064" i="4"/>
  <c r="A6065" i="4"/>
  <c r="B6065" i="4"/>
  <c r="M6065" i="4"/>
  <c r="A6066" i="4"/>
  <c r="B6066" i="4"/>
  <c r="M6066" i="4"/>
  <c r="A6067" i="4"/>
  <c r="B6067" i="4"/>
  <c r="M6067" i="4"/>
  <c r="A6068" i="4"/>
  <c r="B6068" i="4"/>
  <c r="M6068" i="4"/>
  <c r="A6069" i="4"/>
  <c r="B6069" i="4"/>
  <c r="M6069" i="4"/>
  <c r="A6070" i="4"/>
  <c r="B6070" i="4"/>
  <c r="M6070" i="4"/>
  <c r="A6071" i="4"/>
  <c r="B6071" i="4"/>
  <c r="M6071" i="4"/>
  <c r="A6072" i="4"/>
  <c r="B6072" i="4"/>
  <c r="M6072" i="4"/>
  <c r="A6073" i="4"/>
  <c r="B6073" i="4"/>
  <c r="M6073" i="4"/>
  <c r="A6074" i="4"/>
  <c r="B6074" i="4"/>
  <c r="M6074" i="4"/>
  <c r="A6075" i="4"/>
  <c r="B6075" i="4"/>
  <c r="M6075" i="4"/>
  <c r="A6076" i="4"/>
  <c r="B6076" i="4"/>
  <c r="M6076" i="4"/>
  <c r="A6077" i="4"/>
  <c r="B6077" i="4"/>
  <c r="M6077" i="4"/>
  <c r="A6078" i="4"/>
  <c r="B6078" i="4"/>
  <c r="M6078" i="4"/>
  <c r="A6079" i="4"/>
  <c r="B6079" i="4"/>
  <c r="M6079" i="4"/>
  <c r="A6080" i="4"/>
  <c r="B6080" i="4"/>
  <c r="M6080" i="4"/>
  <c r="A6081" i="4"/>
  <c r="B6081" i="4"/>
  <c r="M6081" i="4"/>
  <c r="A6082" i="4"/>
  <c r="B6082" i="4"/>
  <c r="M6082" i="4"/>
  <c r="A6083" i="4"/>
  <c r="B6083" i="4"/>
  <c r="M6083" i="4"/>
  <c r="A6084" i="4"/>
  <c r="B6084" i="4"/>
  <c r="M6084" i="4"/>
  <c r="A6085" i="4"/>
  <c r="B6085" i="4"/>
  <c r="M6085" i="4"/>
  <c r="A6086" i="4"/>
  <c r="B6086" i="4"/>
  <c r="M6086" i="4"/>
  <c r="A6087" i="4"/>
  <c r="B6087" i="4"/>
  <c r="M6087" i="4"/>
  <c r="A6088" i="4"/>
  <c r="B6088" i="4"/>
  <c r="M6088" i="4"/>
  <c r="A6089" i="4"/>
  <c r="B6089" i="4"/>
  <c r="M6089" i="4"/>
  <c r="A6090" i="4"/>
  <c r="B6090" i="4"/>
  <c r="M6090" i="4"/>
  <c r="A6091" i="4"/>
  <c r="B6091" i="4"/>
  <c r="M6091" i="4"/>
  <c r="A6092" i="4"/>
  <c r="B6092" i="4"/>
  <c r="M6092" i="4"/>
  <c r="A6093" i="4"/>
  <c r="B6093" i="4"/>
  <c r="M6093" i="4"/>
  <c r="A6094" i="4"/>
  <c r="B6094" i="4"/>
  <c r="M6094" i="4"/>
  <c r="A6095" i="4"/>
  <c r="B6095" i="4"/>
  <c r="M6095" i="4"/>
  <c r="A6096" i="4"/>
  <c r="B6096" i="4"/>
  <c r="M6096" i="4"/>
  <c r="A6097" i="4"/>
  <c r="B6097" i="4"/>
  <c r="M6097" i="4"/>
  <c r="A6098" i="4"/>
  <c r="B6098" i="4"/>
  <c r="M6098" i="4"/>
  <c r="A6099" i="4"/>
  <c r="B6099" i="4"/>
  <c r="M6099" i="4"/>
  <c r="A6100" i="4"/>
  <c r="B6100" i="4"/>
  <c r="M6100" i="4"/>
  <c r="A6101" i="4"/>
  <c r="B6101" i="4"/>
  <c r="M6101" i="4"/>
  <c r="A6102" i="4"/>
  <c r="B6102" i="4"/>
  <c r="M6102" i="4"/>
  <c r="A6103" i="4"/>
  <c r="B6103" i="4"/>
  <c r="M6103" i="4"/>
  <c r="A6104" i="4"/>
  <c r="B6104" i="4"/>
  <c r="M6104" i="4"/>
  <c r="A6105" i="4"/>
  <c r="B6105" i="4"/>
  <c r="M6105" i="4"/>
  <c r="A6106" i="4"/>
  <c r="B6106" i="4"/>
  <c r="M6106" i="4"/>
  <c r="A6107" i="4"/>
  <c r="B6107" i="4"/>
  <c r="M6107" i="4"/>
  <c r="A6108" i="4"/>
  <c r="B6108" i="4"/>
  <c r="M6108" i="4"/>
  <c r="A6109" i="4"/>
  <c r="B6109" i="4"/>
  <c r="M6109" i="4"/>
  <c r="A6110" i="4"/>
  <c r="B6110" i="4"/>
  <c r="M6110" i="4"/>
  <c r="A6111" i="4"/>
  <c r="B6111" i="4"/>
  <c r="M6111" i="4"/>
  <c r="A6112" i="4"/>
  <c r="B6112" i="4"/>
  <c r="M6112" i="4"/>
  <c r="A6113" i="4"/>
  <c r="B6113" i="4"/>
  <c r="M6113" i="4"/>
  <c r="A6114" i="4"/>
  <c r="B6114" i="4"/>
  <c r="M6114" i="4"/>
  <c r="A6115" i="4"/>
  <c r="B6115" i="4"/>
  <c r="M6115" i="4"/>
  <c r="A6116" i="4"/>
  <c r="B6116" i="4"/>
  <c r="M6116" i="4"/>
  <c r="A6117" i="4"/>
  <c r="B6117" i="4"/>
  <c r="M6117" i="4"/>
  <c r="A6118" i="4"/>
  <c r="B6118" i="4"/>
  <c r="M6118" i="4"/>
  <c r="A6119" i="4"/>
  <c r="B6119" i="4"/>
  <c r="M6119" i="4"/>
  <c r="A6120" i="4"/>
  <c r="B6120" i="4"/>
  <c r="M6120" i="4"/>
  <c r="A6121" i="4"/>
  <c r="B6121" i="4"/>
  <c r="M6121" i="4"/>
  <c r="A6122" i="4"/>
  <c r="B6122" i="4"/>
  <c r="M6122" i="4"/>
  <c r="A6123" i="4"/>
  <c r="B6123" i="4"/>
  <c r="M6123" i="4"/>
  <c r="A6124" i="4"/>
  <c r="B6124" i="4"/>
  <c r="M6124" i="4"/>
  <c r="A6125" i="4"/>
  <c r="B6125" i="4"/>
  <c r="M6125" i="4"/>
  <c r="A6126" i="4"/>
  <c r="B6126" i="4"/>
  <c r="M6126" i="4"/>
  <c r="A6127" i="4"/>
  <c r="B6127" i="4"/>
  <c r="M6127" i="4"/>
  <c r="A6128" i="4"/>
  <c r="B6128" i="4"/>
  <c r="M6128" i="4"/>
  <c r="A6129" i="4"/>
  <c r="B6129" i="4"/>
  <c r="M6129" i="4"/>
  <c r="A6130" i="4"/>
  <c r="B6130" i="4"/>
  <c r="M6130" i="4"/>
  <c r="A6131" i="4"/>
  <c r="B6131" i="4"/>
  <c r="M6131" i="4"/>
  <c r="A6132" i="4"/>
  <c r="B6132" i="4"/>
  <c r="M6132" i="4"/>
  <c r="A6133" i="4"/>
  <c r="B6133" i="4"/>
  <c r="M6133" i="4"/>
  <c r="A6134" i="4"/>
  <c r="B6134" i="4"/>
  <c r="M6134" i="4"/>
  <c r="A6135" i="4"/>
  <c r="B6135" i="4"/>
  <c r="M6135" i="4"/>
  <c r="A6136" i="4"/>
  <c r="B6136" i="4"/>
  <c r="M6136" i="4"/>
  <c r="A6137" i="4"/>
  <c r="B6137" i="4"/>
  <c r="M6137" i="4"/>
  <c r="A6138" i="4"/>
  <c r="B6138" i="4"/>
  <c r="M6138" i="4"/>
  <c r="A6139" i="4"/>
  <c r="B6139" i="4"/>
  <c r="M6139" i="4"/>
  <c r="A6140" i="4"/>
  <c r="B6140" i="4"/>
  <c r="M6140" i="4"/>
  <c r="A6141" i="4"/>
  <c r="B6141" i="4"/>
  <c r="M6141" i="4"/>
  <c r="A6142" i="4"/>
  <c r="B6142" i="4"/>
  <c r="M6142" i="4"/>
  <c r="A6143" i="4"/>
  <c r="B6143" i="4"/>
  <c r="M6143" i="4"/>
  <c r="A6144" i="4"/>
  <c r="B6144" i="4"/>
  <c r="M6144" i="4"/>
  <c r="A6145" i="4"/>
  <c r="B6145" i="4"/>
  <c r="M6145" i="4"/>
  <c r="A6146" i="4"/>
  <c r="B6146" i="4"/>
  <c r="M6146" i="4"/>
  <c r="A6147" i="4"/>
  <c r="B6147" i="4"/>
  <c r="M6147" i="4"/>
  <c r="A6148" i="4"/>
  <c r="B6148" i="4"/>
  <c r="M6148" i="4"/>
  <c r="A6149" i="4"/>
  <c r="B6149" i="4"/>
  <c r="M6149" i="4"/>
  <c r="A6150" i="4"/>
  <c r="B6150" i="4"/>
  <c r="M6150" i="4"/>
  <c r="A6151" i="4"/>
  <c r="B6151" i="4"/>
  <c r="M6151" i="4"/>
  <c r="A6152" i="4"/>
  <c r="B6152" i="4"/>
  <c r="M6152" i="4"/>
  <c r="A6153" i="4"/>
  <c r="B6153" i="4"/>
  <c r="M6153" i="4"/>
  <c r="A6154" i="4"/>
  <c r="B6154" i="4"/>
  <c r="M6154" i="4"/>
  <c r="A6155" i="4"/>
  <c r="B6155" i="4"/>
  <c r="M6155" i="4"/>
  <c r="A6156" i="4"/>
  <c r="B6156" i="4"/>
  <c r="M6156" i="4"/>
  <c r="A6157" i="4"/>
  <c r="B6157" i="4"/>
  <c r="M6157" i="4"/>
  <c r="A6158" i="4"/>
  <c r="B6158" i="4"/>
  <c r="M6158" i="4"/>
  <c r="A6159" i="4"/>
  <c r="B6159" i="4"/>
  <c r="M6159" i="4"/>
  <c r="A6160" i="4"/>
  <c r="B6160" i="4"/>
  <c r="M6160" i="4"/>
  <c r="A6161" i="4"/>
  <c r="B6161" i="4"/>
  <c r="M6161" i="4"/>
  <c r="A6162" i="4"/>
  <c r="B6162" i="4"/>
  <c r="M6162" i="4"/>
  <c r="A6163" i="4"/>
  <c r="B6163" i="4"/>
  <c r="M6163" i="4"/>
  <c r="A6164" i="4"/>
  <c r="B6164" i="4"/>
  <c r="M6164" i="4"/>
  <c r="A6165" i="4"/>
  <c r="B6165" i="4"/>
  <c r="M6165" i="4"/>
  <c r="A6166" i="4"/>
  <c r="B6166" i="4"/>
  <c r="M6166" i="4"/>
  <c r="A6167" i="4"/>
  <c r="B6167" i="4"/>
  <c r="M6167" i="4"/>
  <c r="A6168" i="4"/>
  <c r="B6168" i="4"/>
  <c r="M6168" i="4"/>
  <c r="A6169" i="4"/>
  <c r="B6169" i="4"/>
  <c r="M6169" i="4"/>
  <c r="A6170" i="4"/>
  <c r="B6170" i="4"/>
  <c r="M6170" i="4"/>
  <c r="A6171" i="4"/>
  <c r="B6171" i="4"/>
  <c r="M6171" i="4"/>
  <c r="A6172" i="4"/>
  <c r="B6172" i="4"/>
  <c r="M6172" i="4"/>
  <c r="A6173" i="4"/>
  <c r="B6173" i="4"/>
  <c r="M6173" i="4"/>
  <c r="A6174" i="4"/>
  <c r="B6174" i="4"/>
  <c r="M6174" i="4"/>
  <c r="A6175" i="4"/>
  <c r="B6175" i="4"/>
  <c r="M6175" i="4"/>
  <c r="A6176" i="4"/>
  <c r="B6176" i="4"/>
  <c r="M6176" i="4"/>
  <c r="A6177" i="4"/>
  <c r="B6177" i="4"/>
  <c r="M6177" i="4"/>
  <c r="A6178" i="4"/>
  <c r="B6178" i="4"/>
  <c r="M6178" i="4"/>
  <c r="A6179" i="4"/>
  <c r="B6179" i="4"/>
  <c r="M6179" i="4"/>
  <c r="A6180" i="4"/>
  <c r="B6180" i="4"/>
  <c r="M6180" i="4"/>
  <c r="A6181" i="4"/>
  <c r="B6181" i="4"/>
  <c r="M6181" i="4"/>
  <c r="A6182" i="4"/>
  <c r="B6182" i="4"/>
  <c r="M6182" i="4"/>
  <c r="A6183" i="4"/>
  <c r="B6183" i="4"/>
  <c r="M6183" i="4"/>
  <c r="A6184" i="4"/>
  <c r="B6184" i="4"/>
  <c r="M6184" i="4"/>
  <c r="A6185" i="4"/>
  <c r="B6185" i="4"/>
  <c r="M6185" i="4"/>
  <c r="A6186" i="4"/>
  <c r="B6186" i="4"/>
  <c r="M6186" i="4"/>
  <c r="A6187" i="4"/>
  <c r="B6187" i="4"/>
  <c r="M6187" i="4"/>
  <c r="A6188" i="4"/>
  <c r="B6188" i="4"/>
  <c r="M6188" i="4"/>
  <c r="A6189" i="4"/>
  <c r="B6189" i="4"/>
  <c r="M6189" i="4"/>
  <c r="A6190" i="4"/>
  <c r="B6190" i="4"/>
  <c r="M6190" i="4"/>
  <c r="A6191" i="4"/>
  <c r="B6191" i="4"/>
  <c r="M6191" i="4"/>
  <c r="A6192" i="4"/>
  <c r="B6192" i="4"/>
  <c r="M6192" i="4"/>
  <c r="A6193" i="4"/>
  <c r="B6193" i="4"/>
  <c r="M6193" i="4"/>
  <c r="A6194" i="4"/>
  <c r="B6194" i="4"/>
  <c r="M6194" i="4"/>
  <c r="A6195" i="4"/>
  <c r="B6195" i="4"/>
  <c r="M6195" i="4"/>
  <c r="A6196" i="4"/>
  <c r="B6196" i="4"/>
  <c r="M6196" i="4"/>
  <c r="A6197" i="4"/>
  <c r="B6197" i="4"/>
  <c r="M6197" i="4"/>
  <c r="A6198" i="4"/>
  <c r="B6198" i="4"/>
  <c r="M6198" i="4"/>
  <c r="A6199" i="4"/>
  <c r="B6199" i="4"/>
  <c r="M6199" i="4"/>
  <c r="A6200" i="4"/>
  <c r="B6200" i="4"/>
  <c r="M6200" i="4"/>
  <c r="A6201" i="4"/>
  <c r="B6201" i="4"/>
  <c r="M6201" i="4"/>
  <c r="A6202" i="4"/>
  <c r="B6202" i="4"/>
  <c r="M6202" i="4"/>
  <c r="A6203" i="4"/>
  <c r="B6203" i="4"/>
  <c r="M6203" i="4"/>
  <c r="A6204" i="4"/>
  <c r="B6204" i="4"/>
  <c r="M6204" i="4"/>
  <c r="A6205" i="4"/>
  <c r="B6205" i="4"/>
  <c r="M6205" i="4"/>
  <c r="A6206" i="4"/>
  <c r="B6206" i="4"/>
  <c r="M6206" i="4"/>
  <c r="A6207" i="4"/>
  <c r="B6207" i="4"/>
  <c r="M6207" i="4"/>
  <c r="A6208" i="4"/>
  <c r="B6208" i="4"/>
  <c r="M6208" i="4"/>
  <c r="A6209" i="4"/>
  <c r="B6209" i="4"/>
  <c r="M6209" i="4"/>
  <c r="A6210" i="4"/>
  <c r="B6210" i="4"/>
  <c r="M6210" i="4"/>
  <c r="A6211" i="4"/>
  <c r="B6211" i="4"/>
  <c r="M6211" i="4"/>
  <c r="A6212" i="4"/>
  <c r="B6212" i="4"/>
  <c r="M6212" i="4"/>
  <c r="A6213" i="4"/>
  <c r="B6213" i="4"/>
  <c r="M6213" i="4"/>
  <c r="A6214" i="4"/>
  <c r="B6214" i="4"/>
  <c r="M6214" i="4"/>
  <c r="A6215" i="4"/>
  <c r="B6215" i="4"/>
  <c r="M6215" i="4"/>
  <c r="A6216" i="4"/>
  <c r="B6216" i="4"/>
  <c r="M6216" i="4"/>
  <c r="A6217" i="4"/>
  <c r="B6217" i="4"/>
  <c r="M6217" i="4"/>
  <c r="A6218" i="4"/>
  <c r="B6218" i="4"/>
  <c r="M6218" i="4"/>
  <c r="A6219" i="4"/>
  <c r="B6219" i="4"/>
  <c r="M6219" i="4"/>
  <c r="A6220" i="4"/>
  <c r="B6220" i="4"/>
  <c r="M6220" i="4"/>
  <c r="A6221" i="4"/>
  <c r="B6221" i="4"/>
  <c r="M6221" i="4"/>
  <c r="A6222" i="4"/>
  <c r="B6222" i="4"/>
  <c r="M6222" i="4"/>
  <c r="A6223" i="4"/>
  <c r="B6223" i="4"/>
  <c r="M6223" i="4"/>
  <c r="A6224" i="4"/>
  <c r="B6224" i="4"/>
  <c r="M6224" i="4"/>
  <c r="A6225" i="4"/>
  <c r="B6225" i="4"/>
  <c r="M6225" i="4"/>
  <c r="A6226" i="4"/>
  <c r="B6226" i="4"/>
  <c r="M6226" i="4"/>
  <c r="A6227" i="4"/>
  <c r="B6227" i="4"/>
  <c r="M6227" i="4"/>
  <c r="A6228" i="4"/>
  <c r="B6228" i="4"/>
  <c r="M6228" i="4"/>
  <c r="A6229" i="4"/>
  <c r="B6229" i="4"/>
  <c r="M6229" i="4"/>
  <c r="A6230" i="4"/>
  <c r="B6230" i="4"/>
  <c r="M6230" i="4"/>
  <c r="A6231" i="4"/>
  <c r="B6231" i="4"/>
  <c r="M6231" i="4"/>
  <c r="A6232" i="4"/>
  <c r="B6232" i="4"/>
  <c r="M6232" i="4"/>
  <c r="A6233" i="4"/>
  <c r="B6233" i="4"/>
  <c r="M6233" i="4"/>
  <c r="A6234" i="4"/>
  <c r="B6234" i="4"/>
  <c r="M6234" i="4"/>
  <c r="A6235" i="4"/>
  <c r="B6235" i="4"/>
  <c r="M6235" i="4"/>
  <c r="A6236" i="4"/>
  <c r="B6236" i="4"/>
  <c r="M6236" i="4"/>
  <c r="A6237" i="4"/>
  <c r="B6237" i="4"/>
  <c r="M6237" i="4"/>
  <c r="A6238" i="4"/>
  <c r="B6238" i="4"/>
  <c r="M6238" i="4"/>
  <c r="A6239" i="4"/>
  <c r="B6239" i="4"/>
  <c r="M6239" i="4"/>
  <c r="A6240" i="4"/>
  <c r="B6240" i="4"/>
  <c r="M6240" i="4"/>
  <c r="A6241" i="4"/>
  <c r="B6241" i="4"/>
  <c r="M6241" i="4"/>
  <c r="A6242" i="4"/>
  <c r="B6242" i="4"/>
  <c r="M6242" i="4"/>
  <c r="A6243" i="4"/>
  <c r="B6243" i="4"/>
  <c r="M6243" i="4"/>
  <c r="A6244" i="4"/>
  <c r="B6244" i="4"/>
  <c r="M6244" i="4"/>
  <c r="A6245" i="4"/>
  <c r="B6245" i="4"/>
  <c r="M6245" i="4"/>
  <c r="A6246" i="4"/>
  <c r="B6246" i="4"/>
  <c r="M6246" i="4"/>
  <c r="A6247" i="4"/>
  <c r="B6247" i="4"/>
  <c r="M6247" i="4"/>
  <c r="A6248" i="4"/>
  <c r="B6248" i="4"/>
  <c r="M6248" i="4"/>
  <c r="A6249" i="4"/>
  <c r="B6249" i="4"/>
  <c r="M6249" i="4"/>
  <c r="A6250" i="4"/>
  <c r="B6250" i="4"/>
  <c r="M6250" i="4"/>
  <c r="A6251" i="4"/>
  <c r="B6251" i="4"/>
  <c r="M6251" i="4"/>
  <c r="A6252" i="4"/>
  <c r="B6252" i="4"/>
  <c r="M6252" i="4"/>
  <c r="A6253" i="4"/>
  <c r="B6253" i="4"/>
  <c r="M6253" i="4"/>
  <c r="A6254" i="4"/>
  <c r="B6254" i="4"/>
  <c r="M6254" i="4"/>
  <c r="A6255" i="4"/>
  <c r="B6255" i="4"/>
  <c r="M6255" i="4"/>
  <c r="A6256" i="4"/>
  <c r="B6256" i="4"/>
  <c r="M6256" i="4"/>
  <c r="A6257" i="4"/>
  <c r="B6257" i="4"/>
  <c r="M6257" i="4"/>
  <c r="A6258" i="4"/>
  <c r="B6258" i="4"/>
  <c r="M6258" i="4"/>
  <c r="A6259" i="4"/>
  <c r="B6259" i="4"/>
  <c r="M6259" i="4"/>
  <c r="A6260" i="4"/>
  <c r="B6260" i="4"/>
  <c r="M6260" i="4"/>
  <c r="A6261" i="4"/>
  <c r="B6261" i="4"/>
  <c r="M6261" i="4"/>
  <c r="A6262" i="4"/>
  <c r="B6262" i="4"/>
  <c r="M6262" i="4"/>
  <c r="A6263" i="4"/>
  <c r="B6263" i="4"/>
  <c r="M6263" i="4"/>
  <c r="A6264" i="4"/>
  <c r="B6264" i="4"/>
  <c r="M6264" i="4"/>
  <c r="A6265" i="4"/>
  <c r="B6265" i="4"/>
  <c r="M6265" i="4"/>
  <c r="A6266" i="4"/>
  <c r="B6266" i="4"/>
  <c r="M6266" i="4"/>
  <c r="A6267" i="4"/>
  <c r="B6267" i="4"/>
  <c r="M6267" i="4"/>
  <c r="A6268" i="4"/>
  <c r="B6268" i="4"/>
  <c r="M6268" i="4"/>
  <c r="A6269" i="4"/>
  <c r="B6269" i="4"/>
  <c r="M6269" i="4"/>
  <c r="A6270" i="4"/>
  <c r="B6270" i="4"/>
  <c r="M6270" i="4"/>
  <c r="A6271" i="4"/>
  <c r="B6271" i="4"/>
  <c r="M6271" i="4"/>
  <c r="A6272" i="4"/>
  <c r="B6272" i="4"/>
  <c r="M6272" i="4"/>
  <c r="A6273" i="4"/>
  <c r="B6273" i="4"/>
  <c r="M6273" i="4"/>
  <c r="A6274" i="4"/>
  <c r="B6274" i="4"/>
  <c r="M6274" i="4"/>
  <c r="A6275" i="4"/>
  <c r="B6275" i="4"/>
  <c r="M6275" i="4"/>
  <c r="A6276" i="4"/>
  <c r="B6276" i="4"/>
  <c r="M6276" i="4"/>
  <c r="A6277" i="4"/>
  <c r="B6277" i="4"/>
  <c r="M6277" i="4"/>
  <c r="A6278" i="4"/>
  <c r="B6278" i="4"/>
  <c r="M6278" i="4"/>
  <c r="A6279" i="4"/>
  <c r="B6279" i="4"/>
  <c r="M6279" i="4"/>
  <c r="A6280" i="4"/>
  <c r="B6280" i="4"/>
  <c r="M6280" i="4"/>
  <c r="A6281" i="4"/>
  <c r="B6281" i="4"/>
  <c r="M6281" i="4"/>
  <c r="A6282" i="4"/>
  <c r="B6282" i="4"/>
  <c r="M6282" i="4"/>
  <c r="A6283" i="4"/>
  <c r="B6283" i="4"/>
  <c r="M6283" i="4"/>
  <c r="A6284" i="4"/>
  <c r="B6284" i="4"/>
  <c r="M6284" i="4"/>
  <c r="A6285" i="4"/>
  <c r="B6285" i="4"/>
  <c r="M6285" i="4"/>
  <c r="A6286" i="4"/>
  <c r="B6286" i="4"/>
  <c r="M6286" i="4"/>
  <c r="A6287" i="4"/>
  <c r="B6287" i="4"/>
  <c r="M6287" i="4"/>
  <c r="A6288" i="4"/>
  <c r="B6288" i="4"/>
  <c r="M6288" i="4"/>
  <c r="A6289" i="4"/>
  <c r="B6289" i="4"/>
  <c r="M6289" i="4"/>
  <c r="A6290" i="4"/>
  <c r="B6290" i="4"/>
  <c r="M6290" i="4"/>
  <c r="A6291" i="4"/>
  <c r="B6291" i="4"/>
  <c r="M6291" i="4"/>
  <c r="A6292" i="4"/>
  <c r="B6292" i="4"/>
  <c r="M6292" i="4"/>
  <c r="A6293" i="4"/>
  <c r="B6293" i="4"/>
  <c r="M6293" i="4"/>
  <c r="A6294" i="4"/>
  <c r="B6294" i="4"/>
  <c r="M6294" i="4"/>
  <c r="A6295" i="4"/>
  <c r="B6295" i="4"/>
  <c r="M6295" i="4"/>
  <c r="A6296" i="4"/>
  <c r="B6296" i="4"/>
  <c r="M6296" i="4"/>
  <c r="A6297" i="4"/>
  <c r="B6297" i="4"/>
  <c r="M6297" i="4"/>
  <c r="A6298" i="4"/>
  <c r="B6298" i="4"/>
  <c r="M6298" i="4"/>
  <c r="A6299" i="4"/>
  <c r="B6299" i="4"/>
  <c r="M6299" i="4"/>
  <c r="A6300" i="4"/>
  <c r="B6300" i="4"/>
  <c r="M6300" i="4"/>
  <c r="A6301" i="4"/>
  <c r="B6301" i="4"/>
  <c r="M6301" i="4"/>
  <c r="A6302" i="4"/>
  <c r="B6302" i="4"/>
  <c r="M6302" i="4"/>
  <c r="W4" i="3"/>
  <c r="W5" i="3"/>
  <c r="W6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F5" i="1"/>
  <c r="I5" i="1"/>
  <c r="U5" i="1"/>
  <c r="A5" i="1" s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A145" i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A158" i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Q171" i="2" l="1"/>
  <c r="Q199" i="2"/>
  <c r="Q150" i="2"/>
  <c r="Q6" i="2"/>
  <c r="Q184" i="2"/>
  <c r="Q200" i="2"/>
  <c r="Q188" i="2"/>
  <c r="Q172" i="2"/>
  <c r="Q26" i="2"/>
  <c r="Q55" i="2"/>
  <c r="Q56" i="2"/>
  <c r="Q27" i="2"/>
  <c r="Q28" i="2"/>
  <c r="Q29" i="2"/>
  <c r="Q57" i="2"/>
  <c r="Q30" i="2"/>
  <c r="Q31" i="2"/>
  <c r="Q32" i="2"/>
  <c r="Q58" i="2"/>
  <c r="Q33" i="2"/>
  <c r="Q34" i="2"/>
  <c r="Q131" i="2"/>
  <c r="Q35" i="2"/>
  <c r="Q59" i="2"/>
  <c r="Q60" i="2"/>
  <c r="Q36" i="2"/>
  <c r="Q61" i="2"/>
  <c r="Q62" i="2"/>
  <c r="Q63" i="2"/>
  <c r="Q64" i="2"/>
  <c r="Q65" i="2"/>
  <c r="Q66" i="2"/>
  <c r="Q67" i="2"/>
  <c r="Q68" i="2"/>
  <c r="Q37" i="2"/>
  <c r="Q69" i="2"/>
  <c r="Q70" i="2"/>
  <c r="Q71" i="2"/>
  <c r="Q72" i="2"/>
  <c r="Q173" i="2"/>
  <c r="Q73" i="2"/>
  <c r="Q74" i="2"/>
  <c r="Q75" i="2"/>
  <c r="Q38" i="2"/>
  <c r="Q76" i="2"/>
  <c r="Q77" i="2"/>
  <c r="Q78" i="2"/>
  <c r="Q39" i="2"/>
  <c r="Q79" i="2"/>
  <c r="Q80" i="2"/>
  <c r="Q81" i="2"/>
  <c r="Q82" i="2"/>
  <c r="Q40" i="2"/>
  <c r="Q83" i="2"/>
  <c r="Q41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32" i="2"/>
  <c r="Q42" i="2"/>
  <c r="Q101" i="2"/>
  <c r="Q102" i="2"/>
  <c r="Q43" i="2"/>
  <c r="Q44" i="2"/>
  <c r="Q45" i="2"/>
  <c r="Q103" i="2"/>
  <c r="Q104" i="2"/>
  <c r="Q46" i="2"/>
  <c r="Q47" i="2"/>
  <c r="Q105" i="2"/>
  <c r="Q48" i="2"/>
  <c r="Q106" i="2"/>
  <c r="Q107" i="2"/>
  <c r="Q108" i="2"/>
  <c r="Q109" i="2"/>
  <c r="Q110" i="2"/>
  <c r="Q111" i="2"/>
  <c r="Q112" i="2"/>
  <c r="Q185" i="2"/>
  <c r="Q113" i="2"/>
  <c r="Q49" i="2"/>
  <c r="Q7" i="2"/>
  <c r="Q18" i="2"/>
  <c r="Q114" i="2"/>
  <c r="Q115" i="2"/>
  <c r="Q155" i="2"/>
  <c r="Q189" i="2"/>
  <c r="Q19" i="2"/>
  <c r="Q201" i="2"/>
  <c r="Q192" i="2"/>
  <c r="Q174" i="2"/>
  <c r="Q133" i="2"/>
  <c r="Q175" i="2"/>
  <c r="Q20" i="2"/>
  <c r="Q202" i="2"/>
  <c r="Q21" i="2"/>
  <c r="Q8" i="2"/>
  <c r="Q116" i="2"/>
  <c r="Q134" i="2"/>
  <c r="Q117" i="2"/>
  <c r="Q118" i="2"/>
  <c r="Q119" i="2"/>
  <c r="Q120" i="2"/>
  <c r="Q121" i="2"/>
  <c r="Q122" i="2"/>
  <c r="Q135" i="2"/>
  <c r="Q136" i="2"/>
  <c r="Q123" i="2"/>
  <c r="Q50" i="2"/>
  <c r="Q51" i="2"/>
  <c r="Q52" i="2"/>
  <c r="Q137" i="2"/>
  <c r="Q138" i="2"/>
  <c r="Q124" i="2"/>
  <c r="Q9" i="2"/>
  <c r="Q193" i="2"/>
  <c r="Q10" i="2"/>
  <c r="Q11" i="2"/>
  <c r="Q203" i="2"/>
  <c r="Q12" i="2"/>
  <c r="Q125" i="2"/>
  <c r="Q53" i="2"/>
  <c r="Q156" i="2"/>
  <c r="Q176" i="2"/>
  <c r="Q126" i="2"/>
  <c r="Q177" i="2"/>
  <c r="Q127" i="2"/>
  <c r="Q194" i="2"/>
  <c r="Q128" i="2"/>
  <c r="Q139" i="2"/>
  <c r="Q140" i="2"/>
  <c r="Q141" i="2"/>
  <c r="Q151" i="2"/>
  <c r="Q152" i="2"/>
  <c r="Q157" i="2"/>
  <c r="Q142" i="2"/>
  <c r="Q143" i="2"/>
  <c r="Q144" i="2"/>
  <c r="Q153" i="2"/>
  <c r="Q145" i="2"/>
  <c r="Q146" i="2"/>
  <c r="Q147" i="2"/>
  <c r="Q154" i="2"/>
  <c r="Q158" i="2"/>
  <c r="Q204" i="2"/>
  <c r="Q159" i="2"/>
  <c r="Q148" i="2"/>
  <c r="Q160" i="2"/>
  <c r="Q161" i="2"/>
  <c r="Q162" i="2"/>
  <c r="Q190" i="2"/>
  <c r="Q186" i="2"/>
  <c r="Q163" i="2"/>
  <c r="Q164" i="2"/>
  <c r="Q165" i="2"/>
  <c r="Q206" i="2"/>
  <c r="Q196" i="2"/>
  <c r="Q191" i="2"/>
  <c r="Q197" i="2"/>
  <c r="Q195" i="2"/>
  <c r="Q13" i="2"/>
  <c r="Q14" i="2"/>
  <c r="Q166" i="2"/>
  <c r="Q167" i="2"/>
  <c r="Q187" i="2"/>
  <c r="Q22" i="2"/>
  <c r="Q129" i="2"/>
  <c r="Q205" i="2"/>
  <c r="Q198" i="2"/>
  <c r="Q168" i="2"/>
  <c r="Q178" i="2"/>
  <c r="Q179" i="2"/>
  <c r="Q180" i="2"/>
  <c r="Q181" i="2"/>
  <c r="Q182" i="2"/>
  <c r="Q183" i="2"/>
  <c r="Q130" i="2"/>
  <c r="Q169" i="2"/>
  <c r="Q15" i="2"/>
  <c r="Q54" i="2"/>
  <c r="Q23" i="2"/>
  <c r="Q24" i="2"/>
  <c r="Q25" i="2"/>
  <c r="Q5" i="2"/>
  <c r="Q16" i="2"/>
  <c r="Q17" i="2"/>
  <c r="Q149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170" i="2" l="1"/>
  <c r="Q588" i="2"/>
  <c r="Q589" i="2"/>
  <c r="F17" i="3" l="1"/>
  <c r="F14" i="3"/>
  <c r="F9" i="3" l="1"/>
  <c r="F10" i="3"/>
  <c r="F11" i="3"/>
  <c r="F6" i="3"/>
  <c r="F7" i="3"/>
  <c r="F15" i="3"/>
  <c r="F16" i="3"/>
  <c r="F8" i="3"/>
  <c r="F12" i="3"/>
  <c r="F5" i="3"/>
  <c r="F13" i="3"/>
  <c r="F4" i="3"/>
  <c r="A171" i="2"/>
  <c r="A199" i="2"/>
  <c r="A150" i="2"/>
  <c r="A6" i="2"/>
  <c r="A184" i="2"/>
  <c r="A200" i="2"/>
  <c r="A188" i="2"/>
  <c r="A172" i="2"/>
  <c r="A26" i="2"/>
  <c r="A55" i="2"/>
  <c r="A56" i="2"/>
  <c r="A27" i="2"/>
  <c r="A28" i="2"/>
  <c r="A29" i="2"/>
  <c r="A57" i="2"/>
  <c r="A30" i="2"/>
  <c r="A31" i="2"/>
  <c r="A32" i="2"/>
  <c r="A58" i="2"/>
  <c r="A33" i="2"/>
  <c r="A34" i="2"/>
  <c r="A131" i="2"/>
  <c r="A35" i="2"/>
  <c r="A59" i="2"/>
  <c r="A60" i="2"/>
  <c r="A36" i="2"/>
  <c r="A61" i="2"/>
  <c r="A62" i="2"/>
  <c r="A63" i="2"/>
  <c r="A64" i="2"/>
  <c r="A65" i="2"/>
  <c r="A66" i="2"/>
  <c r="A67" i="2"/>
  <c r="A68" i="2"/>
  <c r="A37" i="2"/>
  <c r="A69" i="2"/>
  <c r="A70" i="2"/>
  <c r="A71" i="2"/>
  <c r="A72" i="2"/>
  <c r="A173" i="2"/>
  <c r="A73" i="2"/>
  <c r="A74" i="2"/>
  <c r="A75" i="2"/>
  <c r="A38" i="2"/>
  <c r="A76" i="2"/>
  <c r="A77" i="2"/>
  <c r="A78" i="2"/>
  <c r="A39" i="2"/>
  <c r="A79" i="2"/>
  <c r="A80" i="2"/>
  <c r="A81" i="2"/>
  <c r="A82" i="2"/>
  <c r="A40" i="2"/>
  <c r="A83" i="2"/>
  <c r="A41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32" i="2"/>
  <c r="A42" i="2"/>
  <c r="A101" i="2"/>
  <c r="A102" i="2"/>
  <c r="A43" i="2"/>
  <c r="A44" i="2"/>
  <c r="A45" i="2"/>
  <c r="A103" i="2"/>
  <c r="A104" i="2"/>
  <c r="A46" i="2"/>
  <c r="A47" i="2"/>
  <c r="A105" i="2"/>
  <c r="A48" i="2"/>
  <c r="A106" i="2"/>
  <c r="A107" i="2"/>
  <c r="A108" i="2"/>
  <c r="A109" i="2"/>
  <c r="A110" i="2"/>
  <c r="A111" i="2"/>
  <c r="A112" i="2"/>
  <c r="A185" i="2"/>
  <c r="A113" i="2"/>
  <c r="A49" i="2"/>
  <c r="A7" i="2"/>
  <c r="A18" i="2"/>
  <c r="A114" i="2"/>
  <c r="A115" i="2"/>
  <c r="A155" i="2"/>
  <c r="A189" i="2"/>
  <c r="A19" i="2"/>
  <c r="A201" i="2"/>
  <c r="A192" i="2"/>
  <c r="A174" i="2"/>
  <c r="A133" i="2"/>
  <c r="A175" i="2"/>
  <c r="A20" i="2"/>
  <c r="A202" i="2"/>
  <c r="A21" i="2"/>
  <c r="A8" i="2"/>
  <c r="A116" i="2"/>
  <c r="A134" i="2"/>
  <c r="A117" i="2"/>
  <c r="A118" i="2"/>
  <c r="A119" i="2"/>
  <c r="A120" i="2"/>
  <c r="A121" i="2"/>
  <c r="A122" i="2"/>
  <c r="A135" i="2"/>
  <c r="A136" i="2"/>
  <c r="A123" i="2"/>
  <c r="A50" i="2"/>
  <c r="A51" i="2"/>
  <c r="A52" i="2"/>
  <c r="A137" i="2"/>
  <c r="A138" i="2"/>
  <c r="A124" i="2"/>
  <c r="A9" i="2"/>
  <c r="A193" i="2"/>
  <c r="A10" i="2"/>
  <c r="A11" i="2"/>
  <c r="A203" i="2"/>
  <c r="A12" i="2"/>
  <c r="A125" i="2"/>
  <c r="A53" i="2"/>
  <c r="A156" i="2"/>
  <c r="A176" i="2"/>
  <c r="A126" i="2"/>
  <c r="A177" i="2"/>
  <c r="A127" i="2"/>
  <c r="A194" i="2"/>
  <c r="A128" i="2"/>
  <c r="A139" i="2"/>
  <c r="A140" i="2"/>
  <c r="A141" i="2"/>
  <c r="A151" i="2"/>
  <c r="A152" i="2"/>
  <c r="A157" i="2"/>
  <c r="A142" i="2"/>
  <c r="A143" i="2"/>
  <c r="A144" i="2"/>
  <c r="A153" i="2"/>
  <c r="A145" i="2"/>
  <c r="A146" i="2"/>
  <c r="A147" i="2"/>
  <c r="A154" i="2"/>
  <c r="A158" i="2"/>
  <c r="A204" i="2"/>
  <c r="A159" i="2"/>
  <c r="A148" i="2"/>
  <c r="A160" i="2"/>
  <c r="A161" i="2"/>
  <c r="A162" i="2"/>
  <c r="A190" i="2"/>
  <c r="A186" i="2"/>
  <c r="A163" i="2"/>
  <c r="A164" i="2"/>
  <c r="A165" i="2"/>
  <c r="A206" i="2"/>
  <c r="A196" i="2"/>
  <c r="A191" i="2"/>
  <c r="A197" i="2"/>
  <c r="A195" i="2"/>
  <c r="A13" i="2"/>
  <c r="A14" i="2"/>
  <c r="A166" i="2"/>
  <c r="A167" i="2"/>
  <c r="A187" i="2"/>
  <c r="A22" i="2"/>
  <c r="A129" i="2"/>
  <c r="A205" i="2"/>
  <c r="A198" i="2"/>
  <c r="A168" i="2"/>
  <c r="A178" i="2"/>
  <c r="A179" i="2"/>
  <c r="A180" i="2"/>
  <c r="A181" i="2"/>
  <c r="A182" i="2"/>
  <c r="A183" i="2"/>
  <c r="A130" i="2"/>
  <c r="A169" i="2"/>
  <c r="A15" i="2"/>
  <c r="A54" i="2"/>
  <c r="A23" i="2"/>
  <c r="A24" i="2"/>
  <c r="A25" i="2"/>
  <c r="A5" i="2"/>
  <c r="A16" i="2"/>
  <c r="A17" i="2"/>
  <c r="A149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X6" i="1" l="1"/>
  <c r="X57" i="1"/>
  <c r="X69" i="1"/>
  <c r="X74" i="1"/>
  <c r="X194" i="1"/>
  <c r="X24" i="1"/>
  <c r="X126" i="1"/>
  <c r="X141" i="1"/>
  <c r="X159" i="1"/>
  <c r="X169" i="1"/>
  <c r="X9" i="1"/>
  <c r="X12" i="1"/>
  <c r="X32" i="1"/>
  <c r="X77" i="1"/>
  <c r="X82" i="1"/>
  <c r="X88" i="1"/>
  <c r="X117" i="1"/>
  <c r="X183" i="1"/>
  <c r="X189" i="1"/>
  <c r="X202" i="1"/>
  <c r="X20" i="1"/>
  <c r="X27" i="1"/>
  <c r="X38" i="1"/>
  <c r="X47" i="1"/>
  <c r="X94" i="1"/>
  <c r="X133" i="1"/>
  <c r="X144" i="1"/>
  <c r="X52" i="1"/>
  <c r="X65" i="1"/>
  <c r="X80" i="1"/>
  <c r="X97" i="1"/>
  <c r="X102" i="1"/>
  <c r="X139" i="1"/>
  <c r="X175" i="1"/>
  <c r="X15" i="1"/>
  <c r="X30" i="1"/>
  <c r="X40" i="1"/>
  <c r="X58" i="1"/>
  <c r="X70" i="1"/>
  <c r="X75" i="1"/>
  <c r="X127" i="1"/>
  <c r="X157" i="1"/>
  <c r="X160" i="1"/>
  <c r="X18" i="1"/>
  <c r="X45" i="1"/>
  <c r="X56" i="1"/>
  <c r="X68" i="1"/>
  <c r="X100" i="1"/>
  <c r="X33" i="1"/>
  <c r="X61" i="1"/>
  <c r="X106" i="1"/>
  <c r="X150" i="1"/>
  <c r="X168" i="1"/>
  <c r="X48" i="1"/>
  <c r="X83" i="1"/>
  <c r="X125" i="1"/>
  <c r="X166" i="1"/>
  <c r="X182" i="1"/>
  <c r="X8" i="1"/>
  <c r="X21" i="1"/>
  <c r="X39" i="1"/>
  <c r="X81" i="1"/>
  <c r="X132" i="1"/>
  <c r="X196" i="1"/>
  <c r="X26" i="1"/>
  <c r="X98" i="1"/>
  <c r="X113" i="1"/>
  <c r="X148" i="1"/>
  <c r="X41" i="1"/>
  <c r="X14" i="1"/>
  <c r="X59" i="1"/>
  <c r="X171" i="1"/>
  <c r="X143" i="1"/>
  <c r="X46" i="1"/>
  <c r="X64" i="1"/>
  <c r="X44" i="1"/>
  <c r="X49" i="1"/>
  <c r="X116" i="1"/>
  <c r="X162" i="1"/>
  <c r="X84" i="1"/>
  <c r="X174" i="1"/>
  <c r="X180" i="1"/>
  <c r="X101" i="1"/>
  <c r="X5" i="1"/>
  <c r="X124" i="1"/>
  <c r="X10" i="1"/>
  <c r="X91" i="1"/>
  <c r="X187" i="1"/>
  <c r="X167" i="1"/>
  <c r="X29" i="1"/>
  <c r="X151" i="1"/>
  <c r="X161" i="1"/>
  <c r="X93" i="1"/>
  <c r="X138" i="1"/>
  <c r="X108" i="1"/>
  <c r="X55" i="1"/>
  <c r="X66" i="1"/>
  <c r="X122" i="1"/>
  <c r="X19" i="1"/>
  <c r="X164" i="1"/>
  <c r="X170" i="1"/>
  <c r="X86" i="1"/>
  <c r="X165" i="1"/>
  <c r="X50" i="1"/>
  <c r="X60" i="1"/>
  <c r="X123" i="1"/>
  <c r="X176" i="1"/>
  <c r="X153" i="1"/>
  <c r="X95" i="1"/>
  <c r="X109" i="1"/>
  <c r="X131" i="1"/>
  <c r="X96" i="1"/>
  <c r="X152" i="1"/>
  <c r="X119" i="1"/>
  <c r="X185" i="1"/>
  <c r="X155" i="1"/>
  <c r="X140" i="1"/>
  <c r="X28" i="1"/>
  <c r="X92" i="1"/>
  <c r="X121" i="1"/>
  <c r="X147" i="1"/>
  <c r="X42" i="1"/>
  <c r="X197" i="1"/>
  <c r="X37" i="1"/>
  <c r="X51" i="1"/>
  <c r="X54" i="1"/>
  <c r="X63" i="1"/>
  <c r="X7" i="1"/>
  <c r="X186" i="1"/>
  <c r="X191" i="1"/>
  <c r="X135" i="1"/>
  <c r="X23" i="1"/>
  <c r="X31" i="1"/>
  <c r="X36" i="1"/>
  <c r="X35" i="1"/>
  <c r="X181" i="1"/>
  <c r="X192" i="1"/>
  <c r="X120" i="1"/>
  <c r="X103" i="1"/>
  <c r="X16" i="1"/>
  <c r="X13" i="1"/>
  <c r="X25" i="1"/>
  <c r="X178" i="1"/>
  <c r="X22" i="1"/>
  <c r="X146" i="1"/>
  <c r="X134" i="1"/>
  <c r="X112" i="1"/>
  <c r="X142" i="1"/>
  <c r="X195" i="1"/>
  <c r="X105" i="1"/>
  <c r="X158" i="1"/>
  <c r="X87" i="1"/>
  <c r="X128" i="1"/>
  <c r="X43" i="1"/>
  <c r="X156" i="1"/>
  <c r="X79" i="1"/>
  <c r="X71" i="1"/>
  <c r="X62" i="1"/>
  <c r="X198" i="1"/>
  <c r="X163" i="1"/>
  <c r="X53" i="1"/>
  <c r="X200" i="1"/>
  <c r="X179" i="1"/>
  <c r="X136" i="1"/>
  <c r="X149" i="1"/>
  <c r="X34" i="1"/>
  <c r="X118" i="1"/>
  <c r="X172" i="1"/>
  <c r="X129" i="1"/>
  <c r="X76" i="1"/>
  <c r="X89" i="1"/>
  <c r="X115" i="1"/>
  <c r="X130" i="1"/>
  <c r="X17" i="1"/>
  <c r="X11" i="1"/>
  <c r="X78" i="1"/>
  <c r="X99" i="1"/>
  <c r="X114" i="1"/>
  <c r="X201" i="1"/>
  <c r="X73" i="1"/>
  <c r="X85" i="1"/>
  <c r="X67" i="1"/>
  <c r="X107" i="1"/>
  <c r="X193" i="1"/>
  <c r="X90" i="1"/>
  <c r="X184" i="1"/>
  <c r="X154" i="1"/>
  <c r="X111" i="1"/>
  <c r="X72" i="1"/>
  <c r="X173" i="1"/>
  <c r="X137" i="1"/>
  <c r="X104" i="1"/>
  <c r="X177" i="1"/>
  <c r="X110" i="1"/>
  <c r="X188" i="1"/>
  <c r="C154" i="1" l="1"/>
  <c r="B154" i="1"/>
  <c r="C942" i="1"/>
  <c r="B942" i="1"/>
  <c r="C447" i="1"/>
  <c r="B447" i="1"/>
  <c r="B433" i="1"/>
  <c r="C433" i="1"/>
  <c r="C78" i="1"/>
  <c r="B78" i="1"/>
  <c r="B564" i="1"/>
  <c r="C564" i="1"/>
  <c r="C684" i="1"/>
  <c r="B684" i="1"/>
  <c r="B372" i="1"/>
  <c r="C372" i="1"/>
  <c r="C136" i="1"/>
  <c r="B136" i="1"/>
  <c r="C925" i="1"/>
  <c r="B925" i="1"/>
  <c r="B62" i="1"/>
  <c r="C62" i="1"/>
  <c r="B260" i="1"/>
  <c r="C260" i="1"/>
  <c r="B905" i="1"/>
  <c r="C905" i="1"/>
  <c r="C503" i="1"/>
  <c r="B503" i="1"/>
  <c r="C142" i="1"/>
  <c r="B142" i="1"/>
  <c r="B146" i="1"/>
  <c r="C146" i="1"/>
  <c r="B710" i="1"/>
  <c r="C710" i="1"/>
  <c r="C1336" i="1"/>
  <c r="B1336" i="1"/>
  <c r="B1155" i="1"/>
  <c r="C1155" i="1"/>
  <c r="C1074" i="1"/>
  <c r="B1074" i="1"/>
  <c r="C1333" i="1"/>
  <c r="B1333" i="1"/>
  <c r="C1371" i="1"/>
  <c r="B1371" i="1"/>
  <c r="B746" i="1"/>
  <c r="C746" i="1"/>
  <c r="B1173" i="1"/>
  <c r="C1173" i="1"/>
  <c r="B25" i="1"/>
  <c r="C25" i="1"/>
  <c r="C315" i="1"/>
  <c r="B315" i="1"/>
  <c r="C497" i="1"/>
  <c r="B497" i="1"/>
  <c r="B1071" i="1"/>
  <c r="C1071" i="1"/>
  <c r="B1622" i="1"/>
  <c r="C1622" i="1"/>
  <c r="B524" i="1"/>
  <c r="C524" i="1"/>
  <c r="B893" i="1"/>
  <c r="C893" i="1"/>
  <c r="C1112" i="1"/>
  <c r="B1112" i="1"/>
  <c r="C1631" i="1"/>
  <c r="B1631" i="1"/>
  <c r="B7" i="1"/>
  <c r="C7" i="1"/>
  <c r="B373" i="1"/>
  <c r="C373" i="1"/>
  <c r="B644" i="1"/>
  <c r="C644" i="1"/>
  <c r="C1119" i="1"/>
  <c r="B1119" i="1"/>
  <c r="B1656" i="1"/>
  <c r="C1656" i="1"/>
  <c r="B1158" i="1"/>
  <c r="C1158" i="1"/>
  <c r="C1699" i="1"/>
  <c r="B1699" i="1"/>
  <c r="B693" i="1"/>
  <c r="C693" i="1"/>
  <c r="C1139" i="1"/>
  <c r="B1139" i="1"/>
  <c r="B1301" i="1"/>
  <c r="C1301" i="1"/>
  <c r="B1740" i="1"/>
  <c r="C1740" i="1"/>
  <c r="C205" i="1"/>
  <c r="B205" i="1"/>
  <c r="B571" i="1"/>
  <c r="C571" i="1"/>
  <c r="C929" i="1"/>
  <c r="B929" i="1"/>
  <c r="C1079" i="1"/>
  <c r="B1079" i="1"/>
  <c r="B359" i="1"/>
  <c r="C359" i="1"/>
  <c r="B224" i="1"/>
  <c r="C224" i="1"/>
  <c r="C947" i="1"/>
  <c r="B947" i="1"/>
  <c r="B887" i="1"/>
  <c r="C887" i="1"/>
  <c r="C1466" i="1"/>
  <c r="B1466" i="1"/>
  <c r="C86" i="1"/>
  <c r="B86" i="1"/>
  <c r="C246" i="1"/>
  <c r="B246" i="1"/>
  <c r="B653" i="1"/>
  <c r="C653" i="1"/>
  <c r="C847" i="1"/>
  <c r="B847" i="1"/>
  <c r="B928" i="1"/>
  <c r="C928" i="1"/>
  <c r="C1177" i="1"/>
  <c r="B1177" i="1"/>
  <c r="C1691" i="1"/>
  <c r="B1691" i="1"/>
  <c r="C2026" i="1"/>
  <c r="B2026" i="1"/>
  <c r="C1851" i="1"/>
  <c r="B1851" i="1"/>
  <c r="C1639" i="1"/>
  <c r="B1639" i="1"/>
  <c r="B1538" i="1"/>
  <c r="C1538" i="1"/>
  <c r="B1845" i="1"/>
  <c r="C1845" i="1"/>
  <c r="B1869" i="1"/>
  <c r="C1869" i="1"/>
  <c r="B1567" i="1"/>
  <c r="C1567" i="1"/>
  <c r="C1397" i="1"/>
  <c r="B1397" i="1"/>
  <c r="C2143" i="1"/>
  <c r="B2143" i="1"/>
  <c r="B2457" i="1"/>
  <c r="C2457" i="1"/>
  <c r="C1956" i="1"/>
  <c r="B1956" i="1"/>
  <c r="B2018" i="1"/>
  <c r="C2018" i="1"/>
  <c r="B1900" i="1"/>
  <c r="C1900" i="1"/>
  <c r="B2036" i="1"/>
  <c r="C2036" i="1"/>
  <c r="B1819" i="1"/>
  <c r="C1819" i="1"/>
  <c r="C2338" i="1"/>
  <c r="B2338" i="1"/>
  <c r="B93" i="1"/>
  <c r="C93" i="1"/>
  <c r="B29" i="1"/>
  <c r="C29" i="1"/>
  <c r="B938" i="1"/>
  <c r="C938" i="1"/>
  <c r="C755" i="1"/>
  <c r="B755" i="1"/>
  <c r="B1107" i="1"/>
  <c r="C1107" i="1"/>
  <c r="B1174" i="1"/>
  <c r="C1174" i="1"/>
  <c r="C1636" i="1"/>
  <c r="B1636" i="1"/>
  <c r="C2454" i="1"/>
  <c r="B2454" i="1"/>
  <c r="C2459" i="1"/>
  <c r="B2459" i="1"/>
  <c r="C341" i="1"/>
  <c r="B341" i="1"/>
  <c r="C101" i="1"/>
  <c r="B101" i="1"/>
  <c r="B84" i="1"/>
  <c r="C84" i="1"/>
  <c r="B162" i="1"/>
  <c r="C162" i="1"/>
  <c r="B821" i="1"/>
  <c r="C821" i="1"/>
  <c r="C1149" i="1"/>
  <c r="B1149" i="1"/>
  <c r="C1189" i="1"/>
  <c r="B1189" i="1"/>
  <c r="B1676" i="1"/>
  <c r="C1676" i="1"/>
  <c r="B2477" i="1"/>
  <c r="C2477" i="1"/>
  <c r="C2282" i="1"/>
  <c r="B2282" i="1"/>
  <c r="B1883" i="1"/>
  <c r="C1883" i="1"/>
  <c r="C1447" i="1"/>
  <c r="B1447" i="1"/>
  <c r="C1957" i="1"/>
  <c r="B1957" i="1"/>
  <c r="B2448" i="1"/>
  <c r="C2448" i="1"/>
  <c r="C2076" i="1"/>
  <c r="B2076" i="1"/>
  <c r="B2184" i="1"/>
  <c r="C2184" i="1"/>
  <c r="B2224" i="1"/>
  <c r="C2224" i="1"/>
  <c r="C1713" i="1"/>
  <c r="B1713" i="1"/>
  <c r="C1543" i="1"/>
  <c r="B1543" i="1"/>
  <c r="B1575" i="1"/>
  <c r="C1575" i="1"/>
  <c r="B2368" i="1"/>
  <c r="C2368" i="1"/>
  <c r="B1682" i="1"/>
  <c r="C1682" i="1"/>
  <c r="B2145" i="1"/>
  <c r="C2145" i="1"/>
  <c r="B1892" i="1"/>
  <c r="C1892" i="1"/>
  <c r="C262" i="1"/>
  <c r="B262" i="1"/>
  <c r="B971" i="1"/>
  <c r="C971" i="1"/>
  <c r="B1080" i="1"/>
  <c r="C1080" i="1"/>
  <c r="B780" i="1"/>
  <c r="C780" i="1"/>
  <c r="B1120" i="1"/>
  <c r="C1120" i="1"/>
  <c r="B1914" i="1"/>
  <c r="C1914" i="1"/>
  <c r="B1814" i="1"/>
  <c r="C1814" i="1"/>
  <c r="C2160" i="1"/>
  <c r="B2160" i="1"/>
  <c r="C2394" i="1"/>
  <c r="B2394" i="1"/>
  <c r="C1018" i="1"/>
  <c r="B1018" i="1"/>
  <c r="C739" i="1"/>
  <c r="B739" i="1"/>
  <c r="C1930" i="1"/>
  <c r="B1930" i="1"/>
  <c r="C2035" i="1"/>
  <c r="B2035" i="1"/>
  <c r="B1700" i="1"/>
  <c r="C1700" i="1"/>
  <c r="C2273" i="1"/>
  <c r="B2273" i="1"/>
  <c r="B2287" i="1"/>
  <c r="C2287" i="1"/>
  <c r="B2357" i="1"/>
  <c r="C2357" i="1"/>
  <c r="B2331" i="1"/>
  <c r="C2331" i="1"/>
  <c r="B1130" i="1"/>
  <c r="C1130" i="1"/>
  <c r="C1088" i="1"/>
  <c r="B1088" i="1"/>
  <c r="C1217" i="1"/>
  <c r="B1217" i="1"/>
  <c r="B1396" i="1"/>
  <c r="C1396" i="1"/>
  <c r="B1450" i="1"/>
  <c r="C1450" i="1"/>
  <c r="B1787" i="1"/>
  <c r="C1787" i="1"/>
  <c r="C2048" i="1"/>
  <c r="B2048" i="1"/>
  <c r="C2155" i="1"/>
  <c r="B2155" i="1"/>
  <c r="B2426" i="1"/>
  <c r="C2426" i="1"/>
  <c r="B2497" i="1"/>
  <c r="C2497" i="1"/>
  <c r="B2411" i="1"/>
  <c r="C2411" i="1"/>
  <c r="C2378" i="1"/>
  <c r="B2378" i="1"/>
  <c r="B2464" i="1"/>
  <c r="C2464" i="1"/>
  <c r="C2349" i="1"/>
  <c r="B2349" i="1"/>
  <c r="C2493" i="1"/>
  <c r="B2493" i="1"/>
  <c r="B2045" i="1"/>
  <c r="C2045" i="1"/>
  <c r="B2053" i="1"/>
  <c r="C2053" i="1"/>
  <c r="B1695" i="1"/>
  <c r="C1695" i="1"/>
  <c r="C1976" i="1"/>
  <c r="B1976" i="1"/>
  <c r="C2187" i="1"/>
  <c r="B2187" i="1"/>
  <c r="C2440" i="1"/>
  <c r="B2440" i="1"/>
  <c r="B1857" i="1"/>
  <c r="C1857" i="1"/>
  <c r="C1854" i="1"/>
  <c r="B1854" i="1"/>
  <c r="C1768" i="1"/>
  <c r="B1768" i="1"/>
  <c r="C1667" i="1"/>
  <c r="B1667" i="1"/>
  <c r="C2191" i="1"/>
  <c r="B2191" i="1"/>
  <c r="B2302" i="1"/>
  <c r="C2302" i="1"/>
  <c r="C2164" i="1"/>
  <c r="B2164" i="1"/>
  <c r="B1501" i="1"/>
  <c r="C1501" i="1"/>
  <c r="C1503" i="1"/>
  <c r="B1503" i="1"/>
  <c r="C1849" i="1"/>
  <c r="B1849" i="1"/>
  <c r="C2119" i="1"/>
  <c r="B2119" i="1"/>
  <c r="C1770" i="1"/>
  <c r="B1770" i="1"/>
  <c r="B2100" i="1"/>
  <c r="C2100" i="1"/>
  <c r="B1493" i="1"/>
  <c r="C1493" i="1"/>
  <c r="B1400" i="1"/>
  <c r="C1400" i="1"/>
  <c r="B1759" i="1"/>
  <c r="C1759" i="1"/>
  <c r="B1983" i="1"/>
  <c r="C1983" i="1"/>
  <c r="B1391" i="1"/>
  <c r="C1391" i="1"/>
  <c r="C1423" i="1"/>
  <c r="B1423" i="1"/>
  <c r="B1061" i="1"/>
  <c r="C1061" i="1"/>
  <c r="C1690" i="1"/>
  <c r="B1690" i="1"/>
  <c r="B1002" i="1"/>
  <c r="C1002" i="1"/>
  <c r="B1419" i="1"/>
  <c r="C1419" i="1"/>
  <c r="C1182" i="1"/>
  <c r="B1182" i="1"/>
  <c r="B1244" i="1"/>
  <c r="C1244" i="1"/>
  <c r="B1208" i="1"/>
  <c r="C1208" i="1"/>
  <c r="B1181" i="1"/>
  <c r="C1181" i="1"/>
  <c r="C1009" i="1"/>
  <c r="B1009" i="1"/>
  <c r="B578" i="1"/>
  <c r="C578" i="1"/>
  <c r="B1003" i="1"/>
  <c r="C1003" i="1"/>
  <c r="B1053" i="1"/>
  <c r="C1053" i="1"/>
  <c r="C762" i="1"/>
  <c r="B762" i="1"/>
  <c r="B906" i="1"/>
  <c r="C906" i="1"/>
  <c r="C858" i="1"/>
  <c r="B858" i="1"/>
  <c r="B772" i="1"/>
  <c r="C772" i="1"/>
  <c r="B920" i="1"/>
  <c r="C920" i="1"/>
  <c r="C683" i="1"/>
  <c r="B683" i="1"/>
  <c r="C615" i="1"/>
  <c r="B615" i="1"/>
  <c r="C566" i="1"/>
  <c r="B566" i="1"/>
  <c r="B819" i="1"/>
  <c r="C819" i="1"/>
  <c r="B631" i="1"/>
  <c r="C631" i="1"/>
  <c r="B873" i="1"/>
  <c r="C873" i="1"/>
  <c r="C487" i="1"/>
  <c r="B487" i="1"/>
  <c r="C534" i="1"/>
  <c r="B534" i="1"/>
  <c r="B708" i="1"/>
  <c r="C708" i="1"/>
  <c r="B483" i="1"/>
  <c r="C483" i="1"/>
  <c r="C26" i="1"/>
  <c r="B26" i="1"/>
  <c r="B39" i="1"/>
  <c r="C39" i="1"/>
  <c r="C83" i="1"/>
  <c r="B83" i="1"/>
  <c r="B435" i="1"/>
  <c r="C435" i="1"/>
  <c r="B468" i="1"/>
  <c r="C468" i="1"/>
  <c r="C247" i="1"/>
  <c r="B247" i="1"/>
  <c r="C484" i="1"/>
  <c r="B484" i="1"/>
  <c r="B102" i="1"/>
  <c r="C102" i="1"/>
  <c r="C133" i="1"/>
  <c r="B133" i="1"/>
  <c r="B199" i="1"/>
  <c r="C199" i="1"/>
  <c r="B369" i="1"/>
  <c r="C369" i="1"/>
  <c r="B470" i="1"/>
  <c r="C470" i="1"/>
  <c r="C317" i="1"/>
  <c r="B317" i="1"/>
  <c r="B473" i="1"/>
  <c r="C473" i="1"/>
  <c r="B485" i="1"/>
  <c r="C485" i="1"/>
  <c r="C201" i="1"/>
  <c r="B201" i="1"/>
  <c r="C294" i="1"/>
  <c r="B294" i="1"/>
  <c r="C778" i="1"/>
  <c r="B778" i="1"/>
  <c r="B586" i="1"/>
  <c r="C586" i="1"/>
  <c r="B427" i="1"/>
  <c r="C427" i="1"/>
  <c r="B220" i="1"/>
  <c r="C220" i="1"/>
  <c r="B779" i="1"/>
  <c r="C779" i="1"/>
  <c r="C241" i="1"/>
  <c r="B241" i="1"/>
  <c r="B365" i="1"/>
  <c r="C365" i="1"/>
  <c r="C600" i="1"/>
  <c r="B600" i="1"/>
  <c r="C946" i="1"/>
  <c r="B946" i="1"/>
  <c r="B397" i="1"/>
  <c r="C397" i="1"/>
  <c r="B22" i="1"/>
  <c r="C22" i="1"/>
  <c r="C527" i="1"/>
  <c r="B527" i="1"/>
  <c r="B949" i="1"/>
  <c r="C949" i="1"/>
  <c r="B1294" i="1"/>
  <c r="C1294" i="1"/>
  <c r="B1546" i="1"/>
  <c r="C1546" i="1"/>
  <c r="C659" i="1"/>
  <c r="B659" i="1"/>
  <c r="C1101" i="1"/>
  <c r="B1101" i="1"/>
  <c r="B1143" i="1"/>
  <c r="C1143" i="1"/>
  <c r="B1283" i="1"/>
  <c r="C1283" i="1"/>
  <c r="C207" i="1"/>
  <c r="B207" i="1"/>
  <c r="B243" i="1"/>
  <c r="C243" i="1"/>
  <c r="B810" i="1"/>
  <c r="C810" i="1"/>
  <c r="B728" i="1"/>
  <c r="C728" i="1"/>
  <c r="C729" i="1"/>
  <c r="B729" i="1"/>
  <c r="C239" i="1"/>
  <c r="B239" i="1"/>
  <c r="B668" i="1"/>
  <c r="C668" i="1"/>
  <c r="B828" i="1"/>
  <c r="C828" i="1"/>
  <c r="B1010" i="1"/>
  <c r="C1010" i="1"/>
  <c r="C285" i="1"/>
  <c r="B285" i="1"/>
  <c r="C862" i="1"/>
  <c r="B862" i="1"/>
  <c r="B606" i="1"/>
  <c r="C606" i="1"/>
  <c r="B1290" i="1"/>
  <c r="C1290" i="1"/>
  <c r="C931" i="1"/>
  <c r="B931" i="1"/>
  <c r="B1124" i="1"/>
  <c r="C1124" i="1"/>
  <c r="B1011" i="1"/>
  <c r="C1011" i="1"/>
  <c r="C1235" i="1"/>
  <c r="B1235" i="1"/>
  <c r="B1489" i="1"/>
  <c r="C1489" i="1"/>
  <c r="C42" i="1"/>
  <c r="B42" i="1"/>
  <c r="B390" i="1"/>
  <c r="C390" i="1"/>
  <c r="B716" i="1"/>
  <c r="C716" i="1"/>
  <c r="C1344" i="1"/>
  <c r="B1344" i="1"/>
  <c r="B1281" i="1"/>
  <c r="C1281" i="1"/>
  <c r="C131" i="1"/>
  <c r="B131" i="1"/>
  <c r="B123" i="1"/>
  <c r="C123" i="1"/>
  <c r="B689" i="1"/>
  <c r="C689" i="1"/>
  <c r="C1289" i="1"/>
  <c r="B1289" i="1"/>
  <c r="C1147" i="1"/>
  <c r="B1147" i="1"/>
  <c r="B352" i="1"/>
  <c r="C352" i="1"/>
  <c r="B66" i="1"/>
  <c r="C66" i="1"/>
  <c r="B696" i="1"/>
  <c r="C696" i="1"/>
  <c r="C853" i="1"/>
  <c r="B853" i="1"/>
  <c r="C1233" i="1"/>
  <c r="B1233" i="1"/>
  <c r="C1185" i="1"/>
  <c r="B1185" i="1"/>
  <c r="C1640" i="1"/>
  <c r="B1640" i="1"/>
  <c r="C1542" i="1"/>
  <c r="B1542" i="1"/>
  <c r="C1652" i="1"/>
  <c r="B1652" i="1"/>
  <c r="B2216" i="1"/>
  <c r="C2216" i="1"/>
  <c r="C1562" i="1"/>
  <c r="B1562" i="1"/>
  <c r="C2290" i="1"/>
  <c r="B2290" i="1"/>
  <c r="B2284" i="1"/>
  <c r="C2284" i="1"/>
  <c r="B1830" i="1"/>
  <c r="C1830" i="1"/>
  <c r="B1504" i="1"/>
  <c r="C1504" i="1"/>
  <c r="B1778" i="1"/>
  <c r="C1778" i="1"/>
  <c r="B2470" i="1"/>
  <c r="C2470" i="1"/>
  <c r="C1563" i="1"/>
  <c r="B1563" i="1"/>
  <c r="B1760" i="1"/>
  <c r="C1760" i="1"/>
  <c r="B1693" i="1"/>
  <c r="C1693" i="1"/>
  <c r="B1516" i="1"/>
  <c r="C1516" i="1"/>
  <c r="B2130" i="1"/>
  <c r="C2130" i="1"/>
  <c r="C2276" i="1"/>
  <c r="B2276" i="1"/>
  <c r="B340" i="1"/>
  <c r="C340" i="1"/>
  <c r="B628" i="1"/>
  <c r="C628" i="1"/>
  <c r="C316" i="1"/>
  <c r="B316" i="1"/>
  <c r="B1105" i="1"/>
  <c r="C1105" i="1"/>
  <c r="C992" i="1"/>
  <c r="B992" i="1"/>
  <c r="C1084" i="1"/>
  <c r="B1084" i="1"/>
  <c r="C2005" i="1"/>
  <c r="B2005" i="1"/>
  <c r="B2070" i="1"/>
  <c r="C2070" i="1"/>
  <c r="B2179" i="1"/>
  <c r="C2179" i="1"/>
  <c r="C91" i="1"/>
  <c r="B91" i="1"/>
  <c r="B345" i="1"/>
  <c r="C345" i="1"/>
  <c r="B652" i="1"/>
  <c r="C652" i="1"/>
  <c r="B334" i="1"/>
  <c r="C334" i="1"/>
  <c r="B1108" i="1"/>
  <c r="C1108" i="1"/>
  <c r="B995" i="1"/>
  <c r="C995" i="1"/>
  <c r="B1102" i="1"/>
  <c r="C1102" i="1"/>
  <c r="C2034" i="1"/>
  <c r="B2034" i="1"/>
  <c r="B2074" i="1"/>
  <c r="C2074" i="1"/>
  <c r="B2183" i="1"/>
  <c r="C2183" i="1"/>
  <c r="B1476" i="1"/>
  <c r="C1476" i="1"/>
  <c r="C1953" i="1"/>
  <c r="B1953" i="1"/>
  <c r="B2452" i="1"/>
  <c r="C2452" i="1"/>
  <c r="B1127" i="1"/>
  <c r="C1127" i="1"/>
  <c r="B1609" i="1"/>
  <c r="C1609" i="1"/>
  <c r="C2080" i="1"/>
  <c r="B2080" i="1"/>
  <c r="B1820" i="1"/>
  <c r="C1820" i="1"/>
  <c r="B1903" i="1"/>
  <c r="C1903" i="1"/>
  <c r="B1478" i="1"/>
  <c r="C1478" i="1"/>
  <c r="B2043" i="1"/>
  <c r="C2043" i="1"/>
  <c r="C2326" i="1"/>
  <c r="B2326" i="1"/>
  <c r="C1987" i="1"/>
  <c r="B1987" i="1"/>
  <c r="C1812" i="1"/>
  <c r="B1812" i="1"/>
  <c r="B2267" i="1"/>
  <c r="C2267" i="1"/>
  <c r="B44" i="1"/>
  <c r="C44" i="1"/>
  <c r="B647" i="1"/>
  <c r="C647" i="1"/>
  <c r="C1273" i="1"/>
  <c r="B1273" i="1"/>
  <c r="B980" i="1"/>
  <c r="C980" i="1"/>
  <c r="B1488" i="1"/>
  <c r="C1488" i="1"/>
  <c r="C1404" i="1"/>
  <c r="B1404" i="1"/>
  <c r="C2039" i="1"/>
  <c r="B2039" i="1"/>
  <c r="C1966" i="1"/>
  <c r="B1966" i="1"/>
  <c r="C2346" i="1"/>
  <c r="B2346" i="1"/>
  <c r="B1434" i="1"/>
  <c r="C1434" i="1"/>
  <c r="C1267" i="1"/>
  <c r="B1267" i="1"/>
  <c r="C2144" i="1"/>
  <c r="B2144" i="1"/>
  <c r="B1459" i="1"/>
  <c r="C1459" i="1"/>
  <c r="C2149" i="1"/>
  <c r="B2149" i="1"/>
  <c r="C1734" i="1"/>
  <c r="B1734" i="1"/>
  <c r="C2310" i="1"/>
  <c r="B2310" i="1"/>
  <c r="B2471" i="1"/>
  <c r="C2471" i="1"/>
  <c r="B2381" i="1"/>
  <c r="C2381" i="1"/>
  <c r="B1363" i="1"/>
  <c r="C1363" i="1"/>
  <c r="C687" i="1"/>
  <c r="B687" i="1"/>
  <c r="B1090" i="1"/>
  <c r="C1090" i="1"/>
  <c r="B1548" i="1"/>
  <c r="C1548" i="1"/>
  <c r="C1911" i="1"/>
  <c r="B1911" i="1"/>
  <c r="B2218" i="1"/>
  <c r="C2218" i="1"/>
  <c r="B1901" i="1"/>
  <c r="C1901" i="1"/>
  <c r="B2418" i="1"/>
  <c r="C2418" i="1"/>
  <c r="B2460" i="1"/>
  <c r="C2460" i="1"/>
  <c r="C2439" i="1"/>
  <c r="B2439" i="1"/>
  <c r="B2393" i="1"/>
  <c r="C2393" i="1"/>
  <c r="B2316" i="1"/>
  <c r="C2316" i="1"/>
  <c r="C2419" i="1"/>
  <c r="B2419" i="1"/>
  <c r="B2488" i="1"/>
  <c r="C2488" i="1"/>
  <c r="B2370" i="1"/>
  <c r="C2370" i="1"/>
  <c r="B2014" i="1"/>
  <c r="C2014" i="1"/>
  <c r="B2022" i="1"/>
  <c r="C2022" i="1"/>
  <c r="B1689" i="1"/>
  <c r="C1689" i="1"/>
  <c r="C1960" i="1"/>
  <c r="B1960" i="1"/>
  <c r="C2170" i="1"/>
  <c r="B2170" i="1"/>
  <c r="B2382" i="1"/>
  <c r="C2382" i="1"/>
  <c r="B1727" i="1"/>
  <c r="C1727" i="1"/>
  <c r="B1688" i="1"/>
  <c r="C1688" i="1"/>
  <c r="C1730" i="1"/>
  <c r="B1730" i="1"/>
  <c r="C2280" i="1"/>
  <c r="B2280" i="1"/>
  <c r="B2111" i="1"/>
  <c r="C2111" i="1"/>
  <c r="C2299" i="1"/>
  <c r="B2299" i="1"/>
  <c r="B2117" i="1"/>
  <c r="C2117" i="1"/>
  <c r="C1435" i="1"/>
  <c r="B1435" i="1"/>
  <c r="C1455" i="1"/>
  <c r="B1455" i="1"/>
  <c r="C1834" i="1"/>
  <c r="B1834" i="1"/>
  <c r="B2085" i="1"/>
  <c r="C2085" i="1"/>
  <c r="C1765" i="1"/>
  <c r="B1765" i="1"/>
  <c r="B2094" i="1"/>
  <c r="C2094" i="1"/>
  <c r="C1389" i="1"/>
  <c r="B1389" i="1"/>
  <c r="B1375" i="1"/>
  <c r="C1375" i="1"/>
  <c r="C1697" i="1"/>
  <c r="B1697" i="1"/>
  <c r="C1978" i="1"/>
  <c r="B1978" i="1"/>
  <c r="B1735" i="1"/>
  <c r="C1735" i="1"/>
  <c r="C1356" i="1"/>
  <c r="B1356" i="1"/>
  <c r="B963" i="1"/>
  <c r="C963" i="1"/>
  <c r="B1674" i="1"/>
  <c r="C1674" i="1"/>
  <c r="B812" i="1"/>
  <c r="C812" i="1"/>
  <c r="B1416" i="1"/>
  <c r="C1416" i="1"/>
  <c r="B1163" i="1"/>
  <c r="C1163" i="1"/>
  <c r="C1225" i="1"/>
  <c r="B1225" i="1"/>
  <c r="C1065" i="1"/>
  <c r="B1065" i="1"/>
  <c r="C1368" i="1"/>
  <c r="B1368" i="1"/>
  <c r="B974" i="1"/>
  <c r="C974" i="1"/>
  <c r="B959" i="1"/>
  <c r="C959" i="1"/>
  <c r="B954" i="1"/>
  <c r="C954" i="1"/>
  <c r="C1050" i="1"/>
  <c r="B1050" i="1"/>
  <c r="B754" i="1"/>
  <c r="C754" i="1"/>
  <c r="B880" i="1"/>
  <c r="C880" i="1"/>
  <c r="B837" i="1"/>
  <c r="C837" i="1"/>
  <c r="C714" i="1"/>
  <c r="B714" i="1"/>
  <c r="B911" i="1"/>
  <c r="C911" i="1"/>
  <c r="C678" i="1"/>
  <c r="B678" i="1"/>
  <c r="B597" i="1"/>
  <c r="C597" i="1"/>
  <c r="B548" i="1"/>
  <c r="C548" i="1"/>
  <c r="C817" i="1"/>
  <c r="B817" i="1"/>
  <c r="B614" i="1"/>
  <c r="C614" i="1"/>
  <c r="C845" i="1"/>
  <c r="B845" i="1"/>
  <c r="C673" i="1"/>
  <c r="B673" i="1"/>
  <c r="C206" i="1"/>
  <c r="B206" i="1"/>
  <c r="C667" i="1"/>
  <c r="B667" i="1"/>
  <c r="B475" i="1"/>
  <c r="C475" i="1"/>
  <c r="B404" i="1"/>
  <c r="C404" i="1"/>
  <c r="C21" i="1"/>
  <c r="B21" i="1"/>
  <c r="B48" i="1"/>
  <c r="C48" i="1"/>
  <c r="B424" i="1"/>
  <c r="C424" i="1"/>
  <c r="C465" i="1"/>
  <c r="B465" i="1"/>
  <c r="B480" i="1"/>
  <c r="C480" i="1"/>
  <c r="B97" i="1"/>
  <c r="C97" i="1"/>
  <c r="B94" i="1"/>
  <c r="C94" i="1"/>
  <c r="C189" i="1"/>
  <c r="B189" i="1"/>
  <c r="C313" i="1"/>
  <c r="B313" i="1"/>
  <c r="C431" i="1"/>
  <c r="B431" i="1"/>
  <c r="B251" i="1"/>
  <c r="C251" i="1"/>
  <c r="B184" i="1"/>
  <c r="C184" i="1"/>
  <c r="B903" i="1"/>
  <c r="C903" i="1"/>
  <c r="B111" i="1"/>
  <c r="C111" i="1"/>
  <c r="B297" i="1"/>
  <c r="C297" i="1"/>
  <c r="B461" i="1"/>
  <c r="C461" i="1"/>
  <c r="B392" i="1"/>
  <c r="C392" i="1"/>
  <c r="C568" i="1"/>
  <c r="B568" i="1"/>
  <c r="C300" i="1"/>
  <c r="B300" i="1"/>
  <c r="B17" i="1"/>
  <c r="C17" i="1"/>
  <c r="C701" i="1"/>
  <c r="B701" i="1"/>
  <c r="C34" i="1"/>
  <c r="B34" i="1"/>
  <c r="C179" i="1"/>
  <c r="B179" i="1"/>
  <c r="C803" i="1"/>
  <c r="B803" i="1"/>
  <c r="B382" i="1"/>
  <c r="C382" i="1"/>
  <c r="B553" i="1"/>
  <c r="C553" i="1"/>
  <c r="B1205" i="1"/>
  <c r="C1205" i="1"/>
  <c r="B535" i="1"/>
  <c r="C535" i="1"/>
  <c r="C112" i="1"/>
  <c r="B112" i="1"/>
  <c r="B293" i="1"/>
  <c r="C293" i="1"/>
  <c r="C651" i="1"/>
  <c r="B651" i="1"/>
  <c r="C1115" i="1"/>
  <c r="B1115" i="1"/>
  <c r="B1040" i="1"/>
  <c r="C1040" i="1"/>
  <c r="B1345" i="1"/>
  <c r="C1345" i="1"/>
  <c r="B1093" i="1"/>
  <c r="C1093" i="1"/>
  <c r="B1280" i="1"/>
  <c r="C1280" i="1"/>
  <c r="B800" i="1"/>
  <c r="C800" i="1"/>
  <c r="B1055" i="1"/>
  <c r="C1055" i="1"/>
  <c r="B13" i="1"/>
  <c r="C13" i="1"/>
  <c r="C120" i="1"/>
  <c r="B120" i="1"/>
  <c r="B192" i="1"/>
  <c r="C192" i="1"/>
  <c r="B857" i="1"/>
  <c r="C857" i="1"/>
  <c r="B1052" i="1"/>
  <c r="C1052" i="1"/>
  <c r="C31" i="1"/>
  <c r="B31" i="1"/>
  <c r="C491" i="1"/>
  <c r="B491" i="1"/>
  <c r="B705" i="1"/>
  <c r="C705" i="1"/>
  <c r="C1253" i="1"/>
  <c r="B1253" i="1"/>
  <c r="B63" i="1"/>
  <c r="C63" i="1"/>
  <c r="B430" i="1"/>
  <c r="C430" i="1"/>
  <c r="B563" i="1"/>
  <c r="C563" i="1"/>
  <c r="C1138" i="1"/>
  <c r="B1138" i="1"/>
  <c r="C1694" i="1"/>
  <c r="B1694" i="1"/>
  <c r="C983" i="1"/>
  <c r="B983" i="1"/>
  <c r="B1211" i="1"/>
  <c r="C1211" i="1"/>
  <c r="B1284" i="1"/>
  <c r="C1284" i="1"/>
  <c r="C1597" i="1"/>
  <c r="B1597" i="1"/>
  <c r="C1191" i="1"/>
  <c r="B1191" i="1"/>
  <c r="C321" i="1"/>
  <c r="B321" i="1"/>
  <c r="C155" i="1"/>
  <c r="B155" i="1"/>
  <c r="B618" i="1"/>
  <c r="C618" i="1"/>
  <c r="C848" i="1"/>
  <c r="B848" i="1"/>
  <c r="B1414" i="1"/>
  <c r="C1414" i="1"/>
  <c r="C394" i="1"/>
  <c r="B394" i="1"/>
  <c r="B422" i="1"/>
  <c r="C422" i="1"/>
  <c r="B522" i="1"/>
  <c r="C522" i="1"/>
  <c r="B917" i="1"/>
  <c r="C917" i="1"/>
  <c r="C1282" i="1"/>
  <c r="B1282" i="1"/>
  <c r="C256" i="1"/>
  <c r="B256" i="1"/>
  <c r="C269" i="1"/>
  <c r="B269" i="1"/>
  <c r="B981" i="1"/>
  <c r="C981" i="1"/>
  <c r="B1083" i="1"/>
  <c r="C1083" i="1"/>
  <c r="C824" i="1"/>
  <c r="B824" i="1"/>
  <c r="C1183" i="1"/>
  <c r="B1183" i="1"/>
  <c r="C1918" i="1"/>
  <c r="B1918" i="1"/>
  <c r="C1844" i="1"/>
  <c r="B1844" i="1"/>
  <c r="B2182" i="1"/>
  <c r="C2182" i="1"/>
  <c r="B2462" i="1"/>
  <c r="C2462" i="1"/>
  <c r="B1904" i="1"/>
  <c r="C1904" i="1"/>
  <c r="B1950" i="1"/>
  <c r="C1950" i="1"/>
  <c r="B1808" i="1"/>
  <c r="C1808" i="1"/>
  <c r="B1999" i="1"/>
  <c r="C1999" i="1"/>
  <c r="B1800" i="1"/>
  <c r="C1800" i="1"/>
  <c r="C2235" i="1"/>
  <c r="B2235" i="1"/>
  <c r="B1431" i="1"/>
  <c r="C1431" i="1"/>
  <c r="B1818" i="1"/>
  <c r="C1818" i="1"/>
  <c r="C2227" i="1"/>
  <c r="B2227" i="1"/>
  <c r="C2141" i="1"/>
  <c r="B2141" i="1"/>
  <c r="C1480" i="1"/>
  <c r="B1480" i="1"/>
  <c r="B1989" i="1"/>
  <c r="C1989" i="1"/>
  <c r="B2002" i="1"/>
  <c r="C2002" i="1"/>
  <c r="C545" i="1"/>
  <c r="B545" i="1"/>
  <c r="C634" i="1"/>
  <c r="B634" i="1"/>
  <c r="B664" i="1"/>
  <c r="C664" i="1"/>
  <c r="B1236" i="1"/>
  <c r="C1236" i="1"/>
  <c r="B1355" i="1"/>
  <c r="C1355" i="1"/>
  <c r="C1068" i="1"/>
  <c r="B1068" i="1"/>
  <c r="C1576" i="1"/>
  <c r="B1576" i="1"/>
  <c r="C1968" i="1"/>
  <c r="B1968" i="1"/>
  <c r="B1728" i="1"/>
  <c r="C1728" i="1"/>
  <c r="C214" i="1"/>
  <c r="B214" i="1"/>
  <c r="B570" i="1"/>
  <c r="C570" i="1"/>
  <c r="B655" i="1"/>
  <c r="C655" i="1"/>
  <c r="B675" i="1"/>
  <c r="C675" i="1"/>
  <c r="B1239" i="1"/>
  <c r="C1239" i="1"/>
  <c r="C969" i="1"/>
  <c r="B969" i="1"/>
  <c r="B1113" i="1"/>
  <c r="C1113" i="1"/>
  <c r="C1598" i="1"/>
  <c r="B1598" i="1"/>
  <c r="B2064" i="1"/>
  <c r="C2064" i="1"/>
  <c r="B1798" i="1"/>
  <c r="C1798" i="1"/>
  <c r="C1633" i="1"/>
  <c r="B1633" i="1"/>
  <c r="C1593" i="1"/>
  <c r="B1593" i="1"/>
  <c r="C1716" i="1"/>
  <c r="B1716" i="1"/>
  <c r="C1559" i="1"/>
  <c r="B1559" i="1"/>
  <c r="B1916" i="1"/>
  <c r="C1916" i="1"/>
  <c r="C1755" i="1"/>
  <c r="B1755" i="1"/>
  <c r="B2244" i="1"/>
  <c r="C2244" i="1"/>
  <c r="C1523" i="1"/>
  <c r="B1523" i="1"/>
  <c r="B2006" i="1"/>
  <c r="C2006" i="1"/>
  <c r="C2461" i="1"/>
  <c r="B2461" i="1"/>
  <c r="C1627" i="1"/>
  <c r="B1627" i="1"/>
  <c r="B1424" i="1"/>
  <c r="C1424" i="1"/>
  <c r="C2258" i="1"/>
  <c r="B2258" i="1"/>
  <c r="B2138" i="1"/>
  <c r="C2138" i="1"/>
  <c r="B228" i="1"/>
  <c r="C228" i="1"/>
  <c r="B694" i="1"/>
  <c r="C694" i="1"/>
  <c r="B730" i="1"/>
  <c r="C730" i="1"/>
  <c r="C1023" i="1"/>
  <c r="B1023" i="1"/>
  <c r="C1753" i="1"/>
  <c r="B1753" i="1"/>
  <c r="B1725" i="1"/>
  <c r="C1725" i="1"/>
  <c r="B1425" i="1"/>
  <c r="C1425" i="1"/>
  <c r="B1683" i="1"/>
  <c r="C1683" i="1"/>
  <c r="B2425" i="1"/>
  <c r="C2425" i="1"/>
  <c r="C1588" i="1"/>
  <c r="B1588" i="1"/>
  <c r="C1446" i="1"/>
  <c r="B1446" i="1"/>
  <c r="C1681" i="1"/>
  <c r="B1681" i="1"/>
  <c r="B1776" i="1"/>
  <c r="C1776" i="1"/>
  <c r="C1784" i="1"/>
  <c r="B1784" i="1"/>
  <c r="B2226" i="1"/>
  <c r="C2226" i="1"/>
  <c r="B2486" i="1"/>
  <c r="C2486" i="1"/>
  <c r="C2442" i="1"/>
  <c r="B2442" i="1"/>
  <c r="B2474" i="1"/>
  <c r="C2474" i="1"/>
  <c r="C690" i="1"/>
  <c r="B690" i="1"/>
  <c r="B1314" i="1"/>
  <c r="C1314" i="1"/>
  <c r="C1035" i="1"/>
  <c r="B1035" i="1"/>
  <c r="B1612" i="1"/>
  <c r="C1612" i="1"/>
  <c r="C2107" i="1"/>
  <c r="B2107" i="1"/>
  <c r="B1838" i="1"/>
  <c r="C1838" i="1"/>
  <c r="C2383" i="1"/>
  <c r="B2383" i="1"/>
  <c r="C2436" i="1"/>
  <c r="B2436" i="1"/>
  <c r="C2389" i="1"/>
  <c r="B2389" i="1"/>
  <c r="B2437" i="1"/>
  <c r="C2437" i="1"/>
  <c r="B2375" i="1"/>
  <c r="C2375" i="1"/>
  <c r="C2301" i="1"/>
  <c r="B2301" i="1"/>
  <c r="C2403" i="1"/>
  <c r="B2403" i="1"/>
  <c r="B2456" i="1"/>
  <c r="C2456" i="1"/>
  <c r="B2366" i="1"/>
  <c r="C2366" i="1"/>
  <c r="B1933" i="1"/>
  <c r="C1933" i="1"/>
  <c r="B1974" i="1"/>
  <c r="C1974" i="1"/>
  <c r="B1686" i="1"/>
  <c r="C1686" i="1"/>
  <c r="B1924" i="1"/>
  <c r="C1924" i="1"/>
  <c r="C2118" i="1"/>
  <c r="B2118" i="1"/>
  <c r="C2372" i="1"/>
  <c r="B2372" i="1"/>
  <c r="B1706" i="1"/>
  <c r="C1706" i="1"/>
  <c r="C1587" i="1"/>
  <c r="B1587" i="1"/>
  <c r="C1685" i="1"/>
  <c r="B1685" i="1"/>
  <c r="C2217" i="1"/>
  <c r="B2217" i="1"/>
  <c r="C2041" i="1"/>
  <c r="B2041" i="1"/>
  <c r="B2239" i="1"/>
  <c r="C2239" i="1"/>
  <c r="B2086" i="1"/>
  <c r="C2086" i="1"/>
  <c r="C1430" i="1"/>
  <c r="B1430" i="1"/>
  <c r="C1440" i="1"/>
  <c r="B1440" i="1"/>
  <c r="C1823" i="1"/>
  <c r="B1823" i="1"/>
  <c r="C2082" i="1"/>
  <c r="B2082" i="1"/>
  <c r="B1743" i="1"/>
  <c r="C1743" i="1"/>
  <c r="B2055" i="1"/>
  <c r="C2055" i="1"/>
  <c r="C1357" i="1"/>
  <c r="B1357" i="1"/>
  <c r="C2099" i="1"/>
  <c r="B2099" i="1"/>
  <c r="C1607" i="1"/>
  <c r="B1607" i="1"/>
  <c r="C1899" i="1"/>
  <c r="B1899" i="1"/>
  <c r="B1678" i="1"/>
  <c r="C1678" i="1"/>
  <c r="C1304" i="1"/>
  <c r="B1304" i="1"/>
  <c r="C956" i="1"/>
  <c r="B956" i="1"/>
  <c r="C1581" i="1"/>
  <c r="B1581" i="1"/>
  <c r="B1721" i="1"/>
  <c r="C1721" i="1"/>
  <c r="B1401" i="1"/>
  <c r="C1401" i="1"/>
  <c r="B540" i="1"/>
  <c r="C540" i="1"/>
  <c r="C1116" i="1"/>
  <c r="B1116" i="1"/>
  <c r="B1043" i="1"/>
  <c r="C1043" i="1"/>
  <c r="C1358" i="1"/>
  <c r="B1358" i="1"/>
  <c r="C957" i="1"/>
  <c r="B957" i="1"/>
  <c r="B916" i="1"/>
  <c r="C916" i="1"/>
  <c r="C870" i="1"/>
  <c r="B870" i="1"/>
  <c r="C1044" i="1"/>
  <c r="B1044" i="1"/>
  <c r="B743" i="1"/>
  <c r="C743" i="1"/>
  <c r="C872" i="1"/>
  <c r="B872" i="1"/>
  <c r="C748" i="1"/>
  <c r="B748" i="1"/>
  <c r="C1315" i="1"/>
  <c r="B1315" i="1"/>
  <c r="C790" i="1"/>
  <c r="B790" i="1"/>
  <c r="C654" i="1"/>
  <c r="B654" i="1"/>
  <c r="C46" i="1"/>
  <c r="B46" i="1"/>
  <c r="B542" i="1"/>
  <c r="C542" i="1"/>
  <c r="B709" i="1"/>
  <c r="C709" i="1"/>
  <c r="B574" i="1"/>
  <c r="C574" i="1"/>
  <c r="B843" i="1"/>
  <c r="C843" i="1"/>
  <c r="B670" i="1"/>
  <c r="C670" i="1"/>
  <c r="B657" i="1"/>
  <c r="C657" i="1"/>
  <c r="C662" i="1"/>
  <c r="B662" i="1"/>
  <c r="C41" i="1"/>
  <c r="B41" i="1"/>
  <c r="B363" i="1"/>
  <c r="C363" i="1"/>
  <c r="C8" i="1"/>
  <c r="B8" i="1"/>
  <c r="B504" i="1"/>
  <c r="C504" i="1"/>
  <c r="B418" i="1"/>
  <c r="C418" i="1"/>
  <c r="B413" i="1"/>
  <c r="C413" i="1"/>
  <c r="B160" i="1"/>
  <c r="C160" i="1"/>
  <c r="C456" i="1"/>
  <c r="B456" i="1"/>
  <c r="B80" i="1"/>
  <c r="C80" i="1"/>
  <c r="C47" i="1"/>
  <c r="B47" i="1"/>
  <c r="B183" i="1"/>
  <c r="C183" i="1"/>
  <c r="B298" i="1"/>
  <c r="C298" i="1"/>
  <c r="C412" i="1"/>
  <c r="B412" i="1"/>
  <c r="B565" i="1"/>
  <c r="C565" i="1"/>
  <c r="C72" i="1"/>
  <c r="B72" i="1"/>
  <c r="B286" i="1"/>
  <c r="C286" i="1"/>
  <c r="C559" i="1"/>
  <c r="B559" i="1"/>
  <c r="B476" i="1"/>
  <c r="C476" i="1"/>
  <c r="B691" i="1"/>
  <c r="C691" i="1"/>
  <c r="B451" i="1"/>
  <c r="C451" i="1"/>
  <c r="B379" i="1"/>
  <c r="C379" i="1"/>
  <c r="B130" i="1"/>
  <c r="C130" i="1"/>
  <c r="B720" i="1"/>
  <c r="C720" i="1"/>
  <c r="C209" i="1"/>
  <c r="B209" i="1"/>
  <c r="B200" i="1"/>
  <c r="C200" i="1"/>
  <c r="C481" i="1"/>
  <c r="B481" i="1"/>
  <c r="B834" i="1"/>
  <c r="C834" i="1"/>
  <c r="B71" i="1"/>
  <c r="C71" i="1"/>
  <c r="B219" i="1"/>
  <c r="C219" i="1"/>
  <c r="B551" i="1"/>
  <c r="C551" i="1"/>
  <c r="C134" i="1"/>
  <c r="B134" i="1"/>
  <c r="C560" i="1"/>
  <c r="B560" i="1"/>
  <c r="C783" i="1"/>
  <c r="B783" i="1"/>
  <c r="B1361" i="1"/>
  <c r="C1361" i="1"/>
  <c r="B453" i="1"/>
  <c r="C453" i="1"/>
  <c r="C1063" i="1"/>
  <c r="B1063" i="1"/>
  <c r="B792" i="1"/>
  <c r="C792" i="1"/>
  <c r="B1036" i="1"/>
  <c r="C1036" i="1"/>
  <c r="B1027" i="1"/>
  <c r="C1027" i="1"/>
  <c r="B1568" i="1"/>
  <c r="C1568" i="1"/>
  <c r="C288" i="1"/>
  <c r="B288" i="1"/>
  <c r="B405" i="1"/>
  <c r="C405" i="1"/>
  <c r="B519" i="1"/>
  <c r="C519" i="1"/>
  <c r="B1224" i="1"/>
  <c r="C1224" i="1"/>
  <c r="C1362" i="1"/>
  <c r="B1362" i="1"/>
  <c r="C332" i="1"/>
  <c r="B332" i="1"/>
  <c r="C611" i="1"/>
  <c r="B611" i="1"/>
  <c r="C1229" i="1"/>
  <c r="B1229" i="1"/>
  <c r="B999" i="1"/>
  <c r="C999" i="1"/>
  <c r="C250" i="1"/>
  <c r="B250" i="1"/>
  <c r="B295" i="1"/>
  <c r="C295" i="1"/>
  <c r="C881" i="1"/>
  <c r="B881" i="1"/>
  <c r="B842" i="1"/>
  <c r="C842" i="1"/>
  <c r="B1064" i="1"/>
  <c r="C1064" i="1"/>
  <c r="C1270" i="1"/>
  <c r="B1270" i="1"/>
  <c r="C1549" i="1"/>
  <c r="B1549" i="1"/>
  <c r="B1415" i="1"/>
  <c r="C1415" i="1"/>
  <c r="B765" i="1"/>
  <c r="C765" i="1"/>
  <c r="C1215" i="1"/>
  <c r="B1215" i="1"/>
  <c r="B147" i="1"/>
  <c r="C147" i="1"/>
  <c r="B452" i="1"/>
  <c r="C452" i="1"/>
  <c r="B738" i="1"/>
  <c r="C738" i="1"/>
  <c r="B1199" i="1"/>
  <c r="C1199" i="1"/>
  <c r="C1037" i="1"/>
  <c r="B1037" i="1"/>
  <c r="B109" i="1"/>
  <c r="C109" i="1"/>
  <c r="C290" i="1"/>
  <c r="B290" i="1"/>
  <c r="C636" i="1"/>
  <c r="B636" i="1"/>
  <c r="B1106" i="1"/>
  <c r="C1106" i="1"/>
  <c r="C979" i="1"/>
  <c r="B979" i="1"/>
  <c r="B488" i="1"/>
  <c r="C488" i="1"/>
  <c r="C55" i="1"/>
  <c r="B55" i="1"/>
  <c r="B238" i="1"/>
  <c r="C238" i="1"/>
  <c r="C1293" i="1"/>
  <c r="B1293" i="1"/>
  <c r="C138" i="1"/>
  <c r="B138" i="1"/>
  <c r="B1506" i="1"/>
  <c r="C1506" i="1"/>
  <c r="C1439" i="1"/>
  <c r="B1439" i="1"/>
  <c r="B2079" i="1"/>
  <c r="C2079" i="1"/>
  <c r="C2047" i="1"/>
  <c r="B2047" i="1"/>
  <c r="C2295" i="1"/>
  <c r="B2295" i="1"/>
  <c r="C1458" i="1"/>
  <c r="B1458" i="1"/>
  <c r="C1703" i="1"/>
  <c r="B1703" i="1"/>
  <c r="C2269" i="1"/>
  <c r="B2269" i="1"/>
  <c r="C1457" i="1"/>
  <c r="B1457" i="1"/>
  <c r="C2077" i="1"/>
  <c r="B2077" i="1"/>
  <c r="B2492" i="1"/>
  <c r="C2492" i="1"/>
  <c r="C1748" i="1"/>
  <c r="B1748" i="1"/>
  <c r="C2101" i="1"/>
  <c r="B2101" i="1"/>
  <c r="C1971" i="1"/>
  <c r="B1971" i="1"/>
  <c r="B1799" i="1"/>
  <c r="C1799" i="1"/>
  <c r="C1619" i="1"/>
  <c r="B1619" i="1"/>
  <c r="C2367" i="1"/>
  <c r="B2367" i="1"/>
  <c r="B2407" i="1"/>
  <c r="C2407" i="1"/>
  <c r="B161" i="1"/>
  <c r="C161" i="1"/>
  <c r="C539" i="1"/>
  <c r="B539" i="1"/>
  <c r="B650" i="1"/>
  <c r="C650" i="1"/>
  <c r="B806" i="1"/>
  <c r="C806" i="1"/>
  <c r="B1339" i="1"/>
  <c r="C1339" i="1"/>
  <c r="C1473" i="1"/>
  <c r="B1473" i="1"/>
  <c r="C1873" i="1"/>
  <c r="B1873" i="1"/>
  <c r="C1673" i="1"/>
  <c r="B1673" i="1"/>
  <c r="C2208" i="1"/>
  <c r="B2208" i="1"/>
  <c r="B10" i="1"/>
  <c r="C10" i="1"/>
  <c r="B556" i="1"/>
  <c r="C556" i="1"/>
  <c r="B681" i="1"/>
  <c r="C681" i="1"/>
  <c r="B811" i="1"/>
  <c r="C811" i="1"/>
  <c r="B742" i="1"/>
  <c r="C742" i="1"/>
  <c r="C1479" i="1"/>
  <c r="B1479" i="1"/>
  <c r="C1884" i="1"/>
  <c r="B1884" i="1"/>
  <c r="C1736" i="1"/>
  <c r="B1736" i="1"/>
  <c r="B2210" i="1"/>
  <c r="C2210" i="1"/>
  <c r="B1565" i="1"/>
  <c r="C1565" i="1"/>
  <c r="B2181" i="1"/>
  <c r="C2181" i="1"/>
  <c r="C2090" i="1"/>
  <c r="B2090" i="1"/>
  <c r="C1530" i="1"/>
  <c r="B1530" i="1"/>
  <c r="B1352" i="1"/>
  <c r="C1352" i="1"/>
  <c r="B2207" i="1"/>
  <c r="C2207" i="1"/>
  <c r="C2091" i="1"/>
  <c r="B2091" i="1"/>
  <c r="C1442" i="1"/>
  <c r="B1442" i="1"/>
  <c r="B1741" i="1"/>
  <c r="C1741" i="1"/>
  <c r="C1737" i="1"/>
  <c r="B1737" i="1"/>
  <c r="B1908" i="1"/>
  <c r="C1908" i="1"/>
  <c r="B1803" i="1"/>
  <c r="C1803" i="1"/>
  <c r="B2142" i="1"/>
  <c r="C2142" i="1"/>
  <c r="B2391" i="1"/>
  <c r="C2391" i="1"/>
  <c r="C423" i="1"/>
  <c r="B423" i="1"/>
  <c r="B852" i="1"/>
  <c r="C852" i="1"/>
  <c r="C782" i="1"/>
  <c r="B782" i="1"/>
  <c r="B1231" i="1"/>
  <c r="C1231" i="1"/>
  <c r="C1272" i="1"/>
  <c r="B1272" i="1"/>
  <c r="C1928" i="1"/>
  <c r="B1928" i="1"/>
  <c r="C1623" i="1"/>
  <c r="B1623" i="1"/>
  <c r="C2173" i="1"/>
  <c r="B2173" i="1"/>
  <c r="C2432" i="1"/>
  <c r="B2432" i="1"/>
  <c r="C1168" i="1"/>
  <c r="B1168" i="1"/>
  <c r="B1660" i="1"/>
  <c r="C1660" i="1"/>
  <c r="B1879" i="1"/>
  <c r="C1879" i="1"/>
  <c r="C1942" i="1"/>
  <c r="B1942" i="1"/>
  <c r="B2140" i="1"/>
  <c r="C2140" i="1"/>
  <c r="B1802" i="1"/>
  <c r="C1802" i="1"/>
  <c r="C2451" i="1"/>
  <c r="B2451" i="1"/>
  <c r="B2377" i="1"/>
  <c r="C2377" i="1"/>
  <c r="C2289" i="1"/>
  <c r="B2289" i="1"/>
  <c r="C699" i="1"/>
  <c r="B699" i="1"/>
  <c r="C1222" i="1"/>
  <c r="B1222" i="1"/>
  <c r="B1364" i="1"/>
  <c r="C1364" i="1"/>
  <c r="B1913" i="1"/>
  <c r="C1913" i="1"/>
  <c r="B1923" i="1"/>
  <c r="C1923" i="1"/>
  <c r="B2228" i="1"/>
  <c r="C2228" i="1"/>
  <c r="B2484" i="1"/>
  <c r="C2484" i="1"/>
  <c r="B2364" i="1"/>
  <c r="C2364" i="1"/>
  <c r="B2427" i="1"/>
  <c r="C2427" i="1"/>
  <c r="C2332" i="1"/>
  <c r="B2332" i="1"/>
  <c r="B2351" i="1"/>
  <c r="C2351" i="1"/>
  <c r="B2401" i="1"/>
  <c r="C2401" i="1"/>
  <c r="B2318" i="1"/>
  <c r="C2318" i="1"/>
  <c r="C2386" i="1"/>
  <c r="B2386" i="1"/>
  <c r="B2341" i="1"/>
  <c r="C2341" i="1"/>
  <c r="C1858" i="1"/>
  <c r="B1858" i="1"/>
  <c r="B1795" i="1"/>
  <c r="C1795" i="1"/>
  <c r="C2238" i="1"/>
  <c r="B2238" i="1"/>
  <c r="B1897" i="1"/>
  <c r="C1897" i="1"/>
  <c r="B2115" i="1"/>
  <c r="C2115" i="1"/>
  <c r="B2369" i="1"/>
  <c r="C2369" i="1"/>
  <c r="B1643" i="1"/>
  <c r="C1643" i="1"/>
  <c r="C2240" i="1"/>
  <c r="B2240" i="1"/>
  <c r="C2293" i="1"/>
  <c r="B2293" i="1"/>
  <c r="B2204" i="1"/>
  <c r="C2204" i="1"/>
  <c r="C2020" i="1"/>
  <c r="B2020" i="1"/>
  <c r="B2206" i="1"/>
  <c r="C2206" i="1"/>
  <c r="B2083" i="1"/>
  <c r="C2083" i="1"/>
  <c r="C1388" i="1"/>
  <c r="B1388" i="1"/>
  <c r="C2098" i="1"/>
  <c r="B2098" i="1"/>
  <c r="B1805" i="1"/>
  <c r="C1805" i="1"/>
  <c r="C2078" i="1"/>
  <c r="B2078" i="1"/>
  <c r="C1738" i="1"/>
  <c r="B1738" i="1"/>
  <c r="B2023" i="1"/>
  <c r="C2023" i="1"/>
  <c r="C1547" i="1"/>
  <c r="B1547" i="1"/>
  <c r="C2066" i="1"/>
  <c r="B2066" i="1"/>
  <c r="C1596" i="1"/>
  <c r="B1596" i="1"/>
  <c r="C1888" i="1"/>
  <c r="B1888" i="1"/>
  <c r="B1648" i="1"/>
  <c r="C1648" i="1"/>
  <c r="C1193" i="1"/>
  <c r="B1193" i="1"/>
  <c r="B1309" i="1"/>
  <c r="C1309" i="1"/>
  <c r="B1496" i="1"/>
  <c r="C1496" i="1"/>
  <c r="B1664" i="1"/>
  <c r="C1664" i="1"/>
  <c r="B1385" i="1"/>
  <c r="C1385" i="1"/>
  <c r="B1305" i="1"/>
  <c r="C1305" i="1"/>
  <c r="B1085" i="1"/>
  <c r="C1085" i="1"/>
  <c r="B997" i="1"/>
  <c r="C997" i="1"/>
  <c r="C1307" i="1"/>
  <c r="B1307" i="1"/>
  <c r="B936" i="1"/>
  <c r="C936" i="1"/>
  <c r="B899" i="1"/>
  <c r="C899" i="1"/>
  <c r="C838" i="1"/>
  <c r="B838" i="1"/>
  <c r="B927" i="1"/>
  <c r="C927" i="1"/>
  <c r="C679" i="1"/>
  <c r="B679" i="1"/>
  <c r="B861" i="1"/>
  <c r="C861" i="1"/>
  <c r="C733" i="1"/>
  <c r="B733" i="1"/>
  <c r="B1221" i="1"/>
  <c r="C1221" i="1"/>
  <c r="C982" i="1"/>
  <c r="B982" i="1"/>
  <c r="B603" i="1"/>
  <c r="C603" i="1"/>
  <c r="C702" i="1"/>
  <c r="B702" i="1"/>
  <c r="B512" i="1"/>
  <c r="C512" i="1"/>
  <c r="B707" i="1"/>
  <c r="C707" i="1"/>
  <c r="C467" i="1"/>
  <c r="B467" i="1"/>
  <c r="C784" i="1"/>
  <c r="B784" i="1"/>
  <c r="B640" i="1"/>
  <c r="C640" i="1"/>
  <c r="C625" i="1"/>
  <c r="B625" i="1"/>
  <c r="B630" i="1"/>
  <c r="C630" i="1"/>
  <c r="C455" i="1"/>
  <c r="B455" i="1"/>
  <c r="C289" i="1"/>
  <c r="B289" i="1"/>
  <c r="B416" i="1"/>
  <c r="C416" i="1"/>
  <c r="B474" i="1"/>
  <c r="C474" i="1"/>
  <c r="B344" i="1"/>
  <c r="C344" i="1"/>
  <c r="B375" i="1"/>
  <c r="C375" i="1"/>
  <c r="C157" i="1"/>
  <c r="B157" i="1"/>
  <c r="B432" i="1"/>
  <c r="C432" i="1"/>
  <c r="C65" i="1"/>
  <c r="B65" i="1"/>
  <c r="B38" i="1"/>
  <c r="C38" i="1"/>
  <c r="C117" i="1"/>
  <c r="B117" i="1"/>
  <c r="B270" i="1"/>
  <c r="C270" i="1"/>
  <c r="B304" i="1"/>
  <c r="C304" i="1"/>
  <c r="C612" i="1"/>
  <c r="B612" i="1"/>
  <c r="B327" i="1"/>
  <c r="C327" i="1"/>
  <c r="C388" i="1"/>
  <c r="B388" i="1"/>
  <c r="C284" i="1"/>
  <c r="B284" i="1"/>
  <c r="B408" i="1"/>
  <c r="C408" i="1"/>
  <c r="C695" i="1"/>
  <c r="B695" i="1"/>
  <c r="C656" i="1"/>
  <c r="B656" i="1"/>
  <c r="B272" i="1"/>
  <c r="C272" i="1"/>
  <c r="C193" i="1"/>
  <c r="B193" i="1"/>
  <c r="C945" i="1"/>
  <c r="B945" i="1"/>
  <c r="C660" i="1"/>
  <c r="B660" i="1"/>
  <c r="C411" i="1"/>
  <c r="B411" i="1"/>
  <c r="C115" i="1"/>
  <c r="B115" i="1"/>
  <c r="B661" i="1"/>
  <c r="C661" i="1"/>
  <c r="C364" i="1"/>
  <c r="B364" i="1"/>
  <c r="B437" i="1"/>
  <c r="C437" i="1"/>
  <c r="C1007" i="1"/>
  <c r="B1007" i="1"/>
  <c r="C426" i="1"/>
  <c r="B426" i="1"/>
  <c r="C79" i="1"/>
  <c r="B79" i="1"/>
  <c r="B310" i="1"/>
  <c r="C310" i="1"/>
  <c r="B871" i="1"/>
  <c r="C871" i="1"/>
  <c r="C336" i="1"/>
  <c r="B336" i="1"/>
  <c r="C719" i="1"/>
  <c r="B719" i="1"/>
  <c r="B932" i="1"/>
  <c r="C932" i="1"/>
  <c r="C1521" i="1"/>
  <c r="B1521" i="1"/>
  <c r="B1091" i="1"/>
  <c r="C1091" i="1"/>
  <c r="C1278" i="1"/>
  <c r="B1278" i="1"/>
  <c r="C1022" i="1"/>
  <c r="B1022" i="1"/>
  <c r="C1519" i="1"/>
  <c r="B1519" i="1"/>
  <c r="B1311" i="1"/>
  <c r="C1311" i="1"/>
  <c r="B1214" i="1"/>
  <c r="C1214" i="1"/>
  <c r="B234" i="1"/>
  <c r="C234" i="1"/>
  <c r="C415" i="1"/>
  <c r="B415" i="1"/>
  <c r="C952" i="1"/>
  <c r="B952" i="1"/>
  <c r="B1285" i="1"/>
  <c r="C1285" i="1"/>
  <c r="B181" i="1"/>
  <c r="C181" i="1"/>
  <c r="B23" i="1"/>
  <c r="C23" i="1"/>
  <c r="B993" i="1"/>
  <c r="C993" i="1"/>
  <c r="C939" i="1"/>
  <c r="B939" i="1"/>
  <c r="C1188" i="1"/>
  <c r="B1188" i="1"/>
  <c r="B54" i="1"/>
  <c r="C54" i="1"/>
  <c r="B197" i="1"/>
  <c r="C197" i="1"/>
  <c r="C459" i="1"/>
  <c r="B459" i="1"/>
  <c r="B934" i="1"/>
  <c r="C934" i="1"/>
  <c r="B1178" i="1"/>
  <c r="C1178" i="1"/>
  <c r="C1410" i="1"/>
  <c r="B1410" i="1"/>
  <c r="C1156" i="1"/>
  <c r="B1156" i="1"/>
  <c r="C1103" i="1"/>
  <c r="B1103" i="1"/>
  <c r="B850" i="1"/>
  <c r="C850" i="1"/>
  <c r="B1047" i="1"/>
  <c r="C1047" i="1"/>
  <c r="C356" i="1"/>
  <c r="B356" i="1"/>
  <c r="C185" i="1"/>
  <c r="B185" i="1"/>
  <c r="C918" i="1"/>
  <c r="B918" i="1"/>
  <c r="B851" i="1"/>
  <c r="C851" i="1"/>
  <c r="B1433" i="1"/>
  <c r="C1433" i="1"/>
  <c r="C95" i="1"/>
  <c r="B95" i="1"/>
  <c r="B536" i="1"/>
  <c r="C536" i="1"/>
  <c r="C722" i="1"/>
  <c r="B722" i="1"/>
  <c r="B1354" i="1"/>
  <c r="C1354" i="1"/>
  <c r="B1469" i="1"/>
  <c r="C1469" i="1"/>
  <c r="B170" i="1"/>
  <c r="C170" i="1"/>
  <c r="C255" i="1"/>
  <c r="B255" i="1"/>
  <c r="C698" i="1"/>
  <c r="B698" i="1"/>
  <c r="C740" i="1"/>
  <c r="B740" i="1"/>
  <c r="C1049" i="1"/>
  <c r="B1049" i="1"/>
  <c r="C1758" i="1"/>
  <c r="B1758" i="1"/>
  <c r="B1729" i="1"/>
  <c r="C1729" i="1"/>
  <c r="B1465" i="1"/>
  <c r="C1465" i="1"/>
  <c r="B1704" i="1"/>
  <c r="C1704" i="1"/>
  <c r="B2422" i="1"/>
  <c r="C2422" i="1"/>
  <c r="B1773" i="1"/>
  <c r="C1773" i="1"/>
  <c r="B2223" i="1"/>
  <c r="C2223" i="1"/>
  <c r="C1961" i="1"/>
  <c r="B1961" i="1"/>
  <c r="C1608" i="1"/>
  <c r="B1608" i="1"/>
  <c r="B1931" i="1"/>
  <c r="C1931" i="1"/>
  <c r="C1922" i="1"/>
  <c r="B1922" i="1"/>
  <c r="B1815" i="1"/>
  <c r="C1815" i="1"/>
  <c r="B1739" i="1"/>
  <c r="C1739" i="1"/>
  <c r="B1813" i="1"/>
  <c r="C1813" i="1"/>
  <c r="B1654" i="1"/>
  <c r="C1654" i="1"/>
  <c r="B1997" i="1"/>
  <c r="C1997" i="1"/>
  <c r="C2032" i="1"/>
  <c r="B2032" i="1"/>
  <c r="B2072" i="1"/>
  <c r="C2072" i="1"/>
  <c r="B329" i="1"/>
  <c r="C329" i="1"/>
  <c r="C520" i="1"/>
  <c r="B520" i="1"/>
  <c r="C975" i="1"/>
  <c r="B975" i="1"/>
  <c r="C1075" i="1"/>
  <c r="B1075" i="1"/>
  <c r="C1353" i="1"/>
  <c r="B1353" i="1"/>
  <c r="C1403" i="1"/>
  <c r="B1403" i="1"/>
  <c r="B2147" i="1"/>
  <c r="C2147" i="1"/>
  <c r="B2049" i="1"/>
  <c r="C2049" i="1"/>
  <c r="B1853" i="1"/>
  <c r="C1853" i="1"/>
  <c r="C358" i="1"/>
  <c r="B358" i="1"/>
  <c r="C602" i="1"/>
  <c r="B602" i="1"/>
  <c r="C977" i="1"/>
  <c r="B977" i="1"/>
  <c r="C1082" i="1"/>
  <c r="B1082" i="1"/>
  <c r="C1393" i="1"/>
  <c r="B1393" i="1"/>
  <c r="B1456" i="1"/>
  <c r="C1456" i="1"/>
  <c r="C2154" i="1"/>
  <c r="B2154" i="1"/>
  <c r="C2093" i="1"/>
  <c r="B2093" i="1"/>
  <c r="B1866" i="1"/>
  <c r="C1866" i="1"/>
  <c r="C1752" i="1"/>
  <c r="B1752" i="1"/>
  <c r="C2303" i="1"/>
  <c r="B2303" i="1"/>
  <c r="B1692" i="1"/>
  <c r="C1692" i="1"/>
  <c r="B1895" i="1"/>
  <c r="C1895" i="1"/>
  <c r="B1771" i="1"/>
  <c r="C1771" i="1"/>
  <c r="C2058" i="1"/>
  <c r="B2058" i="1"/>
  <c r="B2305" i="1"/>
  <c r="C2305" i="1"/>
  <c r="B1468" i="1"/>
  <c r="C1468" i="1"/>
  <c r="B2234" i="1"/>
  <c r="C2234" i="1"/>
  <c r="B2150" i="1"/>
  <c r="C2150" i="1"/>
  <c r="B2127" i="1"/>
  <c r="C2127" i="1"/>
  <c r="B2029" i="1"/>
  <c r="C2029" i="1"/>
  <c r="C1919" i="1"/>
  <c r="B1919" i="1"/>
  <c r="B2343" i="1"/>
  <c r="C2343" i="1"/>
  <c r="B577" i="1"/>
  <c r="C577" i="1"/>
  <c r="B960" i="1"/>
  <c r="C960" i="1"/>
  <c r="B1066" i="1"/>
  <c r="C1066" i="1"/>
  <c r="C1366" i="1"/>
  <c r="B1366" i="1"/>
  <c r="C1482" i="1"/>
  <c r="B1482" i="1"/>
  <c r="B1420" i="1"/>
  <c r="C1420" i="1"/>
  <c r="C2050" i="1"/>
  <c r="B2050" i="1"/>
  <c r="C2468" i="1"/>
  <c r="B2468" i="1"/>
  <c r="C787" i="1"/>
  <c r="B787" i="1"/>
  <c r="B948" i="1"/>
  <c r="C948" i="1"/>
  <c r="C1164" i="1"/>
  <c r="B1164" i="1"/>
  <c r="B2040" i="1"/>
  <c r="C2040" i="1"/>
  <c r="C1418" i="1"/>
  <c r="B1418" i="1"/>
  <c r="B1835" i="1"/>
  <c r="C1835" i="1"/>
  <c r="B2185" i="1"/>
  <c r="C2185" i="1"/>
  <c r="B2400" i="1"/>
  <c r="C2400" i="1"/>
  <c r="B2469" i="1"/>
  <c r="C2469" i="1"/>
  <c r="B2337" i="1"/>
  <c r="C2337" i="1"/>
  <c r="B1046" i="1"/>
  <c r="C1046" i="1"/>
  <c r="C1128" i="1"/>
  <c r="B1128" i="1"/>
  <c r="B1668" i="1"/>
  <c r="C1668" i="1"/>
  <c r="C2163" i="1"/>
  <c r="B2163" i="1"/>
  <c r="B2255" i="1"/>
  <c r="C2255" i="1"/>
  <c r="C2473" i="1"/>
  <c r="B2473" i="1"/>
  <c r="B2297" i="1"/>
  <c r="C2297" i="1"/>
  <c r="B2376" i="1"/>
  <c r="C2376" i="1"/>
  <c r="B2329" i="1"/>
  <c r="C2329" i="1"/>
  <c r="B2489" i="1"/>
  <c r="C2489" i="1"/>
  <c r="C2345" i="1"/>
  <c r="B2345" i="1"/>
  <c r="C2353" i="1"/>
  <c r="B2353" i="1"/>
  <c r="B2292" i="1"/>
  <c r="C2292" i="1"/>
  <c r="B2312" i="1"/>
  <c r="C2312" i="1"/>
  <c r="B2254" i="1"/>
  <c r="C2254" i="1"/>
  <c r="B1836" i="1"/>
  <c r="C1836" i="1"/>
  <c r="B1617" i="1"/>
  <c r="C1617" i="1"/>
  <c r="B2221" i="1"/>
  <c r="C2221" i="1"/>
  <c r="C1881" i="1"/>
  <c r="B1881" i="1"/>
  <c r="B2062" i="1"/>
  <c r="C2062" i="1"/>
  <c r="C2243" i="1"/>
  <c r="B2243" i="1"/>
  <c r="B2278" i="1"/>
  <c r="C2278" i="1"/>
  <c r="C2237" i="1"/>
  <c r="B2237" i="1"/>
  <c r="B2271" i="1"/>
  <c r="C2271" i="1"/>
  <c r="B2186" i="1"/>
  <c r="C2186" i="1"/>
  <c r="B1980" i="1"/>
  <c r="C1980" i="1"/>
  <c r="B2188" i="1"/>
  <c r="C2188" i="1"/>
  <c r="C2024" i="1"/>
  <c r="B2024" i="1"/>
  <c r="B1583" i="1"/>
  <c r="C1583" i="1"/>
  <c r="C2088" i="1"/>
  <c r="B2088" i="1"/>
  <c r="C1791" i="1"/>
  <c r="B1791" i="1"/>
  <c r="B2067" i="1"/>
  <c r="C2067" i="1"/>
  <c r="B1535" i="1"/>
  <c r="C1535" i="1"/>
  <c r="B1958" i="1"/>
  <c r="C1958" i="1"/>
  <c r="B1544" i="1"/>
  <c r="C1544" i="1"/>
  <c r="C2027" i="1"/>
  <c r="B2027" i="1"/>
  <c r="C1574" i="1"/>
  <c r="B1574" i="1"/>
  <c r="C1876" i="1"/>
  <c r="B1876" i="1"/>
  <c r="B1628" i="1"/>
  <c r="C1628" i="1"/>
  <c r="C1121" i="1"/>
  <c r="B1121" i="1"/>
  <c r="C1245" i="1"/>
  <c r="B1245" i="1"/>
  <c r="B1483" i="1"/>
  <c r="C1483" i="1"/>
  <c r="B1659" i="1"/>
  <c r="C1659" i="1"/>
  <c r="B1382" i="1"/>
  <c r="C1382" i="1"/>
  <c r="C1140" i="1"/>
  <c r="B1140" i="1"/>
  <c r="C1379" i="1"/>
  <c r="B1379" i="1"/>
  <c r="C1585" i="1"/>
  <c r="B1585" i="1"/>
  <c r="B1257" i="1"/>
  <c r="C1257" i="1"/>
  <c r="B868" i="1"/>
  <c r="C868" i="1"/>
  <c r="B749" i="1"/>
  <c r="C749" i="1"/>
  <c r="C826" i="1"/>
  <c r="B826" i="1"/>
  <c r="B901" i="1"/>
  <c r="C901" i="1"/>
  <c r="C669" i="1"/>
  <c r="B669" i="1"/>
  <c r="C855" i="1"/>
  <c r="B855" i="1"/>
  <c r="C645" i="1"/>
  <c r="B645" i="1"/>
  <c r="C1213" i="1"/>
  <c r="B1213" i="1"/>
  <c r="B921" i="1"/>
  <c r="C921" i="1"/>
  <c r="B549" i="1"/>
  <c r="C549" i="1"/>
  <c r="B666" i="1"/>
  <c r="C666" i="1"/>
  <c r="C500" i="1"/>
  <c r="B500" i="1"/>
  <c r="C688" i="1"/>
  <c r="B688" i="1"/>
  <c r="C400" i="1"/>
  <c r="B400" i="1"/>
  <c r="C713" i="1"/>
  <c r="B713" i="1"/>
  <c r="B632" i="1"/>
  <c r="C632" i="1"/>
  <c r="C608" i="1"/>
  <c r="B608" i="1"/>
  <c r="B613" i="1"/>
  <c r="C613" i="1"/>
  <c r="C402" i="1"/>
  <c r="B402" i="1"/>
  <c r="C281" i="1"/>
  <c r="B281" i="1"/>
  <c r="C406" i="1"/>
  <c r="B406" i="1"/>
  <c r="C448" i="1"/>
  <c r="B448" i="1"/>
  <c r="C283" i="1"/>
  <c r="B283" i="1"/>
  <c r="B362" i="1"/>
  <c r="C362" i="1"/>
  <c r="B127" i="1"/>
  <c r="C127" i="1"/>
  <c r="C429" i="1"/>
  <c r="B429" i="1"/>
  <c r="B52" i="1"/>
  <c r="C52" i="1"/>
  <c r="C27" i="1"/>
  <c r="B27" i="1"/>
  <c r="C88" i="1"/>
  <c r="B88" i="1"/>
  <c r="C249" i="1"/>
  <c r="B249" i="1"/>
  <c r="B301" i="1"/>
  <c r="C301" i="1"/>
  <c r="C346" i="1"/>
  <c r="B346" i="1"/>
  <c r="C90" i="1"/>
  <c r="B90" i="1"/>
  <c r="C208" i="1"/>
  <c r="B208" i="1"/>
  <c r="C67" i="1"/>
  <c r="B67" i="1"/>
  <c r="C674" i="1"/>
  <c r="B674" i="1"/>
  <c r="B11" i="1"/>
  <c r="C11" i="1"/>
  <c r="B89" i="1"/>
  <c r="C89" i="1"/>
  <c r="B610" i="1"/>
  <c r="C610" i="1"/>
  <c r="B804" i="1"/>
  <c r="C804" i="1"/>
  <c r="B378" i="1"/>
  <c r="C378" i="1"/>
  <c r="B163" i="1"/>
  <c r="C163" i="1"/>
  <c r="B930" i="1"/>
  <c r="C930" i="1"/>
  <c r="B156" i="1"/>
  <c r="C156" i="1"/>
  <c r="B271" i="1"/>
  <c r="C271" i="1"/>
  <c r="C923" i="1"/>
  <c r="B923" i="1"/>
  <c r="C439" i="1"/>
  <c r="B439" i="1"/>
  <c r="B1265" i="1"/>
  <c r="C1265" i="1"/>
  <c r="B1268" i="1"/>
  <c r="C1268" i="1"/>
  <c r="B777" i="1"/>
  <c r="C777" i="1"/>
  <c r="B1016" i="1"/>
  <c r="C1016" i="1"/>
  <c r="C1297" i="1"/>
  <c r="B1297" i="1"/>
  <c r="C1192" i="1"/>
  <c r="B1192" i="1"/>
  <c r="C1056" i="1"/>
  <c r="B1056" i="1"/>
  <c r="B1578" i="1"/>
  <c r="C1578" i="1"/>
  <c r="C521" i="1"/>
  <c r="B521" i="1"/>
  <c r="B875" i="1"/>
  <c r="C875" i="1"/>
  <c r="C1033" i="1"/>
  <c r="B1033" i="1"/>
  <c r="C1611" i="1"/>
  <c r="B1611" i="1"/>
  <c r="C495" i="1"/>
  <c r="B495" i="1"/>
  <c r="B366" i="1"/>
  <c r="C366" i="1"/>
  <c r="C635" i="1"/>
  <c r="B635" i="1"/>
  <c r="B1117" i="1"/>
  <c r="C1117" i="1"/>
  <c r="C1645" i="1"/>
  <c r="B1645" i="1"/>
  <c r="B305" i="1"/>
  <c r="C305" i="1"/>
  <c r="B482" i="1"/>
  <c r="C482" i="1"/>
  <c r="C567" i="1"/>
  <c r="B567" i="1"/>
  <c r="B1250" i="1"/>
  <c r="C1250" i="1"/>
  <c r="B1444" i="1"/>
  <c r="C1444" i="1"/>
  <c r="B1072" i="1"/>
  <c r="C1072" i="1"/>
  <c r="C692" i="1"/>
  <c r="B692" i="1"/>
  <c r="B1137" i="1"/>
  <c r="C1137" i="1"/>
  <c r="C1341" i="1"/>
  <c r="B1341" i="1"/>
  <c r="B1195" i="1"/>
  <c r="C1195" i="1"/>
  <c r="B121" i="1"/>
  <c r="C121" i="1"/>
  <c r="B119" i="1"/>
  <c r="C119" i="1"/>
  <c r="C686" i="1"/>
  <c r="B686" i="1"/>
  <c r="C1264" i="1"/>
  <c r="B1264" i="1"/>
  <c r="B1142" i="1"/>
  <c r="C1142" i="1"/>
  <c r="B320" i="1"/>
  <c r="C320" i="1"/>
  <c r="C711" i="1"/>
  <c r="B711" i="1"/>
  <c r="B909" i="1"/>
  <c r="C909" i="1"/>
  <c r="B1507" i="1"/>
  <c r="C1507" i="1"/>
  <c r="B60" i="1"/>
  <c r="C60" i="1"/>
  <c r="B342" i="1"/>
  <c r="C342" i="1"/>
  <c r="C434" i="1"/>
  <c r="B434" i="1"/>
  <c r="C856" i="1"/>
  <c r="B856" i="1"/>
  <c r="B904" i="1"/>
  <c r="C904" i="1"/>
  <c r="C1234" i="1"/>
  <c r="B1234" i="1"/>
  <c r="C1276" i="1"/>
  <c r="B1276" i="1"/>
  <c r="C1984" i="1"/>
  <c r="B1984" i="1"/>
  <c r="B1626" i="1"/>
  <c r="C1626" i="1"/>
  <c r="C2202" i="1"/>
  <c r="B2202" i="1"/>
  <c r="B1701" i="1"/>
  <c r="C1701" i="1"/>
  <c r="B2038" i="1"/>
  <c r="C2038" i="1"/>
  <c r="C1877" i="1"/>
  <c r="B1877" i="1"/>
  <c r="B1670" i="1"/>
  <c r="C1670" i="1"/>
  <c r="C1566" i="1"/>
  <c r="B1566" i="1"/>
  <c r="B2306" i="1"/>
  <c r="C2306" i="1"/>
  <c r="C2320" i="1"/>
  <c r="B2320" i="1"/>
  <c r="C1970" i="1"/>
  <c r="B1970" i="1"/>
  <c r="C1885" i="1"/>
  <c r="B1885" i="1"/>
  <c r="B2256" i="1"/>
  <c r="C2256" i="1"/>
  <c r="C2424" i="1"/>
  <c r="B2424" i="1"/>
  <c r="B1569" i="1"/>
  <c r="C1569" i="1"/>
  <c r="C1951" i="1"/>
  <c r="B1951" i="1"/>
  <c r="B1714" i="1"/>
  <c r="C1714" i="1"/>
  <c r="C809" i="1"/>
  <c r="B809" i="1"/>
  <c r="B970" i="1"/>
  <c r="C970" i="1"/>
  <c r="B1347" i="1"/>
  <c r="C1347" i="1"/>
  <c r="B1372" i="1"/>
  <c r="C1372" i="1"/>
  <c r="C1842" i="1"/>
  <c r="B1842" i="1"/>
  <c r="B1750" i="1"/>
  <c r="C1750" i="1"/>
  <c r="C1874" i="1"/>
  <c r="B1874" i="1"/>
  <c r="C1786" i="1"/>
  <c r="B1786" i="1"/>
  <c r="C124" i="1"/>
  <c r="B124" i="1"/>
  <c r="B180" i="1"/>
  <c r="C180" i="1"/>
  <c r="B815" i="1"/>
  <c r="C815" i="1"/>
  <c r="C994" i="1"/>
  <c r="B994" i="1"/>
  <c r="C543" i="1"/>
  <c r="B543" i="1"/>
  <c r="B1374" i="1"/>
  <c r="C1374" i="1"/>
  <c r="B1868" i="1"/>
  <c r="C1868" i="1"/>
  <c r="B1756" i="1"/>
  <c r="C1756" i="1"/>
  <c r="B1935" i="1"/>
  <c r="C1935" i="1"/>
  <c r="B1907" i="1"/>
  <c r="C1907" i="1"/>
  <c r="C2073" i="1"/>
  <c r="B2073" i="1"/>
  <c r="C2095" i="1"/>
  <c r="B2095" i="1"/>
  <c r="B2200" i="1"/>
  <c r="C2200" i="1"/>
  <c r="B2108" i="1"/>
  <c r="C2108" i="1"/>
  <c r="B2001" i="1"/>
  <c r="C2001" i="1"/>
  <c r="B1826" i="1"/>
  <c r="C1826" i="1"/>
  <c r="C2429" i="1"/>
  <c r="B2429" i="1"/>
  <c r="B1841" i="1"/>
  <c r="C1841" i="1"/>
  <c r="B1711" i="1"/>
  <c r="C1711" i="1"/>
  <c r="B1719" i="1"/>
  <c r="C1719" i="1"/>
  <c r="C1718" i="1"/>
  <c r="B1718" i="1"/>
  <c r="C1412" i="1"/>
  <c r="B1412" i="1"/>
  <c r="B1584" i="1"/>
  <c r="C1584" i="1"/>
  <c r="C2410" i="1"/>
  <c r="B2410" i="1"/>
  <c r="C601" i="1"/>
  <c r="B601" i="1"/>
  <c r="B591" i="1"/>
  <c r="C591" i="1"/>
  <c r="B1291" i="1"/>
  <c r="C1291" i="1"/>
  <c r="C1470" i="1"/>
  <c r="B1470" i="1"/>
  <c r="B950" i="1"/>
  <c r="C950" i="1"/>
  <c r="C1498" i="1"/>
  <c r="B1498" i="1"/>
  <c r="B1831" i="1"/>
  <c r="C1831" i="1"/>
  <c r="C1829" i="1"/>
  <c r="B1829" i="1"/>
  <c r="B1028" i="1"/>
  <c r="C1028" i="1"/>
  <c r="B1269" i="1"/>
  <c r="C1269" i="1"/>
  <c r="C1087" i="1"/>
  <c r="B1087" i="1"/>
  <c r="C1460" i="1"/>
  <c r="B1460" i="1"/>
  <c r="B1518" i="1"/>
  <c r="C1518" i="1"/>
  <c r="B2252" i="1"/>
  <c r="C2252" i="1"/>
  <c r="C1782" i="1"/>
  <c r="B1782" i="1"/>
  <c r="B2270" i="1"/>
  <c r="C2270" i="1"/>
  <c r="B2445" i="1"/>
  <c r="C2445" i="1"/>
  <c r="C2433" i="1"/>
  <c r="B2433" i="1"/>
  <c r="B1194" i="1"/>
  <c r="C1194" i="1"/>
  <c r="B1443" i="1"/>
  <c r="C1443" i="1"/>
  <c r="B1614" i="1"/>
  <c r="C1614" i="1"/>
  <c r="C1677" i="1"/>
  <c r="B1677" i="1"/>
  <c r="B1715" i="1"/>
  <c r="C1715" i="1"/>
  <c r="B1779" i="1"/>
  <c r="C1779" i="1"/>
  <c r="B2340" i="1"/>
  <c r="C2340" i="1"/>
  <c r="B2307" i="1"/>
  <c r="C2307" i="1"/>
  <c r="C2444" i="1"/>
  <c r="B2444" i="1"/>
  <c r="C2465" i="1"/>
  <c r="B2465" i="1"/>
  <c r="C2279" i="1"/>
  <c r="B2279" i="1"/>
  <c r="C2304" i="1"/>
  <c r="B2304" i="1"/>
  <c r="B2443" i="1"/>
  <c r="C2443" i="1"/>
  <c r="C2294" i="1"/>
  <c r="B2294" i="1"/>
  <c r="C2236" i="1"/>
  <c r="B2236" i="1"/>
  <c r="C1833" i="1"/>
  <c r="B1833" i="1"/>
  <c r="C2241" i="1"/>
  <c r="B2241" i="1"/>
  <c r="C2167" i="1"/>
  <c r="B2167" i="1"/>
  <c r="B1801" i="1"/>
  <c r="C1801" i="1"/>
  <c r="C2007" i="1"/>
  <c r="B2007" i="1"/>
  <c r="B2131" i="1"/>
  <c r="C2131" i="1"/>
  <c r="B2260" i="1"/>
  <c r="C2260" i="1"/>
  <c r="B2195" i="1"/>
  <c r="C2195" i="1"/>
  <c r="C2220" i="1"/>
  <c r="B2220" i="1"/>
  <c r="C2114" i="1"/>
  <c r="B2114" i="1"/>
  <c r="B1920" i="1"/>
  <c r="C1920" i="1"/>
  <c r="C2126" i="1"/>
  <c r="B2126" i="1"/>
  <c r="B1992" i="1"/>
  <c r="C1992" i="1"/>
  <c r="C1511" i="1"/>
  <c r="B1511" i="1"/>
  <c r="B1994" i="1"/>
  <c r="C1994" i="1"/>
  <c r="B1679" i="1"/>
  <c r="C1679" i="1"/>
  <c r="B2009" i="1"/>
  <c r="C2009" i="1"/>
  <c r="B1532" i="1"/>
  <c r="C1532" i="1"/>
  <c r="C1909" i="1"/>
  <c r="B1909" i="1"/>
  <c r="C1497" i="1"/>
  <c r="B1497" i="1"/>
  <c r="C2003" i="1"/>
  <c r="B2003" i="1"/>
  <c r="C1499" i="1"/>
  <c r="B1499" i="1"/>
  <c r="C1821" i="1"/>
  <c r="B1821" i="1"/>
  <c r="B1625" i="1"/>
  <c r="C1625" i="1"/>
  <c r="C976" i="1"/>
  <c r="B976" i="1"/>
  <c r="B1243" i="1"/>
  <c r="C1243" i="1"/>
  <c r="B1380" i="1"/>
  <c r="C1380" i="1"/>
  <c r="C1647" i="1"/>
  <c r="B1647" i="1"/>
  <c r="C1377" i="1"/>
  <c r="B1377" i="1"/>
  <c r="B1134" i="1"/>
  <c r="C1134" i="1"/>
  <c r="B1203" i="1"/>
  <c r="C1203" i="1"/>
  <c r="B1580" i="1"/>
  <c r="C1580" i="1"/>
  <c r="B1227" i="1"/>
  <c r="C1227" i="1"/>
  <c r="C816" i="1"/>
  <c r="B816" i="1"/>
  <c r="C1373" i="1"/>
  <c r="B1373" i="1"/>
  <c r="B823" i="1"/>
  <c r="C823" i="1"/>
  <c r="C889" i="1"/>
  <c r="B889" i="1"/>
  <c r="B1346" i="1"/>
  <c r="C1346" i="1"/>
  <c r="B751" i="1"/>
  <c r="C751" i="1"/>
  <c r="C538" i="1"/>
  <c r="B538" i="1"/>
  <c r="B1060" i="1"/>
  <c r="C1060" i="1"/>
  <c r="C879" i="1"/>
  <c r="B879" i="1"/>
  <c r="C531" i="1"/>
  <c r="B531" i="1"/>
  <c r="B585" i="1"/>
  <c r="C585" i="1"/>
  <c r="C143" i="1"/>
  <c r="B143" i="1"/>
  <c r="B682" i="1"/>
  <c r="C682" i="1"/>
  <c r="C998" i="1"/>
  <c r="B998" i="1"/>
  <c r="C646" i="1"/>
  <c r="B646" i="1"/>
  <c r="C59" i="1"/>
  <c r="B59" i="1"/>
  <c r="B584" i="1"/>
  <c r="C584" i="1"/>
  <c r="B573" i="1"/>
  <c r="C573" i="1"/>
  <c r="B391" i="1"/>
  <c r="C391" i="1"/>
  <c r="B264" i="1"/>
  <c r="C264" i="1"/>
  <c r="C387" i="1"/>
  <c r="B387" i="1"/>
  <c r="B203" i="1"/>
  <c r="C203" i="1"/>
  <c r="C229" i="1"/>
  <c r="B229" i="1"/>
  <c r="C349" i="1"/>
  <c r="B349" i="1"/>
  <c r="B75" i="1"/>
  <c r="C75" i="1"/>
  <c r="B401" i="1"/>
  <c r="C401" i="1"/>
  <c r="B20" i="1"/>
  <c r="C20" i="1"/>
  <c r="C82" i="1"/>
  <c r="B82" i="1"/>
  <c r="C169" i="1"/>
  <c r="B169" i="1"/>
  <c r="B225" i="1"/>
  <c r="C225" i="1"/>
  <c r="C188" i="1"/>
  <c r="B188" i="1"/>
  <c r="B337" i="1"/>
  <c r="C337" i="1"/>
  <c r="C309" i="1"/>
  <c r="B309" i="1"/>
  <c r="C85" i="1"/>
  <c r="B85" i="1"/>
  <c r="B569" i="1"/>
  <c r="C569" i="1"/>
  <c r="C222" i="1"/>
  <c r="B222" i="1"/>
  <c r="B299" i="1"/>
  <c r="C299" i="1"/>
  <c r="B882" i="1"/>
  <c r="C882" i="1"/>
  <c r="C149" i="1"/>
  <c r="B149" i="1"/>
  <c r="C441" i="1"/>
  <c r="B441" i="1"/>
  <c r="C236" i="1"/>
  <c r="B236" i="1"/>
  <c r="B831" i="1"/>
  <c r="C831" i="1"/>
  <c r="B312" i="1"/>
  <c r="C312" i="1"/>
  <c r="C399" i="1"/>
  <c r="B399" i="1"/>
  <c r="B642" i="1"/>
  <c r="C642" i="1"/>
  <c r="C360" i="1"/>
  <c r="B360" i="1"/>
  <c r="C626" i="1"/>
  <c r="B626" i="1"/>
  <c r="C951" i="1"/>
  <c r="B951" i="1"/>
  <c r="C1342" i="1"/>
  <c r="B1342" i="1"/>
  <c r="B1008" i="1"/>
  <c r="C1008" i="1"/>
  <c r="B1512" i="1"/>
  <c r="C1512" i="1"/>
  <c r="B1015" i="1"/>
  <c r="C1015" i="1"/>
  <c r="B1560" i="1"/>
  <c r="C1560" i="1"/>
  <c r="B721" i="1"/>
  <c r="C721" i="1"/>
  <c r="C1369" i="1"/>
  <c r="B1369" i="1"/>
  <c r="C215" i="1"/>
  <c r="B215" i="1"/>
  <c r="C596" i="1"/>
  <c r="B596" i="1"/>
  <c r="B791" i="1"/>
  <c r="C791" i="1"/>
  <c r="C877" i="1"/>
  <c r="B877" i="1"/>
  <c r="C282" i="1"/>
  <c r="B282" i="1"/>
  <c r="C135" i="1"/>
  <c r="B135" i="1"/>
  <c r="B860" i="1"/>
  <c r="C860" i="1"/>
  <c r="C592" i="1"/>
  <c r="B592" i="1"/>
  <c r="B1288" i="1"/>
  <c r="C1288" i="1"/>
  <c r="B280" i="1"/>
  <c r="C280" i="1"/>
  <c r="B523" i="1"/>
  <c r="C523" i="1"/>
  <c r="C717" i="1"/>
  <c r="B717" i="1"/>
  <c r="B1406" i="1"/>
  <c r="C1406" i="1"/>
  <c r="C941" i="1"/>
  <c r="B941" i="1"/>
  <c r="B1069" i="1"/>
  <c r="C1069" i="1"/>
  <c r="B776" i="1"/>
  <c r="C776" i="1"/>
  <c r="B1321" i="1"/>
  <c r="C1321" i="1"/>
  <c r="B830" i="1"/>
  <c r="C830" i="1"/>
  <c r="B1340" i="1"/>
  <c r="C1340" i="1"/>
  <c r="B370" i="1"/>
  <c r="C370" i="1"/>
  <c r="C419" i="1"/>
  <c r="B419" i="1"/>
  <c r="C494" i="1"/>
  <c r="B494" i="1"/>
  <c r="C890" i="1"/>
  <c r="B890" i="1"/>
  <c r="B1279" i="1"/>
  <c r="C1279" i="1"/>
  <c r="B153" i="1"/>
  <c r="C153" i="1"/>
  <c r="B324" i="1"/>
  <c r="C324" i="1"/>
  <c r="B1241" i="1"/>
  <c r="C1241" i="1"/>
  <c r="C1262" i="1"/>
  <c r="B1262" i="1"/>
  <c r="B267" i="1"/>
  <c r="C267" i="1"/>
  <c r="B164" i="1"/>
  <c r="C164" i="1"/>
  <c r="C108" i="1"/>
  <c r="B108" i="1"/>
  <c r="C984" i="1"/>
  <c r="B984" i="1"/>
  <c r="C1081" i="1"/>
  <c r="B1081" i="1"/>
  <c r="B1004" i="1"/>
  <c r="C1004" i="1"/>
  <c r="C1510" i="1"/>
  <c r="B1510" i="1"/>
  <c r="C1426" i="1"/>
  <c r="B1426" i="1"/>
  <c r="C2057" i="1"/>
  <c r="B2057" i="1"/>
  <c r="B2482" i="1"/>
  <c r="C2482" i="1"/>
  <c r="B1675" i="1"/>
  <c r="C1675" i="1"/>
  <c r="B1672" i="1"/>
  <c r="C1672" i="1"/>
  <c r="C1749" i="1"/>
  <c r="B1749" i="1"/>
  <c r="C2251" i="1"/>
  <c r="B2251" i="1"/>
  <c r="B1936" i="1"/>
  <c r="C1936" i="1"/>
  <c r="B1986" i="1"/>
  <c r="C1986" i="1"/>
  <c r="C1847" i="1"/>
  <c r="B1847" i="1"/>
  <c r="B1570" i="1"/>
  <c r="C1570" i="1"/>
  <c r="B1399" i="1"/>
  <c r="C1399" i="1"/>
  <c r="C2157" i="1"/>
  <c r="B2157" i="1"/>
  <c r="C2475" i="1"/>
  <c r="B2475" i="1"/>
  <c r="C1870" i="1"/>
  <c r="B1870" i="1"/>
  <c r="C1662" i="1"/>
  <c r="B1662" i="1"/>
  <c r="C2158" i="1"/>
  <c r="B2158" i="1"/>
  <c r="B348" i="1"/>
  <c r="C348" i="1"/>
  <c r="C587" i="1"/>
  <c r="B587" i="1"/>
  <c r="B1165" i="1"/>
  <c r="C1165" i="1"/>
  <c r="C753" i="1"/>
  <c r="B753" i="1"/>
  <c r="C1300" i="1"/>
  <c r="B1300" i="1"/>
  <c r="B2017" i="1"/>
  <c r="C2017" i="1"/>
  <c r="B1917" i="1"/>
  <c r="C1917" i="1"/>
  <c r="B1653" i="1"/>
  <c r="C1653" i="1"/>
  <c r="C2408" i="1"/>
  <c r="B2408" i="1"/>
  <c r="C303" i="1"/>
  <c r="B303" i="1"/>
  <c r="B407" i="1"/>
  <c r="C407" i="1"/>
  <c r="C605" i="1"/>
  <c r="B605" i="1"/>
  <c r="C1200" i="1"/>
  <c r="B1200" i="1"/>
  <c r="B781" i="1"/>
  <c r="C781" i="1"/>
  <c r="B1318" i="1"/>
  <c r="C1318" i="1"/>
  <c r="C2096" i="1"/>
  <c r="B2096" i="1"/>
  <c r="C1927" i="1"/>
  <c r="B1927" i="1"/>
  <c r="C1655" i="1"/>
  <c r="B1655" i="1"/>
  <c r="C2334" i="1"/>
  <c r="B2334" i="1"/>
  <c r="B1602" i="1"/>
  <c r="C1602" i="1"/>
  <c r="C2071" i="1"/>
  <c r="B2071" i="1"/>
  <c r="B1804" i="1"/>
  <c r="C1804" i="1"/>
  <c r="C1658" i="1"/>
  <c r="B1658" i="1"/>
  <c r="B1525" i="1"/>
  <c r="C1525" i="1"/>
  <c r="C2275" i="1"/>
  <c r="B2275" i="1"/>
  <c r="B2356" i="1"/>
  <c r="C2356" i="1"/>
  <c r="C2092" i="1"/>
  <c r="B2092" i="1"/>
  <c r="B2249" i="1"/>
  <c r="C2249" i="1"/>
  <c r="B2233" i="1"/>
  <c r="C2233" i="1"/>
  <c r="B1915" i="1"/>
  <c r="C1915" i="1"/>
  <c r="B1577" i="1"/>
  <c r="C1577" i="1"/>
  <c r="B2128" i="1"/>
  <c r="C2128" i="1"/>
  <c r="B2309" i="1"/>
  <c r="C2309" i="1"/>
  <c r="B878" i="1"/>
  <c r="C878" i="1"/>
  <c r="B825" i="1"/>
  <c r="C825" i="1"/>
  <c r="C919" i="1"/>
  <c r="B919" i="1"/>
  <c r="C1615" i="1"/>
  <c r="B1615" i="1"/>
  <c r="B1000" i="1"/>
  <c r="C1000" i="1"/>
  <c r="B1494" i="1"/>
  <c r="C1494" i="1"/>
  <c r="B2245" i="1"/>
  <c r="C2245" i="1"/>
  <c r="C2196" i="1"/>
  <c r="B2196" i="1"/>
  <c r="C1247" i="1"/>
  <c r="B1247" i="1"/>
  <c r="B1207" i="1"/>
  <c r="C1207" i="1"/>
  <c r="B767" i="1"/>
  <c r="C767" i="1"/>
  <c r="C1517" i="1"/>
  <c r="B1517" i="1"/>
  <c r="C1632" i="1"/>
  <c r="B1632" i="1"/>
  <c r="B2068" i="1"/>
  <c r="C2068" i="1"/>
  <c r="C2231" i="1"/>
  <c r="B2231" i="1"/>
  <c r="B2447" i="1"/>
  <c r="C2447" i="1"/>
  <c r="C2283" i="1"/>
  <c r="B2283" i="1"/>
  <c r="C2362" i="1"/>
  <c r="B2362" i="1"/>
  <c r="C1325" i="1"/>
  <c r="B1325" i="1"/>
  <c r="B1650" i="1"/>
  <c r="C1650" i="1"/>
  <c r="C1882" i="1"/>
  <c r="B1882" i="1"/>
  <c r="C1910" i="1"/>
  <c r="B1910" i="1"/>
  <c r="C2120" i="1"/>
  <c r="B2120" i="1"/>
  <c r="C2103" i="1"/>
  <c r="B2103" i="1"/>
  <c r="B2446" i="1"/>
  <c r="C2446" i="1"/>
  <c r="C2416" i="1"/>
  <c r="B2416" i="1"/>
  <c r="C2434" i="1"/>
  <c r="B2434" i="1"/>
  <c r="C2354" i="1"/>
  <c r="B2354" i="1"/>
  <c r="C2487" i="1"/>
  <c r="B2487" i="1"/>
  <c r="C2476" i="1"/>
  <c r="B2476" i="1"/>
  <c r="B2327" i="1"/>
  <c r="C2327" i="1"/>
  <c r="C2491" i="1"/>
  <c r="B2491" i="1"/>
  <c r="B2197" i="1"/>
  <c r="C2197" i="1"/>
  <c r="C1767" i="1"/>
  <c r="B1767" i="1"/>
  <c r="B2230" i="1"/>
  <c r="C2230" i="1"/>
  <c r="B2125" i="1"/>
  <c r="C2125" i="1"/>
  <c r="C1731" i="1"/>
  <c r="B1731" i="1"/>
  <c r="B1810" i="1"/>
  <c r="C1810" i="1"/>
  <c r="B2065" i="1"/>
  <c r="C2065" i="1"/>
  <c r="B2246" i="1"/>
  <c r="C2246" i="1"/>
  <c r="C2133" i="1"/>
  <c r="B2133" i="1"/>
  <c r="B2198" i="1"/>
  <c r="C2198" i="1"/>
  <c r="B2054" i="1"/>
  <c r="C2054" i="1"/>
  <c r="C1732" i="1"/>
  <c r="B1732" i="1"/>
  <c r="C2123" i="1"/>
  <c r="B2123" i="1"/>
  <c r="B1985" i="1"/>
  <c r="C1985" i="1"/>
  <c r="C1491" i="1"/>
  <c r="B1491" i="1"/>
  <c r="C1954" i="1"/>
  <c r="B1954" i="1"/>
  <c r="B1573" i="1"/>
  <c r="C1573" i="1"/>
  <c r="B1991" i="1"/>
  <c r="C1991" i="1"/>
  <c r="C1387" i="1"/>
  <c r="B1387" i="1"/>
  <c r="B1781" i="1"/>
  <c r="C1781" i="1"/>
  <c r="B1463" i="1"/>
  <c r="C1463" i="1"/>
  <c r="C1964" i="1"/>
  <c r="B1964" i="1"/>
  <c r="C1475" i="1"/>
  <c r="B1475" i="1"/>
  <c r="B1797" i="1"/>
  <c r="C1797" i="1"/>
  <c r="B1556" i="1"/>
  <c r="C1556" i="1"/>
  <c r="C1167" i="1"/>
  <c r="B1167" i="1"/>
  <c r="C1230" i="1"/>
  <c r="B1230" i="1"/>
  <c r="B1337" i="1"/>
  <c r="C1337" i="1"/>
  <c r="B1616" i="1"/>
  <c r="C1616" i="1"/>
  <c r="C1275" i="1"/>
  <c r="B1275" i="1"/>
  <c r="B1110" i="1"/>
  <c r="C1110" i="1"/>
  <c r="C1062" i="1"/>
  <c r="B1062" i="1"/>
  <c r="C1467" i="1"/>
  <c r="B1467" i="1"/>
  <c r="C1210" i="1"/>
  <c r="B1210" i="1"/>
  <c r="B798" i="1"/>
  <c r="C798" i="1"/>
  <c r="B1251" i="1"/>
  <c r="C1251" i="1"/>
  <c r="C731" i="1"/>
  <c r="B731" i="1"/>
  <c r="B867" i="1"/>
  <c r="C867" i="1"/>
  <c r="B1331" i="1"/>
  <c r="C1331" i="1"/>
  <c r="C712" i="1"/>
  <c r="B712" i="1"/>
  <c r="B953" i="1"/>
  <c r="C953" i="1"/>
  <c r="B1057" i="1"/>
  <c r="C1057" i="1"/>
  <c r="C833" i="1"/>
  <c r="B833" i="1"/>
  <c r="C513" i="1"/>
  <c r="B513" i="1"/>
  <c r="B506" i="1"/>
  <c r="C506" i="1"/>
  <c r="B988" i="1"/>
  <c r="C988" i="1"/>
  <c r="C677" i="1"/>
  <c r="B677" i="1"/>
  <c r="C973" i="1"/>
  <c r="B973" i="1"/>
  <c r="C604" i="1"/>
  <c r="B604" i="1"/>
  <c r="C14" i="1"/>
  <c r="B14" i="1"/>
  <c r="B466" i="1"/>
  <c r="C466" i="1"/>
  <c r="C561" i="1"/>
  <c r="B561" i="1"/>
  <c r="C350" i="1"/>
  <c r="B350" i="1"/>
  <c r="C254" i="1"/>
  <c r="B254" i="1"/>
  <c r="C368" i="1"/>
  <c r="B368" i="1"/>
  <c r="C168" i="1"/>
  <c r="B168" i="1"/>
  <c r="B190" i="1"/>
  <c r="C190" i="1"/>
  <c r="B322" i="1"/>
  <c r="C322" i="1"/>
  <c r="B70" i="1"/>
  <c r="C70" i="1"/>
  <c r="C354" i="1"/>
  <c r="B354" i="1"/>
  <c r="B403" i="1"/>
  <c r="C403" i="1"/>
  <c r="C450" i="1"/>
  <c r="B450" i="1"/>
  <c r="C77" i="1"/>
  <c r="B77" i="1"/>
  <c r="C159" i="1"/>
  <c r="B159" i="1"/>
  <c r="B211" i="1"/>
  <c r="C211" i="1"/>
  <c r="B110" i="1"/>
  <c r="C110" i="1"/>
  <c r="C624" i="1"/>
  <c r="B624" i="1"/>
  <c r="C562" i="1"/>
  <c r="B562" i="1"/>
  <c r="B306" i="1"/>
  <c r="C306" i="1"/>
  <c r="B73" i="1"/>
  <c r="C73" i="1"/>
  <c r="C528" i="1"/>
  <c r="B528" i="1"/>
  <c r="C595" i="1"/>
  <c r="B595" i="1"/>
  <c r="B325" i="1"/>
  <c r="C325" i="1"/>
  <c r="C129" i="1"/>
  <c r="B129" i="1"/>
  <c r="B840" i="1"/>
  <c r="C840" i="1"/>
  <c r="B53" i="1"/>
  <c r="C53" i="1"/>
  <c r="B198" i="1"/>
  <c r="C198" i="1"/>
  <c r="B805" i="1"/>
  <c r="C805" i="1"/>
  <c r="B489" i="1"/>
  <c r="C489" i="1"/>
  <c r="B43" i="1"/>
  <c r="C43" i="1"/>
  <c r="C1330" i="1"/>
  <c r="B1330" i="1"/>
  <c r="C237" i="1"/>
  <c r="B237" i="1"/>
  <c r="C593" i="1"/>
  <c r="B593" i="1"/>
  <c r="B1012" i="1"/>
  <c r="C1012" i="1"/>
  <c r="B1104" i="1"/>
  <c r="C1104" i="1"/>
  <c r="C1246" i="1"/>
  <c r="B1246" i="1"/>
  <c r="C1170" i="1"/>
  <c r="B1170" i="1"/>
  <c r="B706" i="1"/>
  <c r="C706" i="1"/>
  <c r="B1351" i="1"/>
  <c r="C1351" i="1"/>
  <c r="B764" i="1"/>
  <c r="C764" i="1"/>
  <c r="C1029" i="1"/>
  <c r="B1029" i="1"/>
  <c r="B16" i="1"/>
  <c r="C16" i="1"/>
  <c r="B457" i="1"/>
  <c r="C457" i="1"/>
  <c r="B760" i="1"/>
  <c r="C760" i="1"/>
  <c r="B1187" i="1"/>
  <c r="C1187" i="1"/>
  <c r="C35" i="1"/>
  <c r="B35" i="1"/>
  <c r="B384" i="1"/>
  <c r="C384" i="1"/>
  <c r="B557" i="1"/>
  <c r="C557" i="1"/>
  <c r="C1094" i="1"/>
  <c r="B1094" i="1"/>
  <c r="B1665" i="1"/>
  <c r="C1665" i="1"/>
  <c r="C530" i="1"/>
  <c r="B530" i="1"/>
  <c r="B897" i="1"/>
  <c r="C897" i="1"/>
  <c r="B1148" i="1"/>
  <c r="C1148" i="1"/>
  <c r="B1013" i="1"/>
  <c r="C1013" i="1"/>
  <c r="B757" i="1"/>
  <c r="C757" i="1"/>
  <c r="B1302" i="1"/>
  <c r="C1302" i="1"/>
  <c r="C1266" i="1"/>
  <c r="B1266" i="1"/>
  <c r="B1067" i="1"/>
  <c r="C1067" i="1"/>
  <c r="C1179" i="1"/>
  <c r="B1179" i="1"/>
  <c r="C1034" i="1"/>
  <c r="B1034" i="1"/>
  <c r="C92" i="1"/>
  <c r="B92" i="1"/>
  <c r="C278" i="1"/>
  <c r="B278" i="1"/>
  <c r="C627" i="1"/>
  <c r="B627" i="1"/>
  <c r="B1100" i="1"/>
  <c r="C1100" i="1"/>
  <c r="C1386" i="1"/>
  <c r="B1386" i="1"/>
  <c r="B355" i="1"/>
  <c r="C355" i="1"/>
  <c r="C620" i="1"/>
  <c r="B620" i="1"/>
  <c r="B864" i="1"/>
  <c r="C864" i="1"/>
  <c r="C1299" i="1"/>
  <c r="B1299" i="1"/>
  <c r="C50" i="1"/>
  <c r="B50" i="1"/>
  <c r="B357" i="1"/>
  <c r="C357" i="1"/>
  <c r="B643" i="1"/>
  <c r="C643" i="1"/>
  <c r="B649" i="1"/>
  <c r="C649" i="1"/>
  <c r="C1338" i="1"/>
  <c r="B1338" i="1"/>
  <c r="B1484" i="1"/>
  <c r="C1484" i="1"/>
  <c r="C1045" i="1"/>
  <c r="B1045" i="1"/>
  <c r="B1513" i="1"/>
  <c r="C1513" i="1"/>
  <c r="B1837" i="1"/>
  <c r="C1837" i="1"/>
  <c r="B1839" i="1"/>
  <c r="C1839" i="1"/>
  <c r="B1937" i="1"/>
  <c r="C1937" i="1"/>
  <c r="C1852" i="1"/>
  <c r="B1852" i="1"/>
  <c r="C2192" i="1"/>
  <c r="B2192" i="1"/>
  <c r="B2466" i="1"/>
  <c r="C2466" i="1"/>
  <c r="B1464" i="1"/>
  <c r="C1464" i="1"/>
  <c r="B1733" i="1"/>
  <c r="C1733" i="1"/>
  <c r="B1669" i="1"/>
  <c r="C1669" i="1"/>
  <c r="C1843" i="1"/>
  <c r="B1843" i="1"/>
  <c r="C1554" i="1"/>
  <c r="B1554" i="1"/>
  <c r="B1832" i="1"/>
  <c r="C1832" i="1"/>
  <c r="B2308" i="1"/>
  <c r="C2308" i="1"/>
  <c r="C2132" i="1"/>
  <c r="B2132" i="1"/>
  <c r="B2004" i="1"/>
  <c r="C2004" i="1"/>
  <c r="C1850" i="1"/>
  <c r="B1850" i="1"/>
  <c r="B151" i="1"/>
  <c r="C151" i="1"/>
  <c r="C594" i="1"/>
  <c r="B594" i="1"/>
  <c r="B794" i="1"/>
  <c r="C794" i="1"/>
  <c r="C866" i="1"/>
  <c r="B866" i="1"/>
  <c r="B1613" i="1"/>
  <c r="C1613" i="1"/>
  <c r="C1604" i="1"/>
  <c r="B1604" i="1"/>
  <c r="B1422" i="1"/>
  <c r="C1422" i="1"/>
  <c r="B2178" i="1"/>
  <c r="C2178" i="1"/>
  <c r="C2335" i="1"/>
  <c r="B2335" i="1"/>
  <c r="B572" i="1"/>
  <c r="C572" i="1"/>
  <c r="B174" i="1"/>
  <c r="C174" i="1"/>
  <c r="B629" i="1"/>
  <c r="C629" i="1"/>
  <c r="B820" i="1"/>
  <c r="C820" i="1"/>
  <c r="C885" i="1"/>
  <c r="B885" i="1"/>
  <c r="C1624" i="1"/>
  <c r="B1624" i="1"/>
  <c r="C1638" i="1"/>
  <c r="B1638" i="1"/>
  <c r="B1438" i="1"/>
  <c r="C1438" i="1"/>
  <c r="B2262" i="1"/>
  <c r="C2262" i="1"/>
  <c r="B2395" i="1"/>
  <c r="C2395" i="1"/>
  <c r="B1890" i="1"/>
  <c r="C1890" i="1"/>
  <c r="B1742" i="1"/>
  <c r="C1742" i="1"/>
  <c r="B2222" i="1"/>
  <c r="C2222" i="1"/>
  <c r="C1889" i="1"/>
  <c r="B1889" i="1"/>
  <c r="C1462" i="1"/>
  <c r="B1462" i="1"/>
  <c r="C1962" i="1"/>
  <c r="B1962" i="1"/>
  <c r="B2324" i="1"/>
  <c r="C2324" i="1"/>
  <c r="C1642" i="1"/>
  <c r="B1642" i="1"/>
  <c r="C2109" i="1"/>
  <c r="B2109" i="1"/>
  <c r="B1827" i="1"/>
  <c r="C1827" i="1"/>
  <c r="B1564" i="1"/>
  <c r="C1564" i="1"/>
  <c r="B2042" i="1"/>
  <c r="C2042" i="1"/>
  <c r="C2463" i="1"/>
  <c r="B2463" i="1"/>
  <c r="C230" i="1"/>
  <c r="B230" i="1"/>
  <c r="C463" i="1"/>
  <c r="B463" i="1"/>
  <c r="C583" i="1"/>
  <c r="B583" i="1"/>
  <c r="B962" i="1"/>
  <c r="C962" i="1"/>
  <c r="C1271" i="1"/>
  <c r="B1271" i="1"/>
  <c r="B1319" i="1"/>
  <c r="C1319" i="1"/>
  <c r="B1864" i="1"/>
  <c r="C1864" i="1"/>
  <c r="B1856" i="1"/>
  <c r="C1856" i="1"/>
  <c r="B1762" i="1"/>
  <c r="C1762" i="1"/>
  <c r="B735" i="1"/>
  <c r="C735" i="1"/>
  <c r="B1123" i="1"/>
  <c r="C1123" i="1"/>
  <c r="C1252" i="1"/>
  <c r="B1252" i="1"/>
  <c r="B1490" i="1"/>
  <c r="C1490" i="1"/>
  <c r="B2046" i="1"/>
  <c r="C2046" i="1"/>
  <c r="B1620" i="1"/>
  <c r="C1620" i="1"/>
  <c r="C2229" i="1"/>
  <c r="B2229" i="1"/>
  <c r="C2317" i="1"/>
  <c r="B2317" i="1"/>
  <c r="C2409" i="1"/>
  <c r="B2409" i="1"/>
  <c r="C2396" i="1"/>
  <c r="B2396" i="1"/>
  <c r="B1332" i="1"/>
  <c r="C1332" i="1"/>
  <c r="C1111" i="1"/>
  <c r="B1111" i="1"/>
  <c r="C2051" i="1"/>
  <c r="B2051" i="1"/>
  <c r="C2152" i="1"/>
  <c r="B2152" i="1"/>
  <c r="C2013" i="1"/>
  <c r="B2013" i="1"/>
  <c r="B2483" i="1"/>
  <c r="C2483" i="1"/>
  <c r="C2365" i="1"/>
  <c r="B2365" i="1"/>
  <c r="C2430" i="1"/>
  <c r="B2430" i="1"/>
  <c r="C2325" i="1"/>
  <c r="B2325" i="1"/>
  <c r="B2385" i="1"/>
  <c r="C2385" i="1"/>
  <c r="C2420" i="1"/>
  <c r="B2420" i="1"/>
  <c r="B2413" i="1"/>
  <c r="C2413" i="1"/>
  <c r="B2300" i="1"/>
  <c r="C2300" i="1"/>
  <c r="B2390" i="1"/>
  <c r="C2390" i="1"/>
  <c r="C2194" i="1"/>
  <c r="B2194" i="1"/>
  <c r="C1684" i="1"/>
  <c r="B1684" i="1"/>
  <c r="C2190" i="1"/>
  <c r="B2190" i="1"/>
  <c r="C2097" i="1"/>
  <c r="B2097" i="1"/>
  <c r="C2399" i="1"/>
  <c r="B2399" i="1"/>
  <c r="B1761" i="1"/>
  <c r="C1761" i="1"/>
  <c r="B2033" i="1"/>
  <c r="C2033" i="1"/>
  <c r="C2212" i="1"/>
  <c r="B2212" i="1"/>
  <c r="B2124" i="1"/>
  <c r="C2124" i="1"/>
  <c r="B2172" i="1"/>
  <c r="C2172" i="1"/>
  <c r="B1793" i="1"/>
  <c r="C1793" i="1"/>
  <c r="C1720" i="1"/>
  <c r="B1720" i="1"/>
  <c r="B2081" i="1"/>
  <c r="C2081" i="1"/>
  <c r="C1973" i="1"/>
  <c r="B1973" i="1"/>
  <c r="B1595" i="1"/>
  <c r="C1595" i="1"/>
  <c r="B1948" i="1"/>
  <c r="C1948" i="1"/>
  <c r="C1461" i="1"/>
  <c r="B1461" i="1"/>
  <c r="C1977" i="1"/>
  <c r="B1977" i="1"/>
  <c r="C2171" i="1"/>
  <c r="B2171" i="1"/>
  <c r="C1605" i="1"/>
  <c r="B1605" i="1"/>
  <c r="C1448" i="1"/>
  <c r="B1448" i="1"/>
  <c r="B1848" i="1"/>
  <c r="C1848" i="1"/>
  <c r="C1441" i="1"/>
  <c r="B1441" i="1"/>
  <c r="C1792" i="1"/>
  <c r="B1792" i="1"/>
  <c r="C1537" i="1"/>
  <c r="B1537" i="1"/>
  <c r="C1161" i="1"/>
  <c r="B1161" i="1"/>
  <c r="B1132" i="1"/>
  <c r="C1132" i="1"/>
  <c r="B1328" i="1"/>
  <c r="C1328" i="1"/>
  <c r="B1599" i="1"/>
  <c r="C1599" i="1"/>
  <c r="B1219" i="1"/>
  <c r="C1219" i="1"/>
  <c r="C1038" i="1"/>
  <c r="B1038" i="1"/>
  <c r="C1024" i="1"/>
  <c r="B1024" i="1"/>
  <c r="C1453" i="1"/>
  <c r="B1453" i="1"/>
  <c r="C1202" i="1"/>
  <c r="B1202" i="1"/>
  <c r="C774" i="1"/>
  <c r="B774" i="1"/>
  <c r="B1152" i="1"/>
  <c r="C1152" i="1"/>
  <c r="B1320" i="1"/>
  <c r="C1320" i="1"/>
  <c r="C786" i="1"/>
  <c r="B786" i="1"/>
  <c r="C1248" i="1"/>
  <c r="B1248" i="1"/>
  <c r="B697" i="1"/>
  <c r="C697" i="1"/>
  <c r="C785" i="1"/>
  <c r="B785" i="1"/>
  <c r="C1041" i="1"/>
  <c r="B1041" i="1"/>
  <c r="C818" i="1"/>
  <c r="B818" i="1"/>
  <c r="C428" i="1"/>
  <c r="B428" i="1"/>
  <c r="C986" i="1"/>
  <c r="B986" i="1"/>
  <c r="B663" i="1"/>
  <c r="C663" i="1"/>
  <c r="C965" i="1"/>
  <c r="B965" i="1"/>
  <c r="C582" i="1"/>
  <c r="B582" i="1"/>
  <c r="C676" i="1"/>
  <c r="B676" i="1"/>
  <c r="C908" i="1"/>
  <c r="B908" i="1"/>
  <c r="C558" i="1"/>
  <c r="B558" i="1"/>
  <c r="C333" i="1"/>
  <c r="B333" i="1"/>
  <c r="B248" i="1"/>
  <c r="C248" i="1"/>
  <c r="B242" i="1"/>
  <c r="C242" i="1"/>
  <c r="B150" i="1"/>
  <c r="C150" i="1"/>
  <c r="B100" i="1"/>
  <c r="C100" i="1"/>
  <c r="C314" i="1"/>
  <c r="B314" i="1"/>
  <c r="C58" i="1"/>
  <c r="B58" i="1"/>
  <c r="C253" i="1"/>
  <c r="B253" i="1"/>
  <c r="B338" i="1"/>
  <c r="C338" i="1"/>
  <c r="B417" i="1"/>
  <c r="C417" i="1"/>
  <c r="C194" i="1"/>
  <c r="B194" i="1"/>
  <c r="C1001" i="1"/>
  <c r="B1001" i="1"/>
  <c r="C177" i="1"/>
  <c r="B177" i="1"/>
  <c r="C137" i="1"/>
  <c r="B137" i="1"/>
  <c r="B896" i="1"/>
  <c r="C896" i="1"/>
  <c r="B307" i="1"/>
  <c r="C307" i="1"/>
  <c r="B287" i="1"/>
  <c r="C287" i="1"/>
  <c r="C291" i="1"/>
  <c r="B291" i="1"/>
  <c r="B750" i="1"/>
  <c r="C750" i="1"/>
  <c r="B454" i="1"/>
  <c r="C454" i="1"/>
  <c r="B381" i="1"/>
  <c r="C381" i="1"/>
  <c r="B204" i="1"/>
  <c r="C204" i="1"/>
  <c r="C775" i="1"/>
  <c r="B775" i="1"/>
  <c r="B218" i="1"/>
  <c r="C218" i="1"/>
  <c r="B226" i="1"/>
  <c r="C226" i="1"/>
  <c r="C516" i="1"/>
  <c r="B516" i="1"/>
  <c r="B943" i="1"/>
  <c r="C943" i="1"/>
  <c r="B128" i="1"/>
  <c r="C128" i="1"/>
  <c r="B105" i="1"/>
  <c r="C105" i="1"/>
  <c r="C414" i="1"/>
  <c r="B414" i="1"/>
  <c r="B758" i="1"/>
  <c r="C758" i="1"/>
  <c r="B622" i="1"/>
  <c r="C622" i="1"/>
  <c r="B1343" i="1"/>
  <c r="C1343" i="1"/>
  <c r="C972" i="1"/>
  <c r="B972" i="1"/>
  <c r="C1526" i="1"/>
  <c r="B1526" i="1"/>
  <c r="B725" i="1"/>
  <c r="C725" i="1"/>
  <c r="B991" i="1"/>
  <c r="C991" i="1"/>
  <c r="B1190" i="1"/>
  <c r="C1190" i="1"/>
  <c r="B1255" i="1"/>
  <c r="C1255" i="1"/>
  <c r="C311" i="1"/>
  <c r="B311" i="1"/>
  <c r="B458" i="1"/>
  <c r="C458" i="1"/>
  <c r="B1157" i="1"/>
  <c r="C1157" i="1"/>
  <c r="C1350" i="1"/>
  <c r="B1350" i="1"/>
  <c r="B212" i="1"/>
  <c r="C212" i="1"/>
  <c r="C273" i="1"/>
  <c r="B273" i="1"/>
  <c r="C846" i="1"/>
  <c r="B846" i="1"/>
  <c r="C839" i="1"/>
  <c r="B839" i="1"/>
  <c r="B1059" i="1"/>
  <c r="C1059" i="1"/>
  <c r="B259" i="1"/>
  <c r="C259" i="1"/>
  <c r="B700" i="1"/>
  <c r="C700" i="1"/>
  <c r="B883" i="1"/>
  <c r="C883" i="1"/>
  <c r="B1032" i="1"/>
  <c r="C1032" i="1"/>
  <c r="C1259" i="1"/>
  <c r="B1259" i="1"/>
  <c r="C1058" i="1"/>
  <c r="B1058" i="1"/>
  <c r="B741" i="1"/>
  <c r="C741" i="1"/>
  <c r="C1256" i="1"/>
  <c r="B1256" i="1"/>
  <c r="B849" i="1"/>
  <c r="C849" i="1"/>
  <c r="C1411" i="1"/>
  <c r="B1411" i="1"/>
  <c r="B28" i="1"/>
  <c r="C28" i="1"/>
  <c r="B529" i="1"/>
  <c r="C529" i="1"/>
  <c r="C703" i="1"/>
  <c r="B703" i="1"/>
  <c r="B1348" i="1"/>
  <c r="C1348" i="1"/>
  <c r="B1751" i="1"/>
  <c r="C1751" i="1"/>
  <c r="B216" i="1"/>
  <c r="C216" i="1"/>
  <c r="B590" i="1"/>
  <c r="C590" i="1"/>
  <c r="B1005" i="1"/>
  <c r="C1005" i="1"/>
  <c r="C1089" i="1"/>
  <c r="B1089" i="1"/>
  <c r="B279" i="1"/>
  <c r="C279" i="1"/>
  <c r="B19" i="1"/>
  <c r="C19" i="1"/>
  <c r="B884" i="1"/>
  <c r="C884" i="1"/>
  <c r="B841" i="1"/>
  <c r="C841" i="1"/>
  <c r="B922" i="1"/>
  <c r="C922" i="1"/>
  <c r="B1629" i="1"/>
  <c r="C1629" i="1"/>
  <c r="B1017" i="1"/>
  <c r="C1017" i="1"/>
  <c r="B1528" i="1"/>
  <c r="C1528" i="1"/>
  <c r="C2264" i="1"/>
  <c r="B2264" i="1"/>
  <c r="B2253" i="1"/>
  <c r="C2253" i="1"/>
  <c r="B1552" i="1"/>
  <c r="C1552" i="1"/>
  <c r="C2106" i="1"/>
  <c r="B2106" i="1"/>
  <c r="C2075" i="1"/>
  <c r="B2075" i="1"/>
  <c r="C2373" i="1"/>
  <c r="B2373" i="1"/>
  <c r="B1788" i="1"/>
  <c r="C1788" i="1"/>
  <c r="B2225" i="1"/>
  <c r="C2225" i="1"/>
  <c r="B1967" i="1"/>
  <c r="C1967" i="1"/>
  <c r="B2011" i="1"/>
  <c r="C2011" i="1"/>
  <c r="B1816" i="1"/>
  <c r="C1816" i="1"/>
  <c r="B2272" i="1"/>
  <c r="C2272" i="1"/>
  <c r="B1817" i="1"/>
  <c r="C1817" i="1"/>
  <c r="B1746" i="1"/>
  <c r="C1746" i="1"/>
  <c r="B1825" i="1"/>
  <c r="C1825" i="1"/>
  <c r="C1783" i="1"/>
  <c r="B1783" i="1"/>
  <c r="B319" i="1"/>
  <c r="C319" i="1"/>
  <c r="B763" i="1"/>
  <c r="C763" i="1"/>
  <c r="C252" i="1"/>
  <c r="B252" i="1"/>
  <c r="C1151" i="1"/>
  <c r="B1151" i="1"/>
  <c r="C1109" i="1"/>
  <c r="B1109" i="1"/>
  <c r="C1863" i="1"/>
  <c r="B1863" i="1"/>
  <c r="C1407" i="1"/>
  <c r="B1407" i="1"/>
  <c r="B1912" i="1"/>
  <c r="C1912" i="1"/>
  <c r="B2296" i="1"/>
  <c r="C2296" i="1"/>
  <c r="C257" i="1"/>
  <c r="B257" i="1"/>
  <c r="C361" i="1"/>
  <c r="B361" i="1"/>
  <c r="B773" i="1"/>
  <c r="C773" i="1"/>
  <c r="C445" i="1"/>
  <c r="B445" i="1"/>
  <c r="B1169" i="1"/>
  <c r="C1169" i="1"/>
  <c r="C1159" i="1"/>
  <c r="B1159" i="1"/>
  <c r="C1865" i="1"/>
  <c r="B1865" i="1"/>
  <c r="B1413" i="1"/>
  <c r="C1413" i="1"/>
  <c r="C1955" i="1"/>
  <c r="B1955" i="1"/>
  <c r="C2371" i="1"/>
  <c r="B2371" i="1"/>
  <c r="C2177" i="1"/>
  <c r="B2177" i="1"/>
  <c r="B2169" i="1"/>
  <c r="C2169" i="1"/>
  <c r="B1943" i="1"/>
  <c r="C1943" i="1"/>
  <c r="B1500" i="1"/>
  <c r="C1500" i="1"/>
  <c r="B1972" i="1"/>
  <c r="C1972" i="1"/>
  <c r="B2458" i="1"/>
  <c r="C2458" i="1"/>
  <c r="B1561" i="1"/>
  <c r="C1561" i="1"/>
  <c r="C1969" i="1"/>
  <c r="B1969" i="1"/>
  <c r="C1790" i="1"/>
  <c r="B1790" i="1"/>
  <c r="B2248" i="1"/>
  <c r="C2248" i="1"/>
  <c r="B1485" i="1"/>
  <c r="C1485" i="1"/>
  <c r="C1777" i="1"/>
  <c r="B1777" i="1"/>
  <c r="B1807" i="1"/>
  <c r="C1807" i="1"/>
  <c r="B436" i="1"/>
  <c r="C436" i="1"/>
  <c r="C464" i="1"/>
  <c r="B464" i="1"/>
  <c r="B575" i="1"/>
  <c r="C575" i="1"/>
  <c r="B1154" i="1"/>
  <c r="C1154" i="1"/>
  <c r="C1166" i="1"/>
  <c r="B1166" i="1"/>
  <c r="C1254" i="1"/>
  <c r="B1254" i="1"/>
  <c r="B2146" i="1"/>
  <c r="C2146" i="1"/>
  <c r="B2298" i="1"/>
  <c r="C2298" i="1"/>
  <c r="B2259" i="1"/>
  <c r="C2259" i="1"/>
  <c r="B900" i="1"/>
  <c r="C900" i="1"/>
  <c r="B1039" i="1"/>
  <c r="C1039" i="1"/>
  <c r="C1145" i="1"/>
  <c r="B1145" i="1"/>
  <c r="B1796" i="1"/>
  <c r="C1796" i="1"/>
  <c r="B1724" i="1"/>
  <c r="C1724" i="1"/>
  <c r="C2031" i="1"/>
  <c r="B2031" i="1"/>
  <c r="B2435" i="1"/>
  <c r="C2435" i="1"/>
  <c r="B2478" i="1"/>
  <c r="C2478" i="1"/>
  <c r="C2359" i="1"/>
  <c r="B2359" i="1"/>
  <c r="C2323" i="1"/>
  <c r="B2323" i="1"/>
  <c r="C1514" i="1"/>
  <c r="B1514" i="1"/>
  <c r="C1334" i="1"/>
  <c r="B1334" i="1"/>
  <c r="C1579" i="1"/>
  <c r="B1579" i="1"/>
  <c r="C1744" i="1"/>
  <c r="B1744" i="1"/>
  <c r="C2274" i="1"/>
  <c r="B2274" i="1"/>
  <c r="C2063" i="1"/>
  <c r="B2063" i="1"/>
  <c r="C2406" i="1"/>
  <c r="B2406" i="1"/>
  <c r="B2319" i="1"/>
  <c r="C2319" i="1"/>
  <c r="C2314" i="1"/>
  <c r="B2314" i="1"/>
  <c r="B2495" i="1"/>
  <c r="C2495" i="1"/>
  <c r="B2417" i="1"/>
  <c r="C2417" i="1"/>
  <c r="B2387" i="1"/>
  <c r="C2387" i="1"/>
  <c r="C2286" i="1"/>
  <c r="B2286" i="1"/>
  <c r="B2291" i="1"/>
  <c r="C2291" i="1"/>
  <c r="B2165" i="1"/>
  <c r="C2165" i="1"/>
  <c r="B1663" i="1"/>
  <c r="C1663" i="1"/>
  <c r="B2113" i="1"/>
  <c r="C2113" i="1"/>
  <c r="C2028" i="1"/>
  <c r="B2028" i="1"/>
  <c r="B2388" i="1"/>
  <c r="C2388" i="1"/>
  <c r="B1709" i="1"/>
  <c r="C1709" i="1"/>
  <c r="B2021" i="1"/>
  <c r="C2021" i="1"/>
  <c r="B2189" i="1"/>
  <c r="C2189" i="1"/>
  <c r="B2102" i="1"/>
  <c r="C2102" i="1"/>
  <c r="C2166" i="1"/>
  <c r="B2166" i="1"/>
  <c r="C1696" i="1"/>
  <c r="B1696" i="1"/>
  <c r="B2490" i="1"/>
  <c r="C2490" i="1"/>
  <c r="C2008" i="1"/>
  <c r="B2008" i="1"/>
  <c r="B1932" i="1"/>
  <c r="C1932" i="1"/>
  <c r="C1592" i="1"/>
  <c r="B1592" i="1"/>
  <c r="B1945" i="1"/>
  <c r="C1945" i="1"/>
  <c r="C1449" i="1"/>
  <c r="B1449" i="1"/>
  <c r="C1926" i="1"/>
  <c r="B1926" i="1"/>
  <c r="C2168" i="1"/>
  <c r="B2168" i="1"/>
  <c r="B1553" i="1"/>
  <c r="C1553" i="1"/>
  <c r="C1436" i="1"/>
  <c r="B1436" i="1"/>
  <c r="B1824" i="1"/>
  <c r="C1824" i="1"/>
  <c r="B2060" i="1"/>
  <c r="C2060" i="1"/>
  <c r="B1680" i="1"/>
  <c r="C1680" i="1"/>
  <c r="C1527" i="1"/>
  <c r="B1527" i="1"/>
  <c r="B1014" i="1"/>
  <c r="C1014" i="1"/>
  <c r="C1086" i="1"/>
  <c r="B1086" i="1"/>
  <c r="C1322" i="1"/>
  <c r="B1322" i="1"/>
  <c r="C1529" i="1"/>
  <c r="B1529" i="1"/>
  <c r="B1160" i="1"/>
  <c r="C1160" i="1"/>
  <c r="B1021" i="1"/>
  <c r="C1021" i="1"/>
  <c r="C1392" i="1"/>
  <c r="B1392" i="1"/>
  <c r="B1381" i="1"/>
  <c r="C1381" i="1"/>
  <c r="B1125" i="1"/>
  <c r="C1125" i="1"/>
  <c r="B744" i="1"/>
  <c r="C744" i="1"/>
  <c r="B1141" i="1"/>
  <c r="C1141" i="1"/>
  <c r="B1277" i="1"/>
  <c r="C1277" i="1"/>
  <c r="C715" i="1"/>
  <c r="B715" i="1"/>
  <c r="B1242" i="1"/>
  <c r="C1242" i="1"/>
  <c r="C64" i="1"/>
  <c r="B64" i="1"/>
  <c r="B926" i="1"/>
  <c r="C926" i="1"/>
  <c r="B1026" i="1"/>
  <c r="C1026" i="1"/>
  <c r="C801" i="1"/>
  <c r="B801" i="1"/>
  <c r="C658" i="1"/>
  <c r="B658" i="1"/>
  <c r="C907" i="1"/>
  <c r="B907" i="1"/>
  <c r="C912" i="1"/>
  <c r="B912" i="1"/>
  <c r="B648" i="1"/>
  <c r="C648" i="1"/>
  <c r="C940" i="1"/>
  <c r="B940" i="1"/>
  <c r="B550" i="1"/>
  <c r="C550" i="1"/>
  <c r="B598" i="1"/>
  <c r="C598" i="1"/>
  <c r="C865" i="1"/>
  <c r="B865" i="1"/>
  <c r="C525" i="1"/>
  <c r="B525" i="1"/>
  <c r="B275" i="1"/>
  <c r="C275" i="1"/>
  <c r="B227" i="1"/>
  <c r="C227" i="1"/>
  <c r="B182" i="1"/>
  <c r="C182" i="1"/>
  <c r="B106" i="1"/>
  <c r="C106" i="1"/>
  <c r="B68" i="1"/>
  <c r="C68" i="1"/>
  <c r="C308" i="1"/>
  <c r="B308" i="1"/>
  <c r="B40" i="1"/>
  <c r="C40" i="1"/>
  <c r="B223" i="1"/>
  <c r="C223" i="1"/>
  <c r="B335" i="1"/>
  <c r="C335" i="1"/>
  <c r="C351" i="1"/>
  <c r="B351" i="1"/>
  <c r="B32" i="1"/>
  <c r="C32" i="1"/>
  <c r="C141" i="1"/>
  <c r="B141" i="1"/>
  <c r="B74" i="1"/>
  <c r="C74" i="1"/>
  <c r="B444" i="1"/>
  <c r="C444" i="1"/>
  <c r="C173" i="1"/>
  <c r="B173" i="1"/>
  <c r="C446" i="1"/>
  <c r="B446" i="1"/>
  <c r="C398" i="1"/>
  <c r="B398" i="1"/>
  <c r="B107" i="1"/>
  <c r="C107" i="1"/>
  <c r="B292" i="1"/>
  <c r="C292" i="1"/>
  <c r="C671" i="1"/>
  <c r="B671" i="1"/>
  <c r="C442" i="1"/>
  <c r="B442" i="1"/>
  <c r="C172" i="1"/>
  <c r="B172" i="1"/>
  <c r="C788" i="1"/>
  <c r="B788" i="1"/>
  <c r="B377" i="1"/>
  <c r="C377" i="1"/>
  <c r="B510" i="1"/>
  <c r="C510" i="1"/>
  <c r="B1153" i="1"/>
  <c r="C1153" i="1"/>
  <c r="C532" i="1"/>
  <c r="B532" i="1"/>
  <c r="B87" i="1"/>
  <c r="C87" i="1"/>
  <c r="C386" i="1"/>
  <c r="B386" i="1"/>
  <c r="C221" i="1"/>
  <c r="B221" i="1"/>
  <c r="C641" i="1"/>
  <c r="B641" i="1"/>
  <c r="C933" i="1"/>
  <c r="B933" i="1"/>
  <c r="B1445" i="1"/>
  <c r="C1445" i="1"/>
  <c r="B637" i="1"/>
  <c r="C637" i="1"/>
  <c r="B1323" i="1"/>
  <c r="C1323" i="1"/>
  <c r="B1180" i="1"/>
  <c r="C1180" i="1"/>
  <c r="B1238" i="1"/>
  <c r="C1238" i="1"/>
  <c r="C1228" i="1"/>
  <c r="B1228" i="1"/>
  <c r="B178" i="1"/>
  <c r="C178" i="1"/>
  <c r="B493" i="1"/>
  <c r="C493" i="1"/>
  <c r="B968" i="1"/>
  <c r="C968" i="1"/>
  <c r="B892" i="1"/>
  <c r="C892" i="1"/>
  <c r="C1092" i="1"/>
  <c r="B1092" i="1"/>
  <c r="B36" i="1"/>
  <c r="C36" i="1"/>
  <c r="C191" i="1"/>
  <c r="B191" i="1"/>
  <c r="B385" i="1"/>
  <c r="C385" i="1"/>
  <c r="C914" i="1"/>
  <c r="B914" i="1"/>
  <c r="C1136" i="1"/>
  <c r="B1136" i="1"/>
  <c r="B51" i="1"/>
  <c r="C51" i="1"/>
  <c r="C499" i="1"/>
  <c r="B499" i="1"/>
  <c r="C734" i="1"/>
  <c r="B734" i="1"/>
  <c r="B1292" i="1"/>
  <c r="C1292" i="1"/>
  <c r="C619" i="1"/>
  <c r="B619" i="1"/>
  <c r="C1226" i="1"/>
  <c r="B1226" i="1"/>
  <c r="B1133" i="1"/>
  <c r="C1133" i="1"/>
  <c r="C1710" i="1"/>
  <c r="B1710" i="1"/>
  <c r="B1260" i="1"/>
  <c r="C1260" i="1"/>
  <c r="C1096" i="1"/>
  <c r="B1096" i="1"/>
  <c r="B318" i="1"/>
  <c r="C318" i="1"/>
  <c r="B704" i="1"/>
  <c r="C704" i="1"/>
  <c r="C895" i="1"/>
  <c r="B895" i="1"/>
  <c r="B1492" i="1"/>
  <c r="C1492" i="1"/>
  <c r="B96" i="1"/>
  <c r="C96" i="1"/>
  <c r="B393" i="1"/>
  <c r="C393" i="1"/>
  <c r="C747" i="1"/>
  <c r="B747" i="1"/>
  <c r="B1360" i="1"/>
  <c r="C1360" i="1"/>
  <c r="B1306" i="1"/>
  <c r="C1306" i="1"/>
  <c r="C443" i="1"/>
  <c r="B443" i="1"/>
  <c r="B232" i="1"/>
  <c r="C232" i="1"/>
  <c r="C502" i="1"/>
  <c r="B502" i="1"/>
  <c r="B588" i="1"/>
  <c r="C588" i="1"/>
  <c r="B989" i="1"/>
  <c r="C989" i="1"/>
  <c r="C1295" i="1"/>
  <c r="B1295" i="1"/>
  <c r="B330" i="1"/>
  <c r="C330" i="1"/>
  <c r="B1872" i="1"/>
  <c r="C1872" i="1"/>
  <c r="C1886" i="1"/>
  <c r="B1886" i="1"/>
  <c r="B1775" i="1"/>
  <c r="C1775" i="1"/>
  <c r="B1754" i="1"/>
  <c r="C1754" i="1"/>
  <c r="B1486" i="1"/>
  <c r="C1486" i="1"/>
  <c r="B1772" i="1"/>
  <c r="C1772" i="1"/>
  <c r="B2438" i="1"/>
  <c r="C2438" i="1"/>
  <c r="B2056" i="1"/>
  <c r="C2056" i="1"/>
  <c r="C1959" i="1"/>
  <c r="B1959" i="1"/>
  <c r="C1687" i="1"/>
  <c r="B1687" i="1"/>
  <c r="B1505" i="1"/>
  <c r="C1505" i="1"/>
  <c r="B2089" i="1"/>
  <c r="C2089" i="1"/>
  <c r="C2266" i="1"/>
  <c r="B2266" i="1"/>
  <c r="C1998" i="1"/>
  <c r="B1998" i="1"/>
  <c r="C1894" i="1"/>
  <c r="B1894" i="1"/>
  <c r="B1591" i="1"/>
  <c r="C1591" i="1"/>
  <c r="B2360" i="1"/>
  <c r="C2360" i="1"/>
  <c r="B505" i="1"/>
  <c r="C505" i="1"/>
  <c r="B874" i="1"/>
  <c r="C874" i="1"/>
  <c r="B797" i="1"/>
  <c r="C797" i="1"/>
  <c r="B1286" i="1"/>
  <c r="C1286" i="1"/>
  <c r="B1394" i="1"/>
  <c r="C1394" i="1"/>
  <c r="B1451" i="1"/>
  <c r="C1451" i="1"/>
  <c r="B1840" i="1"/>
  <c r="C1840" i="1"/>
  <c r="B2355" i="1"/>
  <c r="C2355" i="1"/>
  <c r="C167" i="1"/>
  <c r="B167" i="1"/>
  <c r="B5" i="1"/>
  <c r="C5" i="1"/>
  <c r="C511" i="1"/>
  <c r="B511" i="1"/>
  <c r="B886" i="1"/>
  <c r="C886" i="1"/>
  <c r="B844" i="1"/>
  <c r="C844" i="1"/>
  <c r="B1298" i="1"/>
  <c r="C1298" i="1"/>
  <c r="C1408" i="1"/>
  <c r="B1408" i="1"/>
  <c r="B1472" i="1"/>
  <c r="C1472" i="1"/>
  <c r="B1949" i="1"/>
  <c r="C1949" i="1"/>
  <c r="C2379" i="1"/>
  <c r="B2379" i="1"/>
  <c r="B1871" i="1"/>
  <c r="C1871" i="1"/>
  <c r="C1766" i="1"/>
  <c r="B1766" i="1"/>
  <c r="B1965" i="1"/>
  <c r="C1965" i="1"/>
  <c r="B2139" i="1"/>
  <c r="C2139" i="1"/>
  <c r="C1432" i="1"/>
  <c r="B1432" i="1"/>
  <c r="B1621" i="1"/>
  <c r="C1621" i="1"/>
  <c r="B1722" i="1"/>
  <c r="C1722" i="1"/>
  <c r="B1572" i="1"/>
  <c r="C1572" i="1"/>
  <c r="B1384" i="1"/>
  <c r="C1384" i="1"/>
  <c r="B2215" i="1"/>
  <c r="C2215" i="1"/>
  <c r="B2135" i="1"/>
  <c r="C2135" i="1"/>
  <c r="B1481" i="1"/>
  <c r="C1481" i="1"/>
  <c r="C2242" i="1"/>
  <c r="B2242" i="1"/>
  <c r="C2193" i="1"/>
  <c r="B2193" i="1"/>
  <c r="C116" i="1"/>
  <c r="B116" i="1"/>
  <c r="C460" i="1"/>
  <c r="B460" i="1"/>
  <c r="C547" i="1"/>
  <c r="B547" i="1"/>
  <c r="B1327" i="1"/>
  <c r="C1327" i="1"/>
  <c r="C1197" i="1"/>
  <c r="B1197" i="1"/>
  <c r="B1310" i="1"/>
  <c r="C1310" i="1"/>
  <c r="B1717" i="1"/>
  <c r="C1717" i="1"/>
  <c r="B2156" i="1"/>
  <c r="C2156" i="1"/>
  <c r="B1898" i="1"/>
  <c r="C1898" i="1"/>
  <c r="C891" i="1"/>
  <c r="B891" i="1"/>
  <c r="B1390" i="1"/>
  <c r="C1390" i="1"/>
  <c r="B1540" i="1"/>
  <c r="C1540" i="1"/>
  <c r="B2052" i="1"/>
  <c r="C2052" i="1"/>
  <c r="B2175" i="1"/>
  <c r="C2175" i="1"/>
  <c r="B2423" i="1"/>
  <c r="C2423" i="1"/>
  <c r="B2265" i="1"/>
  <c r="C2265" i="1"/>
  <c r="C2467" i="1"/>
  <c r="B2467" i="1"/>
  <c r="C2392" i="1"/>
  <c r="B2392" i="1"/>
  <c r="C2348" i="1"/>
  <c r="B2348" i="1"/>
  <c r="B1649" i="1"/>
  <c r="C1649" i="1"/>
  <c r="C1536" i="1"/>
  <c r="B1536" i="1"/>
  <c r="C1822" i="1"/>
  <c r="B1822" i="1"/>
  <c r="B1862" i="1"/>
  <c r="C1862" i="1"/>
  <c r="B1880" i="1"/>
  <c r="C1880" i="1"/>
  <c r="B2285" i="1"/>
  <c r="C2285" i="1"/>
  <c r="B2384" i="1"/>
  <c r="C2384" i="1"/>
  <c r="C2494" i="1"/>
  <c r="B2494" i="1"/>
  <c r="B2485" i="1"/>
  <c r="C2485" i="1"/>
  <c r="C2402" i="1"/>
  <c r="B2402" i="1"/>
  <c r="C2404" i="1"/>
  <c r="B2404" i="1"/>
  <c r="C2347" i="1"/>
  <c r="B2347" i="1"/>
  <c r="B2412" i="1"/>
  <c r="C2412" i="1"/>
  <c r="B2480" i="1"/>
  <c r="C2480" i="1"/>
  <c r="B2162" i="1"/>
  <c r="C2162" i="1"/>
  <c r="B2219" i="1"/>
  <c r="C2219" i="1"/>
  <c r="C1979" i="1"/>
  <c r="B1979" i="1"/>
  <c r="C2025" i="1"/>
  <c r="B2025" i="1"/>
  <c r="C2315" i="1"/>
  <c r="B2315" i="1"/>
  <c r="C1646" i="1"/>
  <c r="B1646" i="1"/>
  <c r="C1981" i="1"/>
  <c r="B1981" i="1"/>
  <c r="C2044" i="1"/>
  <c r="B2044" i="1"/>
  <c r="B1905" i="1"/>
  <c r="C1905" i="1"/>
  <c r="B2105" i="1"/>
  <c r="C2105" i="1"/>
  <c r="C2277" i="1"/>
  <c r="B2277" i="1"/>
  <c r="B2350" i="1"/>
  <c r="C2350" i="1"/>
  <c r="C1925" i="1"/>
  <c r="B1925" i="1"/>
  <c r="B1929" i="1"/>
  <c r="C1929" i="1"/>
  <c r="C1586" i="1"/>
  <c r="B1586" i="1"/>
  <c r="C1921" i="1"/>
  <c r="B1921" i="1"/>
  <c r="C1421" i="1"/>
  <c r="B1421" i="1"/>
  <c r="C1893" i="1"/>
  <c r="B1893" i="1"/>
  <c r="C2153" i="1"/>
  <c r="B2153" i="1"/>
  <c r="C1524" i="1"/>
  <c r="B1524" i="1"/>
  <c r="C1395" i="1"/>
  <c r="B1395" i="1"/>
  <c r="B1809" i="1"/>
  <c r="C1809" i="1"/>
  <c r="C2019" i="1"/>
  <c r="B2019" i="1"/>
  <c r="B1533" i="1"/>
  <c r="C1533" i="1"/>
  <c r="B1520" i="1"/>
  <c r="C1520" i="1"/>
  <c r="B1150" i="1"/>
  <c r="C1150" i="1"/>
  <c r="B1048" i="1"/>
  <c r="C1048" i="1"/>
  <c r="C1303" i="1"/>
  <c r="B1303" i="1"/>
  <c r="C1509" i="1"/>
  <c r="B1509" i="1"/>
  <c r="B1098" i="1"/>
  <c r="C1098" i="1"/>
  <c r="B814" i="1"/>
  <c r="C814" i="1"/>
  <c r="C1376" i="1"/>
  <c r="B1376" i="1"/>
  <c r="B1359" i="1"/>
  <c r="C1359" i="1"/>
  <c r="B1054" i="1"/>
  <c r="C1054" i="1"/>
  <c r="C987" i="1"/>
  <c r="B987" i="1"/>
  <c r="B1122" i="1"/>
  <c r="C1122" i="1"/>
  <c r="B1212" i="1"/>
  <c r="C1212" i="1"/>
  <c r="C924" i="1"/>
  <c r="B924" i="1"/>
  <c r="B1126" i="1"/>
  <c r="C1126" i="1"/>
  <c r="B961" i="1"/>
  <c r="C961" i="1"/>
  <c r="C863" i="1"/>
  <c r="B863" i="1"/>
  <c r="C985" i="1"/>
  <c r="B985" i="1"/>
  <c r="B736" i="1"/>
  <c r="C736" i="1"/>
  <c r="B639" i="1"/>
  <c r="C639" i="1"/>
  <c r="B876" i="1"/>
  <c r="C876" i="1"/>
  <c r="C888" i="1"/>
  <c r="B888" i="1"/>
  <c r="B371" i="1"/>
  <c r="C371" i="1"/>
  <c r="C937" i="1"/>
  <c r="B937" i="1"/>
  <c r="B517" i="1"/>
  <c r="C517" i="1"/>
  <c r="B579" i="1"/>
  <c r="C579" i="1"/>
  <c r="B836" i="1"/>
  <c r="C836" i="1"/>
  <c r="B507" i="1"/>
  <c r="C507" i="1"/>
  <c r="C148" i="1"/>
  <c r="B148" i="1"/>
  <c r="C196" i="1"/>
  <c r="B196" i="1"/>
  <c r="C166" i="1"/>
  <c r="B166" i="1"/>
  <c r="B61" i="1"/>
  <c r="C61" i="1"/>
  <c r="C56" i="1"/>
  <c r="B56" i="1"/>
  <c r="C274" i="1"/>
  <c r="B274" i="1"/>
  <c r="C30" i="1"/>
  <c r="B30" i="1"/>
  <c r="C217" i="1"/>
  <c r="B217" i="1"/>
  <c r="C276" i="1"/>
  <c r="B276" i="1"/>
  <c r="B258" i="1"/>
  <c r="C258" i="1"/>
  <c r="B12" i="1"/>
  <c r="C12" i="1"/>
  <c r="B126" i="1"/>
  <c r="C126" i="1"/>
  <c r="B69" i="1"/>
  <c r="C69" i="1"/>
  <c r="C380" i="1"/>
  <c r="B380" i="1"/>
  <c r="B526" i="1"/>
  <c r="C526" i="1"/>
  <c r="C410" i="1"/>
  <c r="B410" i="1"/>
  <c r="C367" i="1"/>
  <c r="B367" i="1"/>
  <c r="C114" i="1"/>
  <c r="B114" i="1"/>
  <c r="B685" i="1"/>
  <c r="C685" i="1"/>
  <c r="C76" i="1"/>
  <c r="B76" i="1"/>
  <c r="B118" i="1"/>
  <c r="C118" i="1"/>
  <c r="C469" i="1"/>
  <c r="B469" i="1"/>
  <c r="C808" i="1"/>
  <c r="B808" i="1"/>
  <c r="C421" i="1"/>
  <c r="B421" i="1"/>
  <c r="B210" i="1"/>
  <c r="C210" i="1"/>
  <c r="C515" i="1"/>
  <c r="B515" i="1"/>
  <c r="B158" i="1"/>
  <c r="C158" i="1"/>
  <c r="C195" i="1"/>
  <c r="B195" i="1"/>
  <c r="C533" i="1"/>
  <c r="B533" i="1"/>
  <c r="B756" i="1"/>
  <c r="C756" i="1"/>
  <c r="C1223" i="1"/>
  <c r="B1223" i="1"/>
  <c r="C1099" i="1"/>
  <c r="B1099" i="1"/>
  <c r="B353" i="1"/>
  <c r="C353" i="1"/>
  <c r="C944" i="1"/>
  <c r="B944" i="1"/>
  <c r="C1186" i="1"/>
  <c r="B1186" i="1"/>
  <c r="B1031" i="1"/>
  <c r="C1031" i="1"/>
  <c r="B1601" i="1"/>
  <c r="C1601" i="1"/>
  <c r="B492" i="1"/>
  <c r="C492" i="1"/>
  <c r="C323" i="1"/>
  <c r="B323" i="1"/>
  <c r="C580" i="1"/>
  <c r="B580" i="1"/>
  <c r="B1070" i="1"/>
  <c r="C1070" i="1"/>
  <c r="B1603" i="1"/>
  <c r="C1603" i="1"/>
  <c r="C302" i="1"/>
  <c r="B302" i="1"/>
  <c r="B449" i="1"/>
  <c r="C449" i="1"/>
  <c r="C555" i="1"/>
  <c r="B555" i="1"/>
  <c r="C1237" i="1"/>
  <c r="B1237" i="1"/>
  <c r="C1428" i="1"/>
  <c r="B1428" i="1"/>
  <c r="B339" i="1"/>
  <c r="C339" i="1"/>
  <c r="C617" i="1"/>
  <c r="B617" i="1"/>
  <c r="C1232" i="1"/>
  <c r="B1232" i="1"/>
  <c r="C1030" i="1"/>
  <c r="B1030" i="1"/>
  <c r="C1129" i="1"/>
  <c r="B1129" i="1"/>
  <c r="C1705" i="1"/>
  <c r="B1705" i="1"/>
  <c r="B724" i="1"/>
  <c r="C724" i="1"/>
  <c r="C1378" i="1"/>
  <c r="B1378" i="1"/>
  <c r="B793" i="1"/>
  <c r="C793" i="1"/>
  <c r="B1196" i="1"/>
  <c r="C1196" i="1"/>
  <c r="C140" i="1"/>
  <c r="B140" i="1"/>
  <c r="C152" i="1"/>
  <c r="B152" i="1"/>
  <c r="C1216" i="1"/>
  <c r="B1216" i="1"/>
  <c r="B1258" i="1"/>
  <c r="C1258" i="1"/>
  <c r="C331" i="1"/>
  <c r="B331" i="1"/>
  <c r="B176" i="1"/>
  <c r="C176" i="1"/>
  <c r="C623" i="1"/>
  <c r="B623" i="1"/>
  <c r="C859" i="1"/>
  <c r="B859" i="1"/>
  <c r="C1437" i="1"/>
  <c r="B1437" i="1"/>
  <c r="B165" i="1"/>
  <c r="C165" i="1"/>
  <c r="C438" i="1"/>
  <c r="B438" i="1"/>
  <c r="B490" i="1"/>
  <c r="C490" i="1"/>
  <c r="B589" i="1"/>
  <c r="C589" i="1"/>
  <c r="B1175" i="1"/>
  <c r="C1175" i="1"/>
  <c r="B1172" i="1"/>
  <c r="C1172" i="1"/>
  <c r="B1316" i="1"/>
  <c r="C1316" i="1"/>
  <c r="B1405" i="1"/>
  <c r="C1405" i="1"/>
  <c r="C1671" i="1"/>
  <c r="B1671" i="1"/>
  <c r="B2263" i="1"/>
  <c r="C2263" i="1"/>
  <c r="B1988" i="1"/>
  <c r="C1988" i="1"/>
  <c r="B1747" i="1"/>
  <c r="C1747" i="1"/>
  <c r="B2213" i="1"/>
  <c r="C2213" i="1"/>
  <c r="C1712" i="1"/>
  <c r="B1712" i="1"/>
  <c r="C1708" i="1"/>
  <c r="B1708" i="1"/>
  <c r="B1780" i="1"/>
  <c r="C1780" i="1"/>
  <c r="C2257" i="1"/>
  <c r="B2257" i="1"/>
  <c r="C1383" i="1"/>
  <c r="B1383" i="1"/>
  <c r="B1934" i="1"/>
  <c r="C1934" i="1"/>
  <c r="C1982" i="1"/>
  <c r="B1982" i="1"/>
  <c r="B1600" i="1"/>
  <c r="C1600" i="1"/>
  <c r="C1402" i="1"/>
  <c r="B1402" i="1"/>
  <c r="B2176" i="1"/>
  <c r="C2176" i="1"/>
  <c r="B2330" i="1"/>
  <c r="C2330" i="1"/>
  <c r="B425" i="1"/>
  <c r="C425" i="1"/>
  <c r="B518" i="1"/>
  <c r="C518" i="1"/>
  <c r="C1162" i="1"/>
  <c r="B1162" i="1"/>
  <c r="B1308" i="1"/>
  <c r="C1308" i="1"/>
  <c r="B1630" i="1"/>
  <c r="C1630" i="1"/>
  <c r="B1550" i="1"/>
  <c r="C1550" i="1"/>
  <c r="B2148" i="1"/>
  <c r="C2148" i="1"/>
  <c r="B1702" i="1"/>
  <c r="C1702" i="1"/>
  <c r="C440" i="1"/>
  <c r="B440" i="1"/>
  <c r="C266" i="1"/>
  <c r="B266" i="1"/>
  <c r="B486" i="1"/>
  <c r="C486" i="1"/>
  <c r="B554" i="1"/>
  <c r="C554" i="1"/>
  <c r="C1206" i="1"/>
  <c r="B1206" i="1"/>
  <c r="B1370" i="1"/>
  <c r="C1370" i="1"/>
  <c r="B1651" i="1"/>
  <c r="C1651" i="1"/>
  <c r="C1582" i="1"/>
  <c r="B1582" i="1"/>
  <c r="B2161" i="1"/>
  <c r="C2161" i="1"/>
  <c r="B1707" i="1"/>
  <c r="C1707" i="1"/>
  <c r="C2104" i="1"/>
  <c r="B2104" i="1"/>
  <c r="C1963" i="1"/>
  <c r="B1963" i="1"/>
  <c r="C1774" i="1"/>
  <c r="B1774" i="1"/>
  <c r="C2361" i="1"/>
  <c r="B2361" i="1"/>
  <c r="B1409" i="1"/>
  <c r="C1409" i="1"/>
  <c r="B2201" i="1"/>
  <c r="C2201" i="1"/>
  <c r="C2122" i="1"/>
  <c r="B2122" i="1"/>
  <c r="C1902" i="1"/>
  <c r="B1902" i="1"/>
  <c r="B1789" i="1"/>
  <c r="C1789" i="1"/>
  <c r="B2121" i="1"/>
  <c r="C2121" i="1"/>
  <c r="C2339" i="1"/>
  <c r="B2339" i="1"/>
  <c r="B1855" i="1"/>
  <c r="C1855" i="1"/>
  <c r="B1763" i="1"/>
  <c r="C1763" i="1"/>
  <c r="B1723" i="1"/>
  <c r="C1723" i="1"/>
  <c r="C240" i="1"/>
  <c r="B240" i="1"/>
  <c r="B599" i="1"/>
  <c r="C599" i="1"/>
  <c r="C789" i="1"/>
  <c r="B789" i="1"/>
  <c r="B913" i="1"/>
  <c r="C913" i="1"/>
  <c r="C1131" i="1"/>
  <c r="B1131" i="1"/>
  <c r="B1661" i="1"/>
  <c r="C1661" i="1"/>
  <c r="B2000" i="1"/>
  <c r="C2000" i="1"/>
  <c r="B1828" i="1"/>
  <c r="C1828" i="1"/>
  <c r="C1635" i="1"/>
  <c r="B1635" i="1"/>
  <c r="B1144" i="1"/>
  <c r="C1144" i="1"/>
  <c r="C1287" i="1"/>
  <c r="B1287" i="1"/>
  <c r="B1757" i="1"/>
  <c r="C1757" i="1"/>
  <c r="C1571" i="1"/>
  <c r="B1571" i="1"/>
  <c r="C2374" i="1"/>
  <c r="B2374" i="1"/>
  <c r="B1644" i="1"/>
  <c r="C1644" i="1"/>
  <c r="B2472" i="1"/>
  <c r="C2472" i="1"/>
  <c r="B2328" i="1"/>
  <c r="C2328" i="1"/>
  <c r="B2441" i="1"/>
  <c r="C2441" i="1"/>
  <c r="B2342" i="1"/>
  <c r="C2342" i="1"/>
  <c r="B1274" i="1"/>
  <c r="C1274" i="1"/>
  <c r="B1006" i="1"/>
  <c r="C1006" i="1"/>
  <c r="B1947" i="1"/>
  <c r="C1947" i="1"/>
  <c r="B2059" i="1"/>
  <c r="C2059" i="1"/>
  <c r="C1594" i="1"/>
  <c r="B1594" i="1"/>
  <c r="C1946" i="1"/>
  <c r="B1946" i="1"/>
  <c r="C2363" i="1"/>
  <c r="B2363" i="1"/>
  <c r="B2481" i="1"/>
  <c r="C2481" i="1"/>
  <c r="B2214" i="1"/>
  <c r="C2214" i="1"/>
  <c r="B2428" i="1"/>
  <c r="C2428" i="1"/>
  <c r="C2311" i="1"/>
  <c r="B2311" i="1"/>
  <c r="B2344" i="1"/>
  <c r="C2344" i="1"/>
  <c r="B2405" i="1"/>
  <c r="C2405" i="1"/>
  <c r="C2450" i="1"/>
  <c r="B2450" i="1"/>
  <c r="B2129" i="1"/>
  <c r="C2129" i="1"/>
  <c r="B2203" i="1"/>
  <c r="C2203" i="1"/>
  <c r="C1860" i="1"/>
  <c r="B1860" i="1"/>
  <c r="C1996" i="1"/>
  <c r="B1996" i="1"/>
  <c r="C2205" i="1"/>
  <c r="B2205" i="1"/>
  <c r="C1634" i="1"/>
  <c r="B1634" i="1"/>
  <c r="C1941" i="1"/>
  <c r="B1941" i="1"/>
  <c r="B2030" i="1"/>
  <c r="C2030" i="1"/>
  <c r="B1896" i="1"/>
  <c r="C1896" i="1"/>
  <c r="C2061" i="1"/>
  <c r="B2061" i="1"/>
  <c r="B2261" i="1"/>
  <c r="C2261" i="1"/>
  <c r="B2333" i="1"/>
  <c r="C2333" i="1"/>
  <c r="B1811" i="1"/>
  <c r="C1811" i="1"/>
  <c r="B1666" i="1"/>
  <c r="C1666" i="1"/>
  <c r="B1545" i="1"/>
  <c r="C1545" i="1"/>
  <c r="B1878" i="1"/>
  <c r="C1878" i="1"/>
  <c r="B2174" i="1"/>
  <c r="C2174" i="1"/>
  <c r="B1887" i="1"/>
  <c r="C1887" i="1"/>
  <c r="B2137" i="1"/>
  <c r="C2137" i="1"/>
  <c r="B1417" i="1"/>
  <c r="C1417" i="1"/>
  <c r="C1555" i="1"/>
  <c r="B1555" i="1"/>
  <c r="C1806" i="1"/>
  <c r="B1806" i="1"/>
  <c r="B1995" i="1"/>
  <c r="C1995" i="1"/>
  <c r="B1515" i="1"/>
  <c r="C1515" i="1"/>
  <c r="B1508" i="1"/>
  <c r="C1508" i="1"/>
  <c r="B1135" i="1"/>
  <c r="C1135" i="1"/>
  <c r="C978" i="1"/>
  <c r="B978" i="1"/>
  <c r="C1114" i="1"/>
  <c r="B1114" i="1"/>
  <c r="B1454" i="1"/>
  <c r="C1454" i="1"/>
  <c r="B1019" i="1"/>
  <c r="C1019" i="1"/>
  <c r="C1349" i="1"/>
  <c r="B1349" i="1"/>
  <c r="B1329" i="1"/>
  <c r="C1329" i="1"/>
  <c r="B1313" i="1"/>
  <c r="C1313" i="1"/>
  <c r="B1051" i="1"/>
  <c r="C1051" i="1"/>
  <c r="C854" i="1"/>
  <c r="B854" i="1"/>
  <c r="C1097" i="1"/>
  <c r="B1097" i="1"/>
  <c r="B1201" i="1"/>
  <c r="C1201" i="1"/>
  <c r="B829" i="1"/>
  <c r="C829" i="1"/>
  <c r="B967" i="1"/>
  <c r="C967" i="1"/>
  <c r="C915" i="1"/>
  <c r="B915" i="1"/>
  <c r="C822" i="1"/>
  <c r="B822" i="1"/>
  <c r="C966" i="1"/>
  <c r="B966" i="1"/>
  <c r="B727" i="1"/>
  <c r="C727" i="1"/>
  <c r="B633" i="1"/>
  <c r="C633" i="1"/>
  <c r="B807" i="1"/>
  <c r="C807" i="1"/>
  <c r="B832" i="1"/>
  <c r="C832" i="1"/>
  <c r="B171" i="1"/>
  <c r="C171" i="1"/>
  <c r="B935" i="1"/>
  <c r="C935" i="1"/>
  <c r="C514" i="1"/>
  <c r="B514" i="1"/>
  <c r="B544" i="1"/>
  <c r="C544" i="1"/>
  <c r="B771" i="1"/>
  <c r="C771" i="1"/>
  <c r="B501" i="1"/>
  <c r="C501" i="1"/>
  <c r="B113" i="1"/>
  <c r="C113" i="1"/>
  <c r="C132" i="1"/>
  <c r="B132" i="1"/>
  <c r="B145" i="1"/>
  <c r="C145" i="1"/>
  <c r="C33" i="1"/>
  <c r="B33" i="1"/>
  <c r="B45" i="1"/>
  <c r="C45" i="1"/>
  <c r="B268" i="1"/>
  <c r="C268" i="1"/>
  <c r="C15" i="1"/>
  <c r="B15" i="1"/>
  <c r="B175" i="1"/>
  <c r="C175" i="1"/>
  <c r="C231" i="1"/>
  <c r="B231" i="1"/>
  <c r="B233" i="1"/>
  <c r="C233" i="1"/>
  <c r="B9" i="1"/>
  <c r="C9" i="1"/>
  <c r="C24" i="1"/>
  <c r="B24" i="1"/>
  <c r="B57" i="1"/>
  <c r="C57" i="1"/>
  <c r="C389" i="1"/>
  <c r="B389" i="1"/>
  <c r="C409" i="1"/>
  <c r="B409" i="1"/>
  <c r="C261" i="1"/>
  <c r="B261" i="1"/>
  <c r="B343" i="1"/>
  <c r="C343" i="1"/>
  <c r="B376" i="1"/>
  <c r="C376" i="1"/>
  <c r="B104" i="1"/>
  <c r="C104" i="1"/>
  <c r="C245" i="1"/>
  <c r="B245" i="1"/>
  <c r="B462" i="1"/>
  <c r="C462" i="1"/>
  <c r="C672" i="1"/>
  <c r="B672" i="1"/>
  <c r="B576" i="1"/>
  <c r="C576" i="1"/>
  <c r="B396" i="1"/>
  <c r="C396" i="1"/>
  <c r="C99" i="1"/>
  <c r="B99" i="1"/>
  <c r="C581" i="1"/>
  <c r="B581" i="1"/>
  <c r="C263" i="1"/>
  <c r="B263" i="1"/>
  <c r="B347" i="1"/>
  <c r="C347" i="1"/>
  <c r="C996" i="1"/>
  <c r="B996" i="1"/>
  <c r="C213" i="1"/>
  <c r="B213" i="1"/>
  <c r="C472" i="1"/>
  <c r="B472" i="1"/>
  <c r="B296" i="1"/>
  <c r="C296" i="1"/>
  <c r="B869" i="1"/>
  <c r="C869" i="1"/>
  <c r="C326" i="1"/>
  <c r="B326" i="1"/>
  <c r="B374" i="1"/>
  <c r="C374" i="1"/>
  <c r="C235" i="1"/>
  <c r="B235" i="1"/>
  <c r="C958" i="1"/>
  <c r="B958" i="1"/>
  <c r="C910" i="1"/>
  <c r="B910" i="1"/>
  <c r="B1471" i="1"/>
  <c r="C1471" i="1"/>
  <c r="C1176" i="1"/>
  <c r="B1176" i="1"/>
  <c r="B1118" i="1"/>
  <c r="C1118" i="1"/>
  <c r="B1557" i="1"/>
  <c r="C1557" i="1"/>
  <c r="B723" i="1"/>
  <c r="C723" i="1"/>
  <c r="B759" i="1"/>
  <c r="C759" i="1"/>
  <c r="C244" i="1"/>
  <c r="B244" i="1"/>
  <c r="B103" i="1"/>
  <c r="C103" i="1"/>
  <c r="B835" i="1"/>
  <c r="C835" i="1"/>
  <c r="B1324" i="1"/>
  <c r="C1324" i="1"/>
  <c r="C1240" i="1"/>
  <c r="B1240" i="1"/>
  <c r="B277" i="1"/>
  <c r="C277" i="1"/>
  <c r="B496" i="1"/>
  <c r="C496" i="1"/>
  <c r="C990" i="1"/>
  <c r="B990" i="1"/>
  <c r="B1398" i="1"/>
  <c r="C1398" i="1"/>
  <c r="C186" i="1"/>
  <c r="B186" i="1"/>
  <c r="C37" i="1"/>
  <c r="B37" i="1"/>
  <c r="C509" i="1"/>
  <c r="B509" i="1"/>
  <c r="C546" i="1"/>
  <c r="B546" i="1"/>
  <c r="C1198" i="1"/>
  <c r="B1198" i="1"/>
  <c r="B616" i="1"/>
  <c r="C616" i="1"/>
  <c r="B1296" i="1"/>
  <c r="C1296" i="1"/>
  <c r="B1184" i="1"/>
  <c r="C1184" i="1"/>
  <c r="C665" i="1"/>
  <c r="B665" i="1"/>
  <c r="C1076" i="1"/>
  <c r="B1076" i="1"/>
  <c r="C1367" i="1"/>
  <c r="B1367" i="1"/>
  <c r="C328" i="1"/>
  <c r="B328" i="1"/>
  <c r="B607" i="1"/>
  <c r="C607" i="1"/>
  <c r="B802" i="1"/>
  <c r="C802" i="1"/>
  <c r="B1263" i="1"/>
  <c r="C1263" i="1"/>
  <c r="C479" i="1"/>
  <c r="B479" i="1"/>
  <c r="B745" i="1"/>
  <c r="C745" i="1"/>
  <c r="C1209" i="1"/>
  <c r="B1209" i="1"/>
  <c r="B1077" i="1"/>
  <c r="C1077" i="1"/>
  <c r="B383" i="1"/>
  <c r="C383" i="1"/>
  <c r="B122" i="1"/>
  <c r="C122" i="1"/>
  <c r="C471" i="1"/>
  <c r="B471" i="1"/>
  <c r="C552" i="1"/>
  <c r="B552" i="1"/>
  <c r="B1335" i="1"/>
  <c r="C1335" i="1"/>
  <c r="B1204" i="1"/>
  <c r="C1204" i="1"/>
  <c r="B1326" i="1"/>
  <c r="C1326" i="1"/>
  <c r="C1726" i="1"/>
  <c r="B1726" i="1"/>
  <c r="C2209" i="1"/>
  <c r="B2209" i="1"/>
  <c r="B1952" i="1"/>
  <c r="C1952" i="1"/>
  <c r="B1452" i="1"/>
  <c r="C1452" i="1"/>
  <c r="B2069" i="1"/>
  <c r="C2069" i="1"/>
  <c r="B2397" i="1"/>
  <c r="C2397" i="1"/>
  <c r="C1940" i="1"/>
  <c r="B1940" i="1"/>
  <c r="B1867" i="1"/>
  <c r="C1867" i="1"/>
  <c r="B2232" i="1"/>
  <c r="C2232" i="1"/>
  <c r="C2415" i="1"/>
  <c r="B2415" i="1"/>
  <c r="C1589" i="1"/>
  <c r="B1589" i="1"/>
  <c r="B2358" i="1"/>
  <c r="C2358" i="1"/>
  <c r="C2380" i="1"/>
  <c r="B2380" i="1"/>
  <c r="B1846" i="1"/>
  <c r="C1846" i="1"/>
  <c r="C1590" i="1"/>
  <c r="B1590" i="1"/>
  <c r="C1891" i="1"/>
  <c r="B1891" i="1"/>
  <c r="B2498" i="1"/>
  <c r="C2498" i="1"/>
  <c r="C769" i="1"/>
  <c r="B769" i="1"/>
  <c r="C761" i="1"/>
  <c r="B761" i="1"/>
  <c r="C737" i="1"/>
  <c r="B737" i="1"/>
  <c r="C1531" i="1"/>
  <c r="B1531" i="1"/>
  <c r="C1171" i="1"/>
  <c r="B1171" i="1"/>
  <c r="B1487" i="1"/>
  <c r="C1487" i="1"/>
  <c r="B2015" i="1"/>
  <c r="C2015" i="1"/>
  <c r="B2010" i="1"/>
  <c r="C2010" i="1"/>
  <c r="C187" i="1"/>
  <c r="B187" i="1"/>
  <c r="C395" i="1"/>
  <c r="B395" i="1"/>
  <c r="B799" i="1"/>
  <c r="C799" i="1"/>
  <c r="C768" i="1"/>
  <c r="B768" i="1"/>
  <c r="C752" i="1"/>
  <c r="B752" i="1"/>
  <c r="B1534" i="1"/>
  <c r="C1534" i="1"/>
  <c r="C1312" i="1"/>
  <c r="B1312" i="1"/>
  <c r="B1551" i="1"/>
  <c r="C1551" i="1"/>
  <c r="B2151" i="1"/>
  <c r="C2151" i="1"/>
  <c r="C2037" i="1"/>
  <c r="B2037" i="1"/>
  <c r="B1641" i="1"/>
  <c r="C1641" i="1"/>
  <c r="C1474" i="1"/>
  <c r="B1474" i="1"/>
  <c r="B2268" i="1"/>
  <c r="C2268" i="1"/>
  <c r="C2398" i="1"/>
  <c r="B2398" i="1"/>
  <c r="B1785" i="1"/>
  <c r="C1785" i="1"/>
  <c r="B1618" i="1"/>
  <c r="C1618" i="1"/>
  <c r="B1698" i="1"/>
  <c r="C1698" i="1"/>
  <c r="C2110" i="1"/>
  <c r="B2110" i="1"/>
  <c r="B2016" i="1"/>
  <c r="C2016" i="1"/>
  <c r="B1906" i="1"/>
  <c r="C1906" i="1"/>
  <c r="C2479" i="1"/>
  <c r="B2479" i="1"/>
  <c r="B2112" i="1"/>
  <c r="C2112" i="1"/>
  <c r="B2288" i="1"/>
  <c r="C2288" i="1"/>
  <c r="C2247" i="1"/>
  <c r="B2247" i="1"/>
  <c r="C49" i="1"/>
  <c r="B49" i="1"/>
  <c r="B680" i="1"/>
  <c r="C680" i="1"/>
  <c r="B813" i="1"/>
  <c r="C813" i="1"/>
  <c r="B1220" i="1"/>
  <c r="C1220" i="1"/>
  <c r="B1146" i="1"/>
  <c r="C1146" i="1"/>
  <c r="C1637" i="1"/>
  <c r="B1637" i="1"/>
  <c r="C1477" i="1"/>
  <c r="B1477" i="1"/>
  <c r="C2281" i="1"/>
  <c r="B2281" i="1"/>
  <c r="B2159" i="1"/>
  <c r="C2159" i="1"/>
  <c r="C1261" i="1"/>
  <c r="B1261" i="1"/>
  <c r="C1522" i="1"/>
  <c r="B1522" i="1"/>
  <c r="C1745" i="1"/>
  <c r="B1745" i="1"/>
  <c r="C1794" i="1"/>
  <c r="B1794" i="1"/>
  <c r="C2012" i="1"/>
  <c r="B2012" i="1"/>
  <c r="B1939" i="1"/>
  <c r="C1939" i="1"/>
  <c r="B2453" i="1"/>
  <c r="C2453" i="1"/>
  <c r="C2322" i="1"/>
  <c r="B2322" i="1"/>
  <c r="C2336" i="1"/>
  <c r="B2336" i="1"/>
  <c r="B902" i="1"/>
  <c r="C902" i="1"/>
  <c r="B1095" i="1"/>
  <c r="C1095" i="1"/>
  <c r="C726" i="1"/>
  <c r="B726" i="1"/>
  <c r="C1558" i="1"/>
  <c r="B1558" i="1"/>
  <c r="C1606" i="1"/>
  <c r="B1606" i="1"/>
  <c r="B2136" i="1"/>
  <c r="C2136" i="1"/>
  <c r="B2250" i="1"/>
  <c r="C2250" i="1"/>
  <c r="C2421" i="1"/>
  <c r="B2421" i="1"/>
  <c r="B2180" i="1"/>
  <c r="C2180" i="1"/>
  <c r="C2431" i="1"/>
  <c r="B2431" i="1"/>
  <c r="B2414" i="1"/>
  <c r="C2414" i="1"/>
  <c r="C2455" i="1"/>
  <c r="B2455" i="1"/>
  <c r="C2313" i="1"/>
  <c r="B2313" i="1"/>
  <c r="B2352" i="1"/>
  <c r="C2352" i="1"/>
  <c r="B2496" i="1"/>
  <c r="C2496" i="1"/>
  <c r="C2084" i="1"/>
  <c r="B2084" i="1"/>
  <c r="C2087" i="1"/>
  <c r="B2087" i="1"/>
  <c r="B1769" i="1"/>
  <c r="C1769" i="1"/>
  <c r="B1993" i="1"/>
  <c r="C1993" i="1"/>
  <c r="B2199" i="1"/>
  <c r="C2199" i="1"/>
  <c r="B2449" i="1"/>
  <c r="C2449" i="1"/>
  <c r="C1938" i="1"/>
  <c r="B1938" i="1"/>
  <c r="B1944" i="1"/>
  <c r="C1944" i="1"/>
  <c r="B1859" i="1"/>
  <c r="C1859" i="1"/>
  <c r="B1975" i="1"/>
  <c r="C1975" i="1"/>
  <c r="C2211" i="1"/>
  <c r="B2211" i="1"/>
  <c r="C2321" i="1"/>
  <c r="B2321" i="1"/>
  <c r="C1657" i="1"/>
  <c r="B1657" i="1"/>
  <c r="B1610" i="1"/>
  <c r="C1610" i="1"/>
  <c r="B1539" i="1"/>
  <c r="C1539" i="1"/>
  <c r="C1875" i="1"/>
  <c r="B1875" i="1"/>
  <c r="B2134" i="1"/>
  <c r="C2134" i="1"/>
  <c r="B1861" i="1"/>
  <c r="C1861" i="1"/>
  <c r="C2116" i="1"/>
  <c r="B2116" i="1"/>
  <c r="B1541" i="1"/>
  <c r="C1541" i="1"/>
  <c r="B1495" i="1"/>
  <c r="C1495" i="1"/>
  <c r="B1764" i="1"/>
  <c r="C1764" i="1"/>
  <c r="B1990" i="1"/>
  <c r="C1990" i="1"/>
  <c r="B1427" i="1"/>
  <c r="C1427" i="1"/>
  <c r="B1502" i="1"/>
  <c r="C1502" i="1"/>
  <c r="C1073" i="1"/>
  <c r="B1073" i="1"/>
  <c r="C732" i="1"/>
  <c r="B732" i="1"/>
  <c r="B1042" i="1"/>
  <c r="C1042" i="1"/>
  <c r="C1429" i="1"/>
  <c r="B1429" i="1"/>
  <c r="C1365" i="1"/>
  <c r="B1365" i="1"/>
  <c r="B1317" i="1"/>
  <c r="C1317" i="1"/>
  <c r="C1218" i="1"/>
  <c r="B1218" i="1"/>
  <c r="C1249" i="1"/>
  <c r="B1249" i="1"/>
  <c r="B1020" i="1"/>
  <c r="C1020" i="1"/>
  <c r="B795" i="1"/>
  <c r="C795" i="1"/>
  <c r="C1025" i="1"/>
  <c r="B1025" i="1"/>
  <c r="B1078" i="1"/>
  <c r="C1078" i="1"/>
  <c r="B770" i="1"/>
  <c r="C770" i="1"/>
  <c r="B964" i="1"/>
  <c r="C964" i="1"/>
  <c r="B898" i="1"/>
  <c r="C898" i="1"/>
  <c r="B796" i="1"/>
  <c r="C796" i="1"/>
  <c r="C955" i="1"/>
  <c r="B955" i="1"/>
  <c r="B718" i="1"/>
  <c r="C718" i="1"/>
  <c r="C621" i="1"/>
  <c r="B621" i="1"/>
  <c r="B609" i="1"/>
  <c r="C609" i="1"/>
  <c r="B827" i="1"/>
  <c r="C827" i="1"/>
  <c r="C638" i="1"/>
  <c r="B638" i="1"/>
  <c r="B894" i="1"/>
  <c r="C894" i="1"/>
  <c r="B508" i="1"/>
  <c r="C508" i="1"/>
  <c r="B541" i="1"/>
  <c r="C541" i="1"/>
  <c r="B766" i="1"/>
  <c r="C766" i="1"/>
  <c r="C498" i="1"/>
  <c r="B498" i="1"/>
  <c r="B98" i="1"/>
  <c r="C98" i="1"/>
  <c r="C81" i="1"/>
  <c r="B81" i="1"/>
  <c r="B125" i="1"/>
  <c r="C125" i="1"/>
  <c r="C478" i="1"/>
  <c r="B478" i="1"/>
  <c r="C18" i="1"/>
  <c r="B18" i="1"/>
  <c r="B265" i="1"/>
  <c r="C265" i="1"/>
  <c r="B537" i="1"/>
  <c r="C537" i="1"/>
  <c r="B139" i="1"/>
  <c r="C139" i="1"/>
  <c r="B144" i="1"/>
  <c r="C144" i="1"/>
  <c r="B202" i="1"/>
  <c r="C202" i="1"/>
  <c r="C420" i="1"/>
  <c r="B420" i="1"/>
  <c r="B477" i="1"/>
  <c r="C477" i="1"/>
  <c r="C6" i="1"/>
  <c r="B6" i="1"/>
  <c r="A170" i="2"/>
  <c r="AA146" i="1" l="1"/>
  <c r="Z25" i="1"/>
  <c r="Z102" i="1"/>
  <c r="Z146" i="1"/>
  <c r="V86" i="1"/>
  <c r="W86" i="1" s="1"/>
  <c r="AA29" i="1"/>
  <c r="AA102" i="1"/>
  <c r="AA199" i="1"/>
  <c r="V123" i="1"/>
  <c r="W123" i="1" s="1"/>
  <c r="Z91" i="1"/>
  <c r="AA154" i="1"/>
  <c r="Y78" i="1"/>
  <c r="V146" i="1"/>
  <c r="W146" i="1" s="1"/>
  <c r="Y25" i="1"/>
  <c r="Y86" i="1"/>
  <c r="AA93" i="1"/>
  <c r="Z84" i="1"/>
  <c r="Z39" i="1"/>
  <c r="V102" i="1"/>
  <c r="W102" i="1" s="1"/>
  <c r="Z123" i="1"/>
  <c r="AA91" i="1"/>
  <c r="Y154" i="1"/>
  <c r="V78" i="1"/>
  <c r="W78" i="1" s="1"/>
  <c r="AA25" i="1"/>
  <c r="AA86" i="1"/>
  <c r="Y84" i="1"/>
  <c r="AA39" i="1"/>
  <c r="V199" i="1"/>
  <c r="W199" i="1" s="1"/>
  <c r="V93" i="1"/>
  <c r="W93" i="1" s="1"/>
  <c r="V84" i="1"/>
  <c r="W84" i="1" s="1"/>
  <c r="Y199" i="1"/>
  <c r="AA201" i="1"/>
  <c r="Y131" i="1"/>
  <c r="Y136" i="1"/>
  <c r="Z62" i="1"/>
  <c r="AA136" i="1"/>
  <c r="Y62" i="1"/>
  <c r="Y93" i="1"/>
  <c r="V201" i="1"/>
  <c r="W201" i="1" s="1"/>
  <c r="V22" i="1"/>
  <c r="W22" i="1" s="1"/>
  <c r="V131" i="1"/>
  <c r="W131" i="1" s="1"/>
  <c r="Z93" i="1"/>
  <c r="V26" i="1"/>
  <c r="W26" i="1" s="1"/>
  <c r="AA62" i="1"/>
  <c r="AA142" i="1"/>
  <c r="V29" i="1"/>
  <c r="W29" i="1" s="1"/>
  <c r="V162" i="1"/>
  <c r="W162" i="1" s="1"/>
  <c r="Z26" i="1"/>
  <c r="V133" i="1"/>
  <c r="W133" i="1" s="1"/>
  <c r="AA22" i="1"/>
  <c r="V42" i="1"/>
  <c r="W42" i="1" s="1"/>
  <c r="AA131" i="1"/>
  <c r="AA66" i="1"/>
  <c r="V62" i="1"/>
  <c r="W62" i="1" s="1"/>
  <c r="AA162" i="1"/>
  <c r="AA123" i="1"/>
  <c r="Y91" i="1"/>
  <c r="Z184" i="1"/>
  <c r="AA179" i="1"/>
  <c r="AA112" i="1"/>
  <c r="Y120" i="1"/>
  <c r="Z46" i="1"/>
  <c r="AA41" i="1"/>
  <c r="Y8" i="1"/>
  <c r="Z130" i="1"/>
  <c r="AA134" i="1"/>
  <c r="V179" i="1"/>
  <c r="W179" i="1" s="1"/>
  <c r="V112" i="1"/>
  <c r="W112" i="1" s="1"/>
  <c r="V41" i="1"/>
  <c r="W41" i="1" s="1"/>
  <c r="AA160" i="1"/>
  <c r="AA55" i="1"/>
  <c r="Z179" i="1"/>
  <c r="Z112" i="1"/>
  <c r="AA46" i="1"/>
  <c r="V160" i="1"/>
  <c r="W160" i="1" s="1"/>
  <c r="Y179" i="1"/>
  <c r="AA63" i="1"/>
  <c r="Y155" i="1"/>
  <c r="Z41" i="1"/>
  <c r="Z160" i="1"/>
  <c r="Y71" i="1"/>
  <c r="AA17" i="1"/>
  <c r="Z155" i="1"/>
  <c r="Y46" i="1"/>
  <c r="Y160" i="1"/>
  <c r="AA71" i="1"/>
  <c r="V17" i="1"/>
  <c r="W17" i="1" s="1"/>
  <c r="Y13" i="1"/>
  <c r="AA155" i="1"/>
  <c r="V71" i="1"/>
  <c r="W71" i="1" s="1"/>
  <c r="AA48" i="1"/>
  <c r="Y94" i="1"/>
  <c r="Y17" i="1"/>
  <c r="Z34" i="1"/>
  <c r="AA13" i="1"/>
  <c r="Y72" i="1"/>
  <c r="V138" i="1"/>
  <c r="W138" i="1" s="1"/>
  <c r="V34" i="1"/>
  <c r="W34" i="1" s="1"/>
  <c r="V13" i="1"/>
  <c r="W13" i="1" s="1"/>
  <c r="AA192" i="1"/>
  <c r="V63" i="1"/>
  <c r="W63" i="1" s="1"/>
  <c r="Y47" i="1"/>
  <c r="Z72" i="1"/>
  <c r="Y138" i="1"/>
  <c r="V97" i="1"/>
  <c r="W97" i="1" s="1"/>
  <c r="Y192" i="1"/>
  <c r="V47" i="1"/>
  <c r="W47" i="1" s="1"/>
  <c r="AA72" i="1"/>
  <c r="Z47" i="1"/>
  <c r="Y55" i="1"/>
  <c r="AA10" i="1"/>
  <c r="AA138" i="1"/>
  <c r="Y38" i="1"/>
  <c r="AA193" i="1"/>
  <c r="V185" i="1"/>
  <c r="W185" i="1" s="1"/>
  <c r="AA95" i="1"/>
  <c r="AA170" i="1"/>
  <c r="Y10" i="1"/>
  <c r="Y95" i="1"/>
  <c r="AA52" i="1"/>
  <c r="Z185" i="1"/>
  <c r="V95" i="1"/>
  <c r="W95" i="1" s="1"/>
  <c r="V38" i="1"/>
  <c r="W38" i="1" s="1"/>
  <c r="Y193" i="1"/>
  <c r="Y185" i="1"/>
  <c r="Z38" i="1"/>
  <c r="Y147" i="1"/>
  <c r="Z65" i="1"/>
  <c r="AA115" i="1"/>
  <c r="Z23" i="1"/>
  <c r="Z54" i="1"/>
  <c r="Y134" i="1"/>
  <c r="Z161" i="1"/>
  <c r="AA88" i="1"/>
  <c r="Y23" i="1"/>
  <c r="AA23" i="1"/>
  <c r="V55" i="1"/>
  <c r="W55" i="1" s="1"/>
  <c r="Z117" i="1"/>
  <c r="AA79" i="1"/>
  <c r="Y170" i="1"/>
  <c r="V161" i="1"/>
  <c r="W161" i="1" s="1"/>
  <c r="Z95" i="1"/>
  <c r="Y88" i="1"/>
  <c r="V11" i="1"/>
  <c r="W11" i="1" s="1"/>
  <c r="Y163" i="1"/>
  <c r="V156" i="1"/>
  <c r="W156" i="1" s="1"/>
  <c r="Y121" i="1"/>
  <c r="AA60" i="1"/>
  <c r="Y180" i="1"/>
  <c r="Y75" i="1"/>
  <c r="V169" i="1"/>
  <c r="W169" i="1" s="1"/>
  <c r="V188" i="1"/>
  <c r="W188" i="1" s="1"/>
  <c r="Z149" i="1"/>
  <c r="AA135" i="1"/>
  <c r="AA108" i="1"/>
  <c r="V88" i="1"/>
  <c r="W88" i="1" s="1"/>
  <c r="Z188" i="1"/>
  <c r="Y149" i="1"/>
  <c r="Z108" i="1"/>
  <c r="Z52" i="1"/>
  <c r="Z88" i="1"/>
  <c r="AA67" i="1"/>
  <c r="AA121" i="1"/>
  <c r="AA59" i="1"/>
  <c r="V75" i="1"/>
  <c r="W75" i="1" s="1"/>
  <c r="Y82" i="1"/>
  <c r="Y188" i="1"/>
  <c r="AA149" i="1"/>
  <c r="Y52" i="1"/>
  <c r="V60" i="1"/>
  <c r="W60" i="1" s="1"/>
  <c r="Z59" i="1"/>
  <c r="AA75" i="1"/>
  <c r="AA82" i="1"/>
  <c r="V52" i="1"/>
  <c r="W52" i="1" s="1"/>
  <c r="Z90" i="1"/>
  <c r="Y67" i="1"/>
  <c r="Z121" i="1"/>
  <c r="Y60" i="1"/>
  <c r="V59" i="1"/>
  <c r="W59" i="1" s="1"/>
  <c r="Z82" i="1"/>
  <c r="V67" i="1"/>
  <c r="W67" i="1" s="1"/>
  <c r="Y89" i="1"/>
  <c r="V121" i="1"/>
  <c r="W121" i="1" s="1"/>
  <c r="Y124" i="1"/>
  <c r="V82" i="1"/>
  <c r="W82" i="1" s="1"/>
  <c r="AA85" i="1"/>
  <c r="Z164" i="1"/>
  <c r="Y127" i="1"/>
  <c r="Z119" i="1"/>
  <c r="Z20" i="1"/>
  <c r="Y108" i="1"/>
  <c r="V27" i="1"/>
  <c r="W27" i="1" s="1"/>
  <c r="Z89" i="1"/>
  <c r="AA163" i="1"/>
  <c r="Y156" i="1"/>
  <c r="AA119" i="1"/>
  <c r="V143" i="1"/>
  <c r="W143" i="1" s="1"/>
  <c r="V20" i="1"/>
  <c r="W20" i="1" s="1"/>
  <c r="AA169" i="1"/>
  <c r="V89" i="1"/>
  <c r="W89" i="1" s="1"/>
  <c r="V119" i="1"/>
  <c r="W119" i="1" s="1"/>
  <c r="Y143" i="1"/>
  <c r="AA20" i="1"/>
  <c r="Y16" i="1"/>
  <c r="V150" i="1"/>
  <c r="W150" i="1" s="1"/>
  <c r="V198" i="1"/>
  <c r="W198" i="1" s="1"/>
  <c r="Z43" i="1"/>
  <c r="Y137" i="1"/>
  <c r="AA198" i="1"/>
  <c r="V16" i="1"/>
  <c r="W16" i="1" s="1"/>
  <c r="Y168" i="1"/>
  <c r="Y198" i="1"/>
  <c r="AA151" i="1"/>
  <c r="V168" i="1"/>
  <c r="W168" i="1" s="1"/>
  <c r="Y110" i="1"/>
  <c r="Y100" i="1"/>
  <c r="Z177" i="1"/>
  <c r="Z159" i="1"/>
  <c r="AA100" i="1"/>
  <c r="Z194" i="1"/>
  <c r="V177" i="1"/>
  <c r="W177" i="1" s="1"/>
  <c r="V159" i="1"/>
  <c r="W159" i="1" s="1"/>
  <c r="Z110" i="1"/>
  <c r="V73" i="1"/>
  <c r="W73" i="1" s="1"/>
  <c r="AA129" i="1"/>
  <c r="Z174" i="1"/>
  <c r="Z150" i="1"/>
  <c r="AA177" i="1"/>
  <c r="V70" i="1"/>
  <c r="W70" i="1" s="1"/>
  <c r="Y159" i="1"/>
  <c r="V129" i="1"/>
  <c r="W129" i="1" s="1"/>
  <c r="AA190" i="1"/>
  <c r="AA73" i="1"/>
  <c r="Y129" i="1"/>
  <c r="Z16" i="1"/>
  <c r="AA150" i="1"/>
  <c r="V141" i="1"/>
  <c r="W141" i="1" s="1"/>
  <c r="AA5" i="1"/>
  <c r="V148" i="1"/>
  <c r="W148" i="1" s="1"/>
  <c r="Y166" i="1"/>
  <c r="Z141" i="1"/>
  <c r="Z148" i="1"/>
  <c r="V166" i="1"/>
  <c r="W166" i="1" s="1"/>
  <c r="V64" i="1"/>
  <c r="W64" i="1" s="1"/>
  <c r="Z182" i="1"/>
  <c r="AA68" i="1"/>
  <c r="AA40" i="1"/>
  <c r="V172" i="1"/>
  <c r="W172" i="1" s="1"/>
  <c r="Z51" i="1"/>
  <c r="AA182" i="1"/>
  <c r="Y68" i="1"/>
  <c r="Z87" i="1"/>
  <c r="V191" i="1"/>
  <c r="W191" i="1" s="1"/>
  <c r="V51" i="1"/>
  <c r="W51" i="1" s="1"/>
  <c r="AA96" i="1"/>
  <c r="Y177" i="1"/>
  <c r="AA19" i="1"/>
  <c r="Y51" i="1"/>
  <c r="Z96" i="1"/>
  <c r="Y150" i="1"/>
  <c r="Z128" i="1"/>
  <c r="Z19" i="1"/>
  <c r="Y107" i="1"/>
  <c r="AA172" i="1"/>
  <c r="AA51" i="1"/>
  <c r="Y96" i="1"/>
  <c r="AA87" i="1"/>
  <c r="Z69" i="1"/>
  <c r="Y128" i="1"/>
  <c r="AA28" i="1"/>
  <c r="Y19" i="1"/>
  <c r="V61" i="1"/>
  <c r="W61" i="1" s="1"/>
  <c r="V100" i="1"/>
  <c r="W100" i="1" s="1"/>
  <c r="Y194" i="1"/>
  <c r="AA137" i="1"/>
  <c r="Z28" i="1"/>
  <c r="Z106" i="1"/>
  <c r="AA141" i="1"/>
  <c r="V107" i="1"/>
  <c r="W107" i="1" s="1"/>
  <c r="Y36" i="1"/>
  <c r="V5" i="1"/>
  <c r="W5" i="1" s="1"/>
  <c r="Z100" i="1"/>
  <c r="V137" i="1"/>
  <c r="W137" i="1" s="1"/>
  <c r="Y105" i="1"/>
  <c r="V36" i="1"/>
  <c r="W36" i="1" s="1"/>
  <c r="Y5" i="1"/>
  <c r="V28" i="1"/>
  <c r="W28" i="1" s="1"/>
  <c r="Y148" i="1"/>
  <c r="Y61" i="1"/>
  <c r="Z12" i="1"/>
  <c r="Y171" i="1"/>
  <c r="V126" i="1"/>
  <c r="W126" i="1" s="1"/>
  <c r="Y195" i="1"/>
  <c r="Z45" i="1"/>
  <c r="V15" i="1"/>
  <c r="W15" i="1" s="1"/>
  <c r="AA186" i="1"/>
  <c r="V195" i="1"/>
  <c r="W195" i="1" s="1"/>
  <c r="V140" i="1"/>
  <c r="W140" i="1" s="1"/>
  <c r="V171" i="1"/>
  <c r="W171" i="1" s="1"/>
  <c r="Y145" i="1"/>
  <c r="AA15" i="1"/>
  <c r="V104" i="1"/>
  <c r="W104" i="1" s="1"/>
  <c r="Z186" i="1"/>
  <c r="Z140" i="1"/>
  <c r="AA113" i="1"/>
  <c r="Y45" i="1"/>
  <c r="Y15" i="1"/>
  <c r="V9" i="1"/>
  <c r="W9" i="1" s="1"/>
  <c r="Z104" i="1"/>
  <c r="Y186" i="1"/>
  <c r="V187" i="1"/>
  <c r="W187" i="1" s="1"/>
  <c r="Z49" i="1"/>
  <c r="AA140" i="1"/>
  <c r="V113" i="1"/>
  <c r="W113" i="1" s="1"/>
  <c r="AA145" i="1"/>
  <c r="Y104" i="1"/>
  <c r="V122" i="1"/>
  <c r="W122" i="1" s="1"/>
  <c r="V49" i="1"/>
  <c r="W49" i="1" s="1"/>
  <c r="V69" i="1"/>
  <c r="W69" i="1" s="1"/>
  <c r="V158" i="1"/>
  <c r="W158" i="1" s="1"/>
  <c r="Z166" i="1"/>
  <c r="Y49" i="1"/>
  <c r="Z158" i="1"/>
  <c r="Y165" i="1"/>
  <c r="V37" i="1"/>
  <c r="W37" i="1" s="1"/>
  <c r="AA114" i="1"/>
  <c r="AA158" i="1"/>
  <c r="Z152" i="1"/>
  <c r="V176" i="1"/>
  <c r="W176" i="1" s="1"/>
  <c r="V165" i="1"/>
  <c r="W165" i="1" s="1"/>
  <c r="AA175" i="1"/>
  <c r="Y99" i="1"/>
  <c r="Z103" i="1"/>
  <c r="Y37" i="1"/>
  <c r="Y122" i="1"/>
  <c r="AA152" i="1"/>
  <c r="AA176" i="1"/>
  <c r="AA165" i="1"/>
  <c r="V33" i="1"/>
  <c r="W33" i="1" s="1"/>
  <c r="V24" i="1"/>
  <c r="W24" i="1" s="1"/>
  <c r="Z99" i="1"/>
  <c r="V103" i="1"/>
  <c r="W103" i="1" s="1"/>
  <c r="AA37" i="1"/>
  <c r="Z122" i="1"/>
  <c r="Y12" i="1"/>
  <c r="Y176" i="1"/>
  <c r="Z165" i="1"/>
  <c r="V18" i="1"/>
  <c r="W18" i="1" s="1"/>
  <c r="Z81" i="1"/>
  <c r="V139" i="1"/>
  <c r="W139" i="1" s="1"/>
  <c r="AA139" i="1"/>
  <c r="Z98" i="1"/>
  <c r="V6" i="1"/>
  <c r="W6" i="1" s="1"/>
  <c r="Y144" i="1"/>
  <c r="V144" i="1"/>
  <c r="W144" i="1" s="1"/>
  <c r="Z144" i="1"/>
  <c r="Z125" i="1"/>
  <c r="Y202" i="1"/>
  <c r="AA125" i="1"/>
  <c r="Y175" i="1"/>
  <c r="AA202" i="1"/>
  <c r="Z113" i="1"/>
  <c r="AA30" i="1"/>
  <c r="V40" i="1"/>
  <c r="W40" i="1" s="1"/>
  <c r="Y57" i="1"/>
  <c r="Y139" i="1"/>
  <c r="Z187" i="1"/>
  <c r="Z191" i="1"/>
  <c r="V76" i="1"/>
  <c r="W76" i="1" s="1"/>
  <c r="AA24" i="1"/>
  <c r="Z105" i="1"/>
  <c r="Z5" i="1"/>
  <c r="Y116" i="1"/>
  <c r="AA116" i="1"/>
  <c r="Z40" i="1"/>
  <c r="Z92" i="1"/>
  <c r="V53" i="1"/>
  <c r="W53" i="1" s="1"/>
  <c r="Y119" i="1"/>
  <c r="Z129" i="1"/>
  <c r="V128" i="1"/>
  <c r="W128" i="1" s="1"/>
  <c r="AA168" i="1"/>
  <c r="Z53" i="1"/>
  <c r="Y181" i="1"/>
  <c r="V85" i="1"/>
  <c r="W85" i="1" s="1"/>
  <c r="AA157" i="1"/>
  <c r="V193" i="1"/>
  <c r="W193" i="1" s="1"/>
  <c r="AA187" i="1"/>
  <c r="Y6" i="1"/>
  <c r="V125" i="1"/>
  <c r="W125" i="1" s="1"/>
  <c r="Z132" i="1"/>
  <c r="AA9" i="1"/>
  <c r="Y81" i="1"/>
  <c r="AA99" i="1"/>
  <c r="Z76" i="1"/>
  <c r="V173" i="1"/>
  <c r="W173" i="1" s="1"/>
  <c r="Z15" i="1"/>
  <c r="V45" i="1"/>
  <c r="W45" i="1" s="1"/>
  <c r="AA194" i="1"/>
  <c r="AA178" i="1"/>
  <c r="Y190" i="1"/>
  <c r="Y167" i="1"/>
  <c r="AA36" i="1"/>
  <c r="Y87" i="1"/>
  <c r="Y182" i="1"/>
  <c r="V163" i="1"/>
  <c r="W163" i="1" s="1"/>
  <c r="Y73" i="1"/>
  <c r="AA92" i="1"/>
  <c r="V77" i="1"/>
  <c r="W77" i="1" s="1"/>
  <c r="Z168" i="1"/>
  <c r="V43" i="1"/>
  <c r="W43" i="1" s="1"/>
  <c r="Z73" i="1"/>
  <c r="V153" i="1"/>
  <c r="W153" i="1" s="1"/>
  <c r="AA124" i="1"/>
  <c r="Z27" i="1"/>
  <c r="AA164" i="1"/>
  <c r="Y20" i="1"/>
  <c r="AA180" i="1"/>
  <c r="Y117" i="1"/>
  <c r="V108" i="1"/>
  <c r="W108" i="1" s="1"/>
  <c r="AA188" i="1"/>
  <c r="Y63" i="1"/>
  <c r="Y18" i="1"/>
  <c r="AA6" i="1"/>
  <c r="Y125" i="1"/>
  <c r="V152" i="1"/>
  <c r="W152" i="1" s="1"/>
  <c r="Z37" i="1"/>
  <c r="Z64" i="1"/>
  <c r="AA104" i="1"/>
  <c r="Y76" i="1"/>
  <c r="Z145" i="1"/>
  <c r="V132" i="1"/>
  <c r="W132" i="1" s="1"/>
  <c r="Y69" i="1"/>
  <c r="AA167" i="1"/>
  <c r="Z68" i="1"/>
  <c r="V190" i="1"/>
  <c r="W190" i="1" s="1"/>
  <c r="V92" i="1"/>
  <c r="W92" i="1" s="1"/>
  <c r="V124" i="1"/>
  <c r="W124" i="1" s="1"/>
  <c r="AA77" i="1"/>
  <c r="AA27" i="1"/>
  <c r="Z75" i="1"/>
  <c r="AA117" i="1"/>
  <c r="Y200" i="1"/>
  <c r="AA18" i="1"/>
  <c r="Y98" i="1"/>
  <c r="Y187" i="1"/>
  <c r="Y33" i="1"/>
  <c r="V87" i="1"/>
  <c r="W87" i="1" s="1"/>
  <c r="AA69" i="1"/>
  <c r="AA56" i="1"/>
  <c r="V145" i="1"/>
  <c r="W145" i="1" s="1"/>
  <c r="Y141" i="1"/>
  <c r="Y77" i="1"/>
  <c r="V178" i="1"/>
  <c r="W178" i="1" s="1"/>
  <c r="Y14" i="1"/>
  <c r="Z61" i="1"/>
  <c r="Y172" i="1"/>
  <c r="V50" i="1"/>
  <c r="W50" i="1" s="1"/>
  <c r="Z14" i="1"/>
  <c r="V110" i="1"/>
  <c r="W110" i="1" s="1"/>
  <c r="Y169" i="1"/>
  <c r="Y85" i="1"/>
  <c r="Y27" i="1"/>
  <c r="Y153" i="1"/>
  <c r="AA97" i="1"/>
  <c r="V98" i="1"/>
  <c r="W98" i="1" s="1"/>
  <c r="V99" i="1"/>
  <c r="W99" i="1" s="1"/>
  <c r="Y113" i="1"/>
  <c r="AA57" i="1"/>
  <c r="Y9" i="1"/>
  <c r="Z56" i="1"/>
  <c r="Z171" i="1"/>
  <c r="Y140" i="1"/>
  <c r="Y191" i="1"/>
  <c r="AA107" i="1"/>
  <c r="Z35" i="1"/>
  <c r="Z176" i="1"/>
  <c r="V14" i="1"/>
  <c r="W14" i="1" s="1"/>
  <c r="AA143" i="1"/>
  <c r="Z85" i="1"/>
  <c r="Z156" i="1"/>
  <c r="Y135" i="1"/>
  <c r="V79" i="1"/>
  <c r="W79" i="1" s="1"/>
  <c r="V127" i="1"/>
  <c r="W127" i="1" s="1"/>
  <c r="AA11" i="1"/>
  <c r="AA65" i="1"/>
  <c r="Z9" i="1"/>
  <c r="Y152" i="1"/>
  <c r="Z24" i="1"/>
  <c r="Y103" i="1"/>
  <c r="Z175" i="1"/>
  <c r="V56" i="1"/>
  <c r="W56" i="1" s="1"/>
  <c r="Z195" i="1"/>
  <c r="V167" i="1"/>
  <c r="W167" i="1" s="1"/>
  <c r="AA64" i="1"/>
  <c r="Y43" i="1"/>
  <c r="V174" i="1"/>
  <c r="W174" i="1" s="1"/>
  <c r="AA70" i="1"/>
  <c r="V194" i="1"/>
  <c r="W194" i="1" s="1"/>
  <c r="Y151" i="1"/>
  <c r="Z115" i="1"/>
  <c r="Z127" i="1"/>
  <c r="V54" i="1"/>
  <c r="W54" i="1" s="1"/>
  <c r="Z11" i="1"/>
  <c r="Y59" i="1"/>
  <c r="V197" i="1"/>
  <c r="W197" i="1" s="1"/>
  <c r="V157" i="1"/>
  <c r="W157" i="1" s="1"/>
  <c r="AA45" i="1"/>
  <c r="Z18" i="1"/>
  <c r="V186" i="1"/>
  <c r="W186" i="1" s="1"/>
  <c r="AA132" i="1"/>
  <c r="V57" i="1"/>
  <c r="W57" i="1" s="1"/>
  <c r="Y158" i="1"/>
  <c r="AB158" i="1" s="1"/>
  <c r="AA49" i="1"/>
  <c r="Y56" i="1"/>
  <c r="AA126" i="1"/>
  <c r="Y40" i="1"/>
  <c r="Z178" i="1"/>
  <c r="V58" i="1"/>
  <c r="W58" i="1" s="1"/>
  <c r="Y64" i="1"/>
  <c r="AA35" i="1"/>
  <c r="AA53" i="1"/>
  <c r="Z70" i="1"/>
  <c r="AA127" i="1"/>
  <c r="Z192" i="1"/>
  <c r="V81" i="1"/>
  <c r="W81" i="1" s="1"/>
  <c r="AA171" i="1"/>
  <c r="V12" i="1"/>
  <c r="W12" i="1" s="1"/>
  <c r="V175" i="1"/>
  <c r="W175" i="1" s="1"/>
  <c r="V114" i="1"/>
  <c r="W114" i="1" s="1"/>
  <c r="V116" i="1"/>
  <c r="W116" i="1" s="1"/>
  <c r="Y196" i="1"/>
  <c r="Z36" i="1"/>
  <c r="Y126" i="1"/>
  <c r="V106" i="1"/>
  <c r="W106" i="1" s="1"/>
  <c r="Z74" i="1"/>
  <c r="Y58" i="1"/>
  <c r="Z116" i="1"/>
  <c r="V96" i="1"/>
  <c r="W96" i="1" s="1"/>
  <c r="Z172" i="1"/>
  <c r="Y53" i="1"/>
  <c r="Z190" i="1"/>
  <c r="V19" i="1"/>
  <c r="W19" i="1" s="1"/>
  <c r="AA110" i="1"/>
  <c r="AA174" i="1"/>
  <c r="Z151" i="1"/>
  <c r="V35" i="1"/>
  <c r="W35" i="1" s="1"/>
  <c r="AA156" i="1"/>
  <c r="Z67" i="1"/>
  <c r="V164" i="1"/>
  <c r="W164" i="1" s="1"/>
  <c r="AA153" i="1"/>
  <c r="Y24" i="1"/>
  <c r="AA98" i="1"/>
  <c r="Z30" i="1"/>
  <c r="Z33" i="1"/>
  <c r="Z114" i="1"/>
  <c r="AA166" i="1"/>
  <c r="Z196" i="1"/>
  <c r="Y178" i="1"/>
  <c r="Z126" i="1"/>
  <c r="V74" i="1"/>
  <c r="W74" i="1" s="1"/>
  <c r="Y32" i="1"/>
  <c r="AA74" i="1"/>
  <c r="Y28" i="1"/>
  <c r="AA43" i="1"/>
  <c r="AA128" i="1"/>
  <c r="AA32" i="1"/>
  <c r="AA58" i="1"/>
  <c r="AA195" i="1"/>
  <c r="V151" i="1"/>
  <c r="W151" i="1" s="1"/>
  <c r="AA159" i="1"/>
  <c r="Z153" i="1"/>
  <c r="Z135" i="1"/>
  <c r="V180" i="1"/>
  <c r="W180" i="1" s="1"/>
  <c r="Y70" i="1"/>
  <c r="Z50" i="1"/>
  <c r="Y35" i="1"/>
  <c r="Z163" i="1"/>
  <c r="V135" i="1"/>
  <c r="W135" i="1" s="1"/>
  <c r="V109" i="1"/>
  <c r="W109" i="1" s="1"/>
  <c r="Y54" i="1"/>
  <c r="Z157" i="1"/>
  <c r="Y44" i="1"/>
  <c r="AA103" i="1"/>
  <c r="V202" i="1"/>
  <c r="W202" i="1" s="1"/>
  <c r="AA61" i="1"/>
  <c r="Y114" i="1"/>
  <c r="Z167" i="1"/>
  <c r="Z139" i="1"/>
  <c r="V118" i="1"/>
  <c r="W118" i="1" s="1"/>
  <c r="V196" i="1"/>
  <c r="W196" i="1" s="1"/>
  <c r="Y106" i="1"/>
  <c r="AA148" i="1"/>
  <c r="V182" i="1"/>
  <c r="W182" i="1" s="1"/>
  <c r="Z32" i="1"/>
  <c r="Z58" i="1"/>
  <c r="AA173" i="1"/>
  <c r="Z198" i="1"/>
  <c r="Y164" i="1"/>
  <c r="AA16" i="1"/>
  <c r="Z169" i="1"/>
  <c r="V90" i="1"/>
  <c r="W90" i="1" s="1"/>
  <c r="Y11" i="1"/>
  <c r="V80" i="1"/>
  <c r="W80" i="1" s="1"/>
  <c r="Y109" i="1"/>
  <c r="AA90" i="1"/>
  <c r="Z202" i="1"/>
  <c r="AA33" i="1"/>
  <c r="Y132" i="1"/>
  <c r="V30" i="1"/>
  <c r="W30" i="1" s="1"/>
  <c r="Z107" i="1"/>
  <c r="AA81" i="1"/>
  <c r="Y118" i="1"/>
  <c r="AA196" i="1"/>
  <c r="V32" i="1"/>
  <c r="W32" i="1" s="1"/>
  <c r="AA144" i="1"/>
  <c r="AA105" i="1"/>
  <c r="AA106" i="1"/>
  <c r="Y50" i="1"/>
  <c r="Y92" i="1"/>
  <c r="AA14" i="1"/>
  <c r="Z143" i="1"/>
  <c r="Z180" i="1"/>
  <c r="V149" i="1"/>
  <c r="W149" i="1" s="1"/>
  <c r="V21" i="1"/>
  <c r="W21" i="1" s="1"/>
  <c r="Z170" i="1"/>
  <c r="Z6" i="1"/>
  <c r="AA122" i="1"/>
  <c r="Z57" i="1"/>
  <c r="AA118" i="1"/>
  <c r="Y30" i="1"/>
  <c r="Y74" i="1"/>
  <c r="Z118" i="1"/>
  <c r="V68" i="1"/>
  <c r="W68" i="1" s="1"/>
  <c r="AA76" i="1"/>
  <c r="V105" i="1"/>
  <c r="W105" i="1" s="1"/>
  <c r="Y174" i="1"/>
  <c r="Z137" i="1"/>
  <c r="AA191" i="1"/>
  <c r="Z173" i="1"/>
  <c r="Y173" i="1"/>
  <c r="AA12" i="1"/>
  <c r="AA50" i="1"/>
  <c r="Z77" i="1"/>
  <c r="Z60" i="1"/>
  <c r="Z124" i="1"/>
  <c r="AA54" i="1"/>
  <c r="AA8" i="1"/>
  <c r="V120" i="1"/>
  <c r="W120" i="1" s="1"/>
  <c r="AA111" i="1"/>
  <c r="Y101" i="1"/>
  <c r="V7" i="1"/>
  <c r="W7" i="1" s="1"/>
  <c r="Z29" i="1"/>
  <c r="Y79" i="1"/>
  <c r="Z181" i="1"/>
  <c r="AA147" i="1"/>
  <c r="Y189" i="1"/>
  <c r="Z111" i="1"/>
  <c r="V183" i="1"/>
  <c r="W183" i="1" s="1"/>
  <c r="Y31" i="1"/>
  <c r="Z44" i="1"/>
  <c r="Z8" i="1"/>
  <c r="Z21" i="1"/>
  <c r="Y201" i="1"/>
  <c r="Y83" i="1"/>
  <c r="V25" i="1"/>
  <c r="W25" i="1" s="1"/>
  <c r="V117" i="1"/>
  <c r="W117" i="1" s="1"/>
  <c r="Z193" i="1"/>
  <c r="Z147" i="1"/>
  <c r="AA197" i="1"/>
  <c r="V189" i="1"/>
  <c r="W189" i="1" s="1"/>
  <c r="AA31" i="1"/>
  <c r="AA44" i="1"/>
  <c r="Z189" i="1"/>
  <c r="Z55" i="1"/>
  <c r="Y66" i="1"/>
  <c r="Z133" i="1"/>
  <c r="Y42" i="1"/>
  <c r="Z7" i="1"/>
  <c r="V39" i="1"/>
  <c r="W39" i="1" s="1"/>
  <c r="V147" i="1"/>
  <c r="W147" i="1" s="1"/>
  <c r="AA184" i="1"/>
  <c r="AA189" i="1"/>
  <c r="V72" i="1"/>
  <c r="W72" i="1" s="1"/>
  <c r="Y34" i="1"/>
  <c r="Z183" i="1"/>
  <c r="Z13" i="1"/>
  <c r="V142" i="1"/>
  <c r="W142" i="1" s="1"/>
  <c r="Y41" i="1"/>
  <c r="V44" i="1"/>
  <c r="W44" i="1" s="1"/>
  <c r="AA21" i="1"/>
  <c r="Z162" i="1"/>
  <c r="Z136" i="1"/>
  <c r="Z109" i="1"/>
  <c r="Z79" i="1"/>
  <c r="V115" i="1"/>
  <c r="W115" i="1" s="1"/>
  <c r="Y184" i="1"/>
  <c r="Y21" i="1"/>
  <c r="V10" i="1"/>
  <c r="W10" i="1" s="1"/>
  <c r="AA34" i="1"/>
  <c r="AA80" i="1"/>
  <c r="Y26" i="1"/>
  <c r="Z66" i="1"/>
  <c r="V184" i="1"/>
  <c r="W184" i="1" s="1"/>
  <c r="AA120" i="1"/>
  <c r="V83" i="1"/>
  <c r="W83" i="1" s="1"/>
  <c r="Y7" i="1"/>
  <c r="Z22" i="1"/>
  <c r="Y123" i="1"/>
  <c r="Y146" i="1"/>
  <c r="AB146" i="1" s="1"/>
  <c r="AC146" i="1" s="1"/>
  <c r="V65" i="1"/>
  <c r="W65" i="1" s="1"/>
  <c r="AA109" i="1"/>
  <c r="V134" i="1"/>
  <c r="W134" i="1" s="1"/>
  <c r="Y130" i="1"/>
  <c r="AA161" i="1"/>
  <c r="AA183" i="1"/>
  <c r="Y97" i="1"/>
  <c r="Z42" i="1"/>
  <c r="V66" i="1"/>
  <c r="W66" i="1" s="1"/>
  <c r="Z17" i="1"/>
  <c r="V170" i="1"/>
  <c r="W170" i="1" s="1"/>
  <c r="V200" i="1"/>
  <c r="W200" i="1" s="1"/>
  <c r="AA133" i="1"/>
  <c r="AA200" i="1"/>
  <c r="AA94" i="1"/>
  <c r="Y48" i="1"/>
  <c r="Z134" i="1"/>
  <c r="AA7" i="1"/>
  <c r="Z142" i="1"/>
  <c r="Y133" i="1"/>
  <c r="Z120" i="1"/>
  <c r="AA185" i="1"/>
  <c r="Y115" i="1"/>
  <c r="Y22" i="1"/>
  <c r="Z138" i="1"/>
  <c r="V94" i="1"/>
  <c r="W94" i="1" s="1"/>
  <c r="V136" i="1"/>
  <c r="W136" i="1" s="1"/>
  <c r="Y102" i="1"/>
  <c r="AB102" i="1" s="1"/>
  <c r="Z78" i="1"/>
  <c r="Y157" i="1"/>
  <c r="AB157" i="1" s="1"/>
  <c r="Y161" i="1"/>
  <c r="Z197" i="1"/>
  <c r="Y65" i="1"/>
  <c r="Y29" i="1"/>
  <c r="V111" i="1"/>
  <c r="W111" i="1" s="1"/>
  <c r="V91" i="1"/>
  <c r="W91" i="1" s="1"/>
  <c r="V48" i="1"/>
  <c r="W48" i="1" s="1"/>
  <c r="V154" i="1"/>
  <c r="W154" i="1" s="1"/>
  <c r="Z200" i="1"/>
  <c r="AA78" i="1"/>
  <c r="AA84" i="1"/>
  <c r="Z86" i="1"/>
  <c r="Y90" i="1"/>
  <c r="AB90" i="1" s="1"/>
  <c r="AA47" i="1"/>
  <c r="AA89" i="1"/>
  <c r="Z201" i="1"/>
  <c r="Z199" i="1"/>
  <c r="Z97" i="1"/>
  <c r="Z48" i="1"/>
  <c r="AA101" i="1"/>
  <c r="V130" i="1"/>
  <c r="W130" i="1" s="1"/>
  <c r="V101" i="1"/>
  <c r="W101" i="1" s="1"/>
  <c r="Z83" i="1"/>
  <c r="Z154" i="1"/>
  <c r="Y112" i="1"/>
  <c r="AB112" i="1" s="1"/>
  <c r="V23" i="1"/>
  <c r="W23" i="1" s="1"/>
  <c r="Y197" i="1"/>
  <c r="Y183" i="1"/>
  <c r="V181" i="1"/>
  <c r="W181" i="1" s="1"/>
  <c r="AA130" i="1"/>
  <c r="V8" i="1"/>
  <c r="W8" i="1" s="1"/>
  <c r="Z63" i="1"/>
  <c r="AA42" i="1"/>
  <c r="Z71" i="1"/>
  <c r="Z10" i="1"/>
  <c r="Z101" i="1"/>
  <c r="AA26" i="1"/>
  <c r="Y162" i="1"/>
  <c r="V46" i="1"/>
  <c r="W46" i="1" s="1"/>
  <c r="Z31" i="1"/>
  <c r="AA38" i="1"/>
  <c r="AA181" i="1"/>
  <c r="Z94" i="1"/>
  <c r="V192" i="1"/>
  <c r="W192" i="1" s="1"/>
  <c r="Y39" i="1"/>
  <c r="Z131" i="1"/>
  <c r="V155" i="1"/>
  <c r="W155" i="1" s="1"/>
  <c r="V31" i="1"/>
  <c r="W31" i="1" s="1"/>
  <c r="Y80" i="1"/>
  <c r="Z80" i="1"/>
  <c r="Y111" i="1"/>
  <c r="AA83" i="1"/>
  <c r="Y142" i="1"/>
  <c r="AB26" i="1" l="1"/>
  <c r="AC26" i="1" s="1"/>
  <c r="AB24" i="1"/>
  <c r="AC24" i="1" s="1"/>
  <c r="AB141" i="1"/>
  <c r="AC141" i="1" s="1"/>
  <c r="AB65" i="1"/>
  <c r="AC65" i="1" s="1"/>
  <c r="AB150" i="1"/>
  <c r="AC150" i="1" s="1"/>
  <c r="AB187" i="1"/>
  <c r="AC187" i="1" s="1"/>
  <c r="AB43" i="1"/>
  <c r="AC43" i="1" s="1"/>
  <c r="AB91" i="1"/>
  <c r="AC91" i="1" s="1"/>
  <c r="AB88" i="1"/>
  <c r="AC88" i="1" s="1"/>
  <c r="AB12" i="1"/>
  <c r="AC12" i="1" s="1"/>
  <c r="AB111" i="1"/>
  <c r="AC111" i="1" s="1"/>
  <c r="AB66" i="1"/>
  <c r="AC66" i="1" s="1"/>
  <c r="AB174" i="1"/>
  <c r="AC174" i="1" s="1"/>
  <c r="AB127" i="1"/>
  <c r="AC127" i="1" s="1"/>
  <c r="AB121" i="1"/>
  <c r="AC121" i="1" s="1"/>
  <c r="AB160" i="1"/>
  <c r="AC160" i="1" s="1"/>
  <c r="AB25" i="1"/>
  <c r="AC25" i="1" s="1"/>
  <c r="AB23" i="1"/>
  <c r="AC23" i="1" s="1"/>
  <c r="AB27" i="1"/>
  <c r="AC27" i="1" s="1"/>
  <c r="AB177" i="1"/>
  <c r="AC177" i="1" s="1"/>
  <c r="AB104" i="1"/>
  <c r="AC104" i="1" s="1"/>
  <c r="AB115" i="1"/>
  <c r="AC115" i="1" s="1"/>
  <c r="AB164" i="1"/>
  <c r="AC164" i="1" s="1"/>
  <c r="AB178" i="1"/>
  <c r="AC178" i="1" s="1"/>
  <c r="AB105" i="1"/>
  <c r="AC105" i="1" s="1"/>
  <c r="AB9" i="1"/>
  <c r="AC9" i="1" s="1"/>
  <c r="AB201" i="1"/>
  <c r="AC201" i="1" s="1"/>
  <c r="AB149" i="1"/>
  <c r="AC149" i="1" s="1"/>
  <c r="AB161" i="1"/>
  <c r="AC161" i="1" s="1"/>
  <c r="AB56" i="1"/>
  <c r="AC56" i="1" s="1"/>
  <c r="AB113" i="1"/>
  <c r="AC113" i="1" s="1"/>
  <c r="AB181" i="1"/>
  <c r="AC181" i="1" s="1"/>
  <c r="AB74" i="1"/>
  <c r="AC74" i="1" s="1"/>
  <c r="AB30" i="1"/>
  <c r="AC30" i="1" s="1"/>
  <c r="AB186" i="1"/>
  <c r="AC186" i="1" s="1"/>
  <c r="AB159" i="1"/>
  <c r="AC159" i="1" s="1"/>
  <c r="AB162" i="1"/>
  <c r="AC162" i="1" s="1"/>
  <c r="AB133" i="1"/>
  <c r="AC133" i="1" s="1"/>
  <c r="AB69" i="1"/>
  <c r="AC69" i="1" s="1"/>
  <c r="AB29" i="1"/>
  <c r="AC29" i="1" s="1"/>
  <c r="AB19" i="1"/>
  <c r="AC19" i="1" s="1"/>
  <c r="AB54" i="1"/>
  <c r="AC54" i="1" s="1"/>
  <c r="AB151" i="1"/>
  <c r="AC151" i="1" s="1"/>
  <c r="AB97" i="1"/>
  <c r="AC97" i="1" s="1"/>
  <c r="AB31" i="1"/>
  <c r="AC31" i="1" s="1"/>
  <c r="AB183" i="1"/>
  <c r="AC183" i="1" s="1"/>
  <c r="AB191" i="1"/>
  <c r="AC191" i="1" s="1"/>
  <c r="AB166" i="1"/>
  <c r="AC166" i="1" s="1"/>
  <c r="AB152" i="1"/>
  <c r="AC152" i="1" s="1"/>
  <c r="AB142" i="1"/>
  <c r="AC142" i="1" s="1"/>
  <c r="AB22" i="1"/>
  <c r="AC22" i="1" s="1"/>
  <c r="AB7" i="1"/>
  <c r="AC7" i="1" s="1"/>
  <c r="AB128" i="1"/>
  <c r="AC128" i="1" s="1"/>
  <c r="AB70" i="1"/>
  <c r="AC70" i="1" s="1"/>
  <c r="AB64" i="1"/>
  <c r="AC64" i="1" s="1"/>
  <c r="AB21" i="1"/>
  <c r="AC21" i="1" s="1"/>
  <c r="AB11" i="1"/>
  <c r="AC11" i="1" s="1"/>
  <c r="AB132" i="1"/>
  <c r="AC132" i="1" s="1"/>
  <c r="AB106" i="1"/>
  <c r="AC106" i="1" s="1"/>
  <c r="AB40" i="1"/>
  <c r="AC40" i="1" s="1"/>
  <c r="AB117" i="1"/>
  <c r="AC117" i="1" s="1"/>
  <c r="AB45" i="1"/>
  <c r="AC45" i="1" s="1"/>
  <c r="AB82" i="1"/>
  <c r="AC82" i="1" s="1"/>
  <c r="AB188" i="1"/>
  <c r="AC188" i="1" s="1"/>
  <c r="AB35" i="1"/>
  <c r="AC35" i="1" s="1"/>
  <c r="AB98" i="1"/>
  <c r="AC98" i="1" s="1"/>
  <c r="AB125" i="1"/>
  <c r="AC125" i="1" s="1"/>
  <c r="AB87" i="1"/>
  <c r="AC87" i="1" s="1"/>
  <c r="AB81" i="1"/>
  <c r="AC81" i="1" s="1"/>
  <c r="AB92" i="1"/>
  <c r="AC92" i="1" s="1"/>
  <c r="AB51" i="1"/>
  <c r="AC51" i="1" s="1"/>
  <c r="AB46" i="1"/>
  <c r="AC46" i="1" s="1"/>
  <c r="AB62" i="1"/>
  <c r="AC62" i="1" s="1"/>
  <c r="AB84" i="1"/>
  <c r="AC84" i="1" s="1"/>
  <c r="AB28" i="1"/>
  <c r="AC28" i="1" s="1"/>
  <c r="AB119" i="1"/>
  <c r="AC119" i="1" s="1"/>
  <c r="AB49" i="1"/>
  <c r="AC49" i="1" s="1"/>
  <c r="AB197" i="1"/>
  <c r="AC197" i="1" s="1"/>
  <c r="AB185" i="1"/>
  <c r="AC185" i="1" s="1"/>
  <c r="AB173" i="1"/>
  <c r="AC173" i="1" s="1"/>
  <c r="AB99" i="1"/>
  <c r="AC99" i="1" s="1"/>
  <c r="AB47" i="1"/>
  <c r="AC47" i="1" s="1"/>
  <c r="AB80" i="1"/>
  <c r="AC80" i="1" s="1"/>
  <c r="AB15" i="1"/>
  <c r="AC15" i="1" s="1"/>
  <c r="AB96" i="1"/>
  <c r="AC96" i="1" s="1"/>
  <c r="AB60" i="1"/>
  <c r="AC60" i="1" s="1"/>
  <c r="AB72" i="1"/>
  <c r="AC72" i="1" s="1"/>
  <c r="AB13" i="1"/>
  <c r="AC13" i="1" s="1"/>
  <c r="AB184" i="1"/>
  <c r="AC184" i="1" s="1"/>
  <c r="AB172" i="1"/>
  <c r="AC172" i="1" s="1"/>
  <c r="AB77" i="1"/>
  <c r="AC77" i="1" s="1"/>
  <c r="AB139" i="1"/>
  <c r="AC139" i="1" s="1"/>
  <c r="AB202" i="1"/>
  <c r="AC202" i="1" s="1"/>
  <c r="AB144" i="1"/>
  <c r="AC144" i="1" s="1"/>
  <c r="AB89" i="1"/>
  <c r="AC89" i="1" s="1"/>
  <c r="AB93" i="1"/>
  <c r="AC93" i="1" s="1"/>
  <c r="AB131" i="1"/>
  <c r="AC131" i="1" s="1"/>
  <c r="AB118" i="1"/>
  <c r="AC118" i="1" s="1"/>
  <c r="AB126" i="1"/>
  <c r="AC126" i="1" s="1"/>
  <c r="AB37" i="1"/>
  <c r="AC37" i="1" s="1"/>
  <c r="AB165" i="1"/>
  <c r="AC165" i="1" s="1"/>
  <c r="AB193" i="1"/>
  <c r="AC193" i="1" s="1"/>
  <c r="AB95" i="1"/>
  <c r="AC95" i="1" s="1"/>
  <c r="AB34" i="1"/>
  <c r="AC34" i="1" s="1"/>
  <c r="AB155" i="1"/>
  <c r="AC155" i="1" s="1"/>
  <c r="AB200" i="1"/>
  <c r="AC200" i="1" s="1"/>
  <c r="AB5" i="1"/>
  <c r="AC5" i="1" s="1"/>
  <c r="AB36" i="1"/>
  <c r="AC36" i="1" s="1"/>
  <c r="AB68" i="1"/>
  <c r="AC68" i="1" s="1"/>
  <c r="AB194" i="1"/>
  <c r="AC194" i="1" s="1"/>
  <c r="AB156" i="1"/>
  <c r="AC156" i="1" s="1"/>
  <c r="AB124" i="1"/>
  <c r="AC124" i="1" s="1"/>
  <c r="AB59" i="1"/>
  <c r="AC59" i="1" s="1"/>
  <c r="AB52" i="1"/>
  <c r="AC52" i="1" s="1"/>
  <c r="AB38" i="1"/>
  <c r="AC38" i="1" s="1"/>
  <c r="AB17" i="1"/>
  <c r="AC17" i="1" s="1"/>
  <c r="AB130" i="1"/>
  <c r="AC130" i="1" s="1"/>
  <c r="AC90" i="1"/>
  <c r="AB18" i="1"/>
  <c r="AC18" i="1" s="1"/>
  <c r="AB53" i="1"/>
  <c r="AC53" i="1" s="1"/>
  <c r="AB176" i="1"/>
  <c r="AC176" i="1" s="1"/>
  <c r="AB103" i="1"/>
  <c r="AC103" i="1" s="1"/>
  <c r="AC158" i="1"/>
  <c r="AB145" i="1"/>
  <c r="AC145" i="1" s="1"/>
  <c r="AB100" i="1"/>
  <c r="AC100" i="1" s="1"/>
  <c r="AB16" i="1"/>
  <c r="AC16" i="1" s="1"/>
  <c r="AB163" i="1"/>
  <c r="AC163" i="1" s="1"/>
  <c r="AB170" i="1"/>
  <c r="AC170" i="1" s="1"/>
  <c r="AB192" i="1"/>
  <c r="AC192" i="1" s="1"/>
  <c r="AB101" i="1"/>
  <c r="AC101" i="1" s="1"/>
  <c r="AB109" i="1"/>
  <c r="AC109" i="1" s="1"/>
  <c r="AB50" i="1"/>
  <c r="AC50" i="1" s="1"/>
  <c r="AB6" i="1"/>
  <c r="AC6" i="1" s="1"/>
  <c r="AB122" i="1"/>
  <c r="AC122" i="1" s="1"/>
  <c r="AB110" i="1"/>
  <c r="AC110" i="1" s="1"/>
  <c r="AB67" i="1"/>
  <c r="AC67" i="1" s="1"/>
  <c r="AB108" i="1"/>
  <c r="AC108" i="1" s="1"/>
  <c r="AB75" i="1"/>
  <c r="AC75" i="1" s="1"/>
  <c r="AB180" i="1"/>
  <c r="AC180" i="1" s="1"/>
  <c r="AB147" i="1"/>
  <c r="AC147" i="1" s="1"/>
  <c r="AB138" i="1"/>
  <c r="AC138" i="1" s="1"/>
  <c r="AB199" i="1"/>
  <c r="AC199" i="1" s="1"/>
  <c r="AB123" i="1"/>
  <c r="AC123" i="1" s="1"/>
  <c r="AC102" i="1"/>
  <c r="AB48" i="1"/>
  <c r="AC48" i="1" s="1"/>
  <c r="AB83" i="1"/>
  <c r="AC83" i="1" s="1"/>
  <c r="AB85" i="1"/>
  <c r="AC85" i="1" s="1"/>
  <c r="AB169" i="1"/>
  <c r="AC169" i="1" s="1"/>
  <c r="AB167" i="1"/>
  <c r="AC167" i="1" s="1"/>
  <c r="AB76" i="1"/>
  <c r="AC76" i="1" s="1"/>
  <c r="AB175" i="1"/>
  <c r="AC175" i="1" s="1"/>
  <c r="AB140" i="1"/>
  <c r="AC140" i="1" s="1"/>
  <c r="AB198" i="1"/>
  <c r="AC198" i="1" s="1"/>
  <c r="AB20" i="1"/>
  <c r="AC20" i="1" s="1"/>
  <c r="AB41" i="1"/>
  <c r="AC41" i="1" s="1"/>
  <c r="AB120" i="1"/>
  <c r="AC120" i="1" s="1"/>
  <c r="AB39" i="1"/>
  <c r="AC39" i="1" s="1"/>
  <c r="AB79" i="1"/>
  <c r="AC79" i="1" s="1"/>
  <c r="AB44" i="1"/>
  <c r="AC44" i="1" s="1"/>
  <c r="AB33" i="1"/>
  <c r="AC33" i="1" s="1"/>
  <c r="AB190" i="1"/>
  <c r="AC190" i="1" s="1"/>
  <c r="AC157" i="1"/>
  <c r="AB57" i="1"/>
  <c r="AC57" i="1" s="1"/>
  <c r="AB195" i="1"/>
  <c r="AC195" i="1" s="1"/>
  <c r="AB171" i="1"/>
  <c r="AC171" i="1" s="1"/>
  <c r="AB107" i="1"/>
  <c r="AC107" i="1" s="1"/>
  <c r="AB137" i="1"/>
  <c r="AC137" i="1" s="1"/>
  <c r="AB10" i="1"/>
  <c r="AC10" i="1" s="1"/>
  <c r="AB55" i="1"/>
  <c r="AC55" i="1" s="1"/>
  <c r="AB94" i="1"/>
  <c r="AC94" i="1" s="1"/>
  <c r="AB8" i="1"/>
  <c r="AC8" i="1" s="1"/>
  <c r="AC112" i="1"/>
  <c r="AB78" i="1"/>
  <c r="AC78" i="1" s="1"/>
  <c r="AB189" i="1"/>
  <c r="AC189" i="1" s="1"/>
  <c r="AB32" i="1"/>
  <c r="AC32" i="1" s="1"/>
  <c r="AB63" i="1"/>
  <c r="AC63" i="1" s="1"/>
  <c r="AB134" i="1"/>
  <c r="AC134" i="1" s="1"/>
  <c r="AB153" i="1"/>
  <c r="AC153" i="1" s="1"/>
  <c r="AB73" i="1"/>
  <c r="AC73" i="1" s="1"/>
  <c r="AB116" i="1"/>
  <c r="AC116" i="1" s="1"/>
  <c r="AB136" i="1"/>
  <c r="AC136" i="1" s="1"/>
  <c r="AB42" i="1"/>
  <c r="AC42" i="1" s="1"/>
  <c r="AB135" i="1"/>
  <c r="AC135" i="1" s="1"/>
  <c r="AB182" i="1"/>
  <c r="AC182" i="1" s="1"/>
  <c r="AB86" i="1"/>
  <c r="AC86" i="1" s="1"/>
  <c r="AB114" i="1"/>
  <c r="AC114" i="1" s="1"/>
  <c r="AB58" i="1"/>
  <c r="AC58" i="1" s="1"/>
  <c r="AB196" i="1"/>
  <c r="AC196" i="1" s="1"/>
  <c r="AB14" i="1"/>
  <c r="AC14" i="1" s="1"/>
  <c r="AB61" i="1"/>
  <c r="AC61" i="1" s="1"/>
  <c r="AB148" i="1"/>
  <c r="AC148" i="1" s="1"/>
  <c r="AB129" i="1"/>
  <c r="AC129" i="1" s="1"/>
  <c r="AB168" i="1"/>
  <c r="AC168" i="1" s="1"/>
  <c r="AB143" i="1"/>
  <c r="AC143" i="1" s="1"/>
  <c r="AB71" i="1"/>
  <c r="AC71" i="1" s="1"/>
  <c r="AB179" i="1"/>
  <c r="AC179" i="1" s="1"/>
  <c r="AB154" i="1"/>
  <c r="AC154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<sst xmlns="http://schemas.openxmlformats.org/spreadsheetml/2006/main" count="3396" uniqueCount="723">
  <si>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</si>
  <si>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</si>
  <si>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</si>
  <si>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</si>
  <si>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</si>
  <si>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</si>
  <si>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</si>
  <si>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</si>
  <si>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</si>
  <si>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</si>
  <si>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</si>
  <si>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</si>
  <si>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</si>
  <si>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</si>
  <si>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</si>
  <si>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</si>
  <si>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</si>
  <si>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</si>
  <si>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</si>
  <si>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</si>
  <si>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</si>
  <si>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</si>
  <si>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</si>
  <si>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</si>
  <si>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</si>
  <si>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</si>
  <si>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</si>
  <si>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</si>
  <si>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</si>
  <si>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</si>
  <si>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</si>
  <si>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</si>
  <si>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</si>
  <si>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</si>
  <si>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</si>
  <si>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</si>
  <si>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</si>
  <si>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</si>
  <si>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</si>
  <si>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</si>
  <si>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</si>
  <si>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</si>
  <si>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</si>
  <si>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</si>
  <si>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</si>
  <si>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</si>
  <si>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</si>
  <si>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>RAZÃO SOCIAL CREDOR</t>
  </si>
  <si>
    <t>ELEMENTO ITEM DESCRIÇÃO</t>
  </si>
  <si>
    <t>REGISTRO LIQUIDAÇÃO</t>
  </si>
  <si>
    <t>VALOR LIQUIDADO ANULADO</t>
  </si>
  <si>
    <t>DATA REGISTRO DE PAGAMENTO</t>
  </si>
  <si>
    <t>OPB / OPCH</t>
  </si>
  <si>
    <t xml:space="preserve"> IRRF
(R$)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</si>
  <si>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</si>
  <si>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</si>
  <si>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</si>
  <si>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</si>
  <si>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</si>
  <si>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</si>
  <si>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</si>
  <si>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</si>
  <si>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</si>
  <si>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</si>
  <si>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</si>
  <si>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</si>
  <si>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</si>
  <si>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</si>
  <si>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</si>
  <si>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</si>
  <si>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</si>
  <si>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</si>
  <si>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</si>
  <si>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</si>
  <si>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</si>
  <si>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</si>
  <si>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</si>
  <si>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</si>
  <si>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</si>
  <si>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</si>
  <si>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</si>
  <si>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</si>
  <si>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</si>
  <si>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</si>
  <si>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</si>
  <si>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</si>
  <si>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</si>
  <si>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</si>
  <si>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</si>
  <si>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</si>
  <si>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</si>
  <si>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</si>
  <si>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</si>
  <si>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</si>
  <si>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</si>
  <si>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</si>
  <si>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</si>
  <si>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</si>
  <si>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</si>
  <si>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</si>
  <si>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</si>
  <si>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</si>
  <si>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</si>
  <si>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</si>
  <si>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</si>
  <si>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</si>
  <si>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</si>
  <si>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AC CLEAN COMERCIO DE LIMPEZA LTDA</t>
  </si>
  <si>
    <t>ARTIGOS PARA LIMPEZA E HIGIENE</t>
  </si>
  <si>
    <t>UTENSILIOS PARA COPA, REFEITORIO E COZINHA</t>
  </si>
  <si>
    <t>EMPRESA DE PESQUISA AGROPECUARIA DE MINAS GERAIS</t>
  </si>
  <si>
    <t>PRODUTOS ALIMENTICIOS</t>
  </si>
  <si>
    <t>DISTRIBUIDORA DE AGUAS MINERAIS BH LTDA -EPP</t>
  </si>
  <si>
    <t>L3A DIVISORIAS E FORROS LTDA - EPP</t>
  </si>
  <si>
    <t>MATERIAL P/ MANUT. E REPAROS DE BENS DE DOMINIO PUB. OU DE TERCEIROS</t>
  </si>
  <si>
    <t>27.386.559 CLAUDIA MARCIA DE PAULA OLIVEIRA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</si>
  <si>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</si>
  <si>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</si>
  <si>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</si>
  <si>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</si>
  <si>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</si>
  <si>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ROBERTO NAVES BEMFICA</t>
  </si>
  <si>
    <t>DANIELLY SOUSA FONSECA</t>
  </si>
  <si>
    <t>PATRICIA FRANCO JARDIM LAURINDO</t>
  </si>
  <si>
    <t>LUIZ FERNANDO TAVARES</t>
  </si>
  <si>
    <t>JUSSARA ASSUNCAO MIGUEL</t>
  </si>
  <si>
    <t>POLO LOCACOES E EMPREENDIMENTOS LTDA</t>
  </si>
  <si>
    <t>ESEQUIEL SOUZA RODRIGUES</t>
  </si>
  <si>
    <t>VALDEMIR LOBO ABRANCHES</t>
  </si>
  <si>
    <t>TRIBUNAL DA JUSTICA DO ESTADO DE MINAS GERAIS</t>
  </si>
  <si>
    <t>VALDETE APARECIDA MOREIRA LANA</t>
  </si>
  <si>
    <t>TAINA SILVEIRA CRUVINEL</t>
  </si>
  <si>
    <t>JOSE GERALDO EUGENIO DE MACEDO</t>
  </si>
  <si>
    <t>CONSTRUTORA MIQUERINOS LTDA</t>
  </si>
  <si>
    <t>CRISOSTOMO DE JESUS OLIVOTTI</t>
  </si>
  <si>
    <t>ACOM EMPREENDIMENTOS IMOBILIARIOS LTDA</t>
  </si>
  <si>
    <t>ROCHA FARIA EMPREENDIMENTOS IMOBILIARIOS LTDA</t>
  </si>
  <si>
    <t>CAVALCANTI ONLINE EMPREENDIMENTOS IMOBILIARIOS LTDA -ME</t>
  </si>
  <si>
    <t>FELIPE DE ATAIDE OLIVOTTI</t>
  </si>
  <si>
    <t>ANA PAULA SILVA PINTO</t>
  </si>
  <si>
    <t>SILVANA BARRETO DE ALMEIDA FERREIRA</t>
  </si>
  <si>
    <t>CLICIA GONCALVES MINCHILLO</t>
  </si>
  <si>
    <t>PAULO CESAR CECILIO RIBEIRO</t>
  </si>
  <si>
    <t>ADAILTON NUNES GUIMARAES</t>
  </si>
  <si>
    <t>CELSO JOAQUIM RIBEIRO</t>
  </si>
  <si>
    <t>CLAUDIONOR AMERICO MARCON</t>
  </si>
  <si>
    <t>LUCIO FERNANDO PINTO</t>
  </si>
  <si>
    <t>JOSE RUBENS NERES</t>
  </si>
  <si>
    <t>SUELY CAMPOS NERES</t>
  </si>
  <si>
    <t>DOMICIO JOSE OLIVEIRA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</si>
  <si>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</si>
  <si>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</si>
  <si>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</si>
  <si>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</si>
  <si>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</si>
  <si>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</si>
  <si>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</si>
  <si>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GENI LUIZA MARQUES DOS SANTOS FERREIRA</t>
  </si>
  <si>
    <t>DEUSDETE MARQUES ENEIAS</t>
  </si>
  <si>
    <t>ANA PAULA MONT ALVAO LOPES</t>
  </si>
  <si>
    <t>JOAO DA COSTA FARIAS</t>
  </si>
  <si>
    <t>GILBERTO SILVEIRA ALVES DE CARVALHO</t>
  </si>
  <si>
    <t>DEMACOL CONSTRUCOES E LOCACOES DE IMOVEIS LTDA</t>
  </si>
  <si>
    <t>RONALDO DE JESUS</t>
  </si>
  <si>
    <t>EMILIA MARIA FURTADO LOPES</t>
  </si>
  <si>
    <t>JOSE CARLOS DUARTE E DUARTE</t>
  </si>
  <si>
    <t>MASTER IMOBILIARIA LTDA</t>
  </si>
  <si>
    <t>PATRICIA MARIA TANNUS</t>
  </si>
  <si>
    <t>MIGUEL ANGELO ABRAHAO PIGOZZO</t>
  </si>
  <si>
    <t>FERNANDA ALVES BARBOSA SILVA</t>
  </si>
  <si>
    <t>DIVINA DE MOURA RAMOS</t>
  </si>
  <si>
    <t>LAERTE RIBEIRO JUNIOR</t>
  </si>
  <si>
    <t>MAURICIO GOMES FARIAS</t>
  </si>
  <si>
    <t>ERIKA MARIA KALLAS RIBEIRO DO VALLE</t>
  </si>
  <si>
    <t>LUIZ ROBERTO MOREIRA DE CARVALHO</t>
  </si>
  <si>
    <t>ALISSON ANTUNES DANTAS</t>
  </si>
  <si>
    <t>ADILSON LONGATTI BARBOSA</t>
  </si>
  <si>
    <t>AGOSTINHO LONGATTI BARBOSA</t>
  </si>
  <si>
    <t>ALUISIO LONGATTI BARBOSA</t>
  </si>
  <si>
    <t>MARCIO GONCALVES DE PADUA</t>
  </si>
  <si>
    <t>KELLEN CRISTINA DIAS COSTA BRITO</t>
  </si>
  <si>
    <t>JOSE LINDOMAR COELHO</t>
  </si>
  <si>
    <t>JULIANA SANTOS MARTINS BARBOSA</t>
  </si>
  <si>
    <t>W C NASCIMENTO TURQUETTI EMPREENDIMENTOS LTDA</t>
  </si>
  <si>
    <t>CONEDI PARTICIPACOES LTDA</t>
  </si>
  <si>
    <t>VILAREJO PARTICIPACOES LTDA.</t>
  </si>
  <si>
    <t>AAC CONSTRUTORA &amp; INCORPORADORA LTDA - ME</t>
  </si>
  <si>
    <t>FRR CONSULTORIA LTDA</t>
  </si>
  <si>
    <t>EMILENE CAZZO VARGAS CHEDE</t>
  </si>
  <si>
    <t>PALUMA IMOVEIS LTDA</t>
  </si>
  <si>
    <t>DLB IMOBILIARIA LTDA</t>
  </si>
  <si>
    <t>IMOVEIS BRUNO LARA LTDA</t>
  </si>
  <si>
    <t>CONCRETA PARTICIPACOES S.A.</t>
  </si>
  <si>
    <t>AW NEGOCIOS IMOBILIARIOS LTDA</t>
  </si>
  <si>
    <t>BRAGA ADMINISTRACAO E PARTICIPACAO LTDA.</t>
  </si>
  <si>
    <t>3A INCORPORACOES E EMPREENDIMENTOS LTDA.</t>
  </si>
  <si>
    <t>IMOBILIARIA LUCIAN LTDA</t>
  </si>
  <si>
    <t>VIS PARTICIPACOES E EMPREENDIMENTOS LTDA</t>
  </si>
  <si>
    <t>JMQ IMOBILIARIA LTDA</t>
  </si>
  <si>
    <t>COMPANHIA DE TECNOLOGIA DA INFORMACAO DO ESTADO DE MINAS GERAIS-PRODEM</t>
  </si>
  <si>
    <t>SERVICO DE INFORMATICA EXECUTADO PELA PRODEMGE</t>
  </si>
  <si>
    <t>JAMAICA VEICULOS LTDA</t>
  </si>
  <si>
    <t>EDUCALIBRAS TREINAMENTO E DESENVOLVIMENTO DO IDIOMA DE LIBRAS LTDA</t>
  </si>
  <si>
    <t>OUTROS SERVICOS PESSOA JURIDICA</t>
  </si>
  <si>
    <t>ELIABE DO NASCIMENTO LUIZ</t>
  </si>
  <si>
    <t>REPAROS DE EQUIPAMENTOS, INSTALACOES E MATERIAL PERMANENTE</t>
  </si>
  <si>
    <t>ESMARTY ESPECIALISTA EM MANUTENCAO DE ELEVADORES LTDA</t>
  </si>
  <si>
    <t>PM BELO HORIZONTE</t>
  </si>
  <si>
    <t>ESTRELA GERADORES &amp; ENERGIA ELETRICA LTDA - EPP</t>
  </si>
  <si>
    <t>FACILITAHCM TECNOLOGIA E GESTAO LTDA.</t>
  </si>
  <si>
    <t>SERVICO DE TECNOLOGIA DA INFORMACAO</t>
  </si>
  <si>
    <t>MBM SEGURADORA S/A</t>
  </si>
  <si>
    <t>PREMIOS DE SEGUROS</t>
  </si>
  <si>
    <t>CONSORCIO CEMIG SIM GD III</t>
  </si>
  <si>
    <t>CONTRATOS DE ENERGIA ELETRICA</t>
  </si>
  <si>
    <t>ASSOCIACAO PROFISSIONALIZANTE DO MENOR DE BELO HORIZONTE -ASSPROM</t>
  </si>
  <si>
    <t>LOCACAO DE SERVICOS DE APOIO ADMINISTRATIVO</t>
  </si>
  <si>
    <t>APOLLO SOLUCOES E MANUTENCAO LTDA</t>
  </si>
  <si>
    <t>SERVICOS DE CONSERVACAO E LIMPEZA</t>
  </si>
  <si>
    <t>LAERCIO SOUZA CARDOSO - CPF 32493177649 - ME</t>
  </si>
  <si>
    <t>KEPLER VIAGENS, EVENTOS E TURISMO LTDA</t>
  </si>
  <si>
    <t>M&amp;E ALUGUEL DE CARROS LTDA</t>
  </si>
  <si>
    <t>LOCACAO DE VEICULOS</t>
  </si>
  <si>
    <t>METODO SYSTEM COMERCIO E SERVICOS LTDA</t>
  </si>
  <si>
    <t>INOVAR CONSTRUCOES E EMPREENDIMENTOS IMOBILIARIOS LTDA</t>
  </si>
  <si>
    <t>PIT EMPREENDIMENTOS E PARTICIPACOES LTDA</t>
  </si>
  <si>
    <t>IMOBILIARIA ARISTEU RIOS IMOVEIS LTDA - ME</t>
  </si>
  <si>
    <t>MORADA MINEIRA NEGOCIOS IMOBILIARIOS LTDA</t>
  </si>
  <si>
    <t>LAILA C.VOLPE J.PAIVA - ME</t>
  </si>
  <si>
    <t>SILVIA CRISTINA LONGO RONDIS</t>
  </si>
  <si>
    <t>CLEISE ANDREA ALMEIDA CASTRO</t>
  </si>
  <si>
    <t>GIGA EMPREENDIMENTOS LTDA</t>
  </si>
  <si>
    <t>UROCLIN ADMINISTRACAO E PARTICIPACOES LTDA</t>
  </si>
  <si>
    <t>BENEFICIARIOS DE ESTAGIOS E BOLSAS DE ESTUDO</t>
  </si>
  <si>
    <t>ESTAGIARIOS</t>
  </si>
  <si>
    <t>SECRETARIA DE ESTADO DE JUSTICA E SEGURANCA PUBLICA - SEJUSP</t>
  </si>
  <si>
    <t>RESSARCIMENTO SOBRE A REMUNERACAO DOS PRESOS EM TRABALHO</t>
  </si>
  <si>
    <t>TERRA NOSSA PARTICIPACOES LTDA</t>
  </si>
  <si>
    <t>NOGUEIRA E BRANQUINHO IMOVEIS LTDA - ME</t>
  </si>
  <si>
    <t>LEMOS E LEMOS EMPREENDIMENTOS, INVESTIMENTOS E PARTICIPACOES LTDA</t>
  </si>
  <si>
    <t>PLANEAR ENGENHARIA DE AR CONDICIONADO LTDA</t>
  </si>
  <si>
    <t>PREMIER SEGURANCA ELETRONICA LTDA</t>
  </si>
  <si>
    <t>LOCACAO DE MAQUINAS E EQUIPAMENTOS</t>
  </si>
  <si>
    <t>OLIVEIRA ANDRADE SERVICOS DE MONITORAMENTO DE INFORMACOES LTDA -EPP</t>
  </si>
  <si>
    <t>RGR ENGENHARIA DE SERVICOS LTDA</t>
  </si>
  <si>
    <t>PPL EMPREENDIMENTOS E ADMINISTRACAO DE IMOVEIS LTDA</t>
  </si>
  <si>
    <t>VHD IMOVEIS CASANOVA LTDA</t>
  </si>
  <si>
    <t>RICCI DIARIOS, PUBLICACOES E AGENCIAMENTO LTDA - EPP</t>
  </si>
  <si>
    <t>SERVICOS DE PUBLICACAO E DIVULGACAO</t>
  </si>
  <si>
    <t>EMPRESA BRASILEIRA DE CORREIOS E TELEGRAFOS - ECT</t>
  </si>
  <si>
    <t>SERVICO POSTAL-TELEGRAFICO</t>
  </si>
  <si>
    <t>VISTA ALEGRE PARTICIPACOES LTDA</t>
  </si>
  <si>
    <t>ALIANCA PARTICIPACOES E EMPREENDIMENTOS LTDA.</t>
  </si>
  <si>
    <t>ATENAS ELEVADORES LTDA</t>
  </si>
  <si>
    <t>AZEVEDO DUARTE LTDA</t>
  </si>
  <si>
    <t>VIVENDA LOCACAO E VENDA DE IMOVEIS LTDA - EPP</t>
  </si>
  <si>
    <t>GLAUBER CESAR RODRIGUES SILVA</t>
  </si>
  <si>
    <t>BF DOS SANTOS RESTAURANTE LTDA</t>
  </si>
  <si>
    <t>SERC REFRIGERACAO E CLIMATIZACAO LTDA</t>
  </si>
  <si>
    <t>BEMO IMOVEIS E PARTICIPACOES LTDA</t>
  </si>
  <si>
    <t>METRON DESENVOLVIMENTO URBANO LTDA</t>
  </si>
  <si>
    <t>APOLO REFRIGERACAO LTDA</t>
  </si>
  <si>
    <t>SEM CREDOR</t>
  </si>
  <si>
    <t>SRB EMPREENDIMENTOS IMOBILIARIOS LTDA</t>
  </si>
  <si>
    <t>PRESTADORA DE SERVICOS CABRAL &amp; OLIVEIRA LTDA - EPP</t>
  </si>
  <si>
    <t>ACORRAMA REFRIGERACAO E MANUTENCAO LTDA</t>
  </si>
  <si>
    <t>ALPA CONSTRUTORA E INCORPORADORA LTDA</t>
  </si>
  <si>
    <t>ALFA IMOVEIS CONSTRUCOES LTDA</t>
  </si>
  <si>
    <t>MINDWORKS INFORMATICA LTDA</t>
  </si>
  <si>
    <t>EMX TECNOLOGIA LTDA - EPP</t>
  </si>
  <si>
    <t>G4F SOLUCOES CORPORATIVAS LTDA</t>
  </si>
  <si>
    <t>SECRETARIA DE ESTADO DE FAZENDA</t>
  </si>
  <si>
    <t>SERVICO FEDERAL DE PROCESSAMENTO DE DADOS (SERPRO)</t>
  </si>
  <si>
    <t>VOETUR TURISMO E REPRESENTACOES LTDA</t>
  </si>
  <si>
    <t>MARCELO FIGUEIREDO PESSOA</t>
  </si>
  <si>
    <t>VICTOR MATHAUS MOREIRA SILVA CUNHA</t>
  </si>
  <si>
    <t>CLAUDIJANE DOS SANTOS GOMES</t>
  </si>
  <si>
    <t>VINICIO ANTONIO DE SOUZA</t>
  </si>
  <si>
    <t>FRANCIS VANINE DE ANDRADE REIS</t>
  </si>
  <si>
    <t>GIOVANNI ELIZIARIO IANNINI</t>
  </si>
  <si>
    <t>MICHELLE LOPES MASCARENHAS GLAESER</t>
  </si>
  <si>
    <t>MARIANA GOULART REGAZZI</t>
  </si>
  <si>
    <t>MAIRA MENEZES SILVA</t>
  </si>
  <si>
    <t>CRISTIANO MAIA LUZ</t>
  </si>
  <si>
    <t>PM RIBEIRAO DAS NEVES</t>
  </si>
  <si>
    <t>DESPESAS CORRENTES</t>
  </si>
  <si>
    <t>PM SANTA LUZIA</t>
  </si>
  <si>
    <t>HOMEOFFICE MOVEIS LTDA</t>
  </si>
  <si>
    <t>EQUIPAMENTOS E MATERIAL PERMANENTE</t>
  </si>
  <si>
    <t>OUTROS SERVICOS DE TERCEIROS - PESSOA JURIDICA</t>
  </si>
  <si>
    <t>SERVICOS DE TECNOLOGIA DA INFORMACAO E COMUNICACAO -  PESSOA JURIDICA</t>
  </si>
  <si>
    <t>PAPELARIA OURO LTDA</t>
  </si>
  <si>
    <t>MAIS COMERCIO E ASSESSORIA LTDA</t>
  </si>
  <si>
    <t>V. Z. MERCEARIA PANORAMA II LTDA -ME</t>
  </si>
  <si>
    <t>CCL DISTRIBUIDORA LTDA</t>
  </si>
  <si>
    <t>DRIVE A INFORMATICA LTDA</t>
  </si>
  <si>
    <t>DESPESAS DE EXERCICIOS ANTERIORES</t>
  </si>
  <si>
    <t>FAST CLEAN DISTRIBUIDORA LTDA</t>
  </si>
  <si>
    <t>ALTAS NETWORKS &amp; TELECOM LTDA</t>
  </si>
  <si>
    <t>SUPREMA HIDROELETRICA LTDA - EPP</t>
  </si>
  <si>
    <t>POSITIVO TECNOLOGIA S.A.</t>
  </si>
  <si>
    <t>SILVEIRA &amp; DALMAS LTDA</t>
  </si>
  <si>
    <t>PLANEJE TECNOLOGIA E SERVICOS LTDA</t>
  </si>
  <si>
    <t>MARCELO LUIZ CLEMENTE BRANDAO -ME</t>
  </si>
  <si>
    <t>AGUA DA FONTE - EIRELI - ME</t>
  </si>
  <si>
    <t>INSS - INSTITUTO NACIONAL DE SEGURIDADE SOCIAL</t>
  </si>
  <si>
    <t>PASSAGENS E DESPESAS COM LOCOMOCAO</t>
  </si>
  <si>
    <t>FIRMIANE VENANCIO DO CARMO</t>
  </si>
  <si>
    <t>OUTROS SERVICOS DE TERCEIROS - PESSOA FISICA</t>
  </si>
  <si>
    <t>JOAO MATEUS SILVA FAGUNDES OLIVEIRA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</si>
  <si>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</si>
  <si>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</si>
  <si>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</si>
  <si>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</si>
  <si>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</si>
  <si>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</si>
  <si>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</si>
  <si>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</si>
  <si>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</si>
  <si>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</si>
  <si>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</si>
  <si>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</si>
  <si>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</si>
  <si>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</si>
  <si>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</si>
  <si>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</si>
  <si>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</si>
  <si>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</si>
  <si>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</si>
  <si>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</si>
  <si>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</si>
  <si>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</si>
  <si>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</si>
  <si>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</si>
  <si>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</si>
  <si>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</si>
  <si>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</si>
  <si>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</si>
  <si>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</si>
  <si>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</si>
  <si>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</si>
  <si>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</si>
  <si>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</si>
  <si>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</si>
  <si>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</si>
  <si>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</si>
  <si>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</si>
  <si>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</si>
  <si>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</si>
  <si>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</si>
  <si>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</si>
  <si>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</si>
  <si>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</si>
  <si>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</si>
  <si>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</si>
  <si>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</si>
  <si>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</si>
  <si>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</si>
  <si>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</si>
  <si>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</si>
  <si>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</si>
  <si>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</si>
  <si>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</si>
  <si>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</si>
  <si>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</si>
  <si>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</si>
  <si>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</si>
  <si>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</si>
  <si>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</si>
  <si>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</si>
  <si>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</si>
  <si>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</si>
  <si>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</si>
  <si>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</si>
  <si>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</si>
  <si>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</si>
  <si>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</si>
  <si>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</si>
  <si>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</si>
  <si>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</si>
  <si>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</si>
  <si>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</si>
  <si>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</si>
  <si>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</si>
  <si>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</si>
  <si>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</si>
  <si>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</si>
  <si>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</si>
  <si>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</si>
  <si>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</si>
  <si>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</si>
  <si>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</si>
  <si>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</si>
  <si>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</si>
  <si>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</si>
  <si>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</si>
  <si>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</si>
  <si>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</si>
  <si>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</si>
  <si>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</si>
  <si>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</si>
  <si>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</si>
  <si>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</si>
  <si>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</si>
  <si>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</si>
  <si>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</si>
  <si>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</si>
  <si>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BOCAIUVA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</si>
  <si>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</si>
  <si>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</si>
  <si>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</si>
  <si>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</si>
  <si>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</si>
  <si>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</si>
  <si>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</si>
  <si>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</si>
  <si>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SAO FRANCISCO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</si>
  <si>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</si>
  <si>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</si>
  <si>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</si>
  <si>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</si>
  <si>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</si>
  <si>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</si>
  <si>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</si>
  <si>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</si>
  <si>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</si>
  <si>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</si>
  <si>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</si>
  <si>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</si>
  <si>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</si>
  <si>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SERVICO AUTONOMO DE AGUA E ESGOTO</t>
  </si>
  <si>
    <t>SAAE - SERVICO AUTONOMO DE AGUA E ESGOTO - FRANCISCO SA</t>
  </si>
  <si>
    <t>SAAE - SERVICO AUTONOMO DE AGUA E ESGOTO - ITAUNA</t>
  </si>
  <si>
    <t>SUPERINTENDENCIA DE AGUA E ESGOTOS DE ITUIUTABA</t>
  </si>
  <si>
    <t>DAE - JOAO MONLEVADE</t>
  </si>
  <si>
    <t>DEMAE-CAMPO BELO</t>
  </si>
  <si>
    <t>SAAE - SERVICO AUTONOMO DE AGUA E ESGOTO - LAGOA DA PRATA</t>
  </si>
  <si>
    <t>SERVICO DE AGUA MARIANA</t>
  </si>
  <si>
    <t>AGUAS DE GOVERNADOR VALADARES SPE S.A.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</si>
  <si>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</si>
  <si>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</si>
  <si>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</si>
  <si>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</si>
  <si>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</si>
  <si>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DE LUZ</t>
  </si>
  <si>
    <t>SERVICO AUTONOMO DE AGUA E ESGOTO - TRES PONTAS</t>
  </si>
  <si>
    <t>CIA DE AGUAS DE UBERABA CODAU</t>
  </si>
  <si>
    <t>AGUAS DE NANUQUE CONCESSIONARIA SPE S/A</t>
  </si>
  <si>
    <t>SAAE - SERVICO MUNICIPAL DE SANEAMENTO BASICO - UNAI</t>
  </si>
  <si>
    <t>PATOS SANEAMENTO S.A.</t>
  </si>
  <si>
    <t>MATHEUS DE MIRANDA CARVALHO</t>
  </si>
  <si>
    <t>COND CENTRO EMPRESARIAL MIQUERINOS</t>
  </si>
  <si>
    <t>LUCIA HELENA DOS SANTOS ARAUJO</t>
  </si>
  <si>
    <t>CONDOMINIO DO EDIFICIO BRUMADO</t>
  </si>
  <si>
    <t>EDIFICIO PRIME</t>
  </si>
  <si>
    <t>ELIANE DE SOUZA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</si>
  <si>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</si>
  <si>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</si>
  <si>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</si>
  <si>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</si>
  <si>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</si>
  <si>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</si>
  <si>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LOCACAO DE MAO-DE-OBRA</t>
  </si>
  <si>
    <t>CONDOMINIO EDIFICIO COMERCIAL CAMEL CENTER BUSINESS</t>
  </si>
  <si>
    <t>MGS MINAS GERAIS ADMINISTRACAO E SERVICOS S/A</t>
  </si>
  <si>
    <t>OBRIGACOES TRIBUTARIAS E CONTRIBUTIVAS</t>
  </si>
  <si>
    <t>ABASTEK AUTOMACAO LTDA</t>
  </si>
  <si>
    <t>INSTITUTO HERMES PARDINI S/A</t>
  </si>
  <si>
    <t>SEGEX SEGURANCA PRIVADA LTDA</t>
  </si>
  <si>
    <t>PRIME CONSULTORIA E ASSESSORIA EMPRESARIAL LTDA</t>
  </si>
  <si>
    <t>ESSENCIAL SISTEMA DE SEGURANCA LTDA</t>
  </si>
  <si>
    <t>MUNDO TELECOMUNICACOES E INFORMATICA LTDA</t>
  </si>
  <si>
    <t>OI S.A. - EM RECUPERACAO JUDICIAL</t>
  </si>
  <si>
    <t>CEMIG DISTRIBUICAO S.A.</t>
  </si>
  <si>
    <t>IMAX TECNOLOGIA DE COMUNICACAO LTDA.</t>
  </si>
  <si>
    <t>INDENIZACOES E RESTITUICOES</t>
  </si>
  <si>
    <t>VIGILARM SEGURANCA PRIVADA LTDA</t>
  </si>
  <si>
    <t>ALGIZ VIGILANCIA E SEGURANCA LTDA.</t>
  </si>
  <si>
    <t>OLIMPO SEGURANCA E VIGILANCIA LTDA</t>
  </si>
  <si>
    <t>LV DE SOUZA COMERCIO E SERVICOS - ME</t>
  </si>
  <si>
    <t>PERSIMINAS DECOR LTDA</t>
  </si>
  <si>
    <t>PULSAR BRASIL TELECOMUNICACOES S.A.</t>
  </si>
  <si>
    <t>RICARDO SILVA</t>
  </si>
  <si>
    <t>FREDERICO DE SOUSA SARAIVA</t>
  </si>
  <si>
    <t>RAQUEL GOMES DE SOUZA DA COSTA DIAS</t>
  </si>
  <si>
    <t>RAFAEL DE FREITAS CUNHA LINS</t>
  </si>
  <si>
    <t>BENO BENVENISTE KOATZ</t>
  </si>
  <si>
    <t>GEORGES ALESSANDRO AMORELLI GOMES</t>
  </si>
  <si>
    <t>JUAREZ DA SILVA SALLES JUNIOR</t>
  </si>
  <si>
    <t>FLAVIO AUGUSTO MARETTI SGRILLI SIQUEIRA</t>
  </si>
  <si>
    <t>ROSENIL JOSE MOREIRA COUTO</t>
  </si>
  <si>
    <t>CLEIVA ISABEL DETOMI</t>
  </si>
  <si>
    <t>JOAO BOSCO COSTA OLIVEIRA</t>
  </si>
  <si>
    <t>ADRIANO MACHADO DE ALMEIDA</t>
  </si>
  <si>
    <t>CESAR AUGUSTO MOREIRA</t>
  </si>
  <si>
    <t>WENER TRINDADE MENDONCA</t>
  </si>
  <si>
    <t>IGOR THIAGO BATISTA CUPERTINO</t>
  </si>
  <si>
    <t>HEBERT SOARES LEITE</t>
  </si>
  <si>
    <t>RAQUEL FERNANDA TENORIO SECO</t>
  </si>
  <si>
    <t>RAFAELA ALVARENGA FIGUEIREDO</t>
  </si>
  <si>
    <t>DIARIAS - MILITAR</t>
  </si>
  <si>
    <t>BRUNO D' ASSUNCAO COELHO</t>
  </si>
  <si>
    <t>CLAUDINEI LOPES MARTINS</t>
  </si>
  <si>
    <t>CARLA APARECIDA DE SOUZA CARVALHO</t>
  </si>
  <si>
    <t>CAMILA PESSOA MADUREIRA</t>
  </si>
  <si>
    <t>VERA LUCIA VIEIRA PAULIS</t>
  </si>
  <si>
    <t>MARCIA DOS SANTOS</t>
  </si>
  <si>
    <t>MATERIAL FOTOGRAFICO, CINEMATOGRAFICO E DE COMUNICACAO</t>
  </si>
  <si>
    <t>CONFECCAO EM GERAL</t>
  </si>
  <si>
    <t>REDE IP MULTISSERVICOS</t>
  </si>
  <si>
    <t>2, 3 e 4</t>
  </si>
  <si>
    <t>9990000001.000285/2026-11</t>
  </si>
  <si>
    <t>9990000001.002164/2026-03</t>
  </si>
  <si>
    <t>9990000001.001394/2026-47</t>
  </si>
  <si>
    <t>Correta!</t>
  </si>
  <si>
    <t>Liquidação Cancelada</t>
  </si>
  <si>
    <t>Anul total</t>
  </si>
  <si>
    <t>2; 4 e 5</t>
  </si>
  <si>
    <t>2, 4 e 5</t>
  </si>
  <si>
    <t>Tachada pois foi "migrada para linha 151"</t>
  </si>
  <si>
    <t xml:space="preserve">O valor a maior de IR (261,50) foi lançado na S. </t>
  </si>
  <si>
    <t xml:space="preserve"> Foi realizada a anulação das liquidações nº 2 e nº 4 e efetuado novo registro de liquidação (nº 5) para ajuste do valor liquidado.</t>
  </si>
  <si>
    <t xml:space="preserve">Sem expediente na DPMG  nos dias 16, 17 e 18 de fevereiro de 2026 - Resolução 4.104/2025  </t>
  </si>
  <si>
    <t>Prazo impactado por pendência de envio de dados bancários pelo fornecedor, cf. ID 0756885</t>
  </si>
  <si>
    <t>20/2026</t>
  </si>
  <si>
    <t>23/2026</t>
  </si>
  <si>
    <t>360/2025</t>
  </si>
  <si>
    <t>12/2026</t>
  </si>
  <si>
    <t>156/2026</t>
  </si>
  <si>
    <t>178/2026</t>
  </si>
  <si>
    <t>196/2026</t>
  </si>
  <si>
    <t>198/2026</t>
  </si>
  <si>
    <t>199/2026</t>
  </si>
  <si>
    <t>200/2026</t>
  </si>
  <si>
    <t>44/2025</t>
  </si>
  <si>
    <t>101/2025</t>
  </si>
  <si>
    <t>198/2025</t>
  </si>
  <si>
    <t>377/2025</t>
  </si>
  <si>
    <t>390/2025</t>
  </si>
  <si>
    <t>157/2026</t>
  </si>
  <si>
    <t>163/2026</t>
  </si>
  <si>
    <t>172/2026</t>
  </si>
  <si>
    <t>176/2026</t>
  </si>
  <si>
    <t>155/2025</t>
  </si>
  <si>
    <t>218/2025</t>
  </si>
  <si>
    <t>219/2025</t>
  </si>
  <si>
    <t>357/2025</t>
  </si>
  <si>
    <t>57/2026</t>
  </si>
  <si>
    <t>60/2026</t>
  </si>
  <si>
    <t>61/2026</t>
  </si>
  <si>
    <t>62/2026</t>
  </si>
  <si>
    <t>64/2026</t>
  </si>
  <si>
    <t>65/2026</t>
  </si>
  <si>
    <t>66/2026</t>
  </si>
  <si>
    <t>68/2026</t>
  </si>
  <si>
    <t>69/2026</t>
  </si>
  <si>
    <t>72/2026</t>
  </si>
  <si>
    <t>75/2026</t>
  </si>
  <si>
    <t>84/2026</t>
  </si>
  <si>
    <t>94/2026</t>
  </si>
  <si>
    <t>98/2026</t>
  </si>
  <si>
    <t>103/2026</t>
  </si>
  <si>
    <t>105/2026</t>
  </si>
  <si>
    <t>124/2026</t>
  </si>
  <si>
    <t>130/2026</t>
  </si>
  <si>
    <t>131/2026</t>
  </si>
  <si>
    <t>132/2026</t>
  </si>
  <si>
    <t>136/2026</t>
  </si>
  <si>
    <t>137/2026</t>
  </si>
  <si>
    <t>139/2026</t>
  </si>
  <si>
    <t>154/2026</t>
  </si>
  <si>
    <t>202/2026</t>
  </si>
  <si>
    <t>206/2025</t>
  </si>
  <si>
    <t>58/2026</t>
  </si>
  <si>
    <t>59/2026</t>
  </si>
  <si>
    <t>63/2026</t>
  </si>
  <si>
    <t>67/2026</t>
  </si>
  <si>
    <t>73/2026</t>
  </si>
  <si>
    <t>74/2026</t>
  </si>
  <si>
    <t>76/2026</t>
  </si>
  <si>
    <t>77/2026</t>
  </si>
  <si>
    <t>78/2026</t>
  </si>
  <si>
    <t>79/2026</t>
  </si>
  <si>
    <t>80/2026</t>
  </si>
  <si>
    <t>81/2026</t>
  </si>
  <si>
    <t>82/2026</t>
  </si>
  <si>
    <t>83/2026</t>
  </si>
  <si>
    <t>85/2026</t>
  </si>
  <si>
    <t>87/2026</t>
  </si>
  <si>
    <t>88/2026</t>
  </si>
  <si>
    <t>90/2026</t>
  </si>
  <si>
    <t>91/2026</t>
  </si>
  <si>
    <t>92/2026</t>
  </si>
  <si>
    <t>93/2026</t>
  </si>
  <si>
    <t>95/2026</t>
  </si>
  <si>
    <t>96/2026</t>
  </si>
  <si>
    <t>97/2026</t>
  </si>
  <si>
    <t>99/2026</t>
  </si>
  <si>
    <t>100/2026</t>
  </si>
  <si>
    <t>101/2026</t>
  </si>
  <si>
    <t>102/2026</t>
  </si>
  <si>
    <t>104/2026</t>
  </si>
  <si>
    <t>106/2026</t>
  </si>
  <si>
    <t>107/2026</t>
  </si>
  <si>
    <t>108/2026</t>
  </si>
  <si>
    <t>109/2026</t>
  </si>
  <si>
    <t>110/2026</t>
  </si>
  <si>
    <t>111/2026</t>
  </si>
  <si>
    <t>112/2026</t>
  </si>
  <si>
    <t>113/2026</t>
  </si>
  <si>
    <t>114/2026</t>
  </si>
  <si>
    <t>115/2026</t>
  </si>
  <si>
    <t>116/2026</t>
  </si>
  <si>
    <t>117/2026</t>
  </si>
  <si>
    <t>118/2026</t>
  </si>
  <si>
    <t>119/2026</t>
  </si>
  <si>
    <t>120/2026</t>
  </si>
  <si>
    <t>121/2026</t>
  </si>
  <si>
    <t>122/2026</t>
  </si>
  <si>
    <t>125/2026</t>
  </si>
  <si>
    <t>126/2026</t>
  </si>
  <si>
    <t>134/2026</t>
  </si>
  <si>
    <t>135/2026</t>
  </si>
  <si>
    <t>138/2026</t>
  </si>
  <si>
    <t>140/2026</t>
  </si>
  <si>
    <t>143/2026</t>
  </si>
  <si>
    <t>144/2026</t>
  </si>
  <si>
    <t>145/2026</t>
  </si>
  <si>
    <t>146/2026</t>
  </si>
  <si>
    <t>147/2026</t>
  </si>
  <si>
    <t>148/2026</t>
  </si>
  <si>
    <t>153/2026</t>
  </si>
  <si>
    <t>159/2026</t>
  </si>
  <si>
    <t>180/2026</t>
  </si>
  <si>
    <t>182/2026</t>
  </si>
  <si>
    <t>183/2026</t>
  </si>
  <si>
    <t>184/2026</t>
  </si>
  <si>
    <t>185/2026</t>
  </si>
  <si>
    <t>186/2026</t>
  </si>
  <si>
    <t>187/2026</t>
  </si>
  <si>
    <t>195/2026</t>
  </si>
  <si>
    <t>201/2026</t>
  </si>
  <si>
    <t>213/2026</t>
  </si>
  <si>
    <t>214/2026</t>
  </si>
  <si>
    <t>220/2026</t>
  </si>
  <si>
    <t>165/2025</t>
  </si>
  <si>
    <t>71/2026</t>
  </si>
  <si>
    <t>123/2026</t>
  </si>
  <si>
    <t>170/2026</t>
  </si>
  <si>
    <t>181/2026</t>
  </si>
  <si>
    <t>188/2026</t>
  </si>
  <si>
    <t>189/2026</t>
  </si>
  <si>
    <t>192/2026</t>
  </si>
  <si>
    <t>194/2026</t>
  </si>
  <si>
    <t>223/2026</t>
  </si>
  <si>
    <t>224/2026</t>
  </si>
  <si>
    <t>225/2026</t>
  </si>
  <si>
    <t>228/2026</t>
  </si>
  <si>
    <t>229/2026</t>
  </si>
  <si>
    <t>230/2026</t>
  </si>
  <si>
    <t>231/2026</t>
  </si>
  <si>
    <t>232/2026</t>
  </si>
  <si>
    <t>414/2025</t>
  </si>
  <si>
    <t>9/2026</t>
  </si>
  <si>
    <t>226/2026</t>
  </si>
  <si>
    <t>227/2026</t>
  </si>
  <si>
    <t>160/2026</t>
  </si>
  <si>
    <t>203/2026</t>
  </si>
  <si>
    <t>235/2026</t>
  </si>
  <si>
    <t>237/2026</t>
  </si>
  <si>
    <t>238/2026</t>
  </si>
  <si>
    <t>244/2026</t>
  </si>
  <si>
    <t>246/2026</t>
  </si>
  <si>
    <t>247/2026</t>
  </si>
  <si>
    <t>122/2025</t>
  </si>
  <si>
    <t>91/2025</t>
  </si>
  <si>
    <t>5/2026</t>
  </si>
  <si>
    <t>6/2026</t>
  </si>
  <si>
    <t>171/2026</t>
  </si>
  <si>
    <t>208/2026</t>
  </si>
  <si>
    <t>142/2025</t>
  </si>
  <si>
    <t>152/2025</t>
  </si>
  <si>
    <t>149/2026</t>
  </si>
  <si>
    <t>242/2026</t>
  </si>
  <si>
    <t>138/2025</t>
  </si>
  <si>
    <t>161/2026</t>
  </si>
  <si>
    <t>241/2026</t>
  </si>
  <si>
    <t>254/2026</t>
  </si>
  <si>
    <t>166/2026</t>
  </si>
  <si>
    <t>215/2026</t>
  </si>
  <si>
    <t>258/2026</t>
  </si>
  <si>
    <t>248/2026</t>
  </si>
  <si>
    <t>256/2026</t>
  </si>
  <si>
    <t>172/2025</t>
  </si>
  <si>
    <t>7/2026</t>
  </si>
  <si>
    <t>165/2026</t>
  </si>
  <si>
    <t>175/2026</t>
  </si>
  <si>
    <t>171/2025</t>
  </si>
  <si>
    <t>10.1</t>
  </si>
  <si>
    <t>Foi realizada a anulação das liquidações nº 2 e nº 4 e efetuado novo registro de liquidação (nº 5) para ajuste do valor liquidado.</t>
  </si>
  <si>
    <t>Acesso em: 10 de março de 2026</t>
  </si>
  <si>
    <t>Belo Horizonte, 10 de março de 2026</t>
  </si>
  <si>
    <t>Emp./Ano</t>
  </si>
  <si>
    <t>Fonte</t>
  </si>
  <si>
    <t xml:space="preserve">CPF/CNPJ Credor </t>
  </si>
  <si>
    <t>Elemento Item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</si>
  <si>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</si>
  <si>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</si>
  <si>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</si>
  <si>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</si>
  <si>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</si>
  <si>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
(R$)</t>
  </si>
  <si>
    <t>Valor Liquidado Líquido
(R$)</t>
  </si>
  <si>
    <t>Data Registro de Pagamento</t>
  </si>
  <si>
    <t>Pagamento Bruto
(R$)</t>
  </si>
  <si>
    <t>Pagamento Líquido
(R$)</t>
  </si>
  <si>
    <t>Legenda:</t>
  </si>
  <si>
    <t>Fonte:</t>
  </si>
  <si>
    <t>Justificativa</t>
  </si>
  <si>
    <t xml:space="preserve">Sem expediente na DPMG nos dias 16, 17 e 18 de fevereiro de 2026 - Resolução 4.104/2025. </t>
  </si>
  <si>
    <t>Prazo impactado por pendência de envio de dados bancários pelo fornecedor, cf. ID 0756885.</t>
  </si>
  <si>
    <t>Pagamentos referentes a reajuste retroativo dos meses de out/2025, nov/2025 e dez/2025, unificados em uma única OPB (nº 1028).</t>
  </si>
  <si>
    <t>Cronologia de Pagamentos - Fev/2026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</si>
</sst>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20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trike/>
      <sz val="9"/>
      <color rgb="FFFF0000"/>
      <name val="Arial"/>
      <family val="2"/>
    </font>
    <font>
      <strike/>
      <sz val="10"/>
      <color rgb="FFFF0000"/>
      <name val="Arial"/>
      <family val="2"/>
    </font>
    <font>
      <sz val="9"/>
      <color rgb="FFED0000"/>
      <name val="Arial"/>
      <family val="2"/>
    </font>
    <font>
      <b/>
      <sz val="12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00592C"/>
        <bgColor indexed="64"/>
      </patternFill>
    </fill>
    <fill>
      <patternFill patternType="solid">
        <fgColor rgb="FF00592C"/>
        <bgColor rgb="FFFFFFFF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6C6263"/>
      </left>
      <right style="thin">
        <color rgb="FF6C6263"/>
      </right>
      <top style="thin">
        <color rgb="FF6C6263"/>
      </top>
      <bottom style="thin">
        <color rgb="FF6C6263"/>
      </bottom>
      <diagonal/>
    </border>
    <border>
      <left style="thin">
        <color rgb="FF6C6263"/>
      </left>
      <right/>
      <top style="thin">
        <color rgb="FF6C6263"/>
      </top>
      <bottom style="thin">
        <color rgb="FF6C6263"/>
      </bottom>
      <diagonal/>
    </border>
    <border>
      <left/>
      <right/>
      <top style="thin">
        <color rgb="FF6C6263"/>
      </top>
      <bottom style="thin">
        <color rgb="FF6C6263"/>
      </bottom>
      <diagonal/>
    </border>
    <border>
      <left/>
      <right style="thin">
        <color rgb="FF6C6263"/>
      </right>
      <top style="thin">
        <color rgb="FF6C6263"/>
      </top>
      <bottom style="thin">
        <color rgb="FF6C6263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3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7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4" fontId="1" fillId="10" borderId="1" xfId="0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7" fillId="0" borderId="5" xfId="0" applyFont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6" fillId="12" borderId="2" xfId="0" applyFont="1" applyFill="1" applyBorder="1" applyAlignment="1">
      <alignment vertical="center"/>
    </xf>
    <xf numFmtId="0" fontId="6" fillId="12" borderId="4" xfId="0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1" fontId="12" fillId="0" borderId="4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164" fontId="16" fillId="13" borderId="1" xfId="0" applyNumberFormat="1" applyFont="1" applyFill="1" applyBorder="1" applyAlignment="1">
      <alignment horizontal="center" vertical="center"/>
    </xf>
    <xf numFmtId="166" fontId="16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6" fillId="7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65" fontId="15" fillId="7" borderId="1" xfId="0" applyNumberFormat="1" applyFont="1" applyFill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3" fontId="3" fillId="0" borderId="0" xfId="0" applyNumberFormat="1" applyFont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66" fontId="13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" fontId="16" fillId="7" borderId="1" xfId="0" applyNumberFormat="1" applyFont="1" applyFill="1" applyBorder="1" applyAlignment="1">
      <alignment horizontal="center" vertical="center"/>
    </xf>
    <xf numFmtId="49" fontId="16" fillId="7" borderId="1" xfId="0" applyNumberFormat="1" applyFont="1" applyFill="1" applyBorder="1" applyAlignment="1">
      <alignment horizontal="center" vertical="center" wrapText="1"/>
    </xf>
    <xf numFmtId="14" fontId="16" fillId="7" borderId="1" xfId="0" applyNumberFormat="1" applyFont="1" applyFill="1" applyBorder="1" applyAlignment="1">
      <alignment horizontal="center" vertical="center"/>
    </xf>
    <xf numFmtId="164" fontId="16" fillId="7" borderId="1" xfId="0" applyNumberFormat="1" applyFont="1" applyFill="1" applyBorder="1" applyAlignment="1">
      <alignment horizontal="center" vertical="center"/>
    </xf>
    <xf numFmtId="166" fontId="16" fillId="7" borderId="1" xfId="0" applyNumberFormat="1" applyFont="1" applyFill="1" applyBorder="1" applyAlignment="1">
      <alignment horizontal="center" vertical="center"/>
    </xf>
    <xf numFmtId="43" fontId="16" fillId="7" borderId="1" xfId="1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6" fillId="7" borderId="0" xfId="0" applyFont="1" applyFill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9" fontId="10" fillId="5" borderId="3" xfId="0" applyNumberFormat="1" applyFont="1" applyFill="1" applyBorder="1" applyAlignment="1">
      <alignment horizontal="left" vertical="center"/>
    </xf>
    <xf numFmtId="49" fontId="10" fillId="5" borderId="0" xfId="0" applyNumberFormat="1" applyFont="1" applyFill="1" applyAlignment="1">
      <alignment horizontal="left" vertical="center"/>
    </xf>
    <xf numFmtId="0" fontId="19" fillId="14" borderId="8" xfId="0" applyFont="1" applyFill="1" applyBorder="1" applyAlignment="1">
      <alignment horizontal="center" vertical="center"/>
    </xf>
    <xf numFmtId="0" fontId="19" fillId="14" borderId="9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49" fontId="19" fillId="15" borderId="7" xfId="0" applyNumberFormat="1" applyFont="1" applyFill="1" applyBorder="1" applyAlignment="1">
      <alignment horizontal="center" vertical="center" wrapText="1"/>
    </xf>
    <xf numFmtId="0" fontId="19" fillId="15" borderId="7" xfId="0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/>
    </xf>
    <xf numFmtId="167" fontId="12" fillId="8" borderId="7" xfId="0" applyNumberFormat="1" applyFont="1" applyFill="1" applyBorder="1" applyAlignment="1">
      <alignment horizontal="center" vertical="center"/>
    </xf>
    <xf numFmtId="167" fontId="12" fillId="2" borderId="7" xfId="0" applyNumberFormat="1" applyFont="1" applyFill="1" applyBorder="1" applyAlignment="1">
      <alignment horizontal="center" vertical="center"/>
    </xf>
    <xf numFmtId="49" fontId="12" fillId="8" borderId="7" xfId="0" applyNumberFormat="1" applyFont="1" applyFill="1" applyBorder="1" applyAlignment="1">
      <alignment horizontal="center" vertical="center" wrapText="1"/>
    </xf>
    <xf numFmtId="49" fontId="12" fillId="8" borderId="7" xfId="0" applyNumberFormat="1" applyFont="1" applyFill="1" applyBorder="1" applyAlignment="1">
      <alignment horizontal="left" vertical="center" wrapText="1"/>
    </xf>
    <xf numFmtId="0" fontId="12" fillId="0" borderId="7" xfId="0" applyNumberFormat="1" applyFont="1" applyBorder="1" applyAlignment="1">
      <alignment horizontal="left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right" vertical="center"/>
    </xf>
    <xf numFmtId="1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167" fontId="12" fillId="8" borderId="7" xfId="0" applyNumberFormat="1" applyFont="1" applyFill="1" applyBorder="1" applyAlignment="1">
      <alignment horizontal="right" vertical="center"/>
    </xf>
    <xf numFmtId="49" fontId="19" fillId="15" borderId="7" xfId="0" applyNumberFormat="1" applyFont="1" applyFill="1" applyBorder="1" applyAlignment="1">
      <alignment horizontal="left" vertical="center" wrapText="1"/>
    </xf>
    <xf numFmtId="1" fontId="1" fillId="7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/>
    </xf>
    <xf numFmtId="164" fontId="1" fillId="7" borderId="1" xfId="0" applyNumberFormat="1" applyFont="1" applyFill="1" applyBorder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3" fontId="1" fillId="7" borderId="1" xfId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6C6263"/>
      <color rgb="FF00592C"/>
      <color rgb="FF83B643"/>
      <color rgb="FF1E8363"/>
      <color rgb="FF85B643"/>
      <color rgb="FFFFFF66"/>
      <color rgb="FF8CBF41"/>
      <color rgb="FF900A0A"/>
      <color rgb="FFFFCCCC"/>
      <color rgb="FF7737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W208"/>
  <sheetViews>
    <sheetView tabSelected="1" topLeftCell="N1" zoomScale="85" zoomScaleNormal="85" zoomScaleSheetLayoutView="70" workbookViewId="0">
      <pane ySplit="3" topLeftCell="A4" activePane="bottomLeft" state="frozen"/>
      <selection pane="bottomLeft" activeCell="W1" sqref="W1:W1048576"/>
    </sheetView>
  </sheetViews>
  <sheetFormatPr defaultRowHeight="15" x14ac:dyDescent="0.2"/>
  <cols>
    <col min="1" max="4" width="16.7109375" style="58" customWidth="1"/>
    <col min="5" max="5" width="30.140625" style="53" hidden="1" customWidth="1"/>
    <col min="6" max="6" width="28.5703125" style="53" customWidth="1"/>
    <col min="7" max="7" width="27.7109375" style="54" hidden="1" customWidth="1"/>
    <col min="8" max="8" width="20.7109375" style="58" customWidth="1"/>
    <col min="9" max="9" width="45.42578125" style="54" hidden="1" customWidth="1"/>
    <col min="10" max="10" width="45.42578125" style="54" customWidth="1"/>
    <col min="11" max="11" width="20.7109375" style="55" customWidth="1"/>
    <col min="12" max="12" width="11.7109375" style="58" customWidth="1"/>
    <col min="13" max="16" width="20.7109375" style="53" customWidth="1"/>
    <col min="17" max="17" width="20.7109375" style="54" customWidth="1"/>
    <col min="18" max="18" width="11.7109375" style="54" customWidth="1"/>
    <col min="19" max="21" width="20.7109375" style="53" customWidth="1"/>
    <col min="22" max="22" width="53" style="54" customWidth="1"/>
    <col min="23" max="23" width="47.7109375" style="53" hidden="1" customWidth="1"/>
    <col min="24" max="16384" width="9.140625" style="53"/>
  </cols>
  <sheetData>
    <row r="1" spans="1:23" ht="69.95" customHeight="1" x14ac:dyDescent="0.2">
      <c r="A1" s="111" t="s">
        <v>722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3"/>
    </row>
    <row r="3" spans="1:23" ht="69.95" customHeight="1" x14ac:dyDescent="0.2">
      <c r="A3" s="114" t="s">
        <v>42</v>
      </c>
      <c r="B3" s="114" t="s">
        <v>43</v>
      </c>
      <c r="C3" s="114" t="s">
        <v>702</v>
      </c>
      <c r="D3" s="114" t="s">
        <v>703</v>
      </c>
      <c r="E3" s="114" t="s">
        <v>46</v>
      </c>
      <c r="F3" s="114" t="s">
        <v>704</v>
      </c>
      <c r="G3" s="114" t="s">
        <v>47</v>
      </c>
      <c r="H3" s="114" t="s">
        <v>705</v>
      </c>
      <c r="I3" s="114" t="s">
        <v>48</v>
      </c>
      <c r="J3" s="114" t="s">
        <v>706</v>
      </c>
      <c r="K3" s="114" t="s">
        <v>707</v>
      </c>
      <c r="L3" s="114" t="s">
        <v>708</v>
      </c>
      <c r="M3" s="114" t="s">
        <v>709</v>
      </c>
      <c r="N3" s="114" t="s">
        <v>710</v>
      </c>
      <c r="O3" s="114" t="s">
        <v>711</v>
      </c>
      <c r="P3" s="114" t="s">
        <v>712</v>
      </c>
      <c r="Q3" s="114" t="s">
        <v>713</v>
      </c>
      <c r="R3" s="114" t="s">
        <v>52</v>
      </c>
      <c r="S3" s="114" t="s">
        <v>714</v>
      </c>
      <c r="T3" s="114" t="s">
        <v>53</v>
      </c>
      <c r="U3" s="114" t="s">
        <v>715</v>
      </c>
      <c r="V3" s="115" t="s">
        <v>718</v>
      </c>
      <c r="W3" s="115" t="s">
        <v>2</v>
      </c>
    </row>
    <row r="4" spans="1:23" ht="69.95" hidden="1" customHeight="1" x14ac:dyDescent="0.2">
      <c r="A4" s="116">
        <v>1441</v>
      </c>
      <c r="B4" s="116">
        <v>1440011</v>
      </c>
      <c r="C4" s="116" t="s">
        <v>526</v>
      </c>
      <c r="D4" s="116" t="s">
        <v>698</v>
      </c>
      <c r="E4" s="117">
        <v>18939548000167</v>
      </c>
      <c r="F4" s="118">
        <f t="shared" ref="F4:F35" si="0">IF(E4&lt;=99999999999,CONCATENATE(LEFT(E4,3),".***.***-",RIGHT(E4,2)),E4)</f>
        <v>18939548000167</v>
      </c>
      <c r="G4" s="119" t="s">
        <v>479</v>
      </c>
      <c r="H4" s="116">
        <v>3922</v>
      </c>
      <c r="I4" s="120" t="s">
        <v>21</v>
      </c>
      <c r="J4" s="121" t="str">
        <f>PROPER(I4)</f>
        <v>Reparos De Bens Imoveis</v>
      </c>
      <c r="K4" s="122">
        <v>46055</v>
      </c>
      <c r="L4" s="116">
        <v>1</v>
      </c>
      <c r="M4" s="123">
        <v>24312.5</v>
      </c>
      <c r="N4" s="123">
        <v>486.25</v>
      </c>
      <c r="O4" s="123">
        <v>0</v>
      </c>
      <c r="P4" s="123">
        <v>23826.25</v>
      </c>
      <c r="Q4" s="122">
        <v>46055</v>
      </c>
      <c r="R4" s="124">
        <v>558</v>
      </c>
      <c r="S4" s="125">
        <v>23826.25</v>
      </c>
      <c r="T4" s="125">
        <v>0</v>
      </c>
      <c r="U4" s="125">
        <v>23826.25</v>
      </c>
      <c r="V4" s="126"/>
      <c r="W4" s="56" t="str">
        <f>VLOOKUP(H4,'CATEGORIZAÇÃO PARA PUBLICAÇÃO'!$A$1:$C$101,3,FALSE)</f>
        <v>PRESTAÇÃO DE SERVIÇOS</v>
      </c>
    </row>
    <row r="5" spans="1:23" ht="69.95" hidden="1" customHeight="1" x14ac:dyDescent="0.2">
      <c r="A5" s="116">
        <v>1441</v>
      </c>
      <c r="B5" s="116">
        <v>1440005</v>
      </c>
      <c r="C5" s="116" t="s">
        <v>527</v>
      </c>
      <c r="D5" s="116" t="s">
        <v>698</v>
      </c>
      <c r="E5" s="117">
        <v>26759927000101</v>
      </c>
      <c r="F5" s="118">
        <f t="shared" si="0"/>
        <v>26759927000101</v>
      </c>
      <c r="G5" s="119" t="s">
        <v>107</v>
      </c>
      <c r="H5" s="116">
        <v>3017</v>
      </c>
      <c r="I5" s="120" t="s">
        <v>108</v>
      </c>
      <c r="J5" s="121" t="str">
        <f t="shared" ref="J5:J68" si="1">PROPER(I5)</f>
        <v>Artigos Para Limpeza E Higiene</v>
      </c>
      <c r="K5" s="122">
        <v>46056</v>
      </c>
      <c r="L5" s="116">
        <v>1</v>
      </c>
      <c r="M5" s="123">
        <v>135680</v>
      </c>
      <c r="N5" s="123">
        <v>0</v>
      </c>
      <c r="O5" s="123">
        <v>0</v>
      </c>
      <c r="P5" s="123">
        <v>135680</v>
      </c>
      <c r="Q5" s="122">
        <v>46057</v>
      </c>
      <c r="R5" s="124">
        <v>23</v>
      </c>
      <c r="S5" s="125">
        <v>135680</v>
      </c>
      <c r="T5" s="125">
        <v>0</v>
      </c>
      <c r="U5" s="125">
        <v>135680</v>
      </c>
      <c r="V5" s="126"/>
      <c r="W5" s="56" t="str">
        <f>VLOOKUP(H5,'CATEGORIZAÇÃO PARA PUBLICAÇÃO'!$A$1:$C$101,3,FALSE)</f>
        <v>FORNECIMENTO DE BENS</v>
      </c>
    </row>
    <row r="6" spans="1:23" ht="69.95" hidden="1" customHeight="1" x14ac:dyDescent="0.2">
      <c r="A6" s="116">
        <v>1441</v>
      </c>
      <c r="B6" s="116">
        <v>1440011</v>
      </c>
      <c r="C6" s="116" t="s">
        <v>528</v>
      </c>
      <c r="D6" s="116" t="s">
        <v>698</v>
      </c>
      <c r="E6" s="117">
        <v>16630743000185</v>
      </c>
      <c r="F6" s="118">
        <f t="shared" si="0"/>
        <v>16630743000185</v>
      </c>
      <c r="G6" s="119" t="s">
        <v>204</v>
      </c>
      <c r="H6" s="116">
        <v>3921</v>
      </c>
      <c r="I6" s="120" t="s">
        <v>205</v>
      </c>
      <c r="J6" s="121" t="str">
        <f t="shared" si="1"/>
        <v>Reparos De Equipamentos, Instalacoes E Material Permanente</v>
      </c>
      <c r="K6" s="122">
        <v>46056</v>
      </c>
      <c r="L6" s="116">
        <v>1</v>
      </c>
      <c r="M6" s="123">
        <v>24101.48</v>
      </c>
      <c r="N6" s="123">
        <v>0</v>
      </c>
      <c r="O6" s="123">
        <v>0</v>
      </c>
      <c r="P6" s="123">
        <v>24101.48</v>
      </c>
      <c r="Q6" s="122">
        <v>46057</v>
      </c>
      <c r="R6" s="124">
        <v>598</v>
      </c>
      <c r="S6" s="125">
        <v>24101.48</v>
      </c>
      <c r="T6" s="125">
        <v>0</v>
      </c>
      <c r="U6" s="125">
        <v>24101.48</v>
      </c>
      <c r="V6" s="126"/>
      <c r="W6" s="56" t="str">
        <f>VLOOKUP(H6,'CATEGORIZAÇÃO PARA PUBLICAÇÃO'!$A$1:$C$101,3,FALSE)</f>
        <v>PRESTAÇÃO DE SERVIÇOS</v>
      </c>
    </row>
    <row r="7" spans="1:23" ht="69.95" customHeight="1" x14ac:dyDescent="0.2">
      <c r="A7" s="116">
        <v>1441</v>
      </c>
      <c r="B7" s="116">
        <v>1440011</v>
      </c>
      <c r="C7" s="116" t="s">
        <v>529</v>
      </c>
      <c r="D7" s="116" t="s">
        <v>698</v>
      </c>
      <c r="E7" s="117">
        <v>17328595000101</v>
      </c>
      <c r="F7" s="118">
        <f t="shared" si="0"/>
        <v>17328595000101</v>
      </c>
      <c r="G7" s="119" t="s">
        <v>221</v>
      </c>
      <c r="H7" s="116">
        <v>3917</v>
      </c>
      <c r="I7" s="120" t="s">
        <v>222</v>
      </c>
      <c r="J7" s="121" t="str">
        <f t="shared" si="1"/>
        <v>Locacao De Veiculos</v>
      </c>
      <c r="K7" s="122">
        <v>46056</v>
      </c>
      <c r="L7" s="116">
        <v>1</v>
      </c>
      <c r="M7" s="123">
        <v>45777.7</v>
      </c>
      <c r="N7" s="123">
        <v>0</v>
      </c>
      <c r="O7" s="123">
        <v>0</v>
      </c>
      <c r="P7" s="123">
        <v>45777.7</v>
      </c>
      <c r="Q7" s="122">
        <v>46058</v>
      </c>
      <c r="R7" s="124">
        <v>602</v>
      </c>
      <c r="S7" s="125">
        <v>45777.700000000004</v>
      </c>
      <c r="T7" s="125">
        <v>2197.33</v>
      </c>
      <c r="U7" s="125">
        <v>43580.37</v>
      </c>
      <c r="V7" s="126"/>
      <c r="W7" s="56" t="s">
        <v>17</v>
      </c>
    </row>
    <row r="8" spans="1:23" ht="69.95" hidden="1" customHeight="1" x14ac:dyDescent="0.2">
      <c r="A8" s="116">
        <v>1441</v>
      </c>
      <c r="B8" s="116">
        <v>1440011</v>
      </c>
      <c r="C8" s="116" t="s">
        <v>530</v>
      </c>
      <c r="D8" s="116" t="s">
        <v>698</v>
      </c>
      <c r="E8" s="117">
        <v>34454477000169</v>
      </c>
      <c r="F8" s="118">
        <f t="shared" si="0"/>
        <v>34454477000169</v>
      </c>
      <c r="G8" s="119" t="s">
        <v>240</v>
      </c>
      <c r="H8" s="116">
        <v>3921</v>
      </c>
      <c r="I8" s="120" t="s">
        <v>205</v>
      </c>
      <c r="J8" s="121" t="str">
        <f t="shared" si="1"/>
        <v>Reparos De Equipamentos, Instalacoes E Material Permanente</v>
      </c>
      <c r="K8" s="122">
        <v>46056</v>
      </c>
      <c r="L8" s="116">
        <v>1</v>
      </c>
      <c r="M8" s="123">
        <v>2988.98</v>
      </c>
      <c r="N8" s="123">
        <v>0</v>
      </c>
      <c r="O8" s="123">
        <v>0</v>
      </c>
      <c r="P8" s="123">
        <v>2988.98</v>
      </c>
      <c r="Q8" s="122">
        <v>46057</v>
      </c>
      <c r="R8" s="124">
        <v>599</v>
      </c>
      <c r="S8" s="125">
        <v>2988.98</v>
      </c>
      <c r="T8" s="125">
        <v>0</v>
      </c>
      <c r="U8" s="125">
        <v>2988.98</v>
      </c>
      <c r="V8" s="126"/>
      <c r="W8" s="56" t="str">
        <f>VLOOKUP(H8,'CATEGORIZAÇÃO PARA PUBLICAÇÃO'!$A$1:$C$101,3,FALSE)</f>
        <v>PRESTAÇÃO DE SERVIÇOS</v>
      </c>
    </row>
    <row r="9" spans="1:23" ht="69.95" hidden="1" customHeight="1" x14ac:dyDescent="0.2">
      <c r="A9" s="116">
        <v>1441</v>
      </c>
      <c r="B9" s="116">
        <v>1440011</v>
      </c>
      <c r="C9" s="116" t="s">
        <v>531</v>
      </c>
      <c r="D9" s="116" t="s">
        <v>698</v>
      </c>
      <c r="E9" s="117">
        <v>5814441000140</v>
      </c>
      <c r="F9" s="118">
        <f t="shared" si="0"/>
        <v>5814441000140</v>
      </c>
      <c r="G9" s="119" t="s">
        <v>241</v>
      </c>
      <c r="H9" s="116">
        <v>3919</v>
      </c>
      <c r="I9" s="120" t="s">
        <v>242</v>
      </c>
      <c r="J9" s="121" t="str">
        <f t="shared" si="1"/>
        <v>Locacao De Maquinas E Equipamentos</v>
      </c>
      <c r="K9" s="122">
        <v>46056</v>
      </c>
      <c r="L9" s="116">
        <v>1</v>
      </c>
      <c r="M9" s="123">
        <v>15914.67</v>
      </c>
      <c r="N9" s="123">
        <v>0</v>
      </c>
      <c r="O9" s="123">
        <v>0</v>
      </c>
      <c r="P9" s="123">
        <v>15914.67</v>
      </c>
      <c r="Q9" s="122">
        <v>46057</v>
      </c>
      <c r="R9" s="124">
        <v>597</v>
      </c>
      <c r="S9" s="125">
        <v>15914.67</v>
      </c>
      <c r="T9" s="125">
        <v>763.9</v>
      </c>
      <c r="U9" s="125">
        <v>15150.77</v>
      </c>
      <c r="V9" s="126"/>
      <c r="W9" s="56" t="str">
        <f>VLOOKUP(H9,'CATEGORIZAÇÃO PARA PUBLICAÇÃO'!$A$1:$C$101,3,FALSE)</f>
        <v>PRESTAÇÃO DE SERVIÇOS</v>
      </c>
    </row>
    <row r="10" spans="1:23" ht="69.95" hidden="1" customHeight="1" x14ac:dyDescent="0.2">
      <c r="A10" s="116">
        <v>1441</v>
      </c>
      <c r="B10" s="116">
        <v>1440011</v>
      </c>
      <c r="C10" s="116" t="s">
        <v>532</v>
      </c>
      <c r="D10" s="116" t="s">
        <v>698</v>
      </c>
      <c r="E10" s="117">
        <v>7290137000177</v>
      </c>
      <c r="F10" s="118">
        <f t="shared" si="0"/>
        <v>7290137000177</v>
      </c>
      <c r="G10" s="119" t="s">
        <v>243</v>
      </c>
      <c r="H10" s="116">
        <v>3999</v>
      </c>
      <c r="I10" s="120" t="s">
        <v>203</v>
      </c>
      <c r="J10" s="121" t="str">
        <f t="shared" si="1"/>
        <v>Outros Servicos Pessoa Juridica</v>
      </c>
      <c r="K10" s="122">
        <v>46056</v>
      </c>
      <c r="L10" s="116">
        <v>1</v>
      </c>
      <c r="M10" s="123">
        <v>12500</v>
      </c>
      <c r="N10" s="123">
        <v>625</v>
      </c>
      <c r="O10" s="123">
        <v>0</v>
      </c>
      <c r="P10" s="123">
        <v>11875</v>
      </c>
      <c r="Q10" s="122">
        <v>46056</v>
      </c>
      <c r="R10" s="124">
        <v>592</v>
      </c>
      <c r="S10" s="125">
        <v>11875</v>
      </c>
      <c r="T10" s="125">
        <v>0</v>
      </c>
      <c r="U10" s="125">
        <v>11875</v>
      </c>
      <c r="V10" s="126"/>
      <c r="W10" s="56" t="str">
        <f>VLOOKUP(H10,'CATEGORIZAÇÃO PARA PUBLICAÇÃO'!$A$1:$C$101,3,FALSE)</f>
        <v>PRESTAÇÃO DE SERVIÇOS</v>
      </c>
    </row>
    <row r="11" spans="1:23" ht="69.95" hidden="1" customHeight="1" x14ac:dyDescent="0.2">
      <c r="A11" s="116">
        <v>1441</v>
      </c>
      <c r="B11" s="116">
        <v>1440011</v>
      </c>
      <c r="C11" s="116" t="s">
        <v>533</v>
      </c>
      <c r="D11" s="116" t="s">
        <v>698</v>
      </c>
      <c r="E11" s="117">
        <v>54823333000140</v>
      </c>
      <c r="F11" s="118">
        <f t="shared" si="0"/>
        <v>54823333000140</v>
      </c>
      <c r="G11" s="119" t="s">
        <v>244</v>
      </c>
      <c r="H11" s="116">
        <v>3921</v>
      </c>
      <c r="I11" s="120" t="s">
        <v>205</v>
      </c>
      <c r="J11" s="121" t="str">
        <f t="shared" si="1"/>
        <v>Reparos De Equipamentos, Instalacoes E Material Permanente</v>
      </c>
      <c r="K11" s="122">
        <v>46056</v>
      </c>
      <c r="L11" s="116">
        <v>1</v>
      </c>
      <c r="M11" s="123">
        <v>13000</v>
      </c>
      <c r="N11" s="123">
        <v>0</v>
      </c>
      <c r="O11" s="123">
        <v>0</v>
      </c>
      <c r="P11" s="123">
        <v>13000</v>
      </c>
      <c r="Q11" s="122">
        <v>46057</v>
      </c>
      <c r="R11" s="124">
        <v>595</v>
      </c>
      <c r="S11" s="125">
        <v>13000</v>
      </c>
      <c r="T11" s="125">
        <v>0</v>
      </c>
      <c r="U11" s="125">
        <v>13000</v>
      </c>
      <c r="V11" s="126"/>
      <c r="W11" s="56" t="str">
        <f>VLOOKUP(H11,'CATEGORIZAÇÃO PARA PUBLICAÇÃO'!$A$1:$C$101,3,FALSE)</f>
        <v>PRESTAÇÃO DE SERVIÇOS</v>
      </c>
    </row>
    <row r="12" spans="1:23" ht="69.95" hidden="1" customHeight="1" x14ac:dyDescent="0.2">
      <c r="A12" s="116">
        <v>1441</v>
      </c>
      <c r="B12" s="116">
        <v>1440005</v>
      </c>
      <c r="C12" s="116" t="s">
        <v>534</v>
      </c>
      <c r="D12" s="116" t="s">
        <v>698</v>
      </c>
      <c r="E12" s="117">
        <v>13743953000191</v>
      </c>
      <c r="F12" s="118">
        <f t="shared" si="0"/>
        <v>13743953000191</v>
      </c>
      <c r="G12" s="119" t="s">
        <v>293</v>
      </c>
      <c r="H12" s="116">
        <v>3008</v>
      </c>
      <c r="I12" s="120" t="s">
        <v>111</v>
      </c>
      <c r="J12" s="121" t="str">
        <f t="shared" si="1"/>
        <v>Produtos Alimenticios</v>
      </c>
      <c r="K12" s="122">
        <v>46056</v>
      </c>
      <c r="L12" s="116">
        <v>1</v>
      </c>
      <c r="M12" s="123">
        <v>2652.92</v>
      </c>
      <c r="N12" s="123">
        <v>0</v>
      </c>
      <c r="O12" s="123">
        <v>0</v>
      </c>
      <c r="P12" s="123">
        <v>2652.92</v>
      </c>
      <c r="Q12" s="122">
        <v>46057</v>
      </c>
      <c r="R12" s="124">
        <v>24</v>
      </c>
      <c r="S12" s="125">
        <v>2652.92</v>
      </c>
      <c r="T12" s="125">
        <v>0</v>
      </c>
      <c r="U12" s="125">
        <v>2652.92</v>
      </c>
      <c r="V12" s="126"/>
      <c r="W12" s="56" t="str">
        <f>VLOOKUP(H12,'CATEGORIZAÇÃO PARA PUBLICAÇÃO'!$A$1:$C$101,3,FALSE)</f>
        <v>FORNECIMENTO DE BENS</v>
      </c>
    </row>
    <row r="13" spans="1:23" ht="69.95" hidden="1" customHeight="1" x14ac:dyDescent="0.2">
      <c r="A13" s="116">
        <v>1441</v>
      </c>
      <c r="B13" s="116">
        <v>1440005</v>
      </c>
      <c r="C13" s="116" t="s">
        <v>535</v>
      </c>
      <c r="D13" s="116" t="s">
        <v>698</v>
      </c>
      <c r="E13" s="117">
        <v>27386559000158</v>
      </c>
      <c r="F13" s="118">
        <f t="shared" si="0"/>
        <v>27386559000158</v>
      </c>
      <c r="G13" s="119" t="s">
        <v>115</v>
      </c>
      <c r="H13" s="116">
        <v>3008</v>
      </c>
      <c r="I13" s="120" t="s">
        <v>111</v>
      </c>
      <c r="J13" s="121" t="str">
        <f t="shared" si="1"/>
        <v>Produtos Alimenticios</v>
      </c>
      <c r="K13" s="122">
        <v>46056</v>
      </c>
      <c r="L13" s="116">
        <v>1</v>
      </c>
      <c r="M13" s="123">
        <v>1559</v>
      </c>
      <c r="N13" s="123">
        <v>0</v>
      </c>
      <c r="O13" s="123">
        <v>0</v>
      </c>
      <c r="P13" s="123">
        <v>1559</v>
      </c>
      <c r="Q13" s="122">
        <v>46056</v>
      </c>
      <c r="R13" s="124">
        <v>22</v>
      </c>
      <c r="S13" s="125">
        <v>1559</v>
      </c>
      <c r="T13" s="125">
        <v>0</v>
      </c>
      <c r="U13" s="125">
        <v>1559</v>
      </c>
      <c r="V13" s="126"/>
      <c r="W13" s="56" t="str">
        <f>VLOOKUP(H13,'CATEGORIZAÇÃO PARA PUBLICAÇÃO'!$A$1:$C$101,3,FALSE)</f>
        <v>FORNECIMENTO DE BENS</v>
      </c>
    </row>
    <row r="14" spans="1:23" ht="69.95" hidden="1" customHeight="1" x14ac:dyDescent="0.2">
      <c r="A14" s="116">
        <v>1441</v>
      </c>
      <c r="B14" s="116">
        <v>1440011</v>
      </c>
      <c r="C14" s="116" t="s">
        <v>536</v>
      </c>
      <c r="D14" s="116" t="s">
        <v>698</v>
      </c>
      <c r="E14" s="127">
        <v>7403266000124</v>
      </c>
      <c r="F14" s="118">
        <f t="shared" si="0"/>
        <v>7403266000124</v>
      </c>
      <c r="G14" s="120" t="s">
        <v>471</v>
      </c>
      <c r="H14" s="116">
        <v>4002</v>
      </c>
      <c r="I14" s="120" t="s">
        <v>210</v>
      </c>
      <c r="J14" s="121" t="str">
        <f t="shared" si="1"/>
        <v>Servico De Tecnologia Da Informacao</v>
      </c>
      <c r="K14" s="122">
        <v>46056</v>
      </c>
      <c r="L14" s="116">
        <v>4</v>
      </c>
      <c r="M14" s="123">
        <v>427354.56</v>
      </c>
      <c r="N14" s="123">
        <v>0</v>
      </c>
      <c r="O14" s="123">
        <v>0</v>
      </c>
      <c r="P14" s="123">
        <v>427354.56</v>
      </c>
      <c r="Q14" s="122">
        <v>46057</v>
      </c>
      <c r="R14" s="124">
        <v>596</v>
      </c>
      <c r="S14" s="125">
        <v>427354.56</v>
      </c>
      <c r="T14" s="125">
        <v>20513.02</v>
      </c>
      <c r="U14" s="125">
        <v>406841.54</v>
      </c>
      <c r="V14" s="126"/>
      <c r="W14" s="56" t="str">
        <f>VLOOKUP(H14,'CATEGORIZAÇÃO PARA PUBLICAÇÃO'!$A$1:$C$101,3,FALSE)</f>
        <v>PRESTAÇÃO DE SERVIÇOS</v>
      </c>
    </row>
    <row r="15" spans="1:23" ht="69.95" hidden="1" customHeight="1" x14ac:dyDescent="0.2">
      <c r="A15" s="116">
        <v>1441</v>
      </c>
      <c r="B15" s="116">
        <v>1440011</v>
      </c>
      <c r="C15" s="116" t="s">
        <v>537</v>
      </c>
      <c r="D15" s="116" t="s">
        <v>698</v>
      </c>
      <c r="E15" s="117">
        <v>59240824000181</v>
      </c>
      <c r="F15" s="118">
        <f t="shared" si="0"/>
        <v>59240824000181</v>
      </c>
      <c r="G15" s="119" t="s">
        <v>480</v>
      </c>
      <c r="H15" s="116">
        <v>3904</v>
      </c>
      <c r="I15" s="120" t="s">
        <v>508</v>
      </c>
      <c r="J15" s="121" t="str">
        <f t="shared" si="1"/>
        <v>Confeccao Em Geral</v>
      </c>
      <c r="K15" s="122">
        <v>46056</v>
      </c>
      <c r="L15" s="116">
        <v>2</v>
      </c>
      <c r="M15" s="123">
        <v>3501.29</v>
      </c>
      <c r="N15" s="123">
        <v>0</v>
      </c>
      <c r="O15" s="123">
        <v>0</v>
      </c>
      <c r="P15" s="123">
        <v>3501.29</v>
      </c>
      <c r="Q15" s="122">
        <v>46056</v>
      </c>
      <c r="R15" s="124">
        <v>590</v>
      </c>
      <c r="S15" s="125">
        <v>3501.29</v>
      </c>
      <c r="T15" s="125">
        <v>0</v>
      </c>
      <c r="U15" s="125">
        <v>3501.29</v>
      </c>
      <c r="V15" s="126"/>
      <c r="W15" s="56" t="str">
        <f>VLOOKUP(H15,'CATEGORIZAÇÃO PARA PUBLICAÇÃO'!$A$1:$C$101,3,FALSE)</f>
        <v>PRESTAÇÃO DE SERVIÇOS</v>
      </c>
    </row>
    <row r="16" spans="1:23" ht="69.95" hidden="1" customHeight="1" x14ac:dyDescent="0.2">
      <c r="A16" s="116">
        <v>1441</v>
      </c>
      <c r="B16" s="116">
        <v>1440011</v>
      </c>
      <c r="C16" s="116" t="s">
        <v>538</v>
      </c>
      <c r="D16" s="116" t="s">
        <v>698</v>
      </c>
      <c r="E16" s="117">
        <v>14560935000137</v>
      </c>
      <c r="F16" s="118">
        <f t="shared" si="0"/>
        <v>14560935000137</v>
      </c>
      <c r="G16" s="119" t="s">
        <v>481</v>
      </c>
      <c r="H16" s="116">
        <v>4005</v>
      </c>
      <c r="I16" s="120" t="s">
        <v>509</v>
      </c>
      <c r="J16" s="121" t="str">
        <f t="shared" si="1"/>
        <v>Rede Ip Multisservicos</v>
      </c>
      <c r="K16" s="122">
        <v>46056</v>
      </c>
      <c r="L16" s="116">
        <v>1</v>
      </c>
      <c r="M16" s="123">
        <v>2670.3</v>
      </c>
      <c r="N16" s="123">
        <v>0</v>
      </c>
      <c r="O16" s="123">
        <v>0</v>
      </c>
      <c r="P16" s="123">
        <v>2670.3</v>
      </c>
      <c r="Q16" s="122">
        <v>46058</v>
      </c>
      <c r="R16" s="124">
        <v>600</v>
      </c>
      <c r="S16" s="125">
        <v>2670.3</v>
      </c>
      <c r="T16" s="125">
        <v>128.16999999999999</v>
      </c>
      <c r="U16" s="125">
        <v>2542.13</v>
      </c>
      <c r="V16" s="126"/>
      <c r="W16" s="56" t="str">
        <f>VLOOKUP(H16,'CATEGORIZAÇÃO PARA PUBLICAÇÃO'!$A$1:$C$101,3,FALSE)</f>
        <v>PRESTAÇÃO DE SERVIÇOS</v>
      </c>
    </row>
    <row r="17" spans="1:23" ht="69.95" hidden="1" customHeight="1" x14ac:dyDescent="0.2">
      <c r="A17" s="116">
        <v>1441</v>
      </c>
      <c r="B17" s="116">
        <v>1440011</v>
      </c>
      <c r="C17" s="116" t="s">
        <v>539</v>
      </c>
      <c r="D17" s="116" t="s">
        <v>698</v>
      </c>
      <c r="E17" s="117">
        <v>8458633000150</v>
      </c>
      <c r="F17" s="118">
        <f t="shared" si="0"/>
        <v>8458633000150</v>
      </c>
      <c r="G17" s="119" t="s">
        <v>206</v>
      </c>
      <c r="H17" s="116">
        <v>3921</v>
      </c>
      <c r="I17" s="120" t="s">
        <v>205</v>
      </c>
      <c r="J17" s="121" t="str">
        <f t="shared" si="1"/>
        <v>Reparos De Equipamentos, Instalacoes E Material Permanente</v>
      </c>
      <c r="K17" s="122">
        <v>46057</v>
      </c>
      <c r="L17" s="116">
        <v>1</v>
      </c>
      <c r="M17" s="123">
        <v>738.69</v>
      </c>
      <c r="N17" s="123">
        <v>0</v>
      </c>
      <c r="O17" s="123">
        <v>0</v>
      </c>
      <c r="P17" s="123">
        <v>738.69</v>
      </c>
      <c r="Q17" s="122">
        <v>46058</v>
      </c>
      <c r="R17" s="124">
        <v>609</v>
      </c>
      <c r="S17" s="125">
        <v>738.69</v>
      </c>
      <c r="T17" s="125">
        <v>0</v>
      </c>
      <c r="U17" s="125">
        <v>738.69</v>
      </c>
      <c r="V17" s="126"/>
      <c r="W17" s="56" t="str">
        <f>VLOOKUP(H17,'CATEGORIZAÇÃO PARA PUBLICAÇÃO'!$A$1:$C$101,3,FALSE)</f>
        <v>PRESTAÇÃO DE SERVIÇOS</v>
      </c>
    </row>
    <row r="18" spans="1:23" ht="69.95" hidden="1" customHeight="1" x14ac:dyDescent="0.2">
      <c r="A18" s="116">
        <v>1441</v>
      </c>
      <c r="B18" s="116">
        <v>1440011</v>
      </c>
      <c r="C18" s="116" t="s">
        <v>540</v>
      </c>
      <c r="D18" s="116" t="s">
        <v>698</v>
      </c>
      <c r="E18" s="117">
        <v>8458633000150</v>
      </c>
      <c r="F18" s="118">
        <f t="shared" si="0"/>
        <v>8458633000150</v>
      </c>
      <c r="G18" s="119" t="s">
        <v>206</v>
      </c>
      <c r="H18" s="116">
        <v>3921</v>
      </c>
      <c r="I18" s="120" t="s">
        <v>205</v>
      </c>
      <c r="J18" s="121" t="str">
        <f t="shared" si="1"/>
        <v>Reparos De Equipamentos, Instalacoes E Material Permanente</v>
      </c>
      <c r="K18" s="122">
        <v>46057</v>
      </c>
      <c r="L18" s="116">
        <v>1</v>
      </c>
      <c r="M18" s="123">
        <v>626.77</v>
      </c>
      <c r="N18" s="123">
        <v>0</v>
      </c>
      <c r="O18" s="123">
        <v>0</v>
      </c>
      <c r="P18" s="123">
        <v>626.77</v>
      </c>
      <c r="Q18" s="122">
        <v>46058</v>
      </c>
      <c r="R18" s="124">
        <v>601</v>
      </c>
      <c r="S18" s="125">
        <v>626.77</v>
      </c>
      <c r="T18" s="125">
        <v>0</v>
      </c>
      <c r="U18" s="125">
        <v>626.77</v>
      </c>
      <c r="V18" s="126"/>
      <c r="W18" s="56" t="str">
        <f>VLOOKUP(H18,'CATEGORIZAÇÃO PARA PUBLICAÇÃO'!$A$1:$C$101,3,FALSE)</f>
        <v>PRESTAÇÃO DE SERVIÇOS</v>
      </c>
    </row>
    <row r="19" spans="1:23" ht="69.95" hidden="1" customHeight="1" x14ac:dyDescent="0.2">
      <c r="A19" s="116">
        <v>1441</v>
      </c>
      <c r="B19" s="116">
        <v>1440011</v>
      </c>
      <c r="C19" s="116" t="s">
        <v>541</v>
      </c>
      <c r="D19" s="116" t="s">
        <v>698</v>
      </c>
      <c r="E19" s="117">
        <v>8458633000150</v>
      </c>
      <c r="F19" s="118">
        <f t="shared" si="0"/>
        <v>8458633000150</v>
      </c>
      <c r="G19" s="119" t="s">
        <v>206</v>
      </c>
      <c r="H19" s="116">
        <v>3921</v>
      </c>
      <c r="I19" s="120" t="s">
        <v>205</v>
      </c>
      <c r="J19" s="121" t="str">
        <f t="shared" si="1"/>
        <v>Reparos De Equipamentos, Instalacoes E Material Permanente</v>
      </c>
      <c r="K19" s="122">
        <v>46057</v>
      </c>
      <c r="L19" s="116">
        <v>1</v>
      </c>
      <c r="M19" s="123">
        <v>500</v>
      </c>
      <c r="N19" s="123">
        <v>0</v>
      </c>
      <c r="O19" s="123">
        <v>0</v>
      </c>
      <c r="P19" s="123">
        <v>500</v>
      </c>
      <c r="Q19" s="122">
        <v>46058</v>
      </c>
      <c r="R19" s="124">
        <v>608</v>
      </c>
      <c r="S19" s="125">
        <v>500</v>
      </c>
      <c r="T19" s="125">
        <v>0</v>
      </c>
      <c r="U19" s="125">
        <v>500</v>
      </c>
      <c r="V19" s="126"/>
      <c r="W19" s="56" t="str">
        <f>VLOOKUP(H19,'CATEGORIZAÇÃO PARA PUBLICAÇÃO'!$A$1:$C$101,3,FALSE)</f>
        <v>PRESTAÇÃO DE SERVIÇOS</v>
      </c>
    </row>
    <row r="20" spans="1:23" ht="69.95" hidden="1" customHeight="1" x14ac:dyDescent="0.2">
      <c r="A20" s="116">
        <v>1441</v>
      </c>
      <c r="B20" s="116">
        <v>1440011</v>
      </c>
      <c r="C20" s="116" t="s">
        <v>542</v>
      </c>
      <c r="D20" s="116" t="s">
        <v>698</v>
      </c>
      <c r="E20" s="117">
        <v>18839001000190</v>
      </c>
      <c r="F20" s="118">
        <f t="shared" si="0"/>
        <v>18839001000190</v>
      </c>
      <c r="G20" s="119" t="s">
        <v>219</v>
      </c>
      <c r="H20" s="116">
        <v>3961</v>
      </c>
      <c r="I20" s="120" t="s">
        <v>218</v>
      </c>
      <c r="J20" s="121" t="str">
        <f t="shared" si="1"/>
        <v>Servicos De Conservacao E Limpeza</v>
      </c>
      <c r="K20" s="122">
        <v>46057</v>
      </c>
      <c r="L20" s="116">
        <v>1</v>
      </c>
      <c r="M20" s="123">
        <v>623</v>
      </c>
      <c r="N20" s="123">
        <v>12.52</v>
      </c>
      <c r="O20" s="123">
        <v>0</v>
      </c>
      <c r="P20" s="123">
        <v>610.48</v>
      </c>
      <c r="Q20" s="122">
        <v>46058</v>
      </c>
      <c r="R20" s="124">
        <v>612</v>
      </c>
      <c r="S20" s="125">
        <v>610.48</v>
      </c>
      <c r="T20" s="125">
        <v>0</v>
      </c>
      <c r="U20" s="125">
        <v>610.48</v>
      </c>
      <c r="V20" s="126"/>
      <c r="W20" s="56" t="str">
        <f>VLOOKUP(H20,'CATEGORIZAÇÃO PARA PUBLICAÇÃO'!$A$1:$C$101,3,FALSE)</f>
        <v>PRESTAÇÃO DE SERVIÇOS</v>
      </c>
    </row>
    <row r="21" spans="1:23" ht="69.95" hidden="1" customHeight="1" x14ac:dyDescent="0.2">
      <c r="A21" s="116">
        <v>1441</v>
      </c>
      <c r="B21" s="116">
        <v>1440005</v>
      </c>
      <c r="C21" s="116" t="s">
        <v>543</v>
      </c>
      <c r="D21" s="116" t="s">
        <v>698</v>
      </c>
      <c r="E21" s="117">
        <v>43782859000102</v>
      </c>
      <c r="F21" s="118">
        <f t="shared" si="0"/>
        <v>43782859000102</v>
      </c>
      <c r="G21" s="119" t="s">
        <v>297</v>
      </c>
      <c r="H21" s="116">
        <v>3017</v>
      </c>
      <c r="I21" s="120" t="s">
        <v>108</v>
      </c>
      <c r="J21" s="121" t="str">
        <f t="shared" si="1"/>
        <v>Artigos Para Limpeza E Higiene</v>
      </c>
      <c r="K21" s="122">
        <v>46057</v>
      </c>
      <c r="L21" s="116">
        <v>1</v>
      </c>
      <c r="M21" s="123">
        <v>14789.24</v>
      </c>
      <c r="N21" s="123">
        <v>0</v>
      </c>
      <c r="O21" s="123">
        <v>0</v>
      </c>
      <c r="P21" s="123">
        <v>14789.24</v>
      </c>
      <c r="Q21" s="122">
        <v>46058</v>
      </c>
      <c r="R21" s="124">
        <v>25</v>
      </c>
      <c r="S21" s="125">
        <v>14789.24</v>
      </c>
      <c r="T21" s="125">
        <v>177.47</v>
      </c>
      <c r="U21" s="125">
        <v>14611.77</v>
      </c>
      <c r="V21" s="126"/>
      <c r="W21" s="56" t="str">
        <f>VLOOKUP(H21,'CATEGORIZAÇÃO PARA PUBLICAÇÃO'!$A$1:$C$101,3,FALSE)</f>
        <v>FORNECIMENTO DE BENS</v>
      </c>
    </row>
    <row r="22" spans="1:23" ht="69.95" hidden="1" customHeight="1" x14ac:dyDescent="0.2">
      <c r="A22" s="116">
        <v>1441</v>
      </c>
      <c r="B22" s="116">
        <v>1440011</v>
      </c>
      <c r="C22" s="116" t="s">
        <v>544</v>
      </c>
      <c r="D22" s="116" t="s">
        <v>698</v>
      </c>
      <c r="E22" s="117">
        <v>8458633000150</v>
      </c>
      <c r="F22" s="118">
        <f t="shared" si="0"/>
        <v>8458633000150</v>
      </c>
      <c r="G22" s="119" t="s">
        <v>206</v>
      </c>
      <c r="H22" s="116">
        <v>3921</v>
      </c>
      <c r="I22" s="120" t="s">
        <v>205</v>
      </c>
      <c r="J22" s="121" t="str">
        <f t="shared" si="1"/>
        <v>Reparos De Equipamentos, Instalacoes E Material Permanente</v>
      </c>
      <c r="K22" s="122">
        <v>46057</v>
      </c>
      <c r="L22" s="116">
        <v>2</v>
      </c>
      <c r="M22" s="123">
        <v>18.739999999999998</v>
      </c>
      <c r="N22" s="123">
        <v>0</v>
      </c>
      <c r="O22" s="123">
        <v>0</v>
      </c>
      <c r="P22" s="123">
        <v>18.739999999999998</v>
      </c>
      <c r="Q22" s="122">
        <v>46058</v>
      </c>
      <c r="R22" s="124">
        <v>610</v>
      </c>
      <c r="S22" s="125">
        <v>18.739999999999998</v>
      </c>
      <c r="T22" s="125">
        <v>0</v>
      </c>
      <c r="U22" s="125">
        <v>18.739999999999998</v>
      </c>
      <c r="V22" s="126"/>
      <c r="W22" s="56" t="str">
        <f>VLOOKUP(H22,'CATEGORIZAÇÃO PARA PUBLICAÇÃO'!$A$1:$C$101,3,FALSE)</f>
        <v>PRESTAÇÃO DE SERVIÇOS</v>
      </c>
    </row>
    <row r="23" spans="1:23" ht="69.95" hidden="1" customHeight="1" x14ac:dyDescent="0.2">
      <c r="A23" s="116">
        <v>1441</v>
      </c>
      <c r="B23" s="116">
        <v>1440011</v>
      </c>
      <c r="C23" s="116" t="s">
        <v>545</v>
      </c>
      <c r="D23" s="116" t="s">
        <v>698</v>
      </c>
      <c r="E23" s="117">
        <v>8458633000150</v>
      </c>
      <c r="F23" s="118">
        <f t="shared" si="0"/>
        <v>8458633000150</v>
      </c>
      <c r="G23" s="119" t="s">
        <v>206</v>
      </c>
      <c r="H23" s="116">
        <v>3921</v>
      </c>
      <c r="I23" s="120" t="s">
        <v>205</v>
      </c>
      <c r="J23" s="121" t="str">
        <f t="shared" si="1"/>
        <v>Reparos De Equipamentos, Instalacoes E Material Permanente</v>
      </c>
      <c r="K23" s="122">
        <v>46057</v>
      </c>
      <c r="L23" s="116">
        <v>2</v>
      </c>
      <c r="M23" s="123">
        <v>13.67</v>
      </c>
      <c r="N23" s="123">
        <v>0</v>
      </c>
      <c r="O23" s="123">
        <v>0</v>
      </c>
      <c r="P23" s="123">
        <v>13.67</v>
      </c>
      <c r="Q23" s="122">
        <v>46058</v>
      </c>
      <c r="R23" s="124">
        <v>611</v>
      </c>
      <c r="S23" s="125">
        <v>13.67</v>
      </c>
      <c r="T23" s="125">
        <v>0</v>
      </c>
      <c r="U23" s="125">
        <v>13.67</v>
      </c>
      <c r="V23" s="126"/>
      <c r="W23" s="56" t="str">
        <f>VLOOKUP(H23,'CATEGORIZAÇÃO PARA PUBLICAÇÃO'!$A$1:$C$101,3,FALSE)</f>
        <v>PRESTAÇÃO DE SERVIÇOS</v>
      </c>
    </row>
    <row r="24" spans="1:23" ht="69.95" hidden="1" customHeight="1" x14ac:dyDescent="0.2">
      <c r="A24" s="116">
        <v>1441</v>
      </c>
      <c r="B24" s="116">
        <v>1440011</v>
      </c>
      <c r="C24" s="116" t="s">
        <v>546</v>
      </c>
      <c r="D24" s="116" t="s">
        <v>698</v>
      </c>
      <c r="E24" s="117">
        <v>8458633000150</v>
      </c>
      <c r="F24" s="118">
        <f t="shared" si="0"/>
        <v>8458633000150</v>
      </c>
      <c r="G24" s="119" t="s">
        <v>206</v>
      </c>
      <c r="H24" s="116">
        <v>3921</v>
      </c>
      <c r="I24" s="120" t="s">
        <v>205</v>
      </c>
      <c r="J24" s="121" t="str">
        <f t="shared" si="1"/>
        <v>Reparos De Equipamentos, Instalacoes E Material Permanente</v>
      </c>
      <c r="K24" s="122">
        <v>46057</v>
      </c>
      <c r="L24" s="116">
        <v>1</v>
      </c>
      <c r="M24" s="123">
        <v>2458.1999999999998</v>
      </c>
      <c r="N24" s="123">
        <v>0</v>
      </c>
      <c r="O24" s="123">
        <v>0</v>
      </c>
      <c r="P24" s="123">
        <v>2458.1999999999998</v>
      </c>
      <c r="Q24" s="122">
        <v>46058</v>
      </c>
      <c r="R24" s="124">
        <v>606</v>
      </c>
      <c r="S24" s="125">
        <v>2458.1999999999998</v>
      </c>
      <c r="T24" s="125">
        <v>0</v>
      </c>
      <c r="U24" s="125">
        <v>2458.1999999999998</v>
      </c>
      <c r="V24" s="126"/>
      <c r="W24" s="56" t="str">
        <f>VLOOKUP(H24,'CATEGORIZAÇÃO PARA PUBLICAÇÃO'!$A$1:$C$101,3,FALSE)</f>
        <v>PRESTAÇÃO DE SERVIÇOS</v>
      </c>
    </row>
    <row r="25" spans="1:23" ht="69.95" customHeight="1" x14ac:dyDescent="0.2">
      <c r="A25" s="116">
        <v>1441</v>
      </c>
      <c r="B25" s="116">
        <v>1440011</v>
      </c>
      <c r="C25" s="116" t="s">
        <v>547</v>
      </c>
      <c r="D25" s="116" t="s">
        <v>698</v>
      </c>
      <c r="E25" s="117">
        <v>30059674687</v>
      </c>
      <c r="F25" s="118" t="str">
        <f t="shared" si="0"/>
        <v>300.***.***-87</v>
      </c>
      <c r="G25" s="119" t="s">
        <v>116</v>
      </c>
      <c r="H25" s="116">
        <v>3611</v>
      </c>
      <c r="I25" s="120" t="s">
        <v>117</v>
      </c>
      <c r="J25" s="121" t="str">
        <f t="shared" si="1"/>
        <v>Locacao De Bens Imoveis</v>
      </c>
      <c r="K25" s="122">
        <v>46058</v>
      </c>
      <c r="L25" s="116">
        <v>1</v>
      </c>
      <c r="M25" s="123">
        <v>2317.9</v>
      </c>
      <c r="N25" s="123">
        <v>0</v>
      </c>
      <c r="O25" s="123">
        <v>0</v>
      </c>
      <c r="P25" s="123">
        <v>2317.9</v>
      </c>
      <c r="Q25" s="122">
        <v>46062</v>
      </c>
      <c r="R25" s="124">
        <v>687</v>
      </c>
      <c r="S25" s="125">
        <v>2317.9</v>
      </c>
      <c r="T25" s="125">
        <v>0</v>
      </c>
      <c r="U25" s="125">
        <v>2317.9</v>
      </c>
      <c r="V25" s="126"/>
      <c r="W25" s="56" t="str">
        <f>VLOOKUP(H25,'CATEGORIZAÇÃO PARA PUBLICAÇÃO'!$A$1:$C$101,3,FALSE)</f>
        <v>LOCAÇÕES</v>
      </c>
    </row>
    <row r="26" spans="1:23" ht="69.95" customHeight="1" x14ac:dyDescent="0.2">
      <c r="A26" s="116">
        <v>1441</v>
      </c>
      <c r="B26" s="116">
        <v>1440011</v>
      </c>
      <c r="C26" s="116" t="s">
        <v>548</v>
      </c>
      <c r="D26" s="116" t="s">
        <v>698</v>
      </c>
      <c r="E26" s="117">
        <v>2274463131</v>
      </c>
      <c r="F26" s="118" t="str">
        <f t="shared" si="0"/>
        <v>227.***.***-31</v>
      </c>
      <c r="G26" s="119" t="s">
        <v>120</v>
      </c>
      <c r="H26" s="116">
        <v>3611</v>
      </c>
      <c r="I26" s="120" t="s">
        <v>117</v>
      </c>
      <c r="J26" s="121" t="str">
        <f t="shared" si="1"/>
        <v>Locacao De Bens Imoveis</v>
      </c>
      <c r="K26" s="122">
        <v>46058</v>
      </c>
      <c r="L26" s="116">
        <v>1</v>
      </c>
      <c r="M26" s="123">
        <v>4079.49</v>
      </c>
      <c r="N26" s="123">
        <v>0</v>
      </c>
      <c r="O26" s="123">
        <v>0</v>
      </c>
      <c r="P26" s="123">
        <v>4079.49</v>
      </c>
      <c r="Q26" s="122">
        <v>46064</v>
      </c>
      <c r="R26" s="124">
        <v>913</v>
      </c>
      <c r="S26" s="125">
        <v>4079.49</v>
      </c>
      <c r="T26" s="125">
        <v>642.05999999999995</v>
      </c>
      <c r="U26" s="125">
        <v>3437.43</v>
      </c>
      <c r="V26" s="126"/>
      <c r="W26" s="56" t="str">
        <f>VLOOKUP(H26,'CATEGORIZAÇÃO PARA PUBLICAÇÃO'!$A$1:$C$101,3,FALSE)</f>
        <v>LOCAÇÕES</v>
      </c>
    </row>
    <row r="27" spans="1:23" ht="69.95" customHeight="1" x14ac:dyDescent="0.2">
      <c r="A27" s="116">
        <v>1441</v>
      </c>
      <c r="B27" s="116">
        <v>1440011</v>
      </c>
      <c r="C27" s="116" t="s">
        <v>549</v>
      </c>
      <c r="D27" s="116" t="s">
        <v>698</v>
      </c>
      <c r="E27" s="117">
        <v>2274463131</v>
      </c>
      <c r="F27" s="118" t="str">
        <f t="shared" si="0"/>
        <v>227.***.***-31</v>
      </c>
      <c r="G27" s="119" t="s">
        <v>120</v>
      </c>
      <c r="H27" s="116">
        <v>3611</v>
      </c>
      <c r="I27" s="120" t="s">
        <v>117</v>
      </c>
      <c r="J27" s="121" t="str">
        <f t="shared" si="1"/>
        <v>Locacao De Bens Imoveis</v>
      </c>
      <c r="K27" s="122">
        <v>46058</v>
      </c>
      <c r="L27" s="116">
        <v>1</v>
      </c>
      <c r="M27" s="123">
        <v>5066.67</v>
      </c>
      <c r="N27" s="123">
        <v>0</v>
      </c>
      <c r="O27" s="123">
        <v>0</v>
      </c>
      <c r="P27" s="123">
        <v>5066.67</v>
      </c>
      <c r="Q27" s="122">
        <v>46064</v>
      </c>
      <c r="R27" s="124">
        <v>914</v>
      </c>
      <c r="S27" s="125">
        <v>5066.67</v>
      </c>
      <c r="T27" s="125">
        <v>797.42</v>
      </c>
      <c r="U27" s="125">
        <v>4269.25</v>
      </c>
      <c r="V27" s="126"/>
      <c r="W27" s="56" t="str">
        <f>VLOOKUP(H27,'CATEGORIZAÇÃO PARA PUBLICAÇÃO'!$A$1:$C$101,3,FALSE)</f>
        <v>LOCAÇÕES</v>
      </c>
    </row>
    <row r="28" spans="1:23" ht="69.95" customHeight="1" x14ac:dyDescent="0.2">
      <c r="A28" s="116">
        <v>1441</v>
      </c>
      <c r="B28" s="116">
        <v>1440011</v>
      </c>
      <c r="C28" s="116" t="s">
        <v>550</v>
      </c>
      <c r="D28" s="116" t="s">
        <v>698</v>
      </c>
      <c r="E28" s="117">
        <v>2589209630</v>
      </c>
      <c r="F28" s="118" t="str">
        <f t="shared" si="0"/>
        <v>258.***.***-30</v>
      </c>
      <c r="G28" s="119" t="s">
        <v>121</v>
      </c>
      <c r="H28" s="116">
        <v>3611</v>
      </c>
      <c r="I28" s="120" t="s">
        <v>117</v>
      </c>
      <c r="J28" s="121" t="str">
        <f t="shared" si="1"/>
        <v>Locacao De Bens Imoveis</v>
      </c>
      <c r="K28" s="122">
        <v>46058</v>
      </c>
      <c r="L28" s="116">
        <v>1</v>
      </c>
      <c r="M28" s="123">
        <v>3377.24</v>
      </c>
      <c r="N28" s="123">
        <v>0</v>
      </c>
      <c r="O28" s="123">
        <v>0</v>
      </c>
      <c r="P28" s="123">
        <v>3377.24</v>
      </c>
      <c r="Q28" s="122">
        <v>46062</v>
      </c>
      <c r="R28" s="124">
        <v>716</v>
      </c>
      <c r="S28" s="125">
        <v>3377.24</v>
      </c>
      <c r="T28" s="125">
        <v>0</v>
      </c>
      <c r="U28" s="125">
        <v>3377.24</v>
      </c>
      <c r="V28" s="126"/>
      <c r="W28" s="56" t="str">
        <f>VLOOKUP(H28,'CATEGORIZAÇÃO PARA PUBLICAÇÃO'!$A$1:$C$101,3,FALSE)</f>
        <v>LOCAÇÕES</v>
      </c>
    </row>
    <row r="29" spans="1:23" ht="69.95" customHeight="1" x14ac:dyDescent="0.2">
      <c r="A29" s="116">
        <v>1441</v>
      </c>
      <c r="B29" s="116">
        <v>1440011</v>
      </c>
      <c r="C29" s="116" t="s">
        <v>551</v>
      </c>
      <c r="D29" s="116" t="s">
        <v>698</v>
      </c>
      <c r="E29" s="117">
        <v>4450881680</v>
      </c>
      <c r="F29" s="118" t="str">
        <f t="shared" si="0"/>
        <v>445.***.***-80</v>
      </c>
      <c r="G29" s="119" t="s">
        <v>123</v>
      </c>
      <c r="H29" s="116">
        <v>3611</v>
      </c>
      <c r="I29" s="120" t="s">
        <v>117</v>
      </c>
      <c r="J29" s="121" t="str">
        <f t="shared" si="1"/>
        <v>Locacao De Bens Imoveis</v>
      </c>
      <c r="K29" s="122">
        <v>46058</v>
      </c>
      <c r="L29" s="116">
        <v>1</v>
      </c>
      <c r="M29" s="123">
        <v>7688.33</v>
      </c>
      <c r="N29" s="123">
        <v>0</v>
      </c>
      <c r="O29" s="123">
        <v>0</v>
      </c>
      <c r="P29" s="123">
        <v>7688.33</v>
      </c>
      <c r="Q29" s="122">
        <v>46062</v>
      </c>
      <c r="R29" s="124">
        <v>673</v>
      </c>
      <c r="S29" s="125">
        <v>7688.33</v>
      </c>
      <c r="T29" s="125">
        <v>1038.58</v>
      </c>
      <c r="U29" s="125">
        <v>6649.75</v>
      </c>
      <c r="V29" s="126"/>
      <c r="W29" s="56" t="str">
        <f>VLOOKUP(H29,'CATEGORIZAÇÃO PARA PUBLICAÇÃO'!$A$1:$C$101,3,FALSE)</f>
        <v>LOCAÇÕES</v>
      </c>
    </row>
    <row r="30" spans="1:23" ht="69.95" customHeight="1" x14ac:dyDescent="0.2">
      <c r="A30" s="116">
        <v>1441</v>
      </c>
      <c r="B30" s="116">
        <v>1440011</v>
      </c>
      <c r="C30" s="116" t="s">
        <v>552</v>
      </c>
      <c r="D30" s="116" t="s">
        <v>698</v>
      </c>
      <c r="E30" s="117">
        <v>31355960606</v>
      </c>
      <c r="F30" s="118" t="str">
        <f t="shared" si="0"/>
        <v>313.***.***-06</v>
      </c>
      <c r="G30" s="119" t="s">
        <v>124</v>
      </c>
      <c r="H30" s="116">
        <v>3611</v>
      </c>
      <c r="I30" s="120" t="s">
        <v>117</v>
      </c>
      <c r="J30" s="121" t="str">
        <f t="shared" si="1"/>
        <v>Locacao De Bens Imoveis</v>
      </c>
      <c r="K30" s="122">
        <v>46058</v>
      </c>
      <c r="L30" s="116">
        <v>1</v>
      </c>
      <c r="M30" s="123">
        <v>3756.86</v>
      </c>
      <c r="N30" s="123">
        <v>0</v>
      </c>
      <c r="O30" s="123">
        <v>0</v>
      </c>
      <c r="P30" s="123">
        <v>3756.86</v>
      </c>
      <c r="Q30" s="122">
        <v>46062</v>
      </c>
      <c r="R30" s="124">
        <v>677</v>
      </c>
      <c r="S30" s="125">
        <v>3756.86</v>
      </c>
      <c r="T30" s="125">
        <v>0</v>
      </c>
      <c r="U30" s="125">
        <v>3756.86</v>
      </c>
      <c r="V30" s="126"/>
      <c r="W30" s="56" t="str">
        <f>VLOOKUP(H30,'CATEGORIZAÇÃO PARA PUBLICAÇÃO'!$A$1:$C$101,3,FALSE)</f>
        <v>LOCAÇÕES</v>
      </c>
    </row>
    <row r="31" spans="1:23" ht="69.95" customHeight="1" x14ac:dyDescent="0.2">
      <c r="A31" s="116">
        <v>1441</v>
      </c>
      <c r="B31" s="116">
        <v>1440011</v>
      </c>
      <c r="C31" s="116" t="s">
        <v>553</v>
      </c>
      <c r="D31" s="116" t="s">
        <v>698</v>
      </c>
      <c r="E31" s="117">
        <v>48447510697</v>
      </c>
      <c r="F31" s="118" t="str">
        <f t="shared" si="0"/>
        <v>484.***.***-97</v>
      </c>
      <c r="G31" s="119" t="s">
        <v>125</v>
      </c>
      <c r="H31" s="116">
        <v>3611</v>
      </c>
      <c r="I31" s="120" t="s">
        <v>117</v>
      </c>
      <c r="J31" s="121" t="str">
        <f t="shared" si="1"/>
        <v>Locacao De Bens Imoveis</v>
      </c>
      <c r="K31" s="122">
        <v>46058</v>
      </c>
      <c r="L31" s="116">
        <v>1</v>
      </c>
      <c r="M31" s="123">
        <v>7005.51</v>
      </c>
      <c r="N31" s="123">
        <v>0</v>
      </c>
      <c r="O31" s="123">
        <v>0</v>
      </c>
      <c r="P31" s="123">
        <v>7005.51</v>
      </c>
      <c r="Q31" s="122">
        <v>46062</v>
      </c>
      <c r="R31" s="124">
        <v>674</v>
      </c>
      <c r="S31" s="125">
        <v>7005.51</v>
      </c>
      <c r="T31" s="125">
        <v>804.94</v>
      </c>
      <c r="U31" s="125">
        <v>6200.57</v>
      </c>
      <c r="V31" s="126"/>
      <c r="W31" s="56" t="str">
        <f>VLOOKUP(H31,'CATEGORIZAÇÃO PARA PUBLICAÇÃO'!$A$1:$C$101,3,FALSE)</f>
        <v>LOCAÇÕES</v>
      </c>
    </row>
    <row r="32" spans="1:23" ht="69.95" customHeight="1" x14ac:dyDescent="0.2">
      <c r="A32" s="116">
        <v>1441</v>
      </c>
      <c r="B32" s="116">
        <v>1440011</v>
      </c>
      <c r="C32" s="116" t="s">
        <v>554</v>
      </c>
      <c r="D32" s="116" t="s">
        <v>698</v>
      </c>
      <c r="E32" s="117">
        <v>6355953620</v>
      </c>
      <c r="F32" s="118" t="str">
        <f t="shared" si="0"/>
        <v>635.***.***-20</v>
      </c>
      <c r="G32" s="119" t="s">
        <v>127</v>
      </c>
      <c r="H32" s="116">
        <v>3611</v>
      </c>
      <c r="I32" s="120" t="s">
        <v>117</v>
      </c>
      <c r="J32" s="121" t="str">
        <f t="shared" si="1"/>
        <v>Locacao De Bens Imoveis</v>
      </c>
      <c r="K32" s="122">
        <v>46058</v>
      </c>
      <c r="L32" s="116">
        <v>1</v>
      </c>
      <c r="M32" s="123">
        <v>4155.6000000000004</v>
      </c>
      <c r="N32" s="123">
        <v>0</v>
      </c>
      <c r="O32" s="123">
        <v>0</v>
      </c>
      <c r="P32" s="123">
        <v>4155.6000000000004</v>
      </c>
      <c r="Q32" s="122">
        <v>46062</v>
      </c>
      <c r="R32" s="124">
        <v>657</v>
      </c>
      <c r="S32" s="125">
        <v>4155.6000000000004</v>
      </c>
      <c r="T32" s="125">
        <v>0</v>
      </c>
      <c r="U32" s="125">
        <v>4155.6000000000004</v>
      </c>
      <c r="V32" s="126"/>
      <c r="W32" s="56" t="str">
        <f>VLOOKUP(H32,'CATEGORIZAÇÃO PARA PUBLICAÇÃO'!$A$1:$C$101,3,FALSE)</f>
        <v>LOCAÇÕES</v>
      </c>
    </row>
    <row r="33" spans="1:23" ht="69.95" customHeight="1" x14ac:dyDescent="0.2">
      <c r="A33" s="116">
        <v>1441</v>
      </c>
      <c r="B33" s="116">
        <v>1440011</v>
      </c>
      <c r="C33" s="116" t="s">
        <v>555</v>
      </c>
      <c r="D33" s="116" t="s">
        <v>698</v>
      </c>
      <c r="E33" s="117">
        <v>68472099687</v>
      </c>
      <c r="F33" s="118" t="str">
        <f t="shared" si="0"/>
        <v>684.***.***-87</v>
      </c>
      <c r="G33" s="119" t="s">
        <v>128</v>
      </c>
      <c r="H33" s="116">
        <v>3611</v>
      </c>
      <c r="I33" s="120" t="s">
        <v>117</v>
      </c>
      <c r="J33" s="121" t="str">
        <f t="shared" si="1"/>
        <v>Locacao De Bens Imoveis</v>
      </c>
      <c r="K33" s="122">
        <v>46058</v>
      </c>
      <c r="L33" s="116">
        <v>1</v>
      </c>
      <c r="M33" s="123">
        <v>22000</v>
      </c>
      <c r="N33" s="123">
        <v>0</v>
      </c>
      <c r="O33" s="123">
        <v>0</v>
      </c>
      <c r="P33" s="123">
        <v>22000</v>
      </c>
      <c r="Q33" s="122">
        <v>46062</v>
      </c>
      <c r="R33" s="124">
        <v>649</v>
      </c>
      <c r="S33" s="125">
        <v>22000</v>
      </c>
      <c r="T33" s="125">
        <v>4974.29</v>
      </c>
      <c r="U33" s="125">
        <v>17025.71</v>
      </c>
      <c r="V33" s="126"/>
      <c r="W33" s="56" t="str">
        <f>VLOOKUP(H33,'CATEGORIZAÇÃO PARA PUBLICAÇÃO'!$A$1:$C$101,3,FALSE)</f>
        <v>LOCAÇÕES</v>
      </c>
    </row>
    <row r="34" spans="1:23" ht="69.95" customHeight="1" x14ac:dyDescent="0.2">
      <c r="A34" s="116">
        <v>1441</v>
      </c>
      <c r="B34" s="116">
        <v>1440011</v>
      </c>
      <c r="C34" s="116" t="s">
        <v>556</v>
      </c>
      <c r="D34" s="116" t="s">
        <v>698</v>
      </c>
      <c r="E34" s="117">
        <v>91352053691</v>
      </c>
      <c r="F34" s="118" t="str">
        <f t="shared" si="0"/>
        <v>913.***.***-91</v>
      </c>
      <c r="G34" s="119" t="s">
        <v>130</v>
      </c>
      <c r="H34" s="116">
        <v>3611</v>
      </c>
      <c r="I34" s="120" t="s">
        <v>117</v>
      </c>
      <c r="J34" s="121" t="str">
        <f t="shared" si="1"/>
        <v>Locacao De Bens Imoveis</v>
      </c>
      <c r="K34" s="122">
        <v>46058</v>
      </c>
      <c r="L34" s="116">
        <v>1</v>
      </c>
      <c r="M34" s="123">
        <v>5048.8100000000004</v>
      </c>
      <c r="N34" s="123">
        <v>0</v>
      </c>
      <c r="O34" s="123">
        <v>0</v>
      </c>
      <c r="P34" s="123">
        <v>5048.8100000000004</v>
      </c>
      <c r="Q34" s="122">
        <v>46062</v>
      </c>
      <c r="R34" s="124">
        <v>652</v>
      </c>
      <c r="S34" s="125">
        <v>5048.8100000000004</v>
      </c>
      <c r="T34" s="125">
        <v>17.47</v>
      </c>
      <c r="U34" s="125">
        <v>5031.34</v>
      </c>
      <c r="V34" s="126"/>
      <c r="W34" s="56" t="str">
        <f>VLOOKUP(H34,'CATEGORIZAÇÃO PARA PUBLICAÇÃO'!$A$1:$C$101,3,FALSE)</f>
        <v>LOCAÇÕES</v>
      </c>
    </row>
    <row r="35" spans="1:23" ht="69.95" customHeight="1" x14ac:dyDescent="0.2">
      <c r="A35" s="116">
        <v>1441</v>
      </c>
      <c r="B35" s="116">
        <v>1440011</v>
      </c>
      <c r="C35" s="116" t="s">
        <v>557</v>
      </c>
      <c r="D35" s="116" t="s">
        <v>698</v>
      </c>
      <c r="E35" s="117">
        <v>8229035000109</v>
      </c>
      <c r="F35" s="118">
        <f t="shared" si="0"/>
        <v>8229035000109</v>
      </c>
      <c r="G35" s="119" t="s">
        <v>133</v>
      </c>
      <c r="H35" s="116">
        <v>3920</v>
      </c>
      <c r="I35" s="120" t="s">
        <v>117</v>
      </c>
      <c r="J35" s="121" t="str">
        <f t="shared" si="1"/>
        <v>Locacao De Bens Imoveis</v>
      </c>
      <c r="K35" s="122">
        <v>46058</v>
      </c>
      <c r="L35" s="116">
        <v>1</v>
      </c>
      <c r="M35" s="123">
        <v>185825.65</v>
      </c>
      <c r="N35" s="123">
        <v>0</v>
      </c>
      <c r="O35" s="123">
        <v>0</v>
      </c>
      <c r="P35" s="123">
        <v>185825.65</v>
      </c>
      <c r="Q35" s="122">
        <v>46062</v>
      </c>
      <c r="R35" s="124">
        <v>671</v>
      </c>
      <c r="S35" s="125">
        <v>185825.65</v>
      </c>
      <c r="T35" s="125">
        <v>8919.6299999999992</v>
      </c>
      <c r="U35" s="125">
        <v>176906.02</v>
      </c>
      <c r="V35" s="126"/>
      <c r="W35" s="56" t="str">
        <f>VLOOKUP(H35,'CATEGORIZAÇÃO PARA PUBLICAÇÃO'!$A$1:$C$101,3,FALSE)</f>
        <v>LOCAÇÕES</v>
      </c>
    </row>
    <row r="36" spans="1:23" ht="69.95" customHeight="1" x14ac:dyDescent="0.2">
      <c r="A36" s="116">
        <v>1441</v>
      </c>
      <c r="B36" s="116">
        <v>1440011</v>
      </c>
      <c r="C36" s="116" t="s">
        <v>558</v>
      </c>
      <c r="D36" s="116" t="s">
        <v>698</v>
      </c>
      <c r="E36" s="117">
        <v>83228365620</v>
      </c>
      <c r="F36" s="118" t="str">
        <f t="shared" ref="F36:F67" si="2">IF(E36&lt;=99999999999,CONCATENATE(LEFT(E36,3),".***.***-",RIGHT(E36,2)),E36)</f>
        <v>832.***.***-20</v>
      </c>
      <c r="G36" s="119" t="s">
        <v>142</v>
      </c>
      <c r="H36" s="116">
        <v>3611</v>
      </c>
      <c r="I36" s="120" t="s">
        <v>117</v>
      </c>
      <c r="J36" s="121" t="str">
        <f t="shared" si="1"/>
        <v>Locacao De Bens Imoveis</v>
      </c>
      <c r="K36" s="122">
        <v>46058</v>
      </c>
      <c r="L36" s="116">
        <v>1</v>
      </c>
      <c r="M36" s="123">
        <v>3834.92</v>
      </c>
      <c r="N36" s="123">
        <v>0</v>
      </c>
      <c r="O36" s="123">
        <v>0</v>
      </c>
      <c r="P36" s="123">
        <v>3834.92</v>
      </c>
      <c r="Q36" s="122">
        <v>46062</v>
      </c>
      <c r="R36" s="124">
        <v>725</v>
      </c>
      <c r="S36" s="125">
        <v>3834.92</v>
      </c>
      <c r="T36" s="125">
        <v>0</v>
      </c>
      <c r="U36" s="125">
        <v>3834.92</v>
      </c>
      <c r="V36" s="126"/>
      <c r="W36" s="56" t="str">
        <f>VLOOKUP(H36,'CATEGORIZAÇÃO PARA PUBLICAÇÃO'!$A$1:$C$101,3,FALSE)</f>
        <v>LOCAÇÕES</v>
      </c>
    </row>
    <row r="37" spans="1:23" ht="69.95" customHeight="1" x14ac:dyDescent="0.2">
      <c r="A37" s="116">
        <v>1441</v>
      </c>
      <c r="B37" s="116">
        <v>1440011</v>
      </c>
      <c r="C37" s="116" t="s">
        <v>559</v>
      </c>
      <c r="D37" s="116" t="s">
        <v>698</v>
      </c>
      <c r="E37" s="117">
        <v>83507191687</v>
      </c>
      <c r="F37" s="118" t="str">
        <f t="shared" si="2"/>
        <v>835.***.***-87</v>
      </c>
      <c r="G37" s="119" t="s">
        <v>150</v>
      </c>
      <c r="H37" s="116">
        <v>3611</v>
      </c>
      <c r="I37" s="120" t="s">
        <v>117</v>
      </c>
      <c r="J37" s="121" t="str">
        <f t="shared" si="1"/>
        <v>Locacao De Bens Imoveis</v>
      </c>
      <c r="K37" s="122">
        <v>46058</v>
      </c>
      <c r="L37" s="116">
        <v>1</v>
      </c>
      <c r="M37" s="123">
        <v>3834.92</v>
      </c>
      <c r="N37" s="123">
        <v>0</v>
      </c>
      <c r="O37" s="123">
        <v>0</v>
      </c>
      <c r="P37" s="123">
        <v>3834.92</v>
      </c>
      <c r="Q37" s="122">
        <v>46062</v>
      </c>
      <c r="R37" s="124">
        <v>676</v>
      </c>
      <c r="S37" s="125">
        <v>3834.92</v>
      </c>
      <c r="T37" s="125">
        <v>0</v>
      </c>
      <c r="U37" s="125">
        <v>3834.92</v>
      </c>
      <c r="V37" s="126"/>
      <c r="W37" s="56" t="str">
        <f>VLOOKUP(H37,'CATEGORIZAÇÃO PARA PUBLICAÇÃO'!$A$1:$C$101,3,FALSE)</f>
        <v>LOCAÇÕES</v>
      </c>
    </row>
    <row r="38" spans="1:23" ht="69.95" customHeight="1" x14ac:dyDescent="0.2">
      <c r="A38" s="116">
        <v>1441</v>
      </c>
      <c r="B38" s="116">
        <v>1440011</v>
      </c>
      <c r="C38" s="116" t="s">
        <v>560</v>
      </c>
      <c r="D38" s="116" t="s">
        <v>698</v>
      </c>
      <c r="E38" s="117">
        <v>21374872687</v>
      </c>
      <c r="F38" s="118" t="str">
        <f t="shared" si="2"/>
        <v>213.***.***-87</v>
      </c>
      <c r="G38" s="119" t="s">
        <v>154</v>
      </c>
      <c r="H38" s="116">
        <v>3611</v>
      </c>
      <c r="I38" s="120" t="s">
        <v>117</v>
      </c>
      <c r="J38" s="121" t="str">
        <f t="shared" si="1"/>
        <v>Locacao De Bens Imoveis</v>
      </c>
      <c r="K38" s="122">
        <v>46058</v>
      </c>
      <c r="L38" s="116">
        <v>1</v>
      </c>
      <c r="M38" s="123">
        <v>8151.05</v>
      </c>
      <c r="N38" s="123">
        <v>0</v>
      </c>
      <c r="O38" s="123">
        <v>0</v>
      </c>
      <c r="P38" s="123">
        <v>8151.05</v>
      </c>
      <c r="Q38" s="122">
        <v>46062</v>
      </c>
      <c r="R38" s="124">
        <v>660</v>
      </c>
      <c r="S38" s="125">
        <v>8151.05</v>
      </c>
      <c r="T38" s="125">
        <v>1165.83</v>
      </c>
      <c r="U38" s="125">
        <v>6985.22</v>
      </c>
      <c r="V38" s="126"/>
      <c r="W38" s="56" t="str">
        <f>VLOOKUP(H38,'CATEGORIZAÇÃO PARA PUBLICAÇÃO'!$A$1:$C$101,3,FALSE)</f>
        <v>LOCAÇÕES</v>
      </c>
    </row>
    <row r="39" spans="1:23" ht="69.95" customHeight="1" x14ac:dyDescent="0.2">
      <c r="A39" s="116">
        <v>1441</v>
      </c>
      <c r="B39" s="116">
        <v>1440011</v>
      </c>
      <c r="C39" s="116" t="s">
        <v>561</v>
      </c>
      <c r="D39" s="116" t="s">
        <v>698</v>
      </c>
      <c r="E39" s="117">
        <v>84374071687</v>
      </c>
      <c r="F39" s="118" t="str">
        <f t="shared" si="2"/>
        <v>843.***.***-87</v>
      </c>
      <c r="G39" s="119" t="s">
        <v>159</v>
      </c>
      <c r="H39" s="116">
        <v>3611</v>
      </c>
      <c r="I39" s="120" t="s">
        <v>117</v>
      </c>
      <c r="J39" s="121" t="str">
        <f t="shared" si="1"/>
        <v>Locacao De Bens Imoveis</v>
      </c>
      <c r="K39" s="122">
        <v>46058</v>
      </c>
      <c r="L39" s="116">
        <v>1</v>
      </c>
      <c r="M39" s="123">
        <v>3508.65</v>
      </c>
      <c r="N39" s="123">
        <v>0</v>
      </c>
      <c r="O39" s="123">
        <v>0</v>
      </c>
      <c r="P39" s="123">
        <v>3508.65</v>
      </c>
      <c r="Q39" s="122">
        <v>46062</v>
      </c>
      <c r="R39" s="124">
        <v>721</v>
      </c>
      <c r="S39" s="125">
        <v>3508.65</v>
      </c>
      <c r="T39" s="125">
        <v>0</v>
      </c>
      <c r="U39" s="125">
        <v>3508.65</v>
      </c>
      <c r="V39" s="126"/>
      <c r="W39" s="56" t="str">
        <f>VLOOKUP(H39,'CATEGORIZAÇÃO PARA PUBLICAÇÃO'!$A$1:$C$101,3,FALSE)</f>
        <v>LOCAÇÕES</v>
      </c>
    </row>
    <row r="40" spans="1:23" ht="69.95" customHeight="1" x14ac:dyDescent="0.2">
      <c r="A40" s="116">
        <v>1441</v>
      </c>
      <c r="B40" s="116">
        <v>1440011</v>
      </c>
      <c r="C40" s="116" t="s">
        <v>562</v>
      </c>
      <c r="D40" s="116" t="s">
        <v>698</v>
      </c>
      <c r="E40" s="117">
        <v>9269157628</v>
      </c>
      <c r="F40" s="118" t="str">
        <f t="shared" si="2"/>
        <v>926.***.***-28</v>
      </c>
      <c r="G40" s="119" t="s">
        <v>161</v>
      </c>
      <c r="H40" s="116">
        <v>3611</v>
      </c>
      <c r="I40" s="120" t="s">
        <v>117</v>
      </c>
      <c r="J40" s="121" t="str">
        <f t="shared" si="1"/>
        <v>Locacao De Bens Imoveis</v>
      </c>
      <c r="K40" s="122">
        <v>46058</v>
      </c>
      <c r="L40" s="116">
        <v>1</v>
      </c>
      <c r="M40" s="123">
        <v>3932.79</v>
      </c>
      <c r="N40" s="123">
        <v>0</v>
      </c>
      <c r="O40" s="123">
        <v>0</v>
      </c>
      <c r="P40" s="123">
        <v>3932.79</v>
      </c>
      <c r="Q40" s="122">
        <v>46062</v>
      </c>
      <c r="R40" s="124">
        <v>722</v>
      </c>
      <c r="S40" s="125">
        <v>3932.79</v>
      </c>
      <c r="T40" s="125">
        <v>0</v>
      </c>
      <c r="U40" s="125">
        <v>3932.79</v>
      </c>
      <c r="V40" s="126"/>
      <c r="W40" s="56" t="str">
        <f>VLOOKUP(H40,'CATEGORIZAÇÃO PARA PUBLICAÇÃO'!$A$1:$C$101,3,FALSE)</f>
        <v>LOCAÇÕES</v>
      </c>
    </row>
    <row r="41" spans="1:23" ht="69.95" customHeight="1" x14ac:dyDescent="0.2">
      <c r="A41" s="116">
        <v>1441</v>
      </c>
      <c r="B41" s="116">
        <v>1440011</v>
      </c>
      <c r="C41" s="116" t="s">
        <v>563</v>
      </c>
      <c r="D41" s="116" t="s">
        <v>698</v>
      </c>
      <c r="E41" s="117">
        <v>2895180679</v>
      </c>
      <c r="F41" s="118" t="str">
        <f t="shared" si="2"/>
        <v>289.***.***-79</v>
      </c>
      <c r="G41" s="119" t="s">
        <v>180</v>
      </c>
      <c r="H41" s="116">
        <v>3611</v>
      </c>
      <c r="I41" s="120" t="s">
        <v>117</v>
      </c>
      <c r="J41" s="121" t="str">
        <f t="shared" si="1"/>
        <v>Locacao De Bens Imoveis</v>
      </c>
      <c r="K41" s="122">
        <v>46058</v>
      </c>
      <c r="L41" s="116">
        <v>1</v>
      </c>
      <c r="M41" s="123">
        <v>5278.01</v>
      </c>
      <c r="N41" s="123">
        <v>0</v>
      </c>
      <c r="O41" s="123">
        <v>0</v>
      </c>
      <c r="P41" s="123">
        <v>5278.01</v>
      </c>
      <c r="Q41" s="122">
        <v>46062</v>
      </c>
      <c r="R41" s="124">
        <v>668</v>
      </c>
      <c r="S41" s="125">
        <v>5278.0099999999993</v>
      </c>
      <c r="T41" s="125">
        <v>99.86</v>
      </c>
      <c r="U41" s="125">
        <v>5178.1499999999996</v>
      </c>
      <c r="V41" s="126"/>
      <c r="W41" s="56" t="str">
        <f>VLOOKUP(H41,'CATEGORIZAÇÃO PARA PUBLICAÇÃO'!$A$1:$C$101,3,FALSE)</f>
        <v>LOCAÇÕES</v>
      </c>
    </row>
    <row r="42" spans="1:23" ht="69.95" customHeight="1" x14ac:dyDescent="0.2">
      <c r="A42" s="116">
        <v>1441</v>
      </c>
      <c r="B42" s="116">
        <v>1440011</v>
      </c>
      <c r="C42" s="116" t="s">
        <v>564</v>
      </c>
      <c r="D42" s="116" t="s">
        <v>698</v>
      </c>
      <c r="E42" s="117">
        <v>38133478000162</v>
      </c>
      <c r="F42" s="118">
        <f t="shared" si="2"/>
        <v>38133478000162</v>
      </c>
      <c r="G42" s="119" t="s">
        <v>183</v>
      </c>
      <c r="H42" s="116">
        <v>3920</v>
      </c>
      <c r="I42" s="120" t="s">
        <v>117</v>
      </c>
      <c r="J42" s="121" t="str">
        <f t="shared" si="1"/>
        <v>Locacao De Bens Imoveis</v>
      </c>
      <c r="K42" s="122">
        <v>46058</v>
      </c>
      <c r="L42" s="116">
        <v>1</v>
      </c>
      <c r="M42" s="123">
        <v>11434.85</v>
      </c>
      <c r="N42" s="123">
        <v>0</v>
      </c>
      <c r="O42" s="123">
        <v>0</v>
      </c>
      <c r="P42" s="123">
        <v>11434.85</v>
      </c>
      <c r="Q42" s="122">
        <v>46062</v>
      </c>
      <c r="R42" s="124">
        <v>719</v>
      </c>
      <c r="S42" s="125">
        <v>11434.85</v>
      </c>
      <c r="T42" s="125">
        <v>548.87</v>
      </c>
      <c r="U42" s="125">
        <v>10885.98</v>
      </c>
      <c r="V42" s="126"/>
      <c r="W42" s="56" t="str">
        <f>VLOOKUP(H42,'CATEGORIZAÇÃO PARA PUBLICAÇÃO'!$A$1:$C$101,3,FALSE)</f>
        <v>LOCAÇÕES</v>
      </c>
    </row>
    <row r="43" spans="1:23" ht="69.95" customHeight="1" x14ac:dyDescent="0.2">
      <c r="A43" s="116">
        <v>1441</v>
      </c>
      <c r="B43" s="116">
        <v>1440011</v>
      </c>
      <c r="C43" s="116" t="s">
        <v>565</v>
      </c>
      <c r="D43" s="116" t="s">
        <v>698</v>
      </c>
      <c r="E43" s="117">
        <v>7353227000160</v>
      </c>
      <c r="F43" s="118">
        <f t="shared" si="2"/>
        <v>7353227000160</v>
      </c>
      <c r="G43" s="119" t="s">
        <v>184</v>
      </c>
      <c r="H43" s="116">
        <v>3920</v>
      </c>
      <c r="I43" s="120" t="s">
        <v>117</v>
      </c>
      <c r="J43" s="121" t="str">
        <f t="shared" si="1"/>
        <v>Locacao De Bens Imoveis</v>
      </c>
      <c r="K43" s="122">
        <v>46058</v>
      </c>
      <c r="L43" s="116">
        <v>1</v>
      </c>
      <c r="M43" s="123">
        <v>400553.49</v>
      </c>
      <c r="N43" s="123">
        <v>0</v>
      </c>
      <c r="O43" s="123">
        <v>0</v>
      </c>
      <c r="P43" s="123">
        <v>400553.49</v>
      </c>
      <c r="Q43" s="122">
        <v>46062</v>
      </c>
      <c r="R43" s="124">
        <v>718</v>
      </c>
      <c r="S43" s="125">
        <v>400553.49</v>
      </c>
      <c r="T43" s="125">
        <v>19226.57</v>
      </c>
      <c r="U43" s="125">
        <v>381326.92</v>
      </c>
      <c r="V43" s="126"/>
      <c r="W43" s="56" t="str">
        <f>VLOOKUP(H43,'CATEGORIZAÇÃO PARA PUBLICAÇÃO'!$A$1:$C$101,3,FALSE)</f>
        <v>LOCAÇÕES</v>
      </c>
    </row>
    <row r="44" spans="1:23" ht="69.95" customHeight="1" x14ac:dyDescent="0.2">
      <c r="A44" s="116">
        <v>1441</v>
      </c>
      <c r="B44" s="116">
        <v>1440011</v>
      </c>
      <c r="C44" s="116" t="s">
        <v>566</v>
      </c>
      <c r="D44" s="116" t="s">
        <v>698</v>
      </c>
      <c r="E44" s="117">
        <v>40574380000192</v>
      </c>
      <c r="F44" s="118">
        <f t="shared" si="2"/>
        <v>40574380000192</v>
      </c>
      <c r="G44" s="119" t="s">
        <v>185</v>
      </c>
      <c r="H44" s="116">
        <v>3920</v>
      </c>
      <c r="I44" s="120" t="s">
        <v>117</v>
      </c>
      <c r="J44" s="121" t="str">
        <f t="shared" si="1"/>
        <v>Locacao De Bens Imoveis</v>
      </c>
      <c r="K44" s="122">
        <v>46058</v>
      </c>
      <c r="L44" s="116">
        <v>1</v>
      </c>
      <c r="M44" s="123">
        <v>194356.62</v>
      </c>
      <c r="N44" s="123">
        <v>0</v>
      </c>
      <c r="O44" s="123">
        <v>0</v>
      </c>
      <c r="P44" s="123">
        <v>194356.62</v>
      </c>
      <c r="Q44" s="122">
        <v>46062</v>
      </c>
      <c r="R44" s="124">
        <v>717</v>
      </c>
      <c r="S44" s="125">
        <v>194356.62</v>
      </c>
      <c r="T44" s="125">
        <v>9329.1200000000008</v>
      </c>
      <c r="U44" s="125">
        <v>185027.5</v>
      </c>
      <c r="V44" s="126"/>
      <c r="W44" s="56" t="str">
        <f>VLOOKUP(H44,'CATEGORIZAÇÃO PARA PUBLICAÇÃO'!$A$1:$C$101,3,FALSE)</f>
        <v>LOCAÇÕES</v>
      </c>
    </row>
    <row r="45" spans="1:23" ht="69.95" customHeight="1" x14ac:dyDescent="0.2">
      <c r="A45" s="116">
        <v>1441</v>
      </c>
      <c r="B45" s="116">
        <v>1440011</v>
      </c>
      <c r="C45" s="116" t="s">
        <v>567</v>
      </c>
      <c r="D45" s="116" t="s">
        <v>698</v>
      </c>
      <c r="E45" s="117">
        <v>4858733629</v>
      </c>
      <c r="F45" s="118" t="str">
        <f t="shared" si="2"/>
        <v>485.***.***-29</v>
      </c>
      <c r="G45" s="119" t="s">
        <v>188</v>
      </c>
      <c r="H45" s="116">
        <v>3611</v>
      </c>
      <c r="I45" s="120" t="s">
        <v>117</v>
      </c>
      <c r="J45" s="121" t="str">
        <f t="shared" si="1"/>
        <v>Locacao De Bens Imoveis</v>
      </c>
      <c r="K45" s="122">
        <v>46058</v>
      </c>
      <c r="L45" s="116">
        <v>1</v>
      </c>
      <c r="M45" s="123">
        <v>6000</v>
      </c>
      <c r="N45" s="123">
        <v>0</v>
      </c>
      <c r="O45" s="123">
        <v>0</v>
      </c>
      <c r="P45" s="123">
        <v>6000</v>
      </c>
      <c r="Q45" s="122">
        <v>46062</v>
      </c>
      <c r="R45" s="124">
        <v>720</v>
      </c>
      <c r="S45" s="125">
        <v>6000</v>
      </c>
      <c r="T45" s="125">
        <v>394.54</v>
      </c>
      <c r="U45" s="125">
        <v>5605.46</v>
      </c>
      <c r="V45" s="126"/>
      <c r="W45" s="56" t="str">
        <f>VLOOKUP(H45,'CATEGORIZAÇÃO PARA PUBLICAÇÃO'!$A$1:$C$101,3,FALSE)</f>
        <v>LOCAÇÕES</v>
      </c>
    </row>
    <row r="46" spans="1:23" ht="69.95" customHeight="1" x14ac:dyDescent="0.2">
      <c r="A46" s="116">
        <v>1441</v>
      </c>
      <c r="B46" s="116">
        <v>1440011</v>
      </c>
      <c r="C46" s="116" t="s">
        <v>568</v>
      </c>
      <c r="D46" s="116" t="s">
        <v>698</v>
      </c>
      <c r="E46" s="117">
        <v>5845088000166</v>
      </c>
      <c r="F46" s="118">
        <f t="shared" si="2"/>
        <v>5845088000166</v>
      </c>
      <c r="G46" s="119" t="s">
        <v>189</v>
      </c>
      <c r="H46" s="116">
        <v>3920</v>
      </c>
      <c r="I46" s="120" t="s">
        <v>117</v>
      </c>
      <c r="J46" s="121" t="str">
        <f t="shared" si="1"/>
        <v>Locacao De Bens Imoveis</v>
      </c>
      <c r="K46" s="122">
        <v>46058</v>
      </c>
      <c r="L46" s="116">
        <v>1</v>
      </c>
      <c r="M46" s="123">
        <v>30603.62</v>
      </c>
      <c r="N46" s="123">
        <v>0</v>
      </c>
      <c r="O46" s="123">
        <v>0</v>
      </c>
      <c r="P46" s="123">
        <v>30603.62</v>
      </c>
      <c r="Q46" s="122">
        <v>46062</v>
      </c>
      <c r="R46" s="124">
        <v>715</v>
      </c>
      <c r="S46" s="125">
        <v>30603.620000000003</v>
      </c>
      <c r="T46" s="125">
        <v>734.49</v>
      </c>
      <c r="U46" s="125">
        <v>29869.13</v>
      </c>
      <c r="V46" s="126"/>
      <c r="W46" s="56" t="str">
        <f>VLOOKUP(H46,'CATEGORIZAÇÃO PARA PUBLICAÇÃO'!$A$1:$C$101,3,FALSE)</f>
        <v>LOCAÇÕES</v>
      </c>
    </row>
    <row r="47" spans="1:23" ht="69.95" customHeight="1" x14ac:dyDescent="0.2">
      <c r="A47" s="116">
        <v>1441</v>
      </c>
      <c r="B47" s="116">
        <v>1440011</v>
      </c>
      <c r="C47" s="116" t="s">
        <v>569</v>
      </c>
      <c r="D47" s="116" t="s">
        <v>698</v>
      </c>
      <c r="E47" s="117">
        <v>7887283000184</v>
      </c>
      <c r="F47" s="118">
        <f t="shared" si="2"/>
        <v>7887283000184</v>
      </c>
      <c r="G47" s="119" t="s">
        <v>191</v>
      </c>
      <c r="H47" s="116">
        <v>3920</v>
      </c>
      <c r="I47" s="120" t="s">
        <v>117</v>
      </c>
      <c r="J47" s="121" t="str">
        <f t="shared" si="1"/>
        <v>Locacao De Bens Imoveis</v>
      </c>
      <c r="K47" s="122">
        <v>46058</v>
      </c>
      <c r="L47" s="116">
        <v>1</v>
      </c>
      <c r="M47" s="123">
        <v>6350.08</v>
      </c>
      <c r="N47" s="123">
        <v>0</v>
      </c>
      <c r="O47" s="123">
        <v>0</v>
      </c>
      <c r="P47" s="123">
        <v>6350.08</v>
      </c>
      <c r="Q47" s="122">
        <v>46062</v>
      </c>
      <c r="R47" s="124">
        <v>661</v>
      </c>
      <c r="S47" s="125">
        <v>6350.08</v>
      </c>
      <c r="T47" s="125">
        <v>304.8</v>
      </c>
      <c r="U47" s="125">
        <v>6045.28</v>
      </c>
      <c r="V47" s="126"/>
      <c r="W47" s="56" t="str">
        <f>VLOOKUP(H47,'CATEGORIZAÇÃO PARA PUBLICAÇÃO'!$A$1:$C$101,3,FALSE)</f>
        <v>LOCAÇÕES</v>
      </c>
    </row>
    <row r="48" spans="1:23" ht="69.95" hidden="1" customHeight="1" x14ac:dyDescent="0.2">
      <c r="A48" s="116">
        <v>1441</v>
      </c>
      <c r="B48" s="116">
        <v>1440011</v>
      </c>
      <c r="C48" s="116" t="s">
        <v>570</v>
      </c>
      <c r="D48" s="116" t="s">
        <v>698</v>
      </c>
      <c r="E48" s="117">
        <v>9475334000196</v>
      </c>
      <c r="F48" s="118">
        <f t="shared" si="2"/>
        <v>9475334000196</v>
      </c>
      <c r="G48" s="119" t="s">
        <v>202</v>
      </c>
      <c r="H48" s="116">
        <v>3999</v>
      </c>
      <c r="I48" s="120" t="s">
        <v>203</v>
      </c>
      <c r="J48" s="121" t="str">
        <f t="shared" si="1"/>
        <v>Outros Servicos Pessoa Juridica</v>
      </c>
      <c r="K48" s="122">
        <v>46058</v>
      </c>
      <c r="L48" s="116">
        <v>1</v>
      </c>
      <c r="M48" s="123">
        <v>1425.56</v>
      </c>
      <c r="N48" s="123">
        <v>0</v>
      </c>
      <c r="O48" s="123">
        <v>0</v>
      </c>
      <c r="P48" s="123">
        <v>1425.56</v>
      </c>
      <c r="Q48" s="122">
        <v>46062</v>
      </c>
      <c r="R48" s="124">
        <v>683</v>
      </c>
      <c r="S48" s="125">
        <v>1425.5600000000002</v>
      </c>
      <c r="T48" s="125">
        <v>68.430000000000007</v>
      </c>
      <c r="U48" s="125">
        <v>1357.13</v>
      </c>
      <c r="V48" s="126"/>
      <c r="W48" s="56" t="str">
        <f>VLOOKUP(H48,'CATEGORIZAÇÃO PARA PUBLICAÇÃO'!$A$1:$C$101,3,FALSE)</f>
        <v>PRESTAÇÃO DE SERVIÇOS</v>
      </c>
    </row>
    <row r="49" spans="1:23" ht="69.95" customHeight="1" x14ac:dyDescent="0.2">
      <c r="A49" s="116">
        <v>1441</v>
      </c>
      <c r="B49" s="116">
        <v>1440011</v>
      </c>
      <c r="C49" s="116" t="s">
        <v>571</v>
      </c>
      <c r="D49" s="116" t="s">
        <v>698</v>
      </c>
      <c r="E49" s="117">
        <v>38437345000180</v>
      </c>
      <c r="F49" s="118">
        <f t="shared" si="2"/>
        <v>38437345000180</v>
      </c>
      <c r="G49" s="119" t="s">
        <v>246</v>
      </c>
      <c r="H49" s="116">
        <v>3920</v>
      </c>
      <c r="I49" s="120" t="s">
        <v>117</v>
      </c>
      <c r="J49" s="121" t="str">
        <f t="shared" si="1"/>
        <v>Locacao De Bens Imoveis</v>
      </c>
      <c r="K49" s="122">
        <v>46058</v>
      </c>
      <c r="L49" s="116">
        <v>1</v>
      </c>
      <c r="M49" s="123">
        <v>11468.31</v>
      </c>
      <c r="N49" s="123">
        <v>0</v>
      </c>
      <c r="O49" s="123">
        <v>0</v>
      </c>
      <c r="P49" s="123">
        <v>11468.31</v>
      </c>
      <c r="Q49" s="122">
        <v>46062</v>
      </c>
      <c r="R49" s="124">
        <v>665</v>
      </c>
      <c r="S49" s="125">
        <v>11468.31</v>
      </c>
      <c r="T49" s="125">
        <v>550.48</v>
      </c>
      <c r="U49" s="125">
        <v>10917.83</v>
      </c>
      <c r="V49" s="126"/>
      <c r="W49" s="56" t="str">
        <f>VLOOKUP(H49,'CATEGORIZAÇÃO PARA PUBLICAÇÃO'!$A$1:$C$101,3,FALSE)</f>
        <v>LOCAÇÕES</v>
      </c>
    </row>
    <row r="50" spans="1:23" ht="69.95" hidden="1" customHeight="1" x14ac:dyDescent="0.2">
      <c r="A50" s="116">
        <v>1441</v>
      </c>
      <c r="B50" s="116">
        <v>1440011</v>
      </c>
      <c r="C50" s="116" t="s">
        <v>572</v>
      </c>
      <c r="D50" s="116" t="s">
        <v>698</v>
      </c>
      <c r="E50" s="117">
        <v>81243735000148</v>
      </c>
      <c r="F50" s="118">
        <f t="shared" si="2"/>
        <v>81243735000148</v>
      </c>
      <c r="G50" s="119" t="s">
        <v>300</v>
      </c>
      <c r="H50" s="116">
        <v>4002</v>
      </c>
      <c r="I50" s="120" t="s">
        <v>210</v>
      </c>
      <c r="J50" s="121" t="str">
        <f t="shared" si="1"/>
        <v>Servico De Tecnologia Da Informacao</v>
      </c>
      <c r="K50" s="122">
        <v>46058</v>
      </c>
      <c r="L50" s="116">
        <v>1</v>
      </c>
      <c r="M50" s="123">
        <v>29146.92</v>
      </c>
      <c r="N50" s="123">
        <v>0</v>
      </c>
      <c r="O50" s="123">
        <v>0</v>
      </c>
      <c r="P50" s="123">
        <v>29146.92</v>
      </c>
      <c r="Q50" s="122">
        <v>46062</v>
      </c>
      <c r="R50" s="124">
        <v>679</v>
      </c>
      <c r="S50" s="125">
        <v>29146.92</v>
      </c>
      <c r="T50" s="125">
        <v>1399.05</v>
      </c>
      <c r="U50" s="125">
        <v>27747.87</v>
      </c>
      <c r="V50" s="126"/>
      <c r="W50" s="56" t="str">
        <f>VLOOKUP(H50,'CATEGORIZAÇÃO PARA PUBLICAÇÃO'!$A$1:$C$101,3,FALSE)</f>
        <v>PRESTAÇÃO DE SERVIÇOS</v>
      </c>
    </row>
    <row r="51" spans="1:23" ht="69.95" customHeight="1" x14ac:dyDescent="0.2">
      <c r="A51" s="116">
        <v>1441</v>
      </c>
      <c r="B51" s="116">
        <v>1440011</v>
      </c>
      <c r="C51" s="116" t="s">
        <v>573</v>
      </c>
      <c r="D51" s="116" t="s">
        <v>698</v>
      </c>
      <c r="E51" s="117">
        <v>15794466634</v>
      </c>
      <c r="F51" s="118" t="str">
        <f t="shared" si="2"/>
        <v>157.***.***-34</v>
      </c>
      <c r="G51" s="119" t="s">
        <v>118</v>
      </c>
      <c r="H51" s="116">
        <v>3611</v>
      </c>
      <c r="I51" s="120" t="s">
        <v>117</v>
      </c>
      <c r="J51" s="121" t="str">
        <f t="shared" si="1"/>
        <v>Locacao De Bens Imoveis</v>
      </c>
      <c r="K51" s="122">
        <v>46059</v>
      </c>
      <c r="L51" s="116">
        <v>1</v>
      </c>
      <c r="M51" s="123">
        <v>4283.42</v>
      </c>
      <c r="N51" s="123">
        <v>0</v>
      </c>
      <c r="O51" s="123">
        <v>0</v>
      </c>
      <c r="P51" s="123">
        <v>4283.42</v>
      </c>
      <c r="Q51" s="122">
        <v>46064</v>
      </c>
      <c r="R51" s="124">
        <v>853</v>
      </c>
      <c r="S51" s="125">
        <v>4283.42</v>
      </c>
      <c r="T51" s="125">
        <v>0</v>
      </c>
      <c r="U51" s="125">
        <v>4283.42</v>
      </c>
      <c r="V51" s="126"/>
      <c r="W51" s="56" t="str">
        <f>VLOOKUP(H51,'CATEGORIZAÇÃO PARA PUBLICAÇÃO'!$A$1:$C$101,3,FALSE)</f>
        <v>LOCAÇÕES</v>
      </c>
    </row>
    <row r="52" spans="1:23" ht="69.95" customHeight="1" x14ac:dyDescent="0.2">
      <c r="A52" s="116">
        <v>1441</v>
      </c>
      <c r="B52" s="116">
        <v>1440011</v>
      </c>
      <c r="C52" s="116" t="s">
        <v>574</v>
      </c>
      <c r="D52" s="116" t="s">
        <v>698</v>
      </c>
      <c r="E52" s="117">
        <v>2896116605</v>
      </c>
      <c r="F52" s="118" t="str">
        <f t="shared" si="2"/>
        <v>289.***.***-05</v>
      </c>
      <c r="G52" s="119" t="s">
        <v>119</v>
      </c>
      <c r="H52" s="116">
        <v>3611</v>
      </c>
      <c r="I52" s="120" t="s">
        <v>117</v>
      </c>
      <c r="J52" s="121" t="str">
        <f t="shared" si="1"/>
        <v>Locacao De Bens Imoveis</v>
      </c>
      <c r="K52" s="122">
        <v>46059</v>
      </c>
      <c r="L52" s="116">
        <v>1</v>
      </c>
      <c r="M52" s="123">
        <v>4283.43</v>
      </c>
      <c r="N52" s="123">
        <v>0</v>
      </c>
      <c r="O52" s="123">
        <v>0</v>
      </c>
      <c r="P52" s="123">
        <v>4283.43</v>
      </c>
      <c r="Q52" s="122">
        <v>46064</v>
      </c>
      <c r="R52" s="124">
        <v>854</v>
      </c>
      <c r="S52" s="125">
        <v>4283.43</v>
      </c>
      <c r="T52" s="125">
        <v>0</v>
      </c>
      <c r="U52" s="125">
        <v>4283.43</v>
      </c>
      <c r="V52" s="126"/>
      <c r="W52" s="56" t="str">
        <f>VLOOKUP(H52,'CATEGORIZAÇÃO PARA PUBLICAÇÃO'!$A$1:$C$101,3,FALSE)</f>
        <v>LOCAÇÕES</v>
      </c>
    </row>
    <row r="53" spans="1:23" ht="69.95" customHeight="1" x14ac:dyDescent="0.2">
      <c r="A53" s="116">
        <v>1441</v>
      </c>
      <c r="B53" s="116">
        <v>1440011</v>
      </c>
      <c r="C53" s="116" t="s">
        <v>575</v>
      </c>
      <c r="D53" s="116" t="s">
        <v>698</v>
      </c>
      <c r="E53" s="117">
        <v>11040267670</v>
      </c>
      <c r="F53" s="118" t="str">
        <f t="shared" si="2"/>
        <v>110.***.***-70</v>
      </c>
      <c r="G53" s="119" t="s">
        <v>122</v>
      </c>
      <c r="H53" s="116">
        <v>3611</v>
      </c>
      <c r="I53" s="120" t="s">
        <v>117</v>
      </c>
      <c r="J53" s="121" t="str">
        <f t="shared" si="1"/>
        <v>Locacao De Bens Imoveis</v>
      </c>
      <c r="K53" s="122">
        <v>46059</v>
      </c>
      <c r="L53" s="116">
        <v>1</v>
      </c>
      <c r="M53" s="123">
        <v>2195.63</v>
      </c>
      <c r="N53" s="123">
        <v>0</v>
      </c>
      <c r="O53" s="123">
        <v>0</v>
      </c>
      <c r="P53" s="123">
        <v>2195.63</v>
      </c>
      <c r="Q53" s="122">
        <v>46064</v>
      </c>
      <c r="R53" s="124">
        <v>856</v>
      </c>
      <c r="S53" s="125">
        <v>2195.63</v>
      </c>
      <c r="T53" s="125">
        <v>0</v>
      </c>
      <c r="U53" s="125">
        <v>2195.63</v>
      </c>
      <c r="V53" s="126"/>
      <c r="W53" s="56" t="str">
        <f>VLOOKUP(H53,'CATEGORIZAÇÃO PARA PUBLICAÇÃO'!$A$1:$C$101,3,FALSE)</f>
        <v>LOCAÇÕES</v>
      </c>
    </row>
    <row r="54" spans="1:23" ht="69.95" customHeight="1" x14ac:dyDescent="0.2">
      <c r="A54" s="116">
        <v>1441</v>
      </c>
      <c r="B54" s="116">
        <v>1440011</v>
      </c>
      <c r="C54" s="116" t="s">
        <v>576</v>
      </c>
      <c r="D54" s="116" t="s">
        <v>698</v>
      </c>
      <c r="E54" s="117">
        <v>29412494000101</v>
      </c>
      <c r="F54" s="118">
        <f t="shared" si="2"/>
        <v>29412494000101</v>
      </c>
      <c r="G54" s="119" t="s">
        <v>126</v>
      </c>
      <c r="H54" s="116">
        <v>3920</v>
      </c>
      <c r="I54" s="120" t="s">
        <v>117</v>
      </c>
      <c r="J54" s="121" t="str">
        <f t="shared" si="1"/>
        <v>Locacao De Bens Imoveis</v>
      </c>
      <c r="K54" s="122">
        <v>46059</v>
      </c>
      <c r="L54" s="116">
        <v>1</v>
      </c>
      <c r="M54" s="123">
        <v>6315.59</v>
      </c>
      <c r="N54" s="123">
        <v>0</v>
      </c>
      <c r="O54" s="123">
        <v>0</v>
      </c>
      <c r="P54" s="123">
        <v>6315.59</v>
      </c>
      <c r="Q54" s="122">
        <v>46062</v>
      </c>
      <c r="R54" s="124">
        <v>726</v>
      </c>
      <c r="S54" s="125">
        <v>6315.5899999999992</v>
      </c>
      <c r="T54" s="125">
        <v>303.14999999999998</v>
      </c>
      <c r="U54" s="125">
        <v>6012.44</v>
      </c>
      <c r="V54" s="126"/>
      <c r="W54" s="56" t="str">
        <f>VLOOKUP(H54,'CATEGORIZAÇÃO PARA PUBLICAÇÃO'!$A$1:$C$101,3,FALSE)</f>
        <v>LOCAÇÕES</v>
      </c>
    </row>
    <row r="55" spans="1:23" ht="69.95" customHeight="1" x14ac:dyDescent="0.2">
      <c r="A55" s="116">
        <v>1441</v>
      </c>
      <c r="B55" s="116">
        <v>1440011</v>
      </c>
      <c r="C55" s="116" t="s">
        <v>577</v>
      </c>
      <c r="D55" s="116" t="s">
        <v>698</v>
      </c>
      <c r="E55" s="117">
        <v>69750416104</v>
      </c>
      <c r="F55" s="118" t="str">
        <f t="shared" si="2"/>
        <v>697.***.***-04</v>
      </c>
      <c r="G55" s="119" t="s">
        <v>131</v>
      </c>
      <c r="H55" s="116">
        <v>3611</v>
      </c>
      <c r="I55" s="120" t="s">
        <v>117</v>
      </c>
      <c r="J55" s="121" t="str">
        <f t="shared" si="1"/>
        <v>Locacao De Bens Imoveis</v>
      </c>
      <c r="K55" s="122">
        <v>46059</v>
      </c>
      <c r="L55" s="116">
        <v>1</v>
      </c>
      <c r="M55" s="123">
        <v>1366.08</v>
      </c>
      <c r="N55" s="123">
        <v>0</v>
      </c>
      <c r="O55" s="123">
        <v>0</v>
      </c>
      <c r="P55" s="123">
        <v>1366.08</v>
      </c>
      <c r="Q55" s="122">
        <v>46063</v>
      </c>
      <c r="R55" s="124">
        <v>744</v>
      </c>
      <c r="S55" s="125">
        <v>1366.08</v>
      </c>
      <c r="T55" s="125">
        <v>0</v>
      </c>
      <c r="U55" s="125">
        <v>1366.08</v>
      </c>
      <c r="V55" s="126"/>
      <c r="W55" s="56" t="str">
        <f>VLOOKUP(H55,'CATEGORIZAÇÃO PARA PUBLICAÇÃO'!$A$1:$C$101,3,FALSE)</f>
        <v>LOCAÇÕES</v>
      </c>
    </row>
    <row r="56" spans="1:23" ht="69.95" customHeight="1" x14ac:dyDescent="0.2">
      <c r="A56" s="116">
        <v>1441</v>
      </c>
      <c r="B56" s="116">
        <v>1440011</v>
      </c>
      <c r="C56" s="116" t="s">
        <v>578</v>
      </c>
      <c r="D56" s="116" t="s">
        <v>698</v>
      </c>
      <c r="E56" s="117">
        <v>26791960663</v>
      </c>
      <c r="F56" s="118" t="str">
        <f t="shared" si="2"/>
        <v>267.***.***-63</v>
      </c>
      <c r="G56" s="119" t="s">
        <v>132</v>
      </c>
      <c r="H56" s="116">
        <v>3611</v>
      </c>
      <c r="I56" s="120" t="s">
        <v>117</v>
      </c>
      <c r="J56" s="121" t="str">
        <f t="shared" si="1"/>
        <v>Locacao De Bens Imoveis</v>
      </c>
      <c r="K56" s="122">
        <v>46059</v>
      </c>
      <c r="L56" s="116">
        <v>1</v>
      </c>
      <c r="M56" s="123">
        <v>5150.5200000000004</v>
      </c>
      <c r="N56" s="123">
        <v>0</v>
      </c>
      <c r="O56" s="123">
        <v>0</v>
      </c>
      <c r="P56" s="123">
        <v>5150.5200000000004</v>
      </c>
      <c r="Q56" s="122">
        <v>46062</v>
      </c>
      <c r="R56" s="124">
        <v>732</v>
      </c>
      <c r="S56" s="125">
        <v>5150.5199999999995</v>
      </c>
      <c r="T56" s="125">
        <v>53.91</v>
      </c>
      <c r="U56" s="125">
        <v>5096.6099999999997</v>
      </c>
      <c r="V56" s="126"/>
      <c r="W56" s="56" t="str">
        <f>VLOOKUP(H56,'CATEGORIZAÇÃO PARA PUBLICAÇÃO'!$A$1:$C$101,3,FALSE)</f>
        <v>LOCAÇÕES</v>
      </c>
    </row>
    <row r="57" spans="1:23" ht="69.95" customHeight="1" x14ac:dyDescent="0.2">
      <c r="A57" s="116">
        <v>1441</v>
      </c>
      <c r="B57" s="116">
        <v>1440011</v>
      </c>
      <c r="C57" s="116" t="s">
        <v>579</v>
      </c>
      <c r="D57" s="116" t="s">
        <v>698</v>
      </c>
      <c r="E57" s="117">
        <v>96593172804</v>
      </c>
      <c r="F57" s="118" t="str">
        <f t="shared" si="2"/>
        <v>965.***.***-04</v>
      </c>
      <c r="G57" s="119" t="s">
        <v>134</v>
      </c>
      <c r="H57" s="116">
        <v>3611</v>
      </c>
      <c r="I57" s="120" t="s">
        <v>117</v>
      </c>
      <c r="J57" s="121" t="str">
        <f t="shared" si="1"/>
        <v>Locacao De Bens Imoveis</v>
      </c>
      <c r="K57" s="122">
        <v>46059</v>
      </c>
      <c r="L57" s="116">
        <v>1</v>
      </c>
      <c r="M57" s="123">
        <v>2668.75</v>
      </c>
      <c r="N57" s="123">
        <v>0</v>
      </c>
      <c r="O57" s="123">
        <v>0</v>
      </c>
      <c r="P57" s="123">
        <v>2668.75</v>
      </c>
      <c r="Q57" s="122">
        <v>46063</v>
      </c>
      <c r="R57" s="124">
        <v>765</v>
      </c>
      <c r="S57" s="125">
        <v>2668.75</v>
      </c>
      <c r="T57" s="125">
        <v>0</v>
      </c>
      <c r="U57" s="125">
        <v>2668.75</v>
      </c>
      <c r="V57" s="126"/>
      <c r="W57" s="56" t="str">
        <f>VLOOKUP(H57,'CATEGORIZAÇÃO PARA PUBLICAÇÃO'!$A$1:$C$101,3,FALSE)</f>
        <v>LOCAÇÕES</v>
      </c>
    </row>
    <row r="58" spans="1:23" ht="69.95" customHeight="1" x14ac:dyDescent="0.2">
      <c r="A58" s="116">
        <v>1441</v>
      </c>
      <c r="B58" s="116">
        <v>1440011</v>
      </c>
      <c r="C58" s="116" t="s">
        <v>580</v>
      </c>
      <c r="D58" s="116" t="s">
        <v>698</v>
      </c>
      <c r="E58" s="117">
        <v>71077325000110</v>
      </c>
      <c r="F58" s="118">
        <f t="shared" si="2"/>
        <v>71077325000110</v>
      </c>
      <c r="G58" s="119" t="s">
        <v>135</v>
      </c>
      <c r="H58" s="116">
        <v>3920</v>
      </c>
      <c r="I58" s="120" t="s">
        <v>117</v>
      </c>
      <c r="J58" s="121" t="str">
        <f t="shared" si="1"/>
        <v>Locacao De Bens Imoveis</v>
      </c>
      <c r="K58" s="122">
        <v>46059</v>
      </c>
      <c r="L58" s="116">
        <v>1</v>
      </c>
      <c r="M58" s="123">
        <v>30751.27</v>
      </c>
      <c r="N58" s="123">
        <v>0</v>
      </c>
      <c r="O58" s="123">
        <v>0</v>
      </c>
      <c r="P58" s="123">
        <v>30751.27</v>
      </c>
      <c r="Q58" s="122">
        <v>46064</v>
      </c>
      <c r="R58" s="124">
        <v>862</v>
      </c>
      <c r="S58" s="125">
        <v>30751.27</v>
      </c>
      <c r="T58" s="125">
        <v>1476.06</v>
      </c>
      <c r="U58" s="125">
        <v>29275.21</v>
      </c>
      <c r="V58" s="126"/>
      <c r="W58" s="56" t="str">
        <f>VLOOKUP(H58,'CATEGORIZAÇÃO PARA PUBLICAÇÃO'!$A$1:$C$101,3,FALSE)</f>
        <v>LOCAÇÕES</v>
      </c>
    </row>
    <row r="59" spans="1:23" ht="69.95" customHeight="1" x14ac:dyDescent="0.2">
      <c r="A59" s="116">
        <v>1441</v>
      </c>
      <c r="B59" s="116">
        <v>1440011</v>
      </c>
      <c r="C59" s="116" t="s">
        <v>581</v>
      </c>
      <c r="D59" s="116" t="s">
        <v>698</v>
      </c>
      <c r="E59" s="117">
        <v>3063355000118</v>
      </c>
      <c r="F59" s="118">
        <f t="shared" si="2"/>
        <v>3063355000118</v>
      </c>
      <c r="G59" s="119" t="s">
        <v>136</v>
      </c>
      <c r="H59" s="116">
        <v>3920</v>
      </c>
      <c r="I59" s="120" t="s">
        <v>117</v>
      </c>
      <c r="J59" s="121" t="str">
        <f t="shared" si="1"/>
        <v>Locacao De Bens Imoveis</v>
      </c>
      <c r="K59" s="122">
        <v>46059</v>
      </c>
      <c r="L59" s="116">
        <v>1</v>
      </c>
      <c r="M59" s="123">
        <v>71595.179999999993</v>
      </c>
      <c r="N59" s="123">
        <v>0</v>
      </c>
      <c r="O59" s="123">
        <v>0</v>
      </c>
      <c r="P59" s="123">
        <v>71595.179999999993</v>
      </c>
      <c r="Q59" s="122">
        <v>46062</v>
      </c>
      <c r="R59" s="124">
        <v>730</v>
      </c>
      <c r="S59" s="125">
        <v>71595.180000000008</v>
      </c>
      <c r="T59" s="125">
        <v>3436.57</v>
      </c>
      <c r="U59" s="125">
        <v>68158.61</v>
      </c>
      <c r="V59" s="126"/>
      <c r="W59" s="56" t="str">
        <f>VLOOKUP(H59,'CATEGORIZAÇÃO PARA PUBLICAÇÃO'!$A$1:$C$101,3,FALSE)</f>
        <v>LOCAÇÕES</v>
      </c>
    </row>
    <row r="60" spans="1:23" ht="69.95" customHeight="1" x14ac:dyDescent="0.2">
      <c r="A60" s="116">
        <v>1441</v>
      </c>
      <c r="B60" s="116">
        <v>1440011</v>
      </c>
      <c r="C60" s="116" t="s">
        <v>582</v>
      </c>
      <c r="D60" s="116" t="s">
        <v>698</v>
      </c>
      <c r="E60" s="117">
        <v>15226019000128</v>
      </c>
      <c r="F60" s="118">
        <f t="shared" si="2"/>
        <v>15226019000128</v>
      </c>
      <c r="G60" s="119" t="s">
        <v>137</v>
      </c>
      <c r="H60" s="116">
        <v>3920</v>
      </c>
      <c r="I60" s="120" t="s">
        <v>117</v>
      </c>
      <c r="J60" s="121" t="str">
        <f t="shared" si="1"/>
        <v>Locacao De Bens Imoveis</v>
      </c>
      <c r="K60" s="122">
        <v>46059</v>
      </c>
      <c r="L60" s="116">
        <v>1</v>
      </c>
      <c r="M60" s="123">
        <v>8264.61</v>
      </c>
      <c r="N60" s="123">
        <v>0</v>
      </c>
      <c r="O60" s="123">
        <v>0</v>
      </c>
      <c r="P60" s="123">
        <v>8264.61</v>
      </c>
      <c r="Q60" s="122">
        <v>46062</v>
      </c>
      <c r="R60" s="124">
        <v>729</v>
      </c>
      <c r="S60" s="125">
        <v>8264.61</v>
      </c>
      <c r="T60" s="125">
        <v>1197.06</v>
      </c>
      <c r="U60" s="125">
        <v>7067.5500000000011</v>
      </c>
      <c r="V60" s="126"/>
      <c r="W60" s="56" t="str">
        <f>VLOOKUP(H60,'CATEGORIZAÇÃO PARA PUBLICAÇÃO'!$A$1:$C$101,3,FALSE)</f>
        <v>LOCAÇÕES</v>
      </c>
    </row>
    <row r="61" spans="1:23" ht="69.95" customHeight="1" x14ac:dyDescent="0.2">
      <c r="A61" s="116">
        <v>1441</v>
      </c>
      <c r="B61" s="116">
        <v>1440011</v>
      </c>
      <c r="C61" s="116" t="s">
        <v>583</v>
      </c>
      <c r="D61" s="116" t="s">
        <v>698</v>
      </c>
      <c r="E61" s="117">
        <v>3941401840</v>
      </c>
      <c r="F61" s="118" t="str">
        <f t="shared" si="2"/>
        <v>394.***.***-40</v>
      </c>
      <c r="G61" s="119" t="s">
        <v>138</v>
      </c>
      <c r="H61" s="116">
        <v>3611</v>
      </c>
      <c r="I61" s="120" t="s">
        <v>117</v>
      </c>
      <c r="J61" s="121" t="str">
        <f t="shared" si="1"/>
        <v>Locacao De Bens Imoveis</v>
      </c>
      <c r="K61" s="122">
        <v>46059</v>
      </c>
      <c r="L61" s="116">
        <v>1</v>
      </c>
      <c r="M61" s="123">
        <v>2668.75</v>
      </c>
      <c r="N61" s="123">
        <v>0</v>
      </c>
      <c r="O61" s="123">
        <v>0</v>
      </c>
      <c r="P61" s="123">
        <v>2668.75</v>
      </c>
      <c r="Q61" s="122">
        <v>46063</v>
      </c>
      <c r="R61" s="124">
        <v>761</v>
      </c>
      <c r="S61" s="125">
        <v>2668.75</v>
      </c>
      <c r="T61" s="125">
        <v>0</v>
      </c>
      <c r="U61" s="125">
        <v>2668.75</v>
      </c>
      <c r="V61" s="126"/>
      <c r="W61" s="56" t="str">
        <f>VLOOKUP(H61,'CATEGORIZAÇÃO PARA PUBLICAÇÃO'!$A$1:$C$101,3,FALSE)</f>
        <v>LOCAÇÕES</v>
      </c>
    </row>
    <row r="62" spans="1:23" ht="69.95" customHeight="1" x14ac:dyDescent="0.2">
      <c r="A62" s="116">
        <v>1441</v>
      </c>
      <c r="B62" s="116">
        <v>1440011</v>
      </c>
      <c r="C62" s="116" t="s">
        <v>584</v>
      </c>
      <c r="D62" s="116" t="s">
        <v>698</v>
      </c>
      <c r="E62" s="117">
        <v>5985417646</v>
      </c>
      <c r="F62" s="118" t="str">
        <f t="shared" si="2"/>
        <v>598.***.***-46</v>
      </c>
      <c r="G62" s="119" t="s">
        <v>139</v>
      </c>
      <c r="H62" s="116">
        <v>3611</v>
      </c>
      <c r="I62" s="120" t="s">
        <v>117</v>
      </c>
      <c r="J62" s="121" t="str">
        <f t="shared" si="1"/>
        <v>Locacao De Bens Imoveis</v>
      </c>
      <c r="K62" s="122">
        <v>46059</v>
      </c>
      <c r="L62" s="116">
        <v>1</v>
      </c>
      <c r="M62" s="123">
        <v>2692.43</v>
      </c>
      <c r="N62" s="123">
        <v>0</v>
      </c>
      <c r="O62" s="123">
        <v>0</v>
      </c>
      <c r="P62" s="123">
        <v>2692.43</v>
      </c>
      <c r="Q62" s="122">
        <v>46062</v>
      </c>
      <c r="R62" s="124">
        <v>736</v>
      </c>
      <c r="S62" s="125">
        <v>2692.43</v>
      </c>
      <c r="T62" s="125">
        <v>0</v>
      </c>
      <c r="U62" s="125">
        <v>2692.43</v>
      </c>
      <c r="V62" s="126"/>
      <c r="W62" s="56" t="str">
        <f>VLOOKUP(H62,'CATEGORIZAÇÃO PARA PUBLICAÇÃO'!$A$1:$C$101,3,FALSE)</f>
        <v>LOCAÇÕES</v>
      </c>
    </row>
    <row r="63" spans="1:23" ht="69.95" customHeight="1" x14ac:dyDescent="0.2">
      <c r="A63" s="116">
        <v>1441</v>
      </c>
      <c r="B63" s="116">
        <v>1440011</v>
      </c>
      <c r="C63" s="116" t="s">
        <v>585</v>
      </c>
      <c r="D63" s="116" t="s">
        <v>698</v>
      </c>
      <c r="E63" s="117">
        <v>73060178615</v>
      </c>
      <c r="F63" s="118" t="str">
        <f t="shared" si="2"/>
        <v>730.***.***-15</v>
      </c>
      <c r="G63" s="119" t="s">
        <v>140</v>
      </c>
      <c r="H63" s="116">
        <v>3611</v>
      </c>
      <c r="I63" s="120" t="s">
        <v>117</v>
      </c>
      <c r="J63" s="121" t="str">
        <f t="shared" si="1"/>
        <v>Locacao De Bens Imoveis</v>
      </c>
      <c r="K63" s="122">
        <v>46059</v>
      </c>
      <c r="L63" s="116">
        <v>1</v>
      </c>
      <c r="M63" s="123">
        <v>3756.64</v>
      </c>
      <c r="N63" s="123">
        <v>0</v>
      </c>
      <c r="O63" s="123">
        <v>0</v>
      </c>
      <c r="P63" s="123">
        <v>3756.64</v>
      </c>
      <c r="Q63" s="122">
        <v>46062</v>
      </c>
      <c r="R63" s="124">
        <v>734</v>
      </c>
      <c r="S63" s="125">
        <v>3756.64</v>
      </c>
      <c r="T63" s="125">
        <v>0</v>
      </c>
      <c r="U63" s="125">
        <v>3756.64</v>
      </c>
      <c r="V63" s="126"/>
      <c r="W63" s="56" t="str">
        <f>VLOOKUP(H63,'CATEGORIZAÇÃO PARA PUBLICAÇÃO'!$A$1:$C$101,3,FALSE)</f>
        <v>LOCAÇÕES</v>
      </c>
    </row>
    <row r="64" spans="1:23" ht="69.95" customHeight="1" x14ac:dyDescent="0.2">
      <c r="A64" s="116">
        <v>1441</v>
      </c>
      <c r="B64" s="116">
        <v>1440011</v>
      </c>
      <c r="C64" s="116" t="s">
        <v>586</v>
      </c>
      <c r="D64" s="116" t="s">
        <v>698</v>
      </c>
      <c r="E64" s="117">
        <v>37578588672</v>
      </c>
      <c r="F64" s="118" t="str">
        <f t="shared" si="2"/>
        <v>375.***.***-72</v>
      </c>
      <c r="G64" s="119" t="s">
        <v>141</v>
      </c>
      <c r="H64" s="116">
        <v>3611</v>
      </c>
      <c r="I64" s="120" t="s">
        <v>117</v>
      </c>
      <c r="J64" s="121" t="str">
        <f t="shared" si="1"/>
        <v>Locacao De Bens Imoveis</v>
      </c>
      <c r="K64" s="122">
        <v>46059</v>
      </c>
      <c r="L64" s="116">
        <v>1</v>
      </c>
      <c r="M64" s="123">
        <v>1780.23</v>
      </c>
      <c r="N64" s="123">
        <v>0</v>
      </c>
      <c r="O64" s="123">
        <v>0</v>
      </c>
      <c r="P64" s="123">
        <v>1780.23</v>
      </c>
      <c r="Q64" s="122">
        <v>46063</v>
      </c>
      <c r="R64" s="124">
        <v>746</v>
      </c>
      <c r="S64" s="125">
        <v>1780.23</v>
      </c>
      <c r="T64" s="125">
        <v>0</v>
      </c>
      <c r="U64" s="125">
        <v>1780.23</v>
      </c>
      <c r="V64" s="126"/>
      <c r="W64" s="56" t="str">
        <f>VLOOKUP(H64,'CATEGORIZAÇÃO PARA PUBLICAÇÃO'!$A$1:$C$101,3,FALSE)</f>
        <v>LOCAÇÕES</v>
      </c>
    </row>
    <row r="65" spans="1:23" ht="69.95" customHeight="1" x14ac:dyDescent="0.2">
      <c r="A65" s="116">
        <v>1441</v>
      </c>
      <c r="B65" s="116">
        <v>1440011</v>
      </c>
      <c r="C65" s="116" t="s">
        <v>587</v>
      </c>
      <c r="D65" s="116" t="s">
        <v>698</v>
      </c>
      <c r="E65" s="117">
        <v>24046590653</v>
      </c>
      <c r="F65" s="118" t="str">
        <f t="shared" si="2"/>
        <v>240.***.***-53</v>
      </c>
      <c r="G65" s="119" t="s">
        <v>143</v>
      </c>
      <c r="H65" s="116">
        <v>3611</v>
      </c>
      <c r="I65" s="120" t="s">
        <v>117</v>
      </c>
      <c r="J65" s="121" t="str">
        <f t="shared" si="1"/>
        <v>Locacao De Bens Imoveis</v>
      </c>
      <c r="K65" s="122">
        <v>46059</v>
      </c>
      <c r="L65" s="116">
        <v>1</v>
      </c>
      <c r="M65" s="123">
        <v>6666.9</v>
      </c>
      <c r="N65" s="123">
        <v>0</v>
      </c>
      <c r="O65" s="123">
        <v>0</v>
      </c>
      <c r="P65" s="123">
        <v>6666.9</v>
      </c>
      <c r="Q65" s="122">
        <v>46063</v>
      </c>
      <c r="R65" s="124">
        <v>759</v>
      </c>
      <c r="S65" s="125">
        <v>6666.9</v>
      </c>
      <c r="T65" s="125">
        <v>666.73</v>
      </c>
      <c r="U65" s="125">
        <v>6000.17</v>
      </c>
      <c r="V65" s="126"/>
      <c r="W65" s="56" t="str">
        <f>VLOOKUP(H65,'CATEGORIZAÇÃO PARA PUBLICAÇÃO'!$A$1:$C$101,3,FALSE)</f>
        <v>LOCAÇÕES</v>
      </c>
    </row>
    <row r="66" spans="1:23" ht="69.95" customHeight="1" x14ac:dyDescent="0.2">
      <c r="A66" s="116">
        <v>1441</v>
      </c>
      <c r="B66" s="116">
        <v>1440011</v>
      </c>
      <c r="C66" s="116" t="s">
        <v>588</v>
      </c>
      <c r="D66" s="116" t="s">
        <v>698</v>
      </c>
      <c r="E66" s="117">
        <v>3801004600</v>
      </c>
      <c r="F66" s="118" t="str">
        <f t="shared" si="2"/>
        <v>380.***.***-00</v>
      </c>
      <c r="G66" s="119" t="s">
        <v>144</v>
      </c>
      <c r="H66" s="116">
        <v>3611</v>
      </c>
      <c r="I66" s="120" t="s">
        <v>117</v>
      </c>
      <c r="J66" s="121" t="str">
        <f t="shared" si="1"/>
        <v>Locacao De Bens Imoveis</v>
      </c>
      <c r="K66" s="122">
        <v>46059</v>
      </c>
      <c r="L66" s="116">
        <v>1</v>
      </c>
      <c r="M66" s="123">
        <v>3648.03</v>
      </c>
      <c r="N66" s="123">
        <v>0</v>
      </c>
      <c r="O66" s="123">
        <v>0</v>
      </c>
      <c r="P66" s="123">
        <v>3648.03</v>
      </c>
      <c r="Q66" s="122">
        <v>46063</v>
      </c>
      <c r="R66" s="124">
        <v>767</v>
      </c>
      <c r="S66" s="125">
        <v>3648.03</v>
      </c>
      <c r="T66" s="125">
        <v>0</v>
      </c>
      <c r="U66" s="125">
        <v>3648.03</v>
      </c>
      <c r="V66" s="126"/>
      <c r="W66" s="56" t="str">
        <f>VLOOKUP(H66,'CATEGORIZAÇÃO PARA PUBLICAÇÃO'!$A$1:$C$101,3,FALSE)</f>
        <v>LOCAÇÕES</v>
      </c>
    </row>
    <row r="67" spans="1:23" ht="69.95" customHeight="1" x14ac:dyDescent="0.2">
      <c r="A67" s="116">
        <v>1441</v>
      </c>
      <c r="B67" s="116">
        <v>1440011</v>
      </c>
      <c r="C67" s="116" t="s">
        <v>589</v>
      </c>
      <c r="D67" s="116" t="s">
        <v>698</v>
      </c>
      <c r="E67" s="117">
        <v>12104191653</v>
      </c>
      <c r="F67" s="118" t="str">
        <f t="shared" si="2"/>
        <v>121.***.***-53</v>
      </c>
      <c r="G67" s="119" t="s">
        <v>145</v>
      </c>
      <c r="H67" s="116">
        <v>3611</v>
      </c>
      <c r="I67" s="120" t="s">
        <v>117</v>
      </c>
      <c r="J67" s="121" t="str">
        <f t="shared" si="1"/>
        <v>Locacao De Bens Imoveis</v>
      </c>
      <c r="K67" s="122">
        <v>46059</v>
      </c>
      <c r="L67" s="116">
        <v>1</v>
      </c>
      <c r="M67" s="123">
        <v>13219.48</v>
      </c>
      <c r="N67" s="123">
        <v>0</v>
      </c>
      <c r="O67" s="123">
        <v>0</v>
      </c>
      <c r="P67" s="123">
        <v>13219.48</v>
      </c>
      <c r="Q67" s="122">
        <v>46064</v>
      </c>
      <c r="R67" s="124">
        <v>851</v>
      </c>
      <c r="S67" s="125">
        <v>13219.48</v>
      </c>
      <c r="T67" s="125">
        <v>2559.65</v>
      </c>
      <c r="U67" s="125">
        <v>10659.83</v>
      </c>
      <c r="V67" s="126"/>
      <c r="W67" s="56" t="str">
        <f>VLOOKUP(H67,'CATEGORIZAÇÃO PARA PUBLICAÇÃO'!$A$1:$C$101,3,FALSE)</f>
        <v>LOCAÇÕES</v>
      </c>
    </row>
    <row r="68" spans="1:23" ht="69.95" customHeight="1" x14ac:dyDescent="0.2">
      <c r="A68" s="116">
        <v>1441</v>
      </c>
      <c r="B68" s="116">
        <v>1440011</v>
      </c>
      <c r="C68" s="116" t="s">
        <v>590</v>
      </c>
      <c r="D68" s="116" t="s">
        <v>698</v>
      </c>
      <c r="E68" s="117">
        <v>87992400763</v>
      </c>
      <c r="F68" s="118" t="str">
        <f t="shared" ref="F68:F99" si="3">IF(E68&lt;=99999999999,CONCATENATE(LEFT(E68,3),".***.***-",RIGHT(E68,2)),E68)</f>
        <v>879.***.***-63</v>
      </c>
      <c r="G68" s="119" t="s">
        <v>146</v>
      </c>
      <c r="H68" s="116">
        <v>3611</v>
      </c>
      <c r="I68" s="120" t="s">
        <v>117</v>
      </c>
      <c r="J68" s="121" t="str">
        <f t="shared" si="1"/>
        <v>Locacao De Bens Imoveis</v>
      </c>
      <c r="K68" s="122">
        <v>46059</v>
      </c>
      <c r="L68" s="116">
        <v>1</v>
      </c>
      <c r="M68" s="123">
        <v>8404.11</v>
      </c>
      <c r="N68" s="123">
        <v>0</v>
      </c>
      <c r="O68" s="123">
        <v>0</v>
      </c>
      <c r="P68" s="123">
        <v>8404.11</v>
      </c>
      <c r="Q68" s="122">
        <v>46064</v>
      </c>
      <c r="R68" s="124">
        <v>910</v>
      </c>
      <c r="S68" s="125">
        <v>8404.11</v>
      </c>
      <c r="T68" s="125">
        <v>1235.42</v>
      </c>
      <c r="U68" s="125">
        <v>7168.6900000000005</v>
      </c>
      <c r="V68" s="126"/>
      <c r="W68" s="56" t="str">
        <f>VLOOKUP(H68,'CATEGORIZAÇÃO PARA PUBLICAÇÃO'!$A$1:$C$101,3,FALSE)</f>
        <v>LOCAÇÕES</v>
      </c>
    </row>
    <row r="69" spans="1:23" ht="69.95" customHeight="1" x14ac:dyDescent="0.2">
      <c r="A69" s="116">
        <v>1441</v>
      </c>
      <c r="B69" s="116">
        <v>1440011</v>
      </c>
      <c r="C69" s="116" t="s">
        <v>591</v>
      </c>
      <c r="D69" s="116" t="s">
        <v>698</v>
      </c>
      <c r="E69" s="117">
        <v>14408503649</v>
      </c>
      <c r="F69" s="118" t="str">
        <f t="shared" si="3"/>
        <v>144.***.***-49</v>
      </c>
      <c r="G69" s="119" t="s">
        <v>147</v>
      </c>
      <c r="H69" s="116">
        <v>3611</v>
      </c>
      <c r="I69" s="120" t="s">
        <v>117</v>
      </c>
      <c r="J69" s="121" t="str">
        <f t="shared" ref="J69:J132" si="4">PROPER(I69)</f>
        <v>Locacao De Bens Imoveis</v>
      </c>
      <c r="K69" s="122">
        <v>46059</v>
      </c>
      <c r="L69" s="116">
        <v>1</v>
      </c>
      <c r="M69" s="123">
        <v>6985.94</v>
      </c>
      <c r="N69" s="123">
        <v>0</v>
      </c>
      <c r="O69" s="123">
        <v>0</v>
      </c>
      <c r="P69" s="123">
        <v>6985.94</v>
      </c>
      <c r="Q69" s="122">
        <v>46064</v>
      </c>
      <c r="R69" s="124">
        <v>871</v>
      </c>
      <c r="S69" s="125">
        <v>6985.9400000000005</v>
      </c>
      <c r="T69" s="125">
        <v>796.94</v>
      </c>
      <c r="U69" s="125">
        <v>6189</v>
      </c>
      <c r="V69" s="126"/>
      <c r="W69" s="56" t="str">
        <f>VLOOKUP(H69,'CATEGORIZAÇÃO PARA PUBLICAÇÃO'!$A$1:$C$101,3,FALSE)</f>
        <v>LOCAÇÕES</v>
      </c>
    </row>
    <row r="70" spans="1:23" ht="69.95" customHeight="1" x14ac:dyDescent="0.2">
      <c r="A70" s="116">
        <v>1441</v>
      </c>
      <c r="B70" s="116">
        <v>1440011</v>
      </c>
      <c r="C70" s="116" t="s">
        <v>592</v>
      </c>
      <c r="D70" s="116" t="s">
        <v>698</v>
      </c>
      <c r="E70" s="117">
        <v>58352910604</v>
      </c>
      <c r="F70" s="118" t="str">
        <f t="shared" si="3"/>
        <v>583.***.***-04</v>
      </c>
      <c r="G70" s="119" t="s">
        <v>148</v>
      </c>
      <c r="H70" s="116">
        <v>3611</v>
      </c>
      <c r="I70" s="120" t="s">
        <v>117</v>
      </c>
      <c r="J70" s="121" t="str">
        <f t="shared" si="4"/>
        <v>Locacao De Bens Imoveis</v>
      </c>
      <c r="K70" s="122">
        <v>46059</v>
      </c>
      <c r="L70" s="116">
        <v>1</v>
      </c>
      <c r="M70" s="123">
        <v>6985.94</v>
      </c>
      <c r="N70" s="123">
        <v>0</v>
      </c>
      <c r="O70" s="123">
        <v>0</v>
      </c>
      <c r="P70" s="123">
        <v>6985.94</v>
      </c>
      <c r="Q70" s="122">
        <v>46064</v>
      </c>
      <c r="R70" s="124">
        <v>873</v>
      </c>
      <c r="S70" s="125">
        <v>6985.9400000000005</v>
      </c>
      <c r="T70" s="125">
        <v>796.94</v>
      </c>
      <c r="U70" s="125">
        <v>6189</v>
      </c>
      <c r="V70" s="126"/>
      <c r="W70" s="56" t="str">
        <f>VLOOKUP(H70,'CATEGORIZAÇÃO PARA PUBLICAÇÃO'!$A$1:$C$101,3,FALSE)</f>
        <v>LOCAÇÕES</v>
      </c>
    </row>
    <row r="71" spans="1:23" ht="69.95" customHeight="1" x14ac:dyDescent="0.2">
      <c r="A71" s="116">
        <v>1441</v>
      </c>
      <c r="B71" s="116">
        <v>1440011</v>
      </c>
      <c r="C71" s="116" t="s">
        <v>593</v>
      </c>
      <c r="D71" s="116" t="s">
        <v>698</v>
      </c>
      <c r="E71" s="117">
        <v>51801027668</v>
      </c>
      <c r="F71" s="118" t="str">
        <f t="shared" si="3"/>
        <v>518.***.***-68</v>
      </c>
      <c r="G71" s="119" t="s">
        <v>149</v>
      </c>
      <c r="H71" s="116">
        <v>3611</v>
      </c>
      <c r="I71" s="120" t="s">
        <v>117</v>
      </c>
      <c r="J71" s="121" t="str">
        <f t="shared" si="4"/>
        <v>Locacao De Bens Imoveis</v>
      </c>
      <c r="K71" s="122">
        <v>46059</v>
      </c>
      <c r="L71" s="116">
        <v>1</v>
      </c>
      <c r="M71" s="123">
        <v>5458.84</v>
      </c>
      <c r="N71" s="123">
        <v>0</v>
      </c>
      <c r="O71" s="123">
        <v>0</v>
      </c>
      <c r="P71" s="123">
        <v>5458.84</v>
      </c>
      <c r="Q71" s="122">
        <v>46064</v>
      </c>
      <c r="R71" s="124">
        <v>868</v>
      </c>
      <c r="S71" s="125">
        <v>5458.84</v>
      </c>
      <c r="T71" s="125">
        <v>173.67</v>
      </c>
      <c r="U71" s="125">
        <v>5285.17</v>
      </c>
      <c r="V71" s="126"/>
      <c r="W71" s="56" t="str">
        <f>VLOOKUP(H71,'CATEGORIZAÇÃO PARA PUBLICAÇÃO'!$A$1:$C$101,3,FALSE)</f>
        <v>LOCAÇÕES</v>
      </c>
    </row>
    <row r="72" spans="1:23" ht="69.95" customHeight="1" x14ac:dyDescent="0.2">
      <c r="A72" s="116">
        <v>1441</v>
      </c>
      <c r="B72" s="116">
        <v>1440011</v>
      </c>
      <c r="C72" s="116" t="s">
        <v>594</v>
      </c>
      <c r="D72" s="116" t="s">
        <v>698</v>
      </c>
      <c r="E72" s="117">
        <v>11713521660</v>
      </c>
      <c r="F72" s="118" t="str">
        <f t="shared" si="3"/>
        <v>117.***.***-60</v>
      </c>
      <c r="G72" s="119" t="s">
        <v>151</v>
      </c>
      <c r="H72" s="116">
        <v>3611</v>
      </c>
      <c r="I72" s="120" t="s">
        <v>117</v>
      </c>
      <c r="J72" s="121" t="str">
        <f t="shared" si="4"/>
        <v>Locacao De Bens Imoveis</v>
      </c>
      <c r="K72" s="122">
        <v>46059</v>
      </c>
      <c r="L72" s="116">
        <v>1</v>
      </c>
      <c r="M72" s="123">
        <v>2867.89</v>
      </c>
      <c r="N72" s="123">
        <v>0</v>
      </c>
      <c r="O72" s="123">
        <v>0</v>
      </c>
      <c r="P72" s="123">
        <v>2867.89</v>
      </c>
      <c r="Q72" s="122">
        <v>46062</v>
      </c>
      <c r="R72" s="124">
        <v>733</v>
      </c>
      <c r="S72" s="125">
        <v>2867.89</v>
      </c>
      <c r="T72" s="125">
        <v>0</v>
      </c>
      <c r="U72" s="125">
        <v>2867.89</v>
      </c>
      <c r="V72" s="126"/>
      <c r="W72" s="56" t="str">
        <f>VLOOKUP(H72,'CATEGORIZAÇÃO PARA PUBLICAÇÃO'!$A$1:$C$101,3,FALSE)</f>
        <v>LOCAÇÕES</v>
      </c>
    </row>
    <row r="73" spans="1:23" ht="69.95" customHeight="1" x14ac:dyDescent="0.2">
      <c r="A73" s="116">
        <v>1441</v>
      </c>
      <c r="B73" s="116">
        <v>1440011</v>
      </c>
      <c r="C73" s="116" t="s">
        <v>595</v>
      </c>
      <c r="D73" s="116" t="s">
        <v>698</v>
      </c>
      <c r="E73" s="117">
        <v>84939974634</v>
      </c>
      <c r="F73" s="118" t="str">
        <f t="shared" si="3"/>
        <v>849.***.***-34</v>
      </c>
      <c r="G73" s="119" t="s">
        <v>152</v>
      </c>
      <c r="H73" s="116">
        <v>3611</v>
      </c>
      <c r="I73" s="120" t="s">
        <v>117</v>
      </c>
      <c r="J73" s="121" t="str">
        <f t="shared" si="4"/>
        <v>Locacao De Bens Imoveis</v>
      </c>
      <c r="K73" s="122">
        <v>46059</v>
      </c>
      <c r="L73" s="116">
        <v>1</v>
      </c>
      <c r="M73" s="123">
        <v>5273.86</v>
      </c>
      <c r="N73" s="123">
        <v>0</v>
      </c>
      <c r="O73" s="123">
        <v>0</v>
      </c>
      <c r="P73" s="123">
        <v>5273.86</v>
      </c>
      <c r="Q73" s="122">
        <v>46062</v>
      </c>
      <c r="R73" s="124">
        <v>735</v>
      </c>
      <c r="S73" s="125">
        <v>5273.86</v>
      </c>
      <c r="T73" s="125">
        <v>98.17</v>
      </c>
      <c r="U73" s="125">
        <v>5175.6899999999996</v>
      </c>
      <c r="V73" s="126"/>
      <c r="W73" s="56" t="str">
        <f>VLOOKUP(H73,'CATEGORIZAÇÃO PARA PUBLICAÇÃO'!$A$1:$C$101,3,FALSE)</f>
        <v>LOCAÇÕES</v>
      </c>
    </row>
    <row r="74" spans="1:23" ht="69.95" customHeight="1" x14ac:dyDescent="0.2">
      <c r="A74" s="116">
        <v>1441</v>
      </c>
      <c r="B74" s="116">
        <v>1440011</v>
      </c>
      <c r="C74" s="116" t="s">
        <v>596</v>
      </c>
      <c r="D74" s="116" t="s">
        <v>698</v>
      </c>
      <c r="E74" s="117">
        <v>24891606649</v>
      </c>
      <c r="F74" s="118" t="str">
        <f t="shared" si="3"/>
        <v>248.***.***-49</v>
      </c>
      <c r="G74" s="119" t="s">
        <v>153</v>
      </c>
      <c r="H74" s="116">
        <v>3611</v>
      </c>
      <c r="I74" s="120" t="s">
        <v>117</v>
      </c>
      <c r="J74" s="121" t="str">
        <f t="shared" si="4"/>
        <v>Locacao De Bens Imoveis</v>
      </c>
      <c r="K74" s="122">
        <v>46059</v>
      </c>
      <c r="L74" s="116">
        <v>1</v>
      </c>
      <c r="M74" s="123">
        <v>5273.86</v>
      </c>
      <c r="N74" s="123">
        <v>0</v>
      </c>
      <c r="O74" s="123">
        <v>0</v>
      </c>
      <c r="P74" s="123">
        <v>5273.86</v>
      </c>
      <c r="Q74" s="122">
        <v>46062</v>
      </c>
      <c r="R74" s="124">
        <v>738</v>
      </c>
      <c r="S74" s="125">
        <v>5273.86</v>
      </c>
      <c r="T74" s="125">
        <v>98.17</v>
      </c>
      <c r="U74" s="125">
        <v>5175.6899999999996</v>
      </c>
      <c r="V74" s="126"/>
      <c r="W74" s="56" t="str">
        <f>VLOOKUP(H74,'CATEGORIZAÇÃO PARA PUBLICAÇÃO'!$A$1:$C$101,3,FALSE)</f>
        <v>LOCAÇÕES</v>
      </c>
    </row>
    <row r="75" spans="1:23" ht="69.95" customHeight="1" x14ac:dyDescent="0.2">
      <c r="A75" s="116">
        <v>1441</v>
      </c>
      <c r="B75" s="116">
        <v>1440011</v>
      </c>
      <c r="C75" s="116" t="s">
        <v>597</v>
      </c>
      <c r="D75" s="116" t="s">
        <v>698</v>
      </c>
      <c r="E75" s="117">
        <v>82839425653</v>
      </c>
      <c r="F75" s="118" t="str">
        <f t="shared" si="3"/>
        <v>828.***.***-53</v>
      </c>
      <c r="G75" s="119" t="s">
        <v>155</v>
      </c>
      <c r="H75" s="116">
        <v>3611</v>
      </c>
      <c r="I75" s="120" t="s">
        <v>117</v>
      </c>
      <c r="J75" s="121" t="str">
        <f t="shared" si="4"/>
        <v>Locacao De Bens Imoveis</v>
      </c>
      <c r="K75" s="122">
        <v>46059</v>
      </c>
      <c r="L75" s="116">
        <v>1</v>
      </c>
      <c r="M75" s="123">
        <v>12642.14</v>
      </c>
      <c r="N75" s="123">
        <v>0</v>
      </c>
      <c r="O75" s="123">
        <v>0</v>
      </c>
      <c r="P75" s="123">
        <v>12642.14</v>
      </c>
      <c r="Q75" s="122">
        <v>46062</v>
      </c>
      <c r="R75" s="124">
        <v>741</v>
      </c>
      <c r="S75" s="125">
        <v>12642.14</v>
      </c>
      <c r="T75" s="125">
        <v>2400.88</v>
      </c>
      <c r="U75" s="125">
        <v>10241.259999999998</v>
      </c>
      <c r="V75" s="126"/>
      <c r="W75" s="56" t="str">
        <f>VLOOKUP(H75,'CATEGORIZAÇÃO PARA PUBLICAÇÃO'!$A$1:$C$101,3,FALSE)</f>
        <v>LOCAÇÕES</v>
      </c>
    </row>
    <row r="76" spans="1:23" ht="69.95" customHeight="1" x14ac:dyDescent="0.2">
      <c r="A76" s="116">
        <v>1441</v>
      </c>
      <c r="B76" s="116">
        <v>1440011</v>
      </c>
      <c r="C76" s="116" t="s">
        <v>598</v>
      </c>
      <c r="D76" s="116" t="s">
        <v>698</v>
      </c>
      <c r="E76" s="117">
        <v>4928579895</v>
      </c>
      <c r="F76" s="118" t="str">
        <f t="shared" si="3"/>
        <v>492.***.***-95</v>
      </c>
      <c r="G76" s="119" t="s">
        <v>156</v>
      </c>
      <c r="H76" s="116">
        <v>3611</v>
      </c>
      <c r="I76" s="120" t="s">
        <v>117</v>
      </c>
      <c r="J76" s="121" t="str">
        <f t="shared" si="4"/>
        <v>Locacao De Bens Imoveis</v>
      </c>
      <c r="K76" s="122">
        <v>46059</v>
      </c>
      <c r="L76" s="116">
        <v>1</v>
      </c>
      <c r="M76" s="123">
        <v>7673.24</v>
      </c>
      <c r="N76" s="123">
        <v>0</v>
      </c>
      <c r="O76" s="123">
        <v>0</v>
      </c>
      <c r="P76" s="123">
        <v>7673.24</v>
      </c>
      <c r="Q76" s="122">
        <v>46063</v>
      </c>
      <c r="R76" s="124">
        <v>749</v>
      </c>
      <c r="S76" s="125">
        <v>7673.2400000000007</v>
      </c>
      <c r="T76" s="125">
        <v>1034.43</v>
      </c>
      <c r="U76" s="125">
        <v>6638.81</v>
      </c>
      <c r="V76" s="126"/>
      <c r="W76" s="56" t="str">
        <f>VLOOKUP(H76,'CATEGORIZAÇÃO PARA PUBLICAÇÃO'!$A$1:$C$101,3,FALSE)</f>
        <v>LOCAÇÕES</v>
      </c>
    </row>
    <row r="77" spans="1:23" ht="69.95" customHeight="1" x14ac:dyDescent="0.2">
      <c r="A77" s="116">
        <v>1441</v>
      </c>
      <c r="B77" s="116">
        <v>1440011</v>
      </c>
      <c r="C77" s="116" t="s">
        <v>599</v>
      </c>
      <c r="D77" s="116" t="s">
        <v>698</v>
      </c>
      <c r="E77" s="117">
        <v>49463330615</v>
      </c>
      <c r="F77" s="118" t="str">
        <f t="shared" si="3"/>
        <v>494.***.***-15</v>
      </c>
      <c r="G77" s="119" t="s">
        <v>157</v>
      </c>
      <c r="H77" s="116">
        <v>3611</v>
      </c>
      <c r="I77" s="120" t="s">
        <v>117</v>
      </c>
      <c r="J77" s="121" t="str">
        <f t="shared" si="4"/>
        <v>Locacao De Bens Imoveis</v>
      </c>
      <c r="K77" s="122">
        <v>46059</v>
      </c>
      <c r="L77" s="116">
        <v>1</v>
      </c>
      <c r="M77" s="123">
        <v>3792.45</v>
      </c>
      <c r="N77" s="123">
        <v>0</v>
      </c>
      <c r="O77" s="123">
        <v>0</v>
      </c>
      <c r="P77" s="123">
        <v>3792.45</v>
      </c>
      <c r="Q77" s="122">
        <v>46063</v>
      </c>
      <c r="R77" s="124">
        <v>742</v>
      </c>
      <c r="S77" s="125">
        <v>3792.45</v>
      </c>
      <c r="T77" s="125">
        <v>0</v>
      </c>
      <c r="U77" s="125">
        <v>3792.45</v>
      </c>
      <c r="V77" s="126"/>
      <c r="W77" s="56" t="str">
        <f>VLOOKUP(H77,'CATEGORIZAÇÃO PARA PUBLICAÇÃO'!$A$1:$C$101,3,FALSE)</f>
        <v>LOCAÇÕES</v>
      </c>
    </row>
    <row r="78" spans="1:23" ht="69.95" customHeight="1" x14ac:dyDescent="0.2">
      <c r="A78" s="116">
        <v>1441</v>
      </c>
      <c r="B78" s="116">
        <v>1440011</v>
      </c>
      <c r="C78" s="116" t="s">
        <v>600</v>
      </c>
      <c r="D78" s="116" t="s">
        <v>698</v>
      </c>
      <c r="E78" s="117">
        <v>86784552687</v>
      </c>
      <c r="F78" s="118" t="str">
        <f t="shared" si="3"/>
        <v>867.***.***-87</v>
      </c>
      <c r="G78" s="119" t="s">
        <v>158</v>
      </c>
      <c r="H78" s="116">
        <v>3611</v>
      </c>
      <c r="I78" s="120" t="s">
        <v>117</v>
      </c>
      <c r="J78" s="121" t="str">
        <f t="shared" si="4"/>
        <v>Locacao De Bens Imoveis</v>
      </c>
      <c r="K78" s="122">
        <v>46059</v>
      </c>
      <c r="L78" s="116">
        <v>1</v>
      </c>
      <c r="M78" s="123">
        <v>5403.59</v>
      </c>
      <c r="N78" s="123">
        <v>0</v>
      </c>
      <c r="O78" s="123">
        <v>0</v>
      </c>
      <c r="P78" s="123">
        <v>5403.59</v>
      </c>
      <c r="Q78" s="122">
        <v>46063</v>
      </c>
      <c r="R78" s="124">
        <v>745</v>
      </c>
      <c r="S78" s="125">
        <v>5403.59</v>
      </c>
      <c r="T78" s="125">
        <v>151.12</v>
      </c>
      <c r="U78" s="125">
        <v>5252.47</v>
      </c>
      <c r="V78" s="126"/>
      <c r="W78" s="56" t="str">
        <f>VLOOKUP(H78,'CATEGORIZAÇÃO PARA PUBLICAÇÃO'!$A$1:$C$101,3,FALSE)</f>
        <v>LOCAÇÕES</v>
      </c>
    </row>
    <row r="79" spans="1:23" ht="69.95" customHeight="1" x14ac:dyDescent="0.2">
      <c r="A79" s="116">
        <v>1441</v>
      </c>
      <c r="B79" s="116">
        <v>1440011</v>
      </c>
      <c r="C79" s="116" t="s">
        <v>601</v>
      </c>
      <c r="D79" s="116" t="s">
        <v>698</v>
      </c>
      <c r="E79" s="117">
        <v>32734751615</v>
      </c>
      <c r="F79" s="118" t="str">
        <f t="shared" si="3"/>
        <v>327.***.***-15</v>
      </c>
      <c r="G79" s="119" t="s">
        <v>160</v>
      </c>
      <c r="H79" s="116">
        <v>3611</v>
      </c>
      <c r="I79" s="120" t="s">
        <v>117</v>
      </c>
      <c r="J79" s="121" t="str">
        <f t="shared" si="4"/>
        <v>Locacao De Bens Imoveis</v>
      </c>
      <c r="K79" s="122">
        <v>46059</v>
      </c>
      <c r="L79" s="116">
        <v>1</v>
      </c>
      <c r="M79" s="123">
        <v>6159.34</v>
      </c>
      <c r="N79" s="123">
        <v>0</v>
      </c>
      <c r="O79" s="123">
        <v>0</v>
      </c>
      <c r="P79" s="123">
        <v>6159.34</v>
      </c>
      <c r="Q79" s="122">
        <v>46063</v>
      </c>
      <c r="R79" s="124">
        <v>756</v>
      </c>
      <c r="S79" s="125">
        <v>6159.34</v>
      </c>
      <c r="T79" s="125">
        <v>459.58</v>
      </c>
      <c r="U79" s="125">
        <v>5699.76</v>
      </c>
      <c r="V79" s="126"/>
      <c r="W79" s="56" t="str">
        <f>VLOOKUP(H79,'CATEGORIZAÇÃO PARA PUBLICAÇÃO'!$A$1:$C$101,3,FALSE)</f>
        <v>LOCAÇÕES</v>
      </c>
    </row>
    <row r="80" spans="1:23" ht="69.95" customHeight="1" x14ac:dyDescent="0.2">
      <c r="A80" s="116">
        <v>1441</v>
      </c>
      <c r="B80" s="116">
        <v>1440011</v>
      </c>
      <c r="C80" s="116" t="s">
        <v>602</v>
      </c>
      <c r="D80" s="116" t="s">
        <v>698</v>
      </c>
      <c r="E80" s="117">
        <v>22068043000141</v>
      </c>
      <c r="F80" s="118">
        <f t="shared" si="3"/>
        <v>22068043000141</v>
      </c>
      <c r="G80" s="119" t="s">
        <v>162</v>
      </c>
      <c r="H80" s="116">
        <v>3920</v>
      </c>
      <c r="I80" s="120" t="s">
        <v>117</v>
      </c>
      <c r="J80" s="121" t="str">
        <f t="shared" si="4"/>
        <v>Locacao De Bens Imoveis</v>
      </c>
      <c r="K80" s="122">
        <v>46059</v>
      </c>
      <c r="L80" s="116">
        <v>1</v>
      </c>
      <c r="M80" s="123">
        <v>8772.93</v>
      </c>
      <c r="N80" s="123">
        <v>0</v>
      </c>
      <c r="O80" s="123">
        <v>0</v>
      </c>
      <c r="P80" s="123">
        <v>8772.93</v>
      </c>
      <c r="Q80" s="122">
        <v>46063</v>
      </c>
      <c r="R80" s="124">
        <v>743</v>
      </c>
      <c r="S80" s="125">
        <v>8772.93</v>
      </c>
      <c r="T80" s="125">
        <v>421.1</v>
      </c>
      <c r="U80" s="125">
        <v>8351.83</v>
      </c>
      <c r="V80" s="126"/>
      <c r="W80" s="56" t="str">
        <f>VLOOKUP(H80,'CATEGORIZAÇÃO PARA PUBLICAÇÃO'!$A$1:$C$101,3,FALSE)</f>
        <v>LOCAÇÕES</v>
      </c>
    </row>
    <row r="81" spans="1:23" ht="69.95" customHeight="1" x14ac:dyDescent="0.2">
      <c r="A81" s="116">
        <v>1441</v>
      </c>
      <c r="B81" s="116">
        <v>1440011</v>
      </c>
      <c r="C81" s="116" t="s">
        <v>603</v>
      </c>
      <c r="D81" s="116" t="s">
        <v>698</v>
      </c>
      <c r="E81" s="117">
        <v>73694126600</v>
      </c>
      <c r="F81" s="118" t="str">
        <f t="shared" si="3"/>
        <v>736.***.***-00</v>
      </c>
      <c r="G81" s="119" t="s">
        <v>163</v>
      </c>
      <c r="H81" s="116">
        <v>3611</v>
      </c>
      <c r="I81" s="120" t="s">
        <v>117</v>
      </c>
      <c r="J81" s="121" t="str">
        <f t="shared" si="4"/>
        <v>Locacao De Bens Imoveis</v>
      </c>
      <c r="K81" s="122">
        <v>46059</v>
      </c>
      <c r="L81" s="116">
        <v>1</v>
      </c>
      <c r="M81" s="123">
        <v>7785.03</v>
      </c>
      <c r="N81" s="123">
        <v>0</v>
      </c>
      <c r="O81" s="123">
        <v>0</v>
      </c>
      <c r="P81" s="123">
        <v>7785.03</v>
      </c>
      <c r="Q81" s="122">
        <v>46063</v>
      </c>
      <c r="R81" s="124">
        <v>755</v>
      </c>
      <c r="S81" s="125">
        <v>7785.03</v>
      </c>
      <c r="T81" s="125">
        <v>1065.17</v>
      </c>
      <c r="U81" s="125">
        <v>6719.86</v>
      </c>
      <c r="V81" s="126"/>
      <c r="W81" s="56" t="str">
        <f>VLOOKUP(H81,'CATEGORIZAÇÃO PARA PUBLICAÇÃO'!$A$1:$C$101,3,FALSE)</f>
        <v>LOCAÇÕES</v>
      </c>
    </row>
    <row r="82" spans="1:23" ht="69.95" customHeight="1" x14ac:dyDescent="0.2">
      <c r="A82" s="116">
        <v>1441</v>
      </c>
      <c r="B82" s="116">
        <v>1440011</v>
      </c>
      <c r="C82" s="116" t="s">
        <v>604</v>
      </c>
      <c r="D82" s="116" t="s">
        <v>698</v>
      </c>
      <c r="E82" s="117">
        <v>89330994687</v>
      </c>
      <c r="F82" s="118" t="str">
        <f t="shared" si="3"/>
        <v>893.***.***-87</v>
      </c>
      <c r="G82" s="119" t="s">
        <v>164</v>
      </c>
      <c r="H82" s="116">
        <v>3611</v>
      </c>
      <c r="I82" s="120" t="s">
        <v>117</v>
      </c>
      <c r="J82" s="121" t="str">
        <f t="shared" si="4"/>
        <v>Locacao De Bens Imoveis</v>
      </c>
      <c r="K82" s="122">
        <v>46059</v>
      </c>
      <c r="L82" s="116">
        <v>1</v>
      </c>
      <c r="M82" s="123">
        <v>4056.31</v>
      </c>
      <c r="N82" s="123">
        <v>0</v>
      </c>
      <c r="O82" s="123">
        <v>0</v>
      </c>
      <c r="P82" s="123">
        <v>4056.31</v>
      </c>
      <c r="Q82" s="122">
        <v>46064</v>
      </c>
      <c r="R82" s="124">
        <v>865</v>
      </c>
      <c r="S82" s="125">
        <v>4056.31</v>
      </c>
      <c r="T82" s="125">
        <v>0</v>
      </c>
      <c r="U82" s="125">
        <v>4056.31</v>
      </c>
      <c r="V82" s="126"/>
      <c r="W82" s="56" t="str">
        <f>VLOOKUP(H82,'CATEGORIZAÇÃO PARA PUBLICAÇÃO'!$A$1:$C$101,3,FALSE)</f>
        <v>LOCAÇÕES</v>
      </c>
    </row>
    <row r="83" spans="1:23" ht="69.95" customHeight="1" x14ac:dyDescent="0.2">
      <c r="A83" s="116">
        <v>1441</v>
      </c>
      <c r="B83" s="116">
        <v>1440011</v>
      </c>
      <c r="C83" s="116" t="s">
        <v>605</v>
      </c>
      <c r="D83" s="116" t="s">
        <v>698</v>
      </c>
      <c r="E83" s="117">
        <v>10212674650</v>
      </c>
      <c r="F83" s="118" t="str">
        <f t="shared" si="3"/>
        <v>102.***.***-50</v>
      </c>
      <c r="G83" s="119" t="s">
        <v>165</v>
      </c>
      <c r="H83" s="116">
        <v>3611</v>
      </c>
      <c r="I83" s="120" t="s">
        <v>117</v>
      </c>
      <c r="J83" s="121" t="str">
        <f t="shared" si="4"/>
        <v>Locacao De Bens Imoveis</v>
      </c>
      <c r="K83" s="122">
        <v>46059</v>
      </c>
      <c r="L83" s="116">
        <v>1</v>
      </c>
      <c r="M83" s="123">
        <v>3977.87</v>
      </c>
      <c r="N83" s="123">
        <v>0</v>
      </c>
      <c r="O83" s="123">
        <v>0</v>
      </c>
      <c r="P83" s="123">
        <v>3977.87</v>
      </c>
      <c r="Q83" s="122">
        <v>46062</v>
      </c>
      <c r="R83" s="124">
        <v>724</v>
      </c>
      <c r="S83" s="125">
        <v>3977.87</v>
      </c>
      <c r="T83" s="125">
        <v>0</v>
      </c>
      <c r="U83" s="125">
        <v>3977.87</v>
      </c>
      <c r="V83" s="126"/>
      <c r="W83" s="56" t="str">
        <f>VLOOKUP(H83,'CATEGORIZAÇÃO PARA PUBLICAÇÃO'!$A$1:$C$101,3,FALSE)</f>
        <v>LOCAÇÕES</v>
      </c>
    </row>
    <row r="84" spans="1:23" ht="69.95" customHeight="1" x14ac:dyDescent="0.2">
      <c r="A84" s="116">
        <v>1441</v>
      </c>
      <c r="B84" s="116">
        <v>1440011</v>
      </c>
      <c r="C84" s="116" t="s">
        <v>606</v>
      </c>
      <c r="D84" s="116" t="s">
        <v>698</v>
      </c>
      <c r="E84" s="117">
        <v>17709692000144</v>
      </c>
      <c r="F84" s="118">
        <f t="shared" si="3"/>
        <v>17709692000144</v>
      </c>
      <c r="G84" s="119" t="s">
        <v>166</v>
      </c>
      <c r="H84" s="116">
        <v>3920</v>
      </c>
      <c r="I84" s="120" t="s">
        <v>117</v>
      </c>
      <c r="J84" s="121" t="str">
        <f t="shared" si="4"/>
        <v>Locacao De Bens Imoveis</v>
      </c>
      <c r="K84" s="122">
        <v>46059</v>
      </c>
      <c r="L84" s="116">
        <v>1</v>
      </c>
      <c r="M84" s="123">
        <v>30679.360000000001</v>
      </c>
      <c r="N84" s="123">
        <v>0</v>
      </c>
      <c r="O84" s="123">
        <v>0</v>
      </c>
      <c r="P84" s="123">
        <v>30679.360000000001</v>
      </c>
      <c r="Q84" s="122">
        <v>46063</v>
      </c>
      <c r="R84" s="124">
        <v>753</v>
      </c>
      <c r="S84" s="125">
        <v>30679.360000000001</v>
      </c>
      <c r="T84" s="125">
        <v>0</v>
      </c>
      <c r="U84" s="125">
        <v>30679.360000000001</v>
      </c>
      <c r="V84" s="126"/>
      <c r="W84" s="56" t="str">
        <f>VLOOKUP(H84,'CATEGORIZAÇÃO PARA PUBLICAÇÃO'!$A$1:$C$101,3,FALSE)</f>
        <v>LOCAÇÕES</v>
      </c>
    </row>
    <row r="85" spans="1:23" ht="69.95" customHeight="1" x14ac:dyDescent="0.2">
      <c r="A85" s="116">
        <v>1441</v>
      </c>
      <c r="B85" s="116">
        <v>1440011</v>
      </c>
      <c r="C85" s="116" t="s">
        <v>607</v>
      </c>
      <c r="D85" s="116" t="s">
        <v>698</v>
      </c>
      <c r="E85" s="117">
        <v>62297406649</v>
      </c>
      <c r="F85" s="118" t="str">
        <f t="shared" si="3"/>
        <v>622.***.***-49</v>
      </c>
      <c r="G85" s="119" t="s">
        <v>167</v>
      </c>
      <c r="H85" s="116">
        <v>3611</v>
      </c>
      <c r="I85" s="120" t="s">
        <v>117</v>
      </c>
      <c r="J85" s="121" t="str">
        <f t="shared" si="4"/>
        <v>Locacao De Bens Imoveis</v>
      </c>
      <c r="K85" s="122">
        <v>46059</v>
      </c>
      <c r="L85" s="116">
        <v>1</v>
      </c>
      <c r="M85" s="123">
        <v>1955.33</v>
      </c>
      <c r="N85" s="123">
        <v>0</v>
      </c>
      <c r="O85" s="123">
        <v>0</v>
      </c>
      <c r="P85" s="123">
        <v>1955.33</v>
      </c>
      <c r="Q85" s="122">
        <v>46062</v>
      </c>
      <c r="R85" s="124">
        <v>728</v>
      </c>
      <c r="S85" s="125">
        <v>1955.33</v>
      </c>
      <c r="T85" s="125">
        <v>0</v>
      </c>
      <c r="U85" s="125">
        <v>1955.33</v>
      </c>
      <c r="V85" s="126"/>
      <c r="W85" s="56" t="str">
        <f>VLOOKUP(H85,'CATEGORIZAÇÃO PARA PUBLICAÇÃO'!$A$1:$C$101,3,FALSE)</f>
        <v>LOCAÇÕES</v>
      </c>
    </row>
    <row r="86" spans="1:23" ht="69.95" customHeight="1" x14ac:dyDescent="0.2">
      <c r="A86" s="116">
        <v>1441</v>
      </c>
      <c r="B86" s="116">
        <v>1440011</v>
      </c>
      <c r="C86" s="116" t="s">
        <v>608</v>
      </c>
      <c r="D86" s="116" t="s">
        <v>698</v>
      </c>
      <c r="E86" s="117">
        <v>98321560687</v>
      </c>
      <c r="F86" s="118" t="str">
        <f t="shared" si="3"/>
        <v>983.***.***-87</v>
      </c>
      <c r="G86" s="119" t="s">
        <v>168</v>
      </c>
      <c r="H86" s="116">
        <v>3611</v>
      </c>
      <c r="I86" s="120" t="s">
        <v>117</v>
      </c>
      <c r="J86" s="121" t="str">
        <f t="shared" si="4"/>
        <v>Locacao De Bens Imoveis</v>
      </c>
      <c r="K86" s="122">
        <v>46059</v>
      </c>
      <c r="L86" s="116">
        <v>1</v>
      </c>
      <c r="M86" s="123">
        <v>3480.75</v>
      </c>
      <c r="N86" s="123">
        <v>0</v>
      </c>
      <c r="O86" s="123">
        <v>0</v>
      </c>
      <c r="P86" s="123">
        <v>3480.75</v>
      </c>
      <c r="Q86" s="122">
        <v>46062</v>
      </c>
      <c r="R86" s="124">
        <v>731</v>
      </c>
      <c r="S86" s="125">
        <v>3480.75</v>
      </c>
      <c r="T86" s="125">
        <v>0</v>
      </c>
      <c r="U86" s="125">
        <v>3480.75</v>
      </c>
      <c r="V86" s="126"/>
      <c r="W86" s="56" t="str">
        <f>VLOOKUP(H86,'CATEGORIZAÇÃO PARA PUBLICAÇÃO'!$A$1:$C$101,3,FALSE)</f>
        <v>LOCAÇÕES</v>
      </c>
    </row>
    <row r="87" spans="1:23" ht="69.95" customHeight="1" x14ac:dyDescent="0.2">
      <c r="A87" s="116">
        <v>1441</v>
      </c>
      <c r="B87" s="116">
        <v>1440011</v>
      </c>
      <c r="C87" s="116" t="s">
        <v>609</v>
      </c>
      <c r="D87" s="116" t="s">
        <v>698</v>
      </c>
      <c r="E87" s="117">
        <v>9256973000160</v>
      </c>
      <c r="F87" s="118">
        <f t="shared" si="3"/>
        <v>9256973000160</v>
      </c>
      <c r="G87" s="119" t="s">
        <v>169</v>
      </c>
      <c r="H87" s="116">
        <v>3920</v>
      </c>
      <c r="I87" s="120" t="s">
        <v>117</v>
      </c>
      <c r="J87" s="121" t="str">
        <f t="shared" si="4"/>
        <v>Locacao De Bens Imoveis</v>
      </c>
      <c r="K87" s="122">
        <v>46059</v>
      </c>
      <c r="L87" s="116">
        <v>1</v>
      </c>
      <c r="M87" s="123">
        <v>10556.41</v>
      </c>
      <c r="N87" s="123">
        <v>0</v>
      </c>
      <c r="O87" s="123">
        <v>0</v>
      </c>
      <c r="P87" s="123">
        <v>10556.41</v>
      </c>
      <c r="Q87" s="122">
        <v>46063</v>
      </c>
      <c r="R87" s="124">
        <v>760</v>
      </c>
      <c r="S87" s="125">
        <v>10556.41</v>
      </c>
      <c r="T87" s="125">
        <v>506.71</v>
      </c>
      <c r="U87" s="125">
        <v>10049.700000000001</v>
      </c>
      <c r="V87" s="126"/>
      <c r="W87" s="56" t="str">
        <f>VLOOKUP(H87,'CATEGORIZAÇÃO PARA PUBLICAÇÃO'!$A$1:$C$101,3,FALSE)</f>
        <v>LOCAÇÕES</v>
      </c>
    </row>
    <row r="88" spans="1:23" ht="69.95" customHeight="1" x14ac:dyDescent="0.2">
      <c r="A88" s="116">
        <v>1441</v>
      </c>
      <c r="B88" s="116">
        <v>1440011</v>
      </c>
      <c r="C88" s="116" t="s">
        <v>610</v>
      </c>
      <c r="D88" s="116" t="s">
        <v>698</v>
      </c>
      <c r="E88" s="117">
        <v>56653212653</v>
      </c>
      <c r="F88" s="118" t="str">
        <f t="shared" si="3"/>
        <v>566.***.***-53</v>
      </c>
      <c r="G88" s="119" t="s">
        <v>170</v>
      </c>
      <c r="H88" s="116">
        <v>3611</v>
      </c>
      <c r="I88" s="120" t="s">
        <v>117</v>
      </c>
      <c r="J88" s="121" t="str">
        <f t="shared" si="4"/>
        <v>Locacao De Bens Imoveis</v>
      </c>
      <c r="K88" s="122">
        <v>46059</v>
      </c>
      <c r="L88" s="116">
        <v>1</v>
      </c>
      <c r="M88" s="123">
        <v>2109.8200000000002</v>
      </c>
      <c r="N88" s="123">
        <v>0</v>
      </c>
      <c r="O88" s="123">
        <v>0</v>
      </c>
      <c r="P88" s="123">
        <v>2109.8200000000002</v>
      </c>
      <c r="Q88" s="122">
        <v>46062</v>
      </c>
      <c r="R88" s="124">
        <v>723</v>
      </c>
      <c r="S88" s="125">
        <v>2109.8200000000002</v>
      </c>
      <c r="T88" s="125">
        <v>0</v>
      </c>
      <c r="U88" s="125">
        <v>2109.8200000000002</v>
      </c>
      <c r="V88" s="126"/>
      <c r="W88" s="56" t="str">
        <f>VLOOKUP(H88,'CATEGORIZAÇÃO PARA PUBLICAÇÃO'!$A$1:$C$101,3,FALSE)</f>
        <v>LOCAÇÕES</v>
      </c>
    </row>
    <row r="89" spans="1:23" ht="69.95" customHeight="1" x14ac:dyDescent="0.2">
      <c r="A89" s="116">
        <v>1441</v>
      </c>
      <c r="B89" s="116">
        <v>1440011</v>
      </c>
      <c r="C89" s="116" t="s">
        <v>611</v>
      </c>
      <c r="D89" s="116" t="s">
        <v>698</v>
      </c>
      <c r="E89" s="117">
        <v>59424451687</v>
      </c>
      <c r="F89" s="118" t="str">
        <f t="shared" si="3"/>
        <v>594.***.***-87</v>
      </c>
      <c r="G89" s="119" t="s">
        <v>171</v>
      </c>
      <c r="H89" s="116">
        <v>3611</v>
      </c>
      <c r="I89" s="120" t="s">
        <v>117</v>
      </c>
      <c r="J89" s="121" t="str">
        <f t="shared" si="4"/>
        <v>Locacao De Bens Imoveis</v>
      </c>
      <c r="K89" s="122">
        <v>46059</v>
      </c>
      <c r="L89" s="116">
        <v>1</v>
      </c>
      <c r="M89" s="123">
        <v>3239.75</v>
      </c>
      <c r="N89" s="123">
        <v>0</v>
      </c>
      <c r="O89" s="123">
        <v>0</v>
      </c>
      <c r="P89" s="123">
        <v>3239.75</v>
      </c>
      <c r="Q89" s="122">
        <v>46064</v>
      </c>
      <c r="R89" s="124">
        <v>887</v>
      </c>
      <c r="S89" s="125">
        <v>3239.75</v>
      </c>
      <c r="T89" s="125">
        <v>0</v>
      </c>
      <c r="U89" s="125">
        <v>3239.75</v>
      </c>
      <c r="V89" s="126"/>
      <c r="W89" s="56" t="str">
        <f>VLOOKUP(H89,'CATEGORIZAÇÃO PARA PUBLICAÇÃO'!$A$1:$C$101,3,FALSE)</f>
        <v>LOCAÇÕES</v>
      </c>
    </row>
    <row r="90" spans="1:23" ht="69.95" customHeight="1" x14ac:dyDescent="0.2">
      <c r="A90" s="116">
        <v>1441</v>
      </c>
      <c r="B90" s="116">
        <v>1440011</v>
      </c>
      <c r="C90" s="116" t="s">
        <v>612</v>
      </c>
      <c r="D90" s="116" t="s">
        <v>698</v>
      </c>
      <c r="E90" s="117">
        <v>69209960653</v>
      </c>
      <c r="F90" s="118" t="str">
        <f t="shared" si="3"/>
        <v>692.***.***-53</v>
      </c>
      <c r="G90" s="119" t="s">
        <v>172</v>
      </c>
      <c r="H90" s="116">
        <v>3611</v>
      </c>
      <c r="I90" s="120" t="s">
        <v>117</v>
      </c>
      <c r="J90" s="121" t="str">
        <f t="shared" si="4"/>
        <v>Locacao De Bens Imoveis</v>
      </c>
      <c r="K90" s="122">
        <v>46059</v>
      </c>
      <c r="L90" s="116">
        <v>1</v>
      </c>
      <c r="M90" s="123">
        <v>2113.3200000000002</v>
      </c>
      <c r="N90" s="123">
        <v>0</v>
      </c>
      <c r="O90" s="123">
        <v>0</v>
      </c>
      <c r="P90" s="123">
        <v>2113.3200000000002</v>
      </c>
      <c r="Q90" s="122">
        <v>46064</v>
      </c>
      <c r="R90" s="124">
        <v>855</v>
      </c>
      <c r="S90" s="125">
        <v>2113.3200000000002</v>
      </c>
      <c r="T90" s="125">
        <v>0</v>
      </c>
      <c r="U90" s="125">
        <v>2113.3200000000002</v>
      </c>
      <c r="V90" s="126"/>
      <c r="W90" s="56" t="str">
        <f>VLOOKUP(H90,'CATEGORIZAÇÃO PARA PUBLICAÇÃO'!$A$1:$C$101,3,FALSE)</f>
        <v>LOCAÇÕES</v>
      </c>
    </row>
    <row r="91" spans="1:23" ht="69.95" customHeight="1" x14ac:dyDescent="0.2">
      <c r="A91" s="116">
        <v>1441</v>
      </c>
      <c r="B91" s="116">
        <v>1440011</v>
      </c>
      <c r="C91" s="116" t="s">
        <v>613</v>
      </c>
      <c r="D91" s="116" t="s">
        <v>698</v>
      </c>
      <c r="E91" s="117">
        <v>54710693668</v>
      </c>
      <c r="F91" s="118" t="str">
        <f t="shared" si="3"/>
        <v>547.***.***-68</v>
      </c>
      <c r="G91" s="119" t="s">
        <v>173</v>
      </c>
      <c r="H91" s="116">
        <v>3611</v>
      </c>
      <c r="I91" s="120" t="s">
        <v>117</v>
      </c>
      <c r="J91" s="121" t="str">
        <f t="shared" si="4"/>
        <v>Locacao De Bens Imoveis</v>
      </c>
      <c r="K91" s="122">
        <v>46059</v>
      </c>
      <c r="L91" s="116">
        <v>1</v>
      </c>
      <c r="M91" s="123">
        <v>9554.1</v>
      </c>
      <c r="N91" s="123">
        <v>0</v>
      </c>
      <c r="O91" s="123">
        <v>0</v>
      </c>
      <c r="P91" s="123">
        <v>9554.1</v>
      </c>
      <c r="Q91" s="122">
        <v>46063</v>
      </c>
      <c r="R91" s="124">
        <v>763</v>
      </c>
      <c r="S91" s="125">
        <v>9554.1</v>
      </c>
      <c r="T91" s="125">
        <v>1551.67</v>
      </c>
      <c r="U91" s="125">
        <v>8002.43</v>
      </c>
      <c r="V91" s="126"/>
      <c r="W91" s="56" t="str">
        <f>VLOOKUP(H91,'CATEGORIZAÇÃO PARA PUBLICAÇÃO'!$A$1:$C$101,3,FALSE)</f>
        <v>LOCAÇÕES</v>
      </c>
    </row>
    <row r="92" spans="1:23" ht="69.95" customHeight="1" x14ac:dyDescent="0.2">
      <c r="A92" s="116">
        <v>1441</v>
      </c>
      <c r="B92" s="116">
        <v>1440011</v>
      </c>
      <c r="C92" s="116" t="s">
        <v>614</v>
      </c>
      <c r="D92" s="116" t="s">
        <v>698</v>
      </c>
      <c r="E92" s="117">
        <v>16618025672</v>
      </c>
      <c r="F92" s="118" t="str">
        <f t="shared" si="3"/>
        <v>166.***.***-72</v>
      </c>
      <c r="G92" s="119" t="s">
        <v>174</v>
      </c>
      <c r="H92" s="116">
        <v>3611</v>
      </c>
      <c r="I92" s="120" t="s">
        <v>117</v>
      </c>
      <c r="J92" s="121" t="str">
        <f t="shared" si="4"/>
        <v>Locacao De Bens Imoveis</v>
      </c>
      <c r="K92" s="122">
        <v>46059</v>
      </c>
      <c r="L92" s="116">
        <v>1</v>
      </c>
      <c r="M92" s="123">
        <v>3698.77</v>
      </c>
      <c r="N92" s="123">
        <v>0</v>
      </c>
      <c r="O92" s="123">
        <v>0</v>
      </c>
      <c r="P92" s="123">
        <v>3698.77</v>
      </c>
      <c r="Q92" s="122">
        <v>46064</v>
      </c>
      <c r="R92" s="124">
        <v>863</v>
      </c>
      <c r="S92" s="125">
        <v>3698.77</v>
      </c>
      <c r="T92" s="125">
        <v>0</v>
      </c>
      <c r="U92" s="125">
        <v>3698.77</v>
      </c>
      <c r="V92" s="126"/>
      <c r="W92" s="56" t="str">
        <f>VLOOKUP(H92,'CATEGORIZAÇÃO PARA PUBLICAÇÃO'!$A$1:$C$101,3,FALSE)</f>
        <v>LOCAÇÕES</v>
      </c>
    </row>
    <row r="93" spans="1:23" ht="69.95" customHeight="1" x14ac:dyDescent="0.2">
      <c r="A93" s="116">
        <v>1441</v>
      </c>
      <c r="B93" s="116">
        <v>1440011</v>
      </c>
      <c r="C93" s="116" t="s">
        <v>615</v>
      </c>
      <c r="D93" s="116" t="s">
        <v>698</v>
      </c>
      <c r="E93" s="117">
        <v>56445180604</v>
      </c>
      <c r="F93" s="118" t="str">
        <f t="shared" si="3"/>
        <v>564.***.***-04</v>
      </c>
      <c r="G93" s="119" t="s">
        <v>175</v>
      </c>
      <c r="H93" s="116">
        <v>3611</v>
      </c>
      <c r="I93" s="120" t="s">
        <v>117</v>
      </c>
      <c r="J93" s="121" t="str">
        <f t="shared" si="4"/>
        <v>Locacao De Bens Imoveis</v>
      </c>
      <c r="K93" s="122">
        <v>46059</v>
      </c>
      <c r="L93" s="116">
        <v>1</v>
      </c>
      <c r="M93" s="123">
        <v>3343.34</v>
      </c>
      <c r="N93" s="123">
        <v>0</v>
      </c>
      <c r="O93" s="123">
        <v>0</v>
      </c>
      <c r="P93" s="123">
        <v>3343.34</v>
      </c>
      <c r="Q93" s="122">
        <v>46064</v>
      </c>
      <c r="R93" s="124">
        <v>902</v>
      </c>
      <c r="S93" s="125">
        <v>3343.34</v>
      </c>
      <c r="T93" s="125">
        <v>0</v>
      </c>
      <c r="U93" s="125">
        <v>3343.34</v>
      </c>
      <c r="V93" s="126"/>
      <c r="W93" s="56" t="str">
        <f>VLOOKUP(H93,'CATEGORIZAÇÃO PARA PUBLICAÇÃO'!$A$1:$C$101,3,FALSE)</f>
        <v>LOCAÇÕES</v>
      </c>
    </row>
    <row r="94" spans="1:23" ht="69.95" customHeight="1" x14ac:dyDescent="0.2">
      <c r="A94" s="116">
        <v>1441</v>
      </c>
      <c r="B94" s="116">
        <v>1440011</v>
      </c>
      <c r="C94" s="116" t="s">
        <v>616</v>
      </c>
      <c r="D94" s="116" t="s">
        <v>698</v>
      </c>
      <c r="E94" s="117">
        <v>62895958653</v>
      </c>
      <c r="F94" s="118" t="str">
        <f t="shared" si="3"/>
        <v>628.***.***-53</v>
      </c>
      <c r="G94" s="119" t="s">
        <v>176</v>
      </c>
      <c r="H94" s="116">
        <v>3611</v>
      </c>
      <c r="I94" s="120" t="s">
        <v>117</v>
      </c>
      <c r="J94" s="121" t="str">
        <f t="shared" si="4"/>
        <v>Locacao De Bens Imoveis</v>
      </c>
      <c r="K94" s="122">
        <v>46059</v>
      </c>
      <c r="L94" s="116">
        <v>1</v>
      </c>
      <c r="M94" s="123">
        <v>1552.3</v>
      </c>
      <c r="N94" s="123">
        <v>0</v>
      </c>
      <c r="O94" s="123">
        <v>0</v>
      </c>
      <c r="P94" s="123">
        <v>1552.3</v>
      </c>
      <c r="Q94" s="122">
        <v>46063</v>
      </c>
      <c r="R94" s="124">
        <v>751</v>
      </c>
      <c r="S94" s="125">
        <v>1552.3</v>
      </c>
      <c r="T94" s="125">
        <v>0</v>
      </c>
      <c r="U94" s="125">
        <v>1552.3</v>
      </c>
      <c r="V94" s="126"/>
      <c r="W94" s="56" t="str">
        <f>VLOOKUP(H94,'CATEGORIZAÇÃO PARA PUBLICAÇÃO'!$A$1:$C$101,3,FALSE)</f>
        <v>LOCAÇÕES</v>
      </c>
    </row>
    <row r="95" spans="1:23" ht="69.95" customHeight="1" x14ac:dyDescent="0.2">
      <c r="A95" s="116">
        <v>1441</v>
      </c>
      <c r="B95" s="116">
        <v>1440011</v>
      </c>
      <c r="C95" s="116" t="s">
        <v>617</v>
      </c>
      <c r="D95" s="116" t="s">
        <v>698</v>
      </c>
      <c r="E95" s="117">
        <v>54565707691</v>
      </c>
      <c r="F95" s="118" t="str">
        <f t="shared" si="3"/>
        <v>545.***.***-91</v>
      </c>
      <c r="G95" s="119" t="s">
        <v>177</v>
      </c>
      <c r="H95" s="116">
        <v>3611</v>
      </c>
      <c r="I95" s="120" t="s">
        <v>117</v>
      </c>
      <c r="J95" s="121" t="str">
        <f t="shared" si="4"/>
        <v>Locacao De Bens Imoveis</v>
      </c>
      <c r="K95" s="122">
        <v>46059</v>
      </c>
      <c r="L95" s="116">
        <v>1</v>
      </c>
      <c r="M95" s="123">
        <v>1552.3</v>
      </c>
      <c r="N95" s="123">
        <v>0</v>
      </c>
      <c r="O95" s="123">
        <v>0</v>
      </c>
      <c r="P95" s="123">
        <v>1552.3</v>
      </c>
      <c r="Q95" s="122">
        <v>46063</v>
      </c>
      <c r="R95" s="124">
        <v>748</v>
      </c>
      <c r="S95" s="125">
        <v>1552.3</v>
      </c>
      <c r="T95" s="125">
        <v>0</v>
      </c>
      <c r="U95" s="125">
        <v>1552.3</v>
      </c>
      <c r="V95" s="126"/>
      <c r="W95" s="56" t="str">
        <f>VLOOKUP(H95,'CATEGORIZAÇÃO PARA PUBLICAÇÃO'!$A$1:$C$101,3,FALSE)</f>
        <v>LOCAÇÕES</v>
      </c>
    </row>
    <row r="96" spans="1:23" ht="69.95" customHeight="1" x14ac:dyDescent="0.2">
      <c r="A96" s="116">
        <v>1441</v>
      </c>
      <c r="B96" s="116">
        <v>1440011</v>
      </c>
      <c r="C96" s="116" t="s">
        <v>618</v>
      </c>
      <c r="D96" s="116" t="s">
        <v>698</v>
      </c>
      <c r="E96" s="117">
        <v>62897306653</v>
      </c>
      <c r="F96" s="118" t="str">
        <f t="shared" si="3"/>
        <v>628.***.***-53</v>
      </c>
      <c r="G96" s="119" t="s">
        <v>178</v>
      </c>
      <c r="H96" s="116">
        <v>3611</v>
      </c>
      <c r="I96" s="120" t="s">
        <v>117</v>
      </c>
      <c r="J96" s="121" t="str">
        <f t="shared" si="4"/>
        <v>Locacao De Bens Imoveis</v>
      </c>
      <c r="K96" s="122">
        <v>46059</v>
      </c>
      <c r="L96" s="116">
        <v>1</v>
      </c>
      <c r="M96" s="123">
        <v>1552.31</v>
      </c>
      <c r="N96" s="123">
        <v>0</v>
      </c>
      <c r="O96" s="123">
        <v>0</v>
      </c>
      <c r="P96" s="123">
        <v>1552.31</v>
      </c>
      <c r="Q96" s="122">
        <v>46063</v>
      </c>
      <c r="R96" s="124">
        <v>750</v>
      </c>
      <c r="S96" s="125">
        <v>1552.31</v>
      </c>
      <c r="T96" s="125">
        <v>0</v>
      </c>
      <c r="U96" s="125">
        <v>1552.31</v>
      </c>
      <c r="V96" s="126"/>
      <c r="W96" s="56" t="str">
        <f>VLOOKUP(H96,'CATEGORIZAÇÃO PARA PUBLICAÇÃO'!$A$1:$C$101,3,FALSE)</f>
        <v>LOCAÇÕES</v>
      </c>
    </row>
    <row r="97" spans="1:23" ht="69.95" customHeight="1" x14ac:dyDescent="0.2">
      <c r="A97" s="116">
        <v>1441</v>
      </c>
      <c r="B97" s="116">
        <v>1440011</v>
      </c>
      <c r="C97" s="116" t="s">
        <v>619</v>
      </c>
      <c r="D97" s="116" t="s">
        <v>698</v>
      </c>
      <c r="E97" s="117">
        <v>20660570610</v>
      </c>
      <c r="F97" s="118" t="str">
        <f t="shared" si="3"/>
        <v>206.***.***-10</v>
      </c>
      <c r="G97" s="119" t="s">
        <v>181</v>
      </c>
      <c r="H97" s="116">
        <v>3611</v>
      </c>
      <c r="I97" s="120" t="s">
        <v>117</v>
      </c>
      <c r="J97" s="121" t="str">
        <f t="shared" si="4"/>
        <v>Locacao De Bens Imoveis</v>
      </c>
      <c r="K97" s="122">
        <v>46059</v>
      </c>
      <c r="L97" s="116">
        <v>1</v>
      </c>
      <c r="M97" s="123">
        <v>13721.82</v>
      </c>
      <c r="N97" s="123">
        <v>0</v>
      </c>
      <c r="O97" s="123">
        <v>0</v>
      </c>
      <c r="P97" s="123">
        <v>13721.82</v>
      </c>
      <c r="Q97" s="122">
        <v>46064</v>
      </c>
      <c r="R97" s="124">
        <v>889</v>
      </c>
      <c r="S97" s="125">
        <v>13721.82</v>
      </c>
      <c r="T97" s="125">
        <v>2697.79</v>
      </c>
      <c r="U97" s="125">
        <v>11024.029999999999</v>
      </c>
      <c r="V97" s="126"/>
      <c r="W97" s="56" t="str">
        <f>VLOOKUP(H97,'CATEGORIZAÇÃO PARA PUBLICAÇÃO'!$A$1:$C$101,3,FALSE)</f>
        <v>LOCAÇÕES</v>
      </c>
    </row>
    <row r="98" spans="1:23" ht="69.95" customHeight="1" x14ac:dyDescent="0.2">
      <c r="A98" s="116">
        <v>1441</v>
      </c>
      <c r="B98" s="116">
        <v>1440011</v>
      </c>
      <c r="C98" s="116" t="s">
        <v>620</v>
      </c>
      <c r="D98" s="116" t="s">
        <v>698</v>
      </c>
      <c r="E98" s="117">
        <v>95644954668</v>
      </c>
      <c r="F98" s="118" t="str">
        <f t="shared" si="3"/>
        <v>956.***.***-68</v>
      </c>
      <c r="G98" s="119" t="s">
        <v>182</v>
      </c>
      <c r="H98" s="116">
        <v>3611</v>
      </c>
      <c r="I98" s="120" t="s">
        <v>117</v>
      </c>
      <c r="J98" s="121" t="str">
        <f t="shared" si="4"/>
        <v>Locacao De Bens Imoveis</v>
      </c>
      <c r="K98" s="122">
        <v>46059</v>
      </c>
      <c r="L98" s="116">
        <v>1</v>
      </c>
      <c r="M98" s="123">
        <v>9985.08</v>
      </c>
      <c r="N98" s="123">
        <v>0</v>
      </c>
      <c r="O98" s="123">
        <v>0</v>
      </c>
      <c r="P98" s="123">
        <v>9985.08</v>
      </c>
      <c r="Q98" s="122">
        <v>46062</v>
      </c>
      <c r="R98" s="124">
        <v>727</v>
      </c>
      <c r="S98" s="125">
        <v>9985.08</v>
      </c>
      <c r="T98" s="125">
        <v>1670.19</v>
      </c>
      <c r="U98" s="125">
        <v>8314.89</v>
      </c>
      <c r="V98" s="126"/>
      <c r="W98" s="56" t="str">
        <f>VLOOKUP(H98,'CATEGORIZAÇÃO PARA PUBLICAÇÃO'!$A$1:$C$101,3,FALSE)</f>
        <v>LOCAÇÕES</v>
      </c>
    </row>
    <row r="99" spans="1:23" ht="69.95" customHeight="1" x14ac:dyDescent="0.2">
      <c r="A99" s="116">
        <v>1441</v>
      </c>
      <c r="B99" s="116">
        <v>1440011</v>
      </c>
      <c r="C99" s="116" t="s">
        <v>621</v>
      </c>
      <c r="D99" s="116" t="s">
        <v>698</v>
      </c>
      <c r="E99" s="117">
        <v>12791300000115</v>
      </c>
      <c r="F99" s="118">
        <f t="shared" si="3"/>
        <v>12791300000115</v>
      </c>
      <c r="G99" s="119" t="s">
        <v>186</v>
      </c>
      <c r="H99" s="116">
        <v>3920</v>
      </c>
      <c r="I99" s="120" t="s">
        <v>117</v>
      </c>
      <c r="J99" s="121" t="str">
        <f t="shared" si="4"/>
        <v>Locacao De Bens Imoveis</v>
      </c>
      <c r="K99" s="122">
        <v>46059</v>
      </c>
      <c r="L99" s="116">
        <v>1</v>
      </c>
      <c r="M99" s="123">
        <v>20000</v>
      </c>
      <c r="N99" s="123">
        <v>0</v>
      </c>
      <c r="O99" s="123">
        <v>0</v>
      </c>
      <c r="P99" s="123">
        <v>20000</v>
      </c>
      <c r="Q99" s="122">
        <v>46063</v>
      </c>
      <c r="R99" s="124">
        <v>752</v>
      </c>
      <c r="S99" s="125">
        <v>20000</v>
      </c>
      <c r="T99" s="125">
        <v>960</v>
      </c>
      <c r="U99" s="125">
        <v>19040</v>
      </c>
      <c r="V99" s="126"/>
      <c r="W99" s="56" t="str">
        <f>VLOOKUP(H99,'CATEGORIZAÇÃO PARA PUBLICAÇÃO'!$A$1:$C$101,3,FALSE)</f>
        <v>LOCAÇÕES</v>
      </c>
    </row>
    <row r="100" spans="1:23" ht="69.95" customHeight="1" x14ac:dyDescent="0.2">
      <c r="A100" s="116">
        <v>1441</v>
      </c>
      <c r="B100" s="116">
        <v>1440011</v>
      </c>
      <c r="C100" s="116" t="s">
        <v>622</v>
      </c>
      <c r="D100" s="116" t="s">
        <v>698</v>
      </c>
      <c r="E100" s="117">
        <v>28771161000106</v>
      </c>
      <c r="F100" s="118">
        <f t="shared" ref="F100:F131" si="5">IF(E100&lt;=99999999999,CONCATENATE(LEFT(E100,3),".***.***-",RIGHT(E100,2)),E100)</f>
        <v>28771161000106</v>
      </c>
      <c r="G100" s="119" t="s">
        <v>187</v>
      </c>
      <c r="H100" s="116">
        <v>3920</v>
      </c>
      <c r="I100" s="120" t="s">
        <v>117</v>
      </c>
      <c r="J100" s="121" t="str">
        <f t="shared" si="4"/>
        <v>Locacao De Bens Imoveis</v>
      </c>
      <c r="K100" s="122">
        <v>46059</v>
      </c>
      <c r="L100" s="116">
        <v>1</v>
      </c>
      <c r="M100" s="123">
        <v>5316.76</v>
      </c>
      <c r="N100" s="123">
        <v>0</v>
      </c>
      <c r="O100" s="123">
        <v>0</v>
      </c>
      <c r="P100" s="123">
        <v>5316.76</v>
      </c>
      <c r="Q100" s="122">
        <v>46064</v>
      </c>
      <c r="R100" s="124">
        <v>859</v>
      </c>
      <c r="S100" s="125">
        <v>5316.76</v>
      </c>
      <c r="T100" s="125">
        <v>255.2</v>
      </c>
      <c r="U100" s="125">
        <v>5061.5600000000004</v>
      </c>
      <c r="V100" s="126"/>
      <c r="W100" s="56" t="str">
        <f>VLOOKUP(H100,'CATEGORIZAÇÃO PARA PUBLICAÇÃO'!$A$1:$C$101,3,FALSE)</f>
        <v>LOCAÇÕES</v>
      </c>
    </row>
    <row r="101" spans="1:23" ht="69.95" customHeight="1" x14ac:dyDescent="0.2">
      <c r="A101" s="116">
        <v>1441</v>
      </c>
      <c r="B101" s="116">
        <v>1440011</v>
      </c>
      <c r="C101" s="116" t="s">
        <v>623</v>
      </c>
      <c r="D101" s="116" t="s">
        <v>698</v>
      </c>
      <c r="E101" s="117">
        <v>58445252000104</v>
      </c>
      <c r="F101" s="118">
        <f t="shared" si="5"/>
        <v>58445252000104</v>
      </c>
      <c r="G101" s="119" t="s">
        <v>190</v>
      </c>
      <c r="H101" s="116">
        <v>3920</v>
      </c>
      <c r="I101" s="120" t="s">
        <v>117</v>
      </c>
      <c r="J101" s="121" t="str">
        <f t="shared" si="4"/>
        <v>Locacao De Bens Imoveis</v>
      </c>
      <c r="K101" s="122">
        <v>46059</v>
      </c>
      <c r="L101" s="116">
        <v>1</v>
      </c>
      <c r="M101" s="123">
        <v>37200</v>
      </c>
      <c r="N101" s="123">
        <v>0</v>
      </c>
      <c r="O101" s="123">
        <v>0</v>
      </c>
      <c r="P101" s="123">
        <v>37200</v>
      </c>
      <c r="Q101" s="122">
        <v>46063</v>
      </c>
      <c r="R101" s="124">
        <v>754</v>
      </c>
      <c r="S101" s="125">
        <v>37200</v>
      </c>
      <c r="T101" s="125">
        <v>1785.6</v>
      </c>
      <c r="U101" s="125">
        <v>35414.400000000001</v>
      </c>
      <c r="V101" s="126"/>
      <c r="W101" s="56" t="str">
        <f>VLOOKUP(H101,'CATEGORIZAÇÃO PARA PUBLICAÇÃO'!$A$1:$C$101,3,FALSE)</f>
        <v>LOCAÇÕES</v>
      </c>
    </row>
    <row r="102" spans="1:23" ht="69.95" customHeight="1" x14ac:dyDescent="0.2">
      <c r="A102" s="116">
        <v>1441</v>
      </c>
      <c r="B102" s="116">
        <v>1440011</v>
      </c>
      <c r="C102" s="116" t="s">
        <v>624</v>
      </c>
      <c r="D102" s="116" t="s">
        <v>698</v>
      </c>
      <c r="E102" s="117">
        <v>9069772000154</v>
      </c>
      <c r="F102" s="118">
        <f t="shared" si="5"/>
        <v>9069772000154</v>
      </c>
      <c r="G102" s="119" t="s">
        <v>192</v>
      </c>
      <c r="H102" s="116">
        <v>3920</v>
      </c>
      <c r="I102" s="120" t="s">
        <v>117</v>
      </c>
      <c r="J102" s="121" t="str">
        <f t="shared" si="4"/>
        <v>Locacao De Bens Imoveis</v>
      </c>
      <c r="K102" s="122">
        <v>46059</v>
      </c>
      <c r="L102" s="116">
        <v>1</v>
      </c>
      <c r="M102" s="123">
        <v>17332.259999999998</v>
      </c>
      <c r="N102" s="123">
        <v>0</v>
      </c>
      <c r="O102" s="123">
        <v>0</v>
      </c>
      <c r="P102" s="123">
        <v>17332.259999999998</v>
      </c>
      <c r="Q102" s="122">
        <v>46062</v>
      </c>
      <c r="R102" s="124">
        <v>739</v>
      </c>
      <c r="S102" s="125">
        <v>17332.260000000002</v>
      </c>
      <c r="T102" s="125">
        <v>831.95</v>
      </c>
      <c r="U102" s="125">
        <v>16500.310000000001</v>
      </c>
      <c r="V102" s="126"/>
      <c r="W102" s="56" t="str">
        <f>VLOOKUP(H102,'CATEGORIZAÇÃO PARA PUBLICAÇÃO'!$A$1:$C$101,3,FALSE)</f>
        <v>LOCAÇÕES</v>
      </c>
    </row>
    <row r="103" spans="1:23" ht="69.95" customHeight="1" x14ac:dyDescent="0.2">
      <c r="A103" s="116">
        <v>1441</v>
      </c>
      <c r="B103" s="116">
        <v>1440011</v>
      </c>
      <c r="C103" s="116" t="s">
        <v>625</v>
      </c>
      <c r="D103" s="116" t="s">
        <v>698</v>
      </c>
      <c r="E103" s="117">
        <v>37454422000147</v>
      </c>
      <c r="F103" s="118">
        <f t="shared" si="5"/>
        <v>37454422000147</v>
      </c>
      <c r="G103" s="119" t="s">
        <v>193</v>
      </c>
      <c r="H103" s="116">
        <v>3920</v>
      </c>
      <c r="I103" s="120" t="s">
        <v>117</v>
      </c>
      <c r="J103" s="121" t="str">
        <f t="shared" si="4"/>
        <v>Locacao De Bens Imoveis</v>
      </c>
      <c r="K103" s="122">
        <v>46059</v>
      </c>
      <c r="L103" s="116">
        <v>1</v>
      </c>
      <c r="M103" s="123">
        <v>6934.9</v>
      </c>
      <c r="N103" s="123">
        <v>0</v>
      </c>
      <c r="O103" s="123">
        <v>0</v>
      </c>
      <c r="P103" s="123">
        <v>6934.9</v>
      </c>
      <c r="Q103" s="122">
        <v>46064</v>
      </c>
      <c r="R103" s="124">
        <v>903</v>
      </c>
      <c r="S103" s="125">
        <v>6934.9</v>
      </c>
      <c r="T103" s="125">
        <v>776.12</v>
      </c>
      <c r="U103" s="125">
        <v>6158.78</v>
      </c>
      <c r="V103" s="126"/>
      <c r="W103" s="56" t="str">
        <f>VLOOKUP(H103,'CATEGORIZAÇÃO PARA PUBLICAÇÃO'!$A$1:$C$101,3,FALSE)</f>
        <v>LOCAÇÕES</v>
      </c>
    </row>
    <row r="104" spans="1:23" ht="69.95" customHeight="1" x14ac:dyDescent="0.2">
      <c r="A104" s="116">
        <v>1441</v>
      </c>
      <c r="B104" s="116">
        <v>1440011</v>
      </c>
      <c r="C104" s="116" t="s">
        <v>626</v>
      </c>
      <c r="D104" s="116" t="s">
        <v>698</v>
      </c>
      <c r="E104" s="117">
        <v>12723002000198</v>
      </c>
      <c r="F104" s="118">
        <f t="shared" si="5"/>
        <v>12723002000198</v>
      </c>
      <c r="G104" s="119" t="s">
        <v>194</v>
      </c>
      <c r="H104" s="116">
        <v>3920</v>
      </c>
      <c r="I104" s="120" t="s">
        <v>117</v>
      </c>
      <c r="J104" s="121" t="str">
        <f t="shared" si="4"/>
        <v>Locacao De Bens Imoveis</v>
      </c>
      <c r="K104" s="122">
        <v>46059</v>
      </c>
      <c r="L104" s="116">
        <v>1</v>
      </c>
      <c r="M104" s="123">
        <v>4212.79</v>
      </c>
      <c r="N104" s="123">
        <v>0</v>
      </c>
      <c r="O104" s="123">
        <v>0</v>
      </c>
      <c r="P104" s="123">
        <v>4212.79</v>
      </c>
      <c r="Q104" s="122">
        <v>46062</v>
      </c>
      <c r="R104" s="124">
        <v>737</v>
      </c>
      <c r="S104" s="125">
        <v>4212.79</v>
      </c>
      <c r="T104" s="125">
        <v>202.21</v>
      </c>
      <c r="U104" s="125">
        <v>4010.58</v>
      </c>
      <c r="V104" s="126"/>
      <c r="W104" s="56" t="str">
        <f>VLOOKUP(H104,'CATEGORIZAÇÃO PARA PUBLICAÇÃO'!$A$1:$C$101,3,FALSE)</f>
        <v>LOCAÇÕES</v>
      </c>
    </row>
    <row r="105" spans="1:23" ht="69.95" customHeight="1" x14ac:dyDescent="0.2">
      <c r="A105" s="116">
        <v>1441</v>
      </c>
      <c r="B105" s="116">
        <v>1440011</v>
      </c>
      <c r="C105" s="116" t="s">
        <v>627</v>
      </c>
      <c r="D105" s="116" t="s">
        <v>698</v>
      </c>
      <c r="E105" s="117">
        <v>52549488000104</v>
      </c>
      <c r="F105" s="118">
        <f t="shared" si="5"/>
        <v>52549488000104</v>
      </c>
      <c r="G105" s="119" t="s">
        <v>195</v>
      </c>
      <c r="H105" s="116">
        <v>3920</v>
      </c>
      <c r="I105" s="120" t="s">
        <v>117</v>
      </c>
      <c r="J105" s="121" t="str">
        <f t="shared" si="4"/>
        <v>Locacao De Bens Imoveis</v>
      </c>
      <c r="K105" s="122">
        <v>46059</v>
      </c>
      <c r="L105" s="116">
        <v>1</v>
      </c>
      <c r="M105" s="123">
        <v>28000</v>
      </c>
      <c r="N105" s="123">
        <v>0</v>
      </c>
      <c r="O105" s="123">
        <v>0</v>
      </c>
      <c r="P105" s="123">
        <v>28000</v>
      </c>
      <c r="Q105" s="122">
        <v>46063</v>
      </c>
      <c r="R105" s="124">
        <v>757</v>
      </c>
      <c r="S105" s="125">
        <v>28000</v>
      </c>
      <c r="T105" s="125">
        <v>1344</v>
      </c>
      <c r="U105" s="125">
        <v>26656</v>
      </c>
      <c r="V105" s="126"/>
      <c r="W105" s="56" t="str">
        <f>VLOOKUP(H105,'CATEGORIZAÇÃO PARA PUBLICAÇÃO'!$A$1:$C$101,3,FALSE)</f>
        <v>LOCAÇÕES</v>
      </c>
    </row>
    <row r="106" spans="1:23" ht="69.95" customHeight="1" x14ac:dyDescent="0.2">
      <c r="A106" s="116">
        <v>1441</v>
      </c>
      <c r="B106" s="116">
        <v>1440011</v>
      </c>
      <c r="C106" s="116" t="s">
        <v>628</v>
      </c>
      <c r="D106" s="116" t="s">
        <v>698</v>
      </c>
      <c r="E106" s="117">
        <v>64486426000180</v>
      </c>
      <c r="F106" s="118">
        <f t="shared" si="5"/>
        <v>64486426000180</v>
      </c>
      <c r="G106" s="119" t="s">
        <v>196</v>
      </c>
      <c r="H106" s="116">
        <v>3920</v>
      </c>
      <c r="I106" s="120" t="s">
        <v>117</v>
      </c>
      <c r="J106" s="121" t="str">
        <f t="shared" si="4"/>
        <v>Locacao De Bens Imoveis</v>
      </c>
      <c r="K106" s="122">
        <v>46059</v>
      </c>
      <c r="L106" s="116">
        <v>1</v>
      </c>
      <c r="M106" s="123">
        <v>12500</v>
      </c>
      <c r="N106" s="123">
        <v>0</v>
      </c>
      <c r="O106" s="123">
        <v>0</v>
      </c>
      <c r="P106" s="123">
        <v>12500</v>
      </c>
      <c r="Q106" s="122">
        <v>46062</v>
      </c>
      <c r="R106" s="124">
        <v>678</v>
      </c>
      <c r="S106" s="125">
        <v>12500</v>
      </c>
      <c r="T106" s="125">
        <v>600</v>
      </c>
      <c r="U106" s="125">
        <v>11900</v>
      </c>
      <c r="V106" s="126"/>
      <c r="W106" s="56" t="str">
        <f>VLOOKUP(H106,'CATEGORIZAÇÃO PARA PUBLICAÇÃO'!$A$1:$C$101,3,FALSE)</f>
        <v>LOCAÇÕES</v>
      </c>
    </row>
    <row r="107" spans="1:23" ht="69.95" customHeight="1" x14ac:dyDescent="0.2">
      <c r="A107" s="116">
        <v>1441</v>
      </c>
      <c r="B107" s="116">
        <v>1440011</v>
      </c>
      <c r="C107" s="116" t="s">
        <v>629</v>
      </c>
      <c r="D107" s="116" t="s">
        <v>698</v>
      </c>
      <c r="E107" s="117">
        <v>35502073000166</v>
      </c>
      <c r="F107" s="118">
        <f t="shared" si="5"/>
        <v>35502073000166</v>
      </c>
      <c r="G107" s="119" t="s">
        <v>197</v>
      </c>
      <c r="H107" s="116">
        <v>3920</v>
      </c>
      <c r="I107" s="120" t="s">
        <v>117</v>
      </c>
      <c r="J107" s="121" t="str">
        <f t="shared" si="4"/>
        <v>Locacao De Bens Imoveis</v>
      </c>
      <c r="K107" s="122">
        <v>46059</v>
      </c>
      <c r="L107" s="116">
        <v>1</v>
      </c>
      <c r="M107" s="123">
        <v>10267.32</v>
      </c>
      <c r="N107" s="123">
        <v>0</v>
      </c>
      <c r="O107" s="123">
        <v>0</v>
      </c>
      <c r="P107" s="123">
        <v>10267.32</v>
      </c>
      <c r="Q107" s="122">
        <v>46064</v>
      </c>
      <c r="R107" s="124">
        <v>875</v>
      </c>
      <c r="S107" s="125">
        <v>10267.32</v>
      </c>
      <c r="T107" s="125">
        <v>492.83</v>
      </c>
      <c r="U107" s="125">
        <v>9774.49</v>
      </c>
      <c r="V107" s="126"/>
      <c r="W107" s="56" t="str">
        <f>VLOOKUP(H107,'CATEGORIZAÇÃO PARA PUBLICAÇÃO'!$A$1:$C$101,3,FALSE)</f>
        <v>LOCAÇÕES</v>
      </c>
    </row>
    <row r="108" spans="1:23" ht="69.95" customHeight="1" x14ac:dyDescent="0.2">
      <c r="A108" s="116">
        <v>1441</v>
      </c>
      <c r="B108" s="116">
        <v>1440011</v>
      </c>
      <c r="C108" s="116" t="s">
        <v>630</v>
      </c>
      <c r="D108" s="116" t="s">
        <v>698</v>
      </c>
      <c r="E108" s="117">
        <v>31519474000178</v>
      </c>
      <c r="F108" s="118">
        <f t="shared" si="5"/>
        <v>31519474000178</v>
      </c>
      <c r="G108" s="119" t="s">
        <v>198</v>
      </c>
      <c r="H108" s="116">
        <v>3920</v>
      </c>
      <c r="I108" s="120" t="s">
        <v>117</v>
      </c>
      <c r="J108" s="121" t="str">
        <f t="shared" si="4"/>
        <v>Locacao De Bens Imoveis</v>
      </c>
      <c r="K108" s="122">
        <v>46059</v>
      </c>
      <c r="L108" s="116">
        <v>1</v>
      </c>
      <c r="M108" s="123">
        <v>17300</v>
      </c>
      <c r="N108" s="123">
        <v>0</v>
      </c>
      <c r="O108" s="123">
        <v>0</v>
      </c>
      <c r="P108" s="123">
        <v>17300</v>
      </c>
      <c r="Q108" s="122">
        <v>46064</v>
      </c>
      <c r="R108" s="124">
        <v>896</v>
      </c>
      <c r="S108" s="125">
        <v>17300</v>
      </c>
      <c r="T108" s="125">
        <v>830.4</v>
      </c>
      <c r="U108" s="125">
        <v>16469.599999999999</v>
      </c>
      <c r="V108" s="126"/>
      <c r="W108" s="56" t="str">
        <f>VLOOKUP(H108,'CATEGORIZAÇÃO PARA PUBLICAÇÃO'!$A$1:$C$101,3,FALSE)</f>
        <v>LOCAÇÕES</v>
      </c>
    </row>
    <row r="109" spans="1:23" ht="69.95" customHeight="1" x14ac:dyDescent="0.2">
      <c r="A109" s="116">
        <v>1441</v>
      </c>
      <c r="B109" s="116">
        <v>1440011</v>
      </c>
      <c r="C109" s="116" t="s">
        <v>631</v>
      </c>
      <c r="D109" s="116" t="s">
        <v>698</v>
      </c>
      <c r="E109" s="117">
        <v>3922282000172</v>
      </c>
      <c r="F109" s="118">
        <f t="shared" si="5"/>
        <v>3922282000172</v>
      </c>
      <c r="G109" s="119" t="s">
        <v>201</v>
      </c>
      <c r="H109" s="116">
        <v>3920</v>
      </c>
      <c r="I109" s="120" t="s">
        <v>117</v>
      </c>
      <c r="J109" s="121" t="str">
        <f t="shared" si="4"/>
        <v>Locacao De Bens Imoveis</v>
      </c>
      <c r="K109" s="122">
        <v>46059</v>
      </c>
      <c r="L109" s="116">
        <v>1</v>
      </c>
      <c r="M109" s="123">
        <v>800</v>
      </c>
      <c r="N109" s="123">
        <v>0</v>
      </c>
      <c r="O109" s="123">
        <v>0</v>
      </c>
      <c r="P109" s="123">
        <v>800</v>
      </c>
      <c r="Q109" s="122">
        <v>46064</v>
      </c>
      <c r="R109" s="124">
        <v>911</v>
      </c>
      <c r="S109" s="125">
        <v>800</v>
      </c>
      <c r="T109" s="125">
        <v>38.4</v>
      </c>
      <c r="U109" s="125">
        <v>761.6</v>
      </c>
      <c r="V109" s="126"/>
      <c r="W109" s="56" t="str">
        <f>VLOOKUP(H109,'CATEGORIZAÇÃO PARA PUBLICAÇÃO'!$A$1:$C$101,3,FALSE)</f>
        <v>LOCAÇÕES</v>
      </c>
    </row>
    <row r="110" spans="1:23" ht="69.95" hidden="1" customHeight="1" x14ac:dyDescent="0.2">
      <c r="A110" s="116">
        <v>1441</v>
      </c>
      <c r="B110" s="116">
        <v>1440011</v>
      </c>
      <c r="C110" s="116" t="s">
        <v>632</v>
      </c>
      <c r="D110" s="116" t="s">
        <v>698</v>
      </c>
      <c r="E110" s="117">
        <v>28309420000173</v>
      </c>
      <c r="F110" s="118">
        <f t="shared" si="5"/>
        <v>28309420000173</v>
      </c>
      <c r="G110" s="119" t="s">
        <v>208</v>
      </c>
      <c r="H110" s="116">
        <v>3921</v>
      </c>
      <c r="I110" s="120" t="s">
        <v>205</v>
      </c>
      <c r="J110" s="121" t="str">
        <f t="shared" si="4"/>
        <v>Reparos De Equipamentos, Instalacoes E Material Permanente</v>
      </c>
      <c r="K110" s="122">
        <v>46059</v>
      </c>
      <c r="L110" s="116">
        <v>1</v>
      </c>
      <c r="M110" s="123">
        <v>655.64</v>
      </c>
      <c r="N110" s="123">
        <v>32.78</v>
      </c>
      <c r="O110" s="123">
        <v>0</v>
      </c>
      <c r="P110" s="123">
        <v>622.86</v>
      </c>
      <c r="Q110" s="122">
        <v>46062</v>
      </c>
      <c r="R110" s="124">
        <v>704</v>
      </c>
      <c r="S110" s="125">
        <v>622.86</v>
      </c>
      <c r="T110" s="125">
        <v>0</v>
      </c>
      <c r="U110" s="125">
        <v>622.86</v>
      </c>
      <c r="V110" s="126"/>
      <c r="W110" s="56" t="str">
        <f>VLOOKUP(H110,'CATEGORIZAÇÃO PARA PUBLICAÇÃO'!$A$1:$C$101,3,FALSE)</f>
        <v>PRESTAÇÃO DE SERVIÇOS</v>
      </c>
    </row>
    <row r="111" spans="1:23" ht="69.95" hidden="1" customHeight="1" x14ac:dyDescent="0.2">
      <c r="A111" s="116">
        <v>1441</v>
      </c>
      <c r="B111" s="116">
        <v>1440011</v>
      </c>
      <c r="C111" s="116" t="s">
        <v>632</v>
      </c>
      <c r="D111" s="116" t="s">
        <v>698</v>
      </c>
      <c r="E111" s="117">
        <v>28309420000173</v>
      </c>
      <c r="F111" s="118">
        <f t="shared" si="5"/>
        <v>28309420000173</v>
      </c>
      <c r="G111" s="119" t="s">
        <v>208</v>
      </c>
      <c r="H111" s="116">
        <v>3921</v>
      </c>
      <c r="I111" s="120" t="s">
        <v>205</v>
      </c>
      <c r="J111" s="121" t="str">
        <f t="shared" si="4"/>
        <v>Reparos De Equipamentos, Instalacoes E Material Permanente</v>
      </c>
      <c r="K111" s="122">
        <v>46059</v>
      </c>
      <c r="L111" s="116">
        <v>2</v>
      </c>
      <c r="M111" s="123">
        <v>3213.55</v>
      </c>
      <c r="N111" s="123">
        <v>0</v>
      </c>
      <c r="O111" s="123">
        <v>0</v>
      </c>
      <c r="P111" s="123">
        <v>3213.55</v>
      </c>
      <c r="Q111" s="122">
        <v>46062</v>
      </c>
      <c r="R111" s="124">
        <v>708</v>
      </c>
      <c r="S111" s="125">
        <v>3213.55</v>
      </c>
      <c r="T111" s="125">
        <v>0</v>
      </c>
      <c r="U111" s="125">
        <v>3213.55</v>
      </c>
      <c r="V111" s="126"/>
      <c r="W111" s="56" t="str">
        <f>VLOOKUP(H111,'CATEGORIZAÇÃO PARA PUBLICAÇÃO'!$A$1:$C$101,3,FALSE)</f>
        <v>PRESTAÇÃO DE SERVIÇOS</v>
      </c>
    </row>
    <row r="112" spans="1:23" ht="69.95" hidden="1" customHeight="1" x14ac:dyDescent="0.2">
      <c r="A112" s="116">
        <v>1441</v>
      </c>
      <c r="B112" s="116">
        <v>1440011</v>
      </c>
      <c r="C112" s="116" t="s">
        <v>633</v>
      </c>
      <c r="D112" s="116" t="s">
        <v>698</v>
      </c>
      <c r="E112" s="117">
        <v>7346478000117</v>
      </c>
      <c r="F112" s="118">
        <f t="shared" si="5"/>
        <v>7346478000117</v>
      </c>
      <c r="G112" s="119" t="s">
        <v>223</v>
      </c>
      <c r="H112" s="116">
        <v>3921</v>
      </c>
      <c r="I112" s="120" t="s">
        <v>205</v>
      </c>
      <c r="J112" s="121" t="str">
        <f t="shared" si="4"/>
        <v>Reparos De Equipamentos, Instalacoes E Material Permanente</v>
      </c>
      <c r="K112" s="122">
        <v>46059</v>
      </c>
      <c r="L112" s="116">
        <v>1</v>
      </c>
      <c r="M112" s="123">
        <v>37555.49</v>
      </c>
      <c r="N112" s="123">
        <v>0</v>
      </c>
      <c r="O112" s="123">
        <v>0</v>
      </c>
      <c r="P112" s="123">
        <v>37555.49</v>
      </c>
      <c r="Q112" s="122">
        <v>46062</v>
      </c>
      <c r="R112" s="124">
        <v>682</v>
      </c>
      <c r="S112" s="125">
        <v>37555.490000000005</v>
      </c>
      <c r="T112" s="125">
        <v>1802.66</v>
      </c>
      <c r="U112" s="125">
        <v>35752.83</v>
      </c>
      <c r="V112" s="126"/>
      <c r="W112" s="56" t="str">
        <f>VLOOKUP(H112,'CATEGORIZAÇÃO PARA PUBLICAÇÃO'!$A$1:$C$101,3,FALSE)</f>
        <v>PRESTAÇÃO DE SERVIÇOS</v>
      </c>
    </row>
    <row r="113" spans="1:23" ht="69.95" customHeight="1" x14ac:dyDescent="0.2">
      <c r="A113" s="116">
        <v>1441</v>
      </c>
      <c r="B113" s="116">
        <v>1440011</v>
      </c>
      <c r="C113" s="116" t="s">
        <v>634</v>
      </c>
      <c r="D113" s="116" t="s">
        <v>698</v>
      </c>
      <c r="E113" s="117">
        <v>29315416000180</v>
      </c>
      <c r="F113" s="118">
        <f t="shared" si="5"/>
        <v>29315416000180</v>
      </c>
      <c r="G113" s="119" t="s">
        <v>225</v>
      </c>
      <c r="H113" s="116">
        <v>3920</v>
      </c>
      <c r="I113" s="120" t="s">
        <v>117</v>
      </c>
      <c r="J113" s="121" t="str">
        <f t="shared" si="4"/>
        <v>Locacao De Bens Imoveis</v>
      </c>
      <c r="K113" s="122">
        <v>46059</v>
      </c>
      <c r="L113" s="116">
        <v>1</v>
      </c>
      <c r="M113" s="123">
        <v>2664.49</v>
      </c>
      <c r="N113" s="123">
        <v>0</v>
      </c>
      <c r="O113" s="123">
        <v>0</v>
      </c>
      <c r="P113" s="123">
        <v>2664.49</v>
      </c>
      <c r="Q113" s="122">
        <v>46064</v>
      </c>
      <c r="R113" s="124">
        <v>852</v>
      </c>
      <c r="S113" s="125">
        <v>2664.4900000000002</v>
      </c>
      <c r="T113" s="125">
        <v>127.9</v>
      </c>
      <c r="U113" s="125">
        <v>2536.59</v>
      </c>
      <c r="V113" s="126"/>
      <c r="W113" s="56" t="str">
        <f>VLOOKUP(H113,'CATEGORIZAÇÃO PARA PUBLICAÇÃO'!$A$1:$C$101,3,FALSE)</f>
        <v>LOCAÇÕES</v>
      </c>
    </row>
    <row r="114" spans="1:23" ht="69.95" customHeight="1" x14ac:dyDescent="0.2">
      <c r="A114" s="116">
        <v>1441</v>
      </c>
      <c r="B114" s="116">
        <v>1440011</v>
      </c>
      <c r="C114" s="116" t="s">
        <v>635</v>
      </c>
      <c r="D114" s="116" t="s">
        <v>698</v>
      </c>
      <c r="E114" s="117">
        <v>18124040000100</v>
      </c>
      <c r="F114" s="118">
        <f t="shared" si="5"/>
        <v>18124040000100</v>
      </c>
      <c r="G114" s="119" t="s">
        <v>226</v>
      </c>
      <c r="H114" s="116">
        <v>3920</v>
      </c>
      <c r="I114" s="120" t="s">
        <v>117</v>
      </c>
      <c r="J114" s="121" t="str">
        <f t="shared" si="4"/>
        <v>Locacao De Bens Imoveis</v>
      </c>
      <c r="K114" s="122">
        <v>46059</v>
      </c>
      <c r="L114" s="116">
        <v>1</v>
      </c>
      <c r="M114" s="123">
        <v>10455.780000000001</v>
      </c>
      <c r="N114" s="123">
        <v>0</v>
      </c>
      <c r="O114" s="123">
        <v>0</v>
      </c>
      <c r="P114" s="123">
        <v>10455.780000000001</v>
      </c>
      <c r="Q114" s="122">
        <v>46063</v>
      </c>
      <c r="R114" s="124">
        <v>769</v>
      </c>
      <c r="S114" s="125">
        <v>10455.779999999999</v>
      </c>
      <c r="T114" s="125">
        <v>501.88</v>
      </c>
      <c r="U114" s="125">
        <v>9953.9</v>
      </c>
      <c r="V114" s="126"/>
      <c r="W114" s="56" t="str">
        <f>VLOOKUP(H114,'CATEGORIZAÇÃO PARA PUBLICAÇÃO'!$A$1:$C$101,3,FALSE)</f>
        <v>LOCAÇÕES</v>
      </c>
    </row>
    <row r="115" spans="1:23" ht="69.95" customHeight="1" x14ac:dyDescent="0.2">
      <c r="A115" s="116">
        <v>1441</v>
      </c>
      <c r="B115" s="116">
        <v>1440011</v>
      </c>
      <c r="C115" s="116" t="s">
        <v>636</v>
      </c>
      <c r="D115" s="116" t="s">
        <v>698</v>
      </c>
      <c r="E115" s="117">
        <v>28408684000184</v>
      </c>
      <c r="F115" s="118">
        <f t="shared" si="5"/>
        <v>28408684000184</v>
      </c>
      <c r="G115" s="119" t="s">
        <v>227</v>
      </c>
      <c r="H115" s="116">
        <v>3920</v>
      </c>
      <c r="I115" s="120" t="s">
        <v>117</v>
      </c>
      <c r="J115" s="121" t="str">
        <f t="shared" si="4"/>
        <v>Locacao De Bens Imoveis</v>
      </c>
      <c r="K115" s="122">
        <v>46059</v>
      </c>
      <c r="L115" s="116">
        <v>1</v>
      </c>
      <c r="M115" s="123">
        <v>21300</v>
      </c>
      <c r="N115" s="123">
        <v>0</v>
      </c>
      <c r="O115" s="123">
        <v>0</v>
      </c>
      <c r="P115" s="123">
        <v>21300</v>
      </c>
      <c r="Q115" s="122">
        <v>46064</v>
      </c>
      <c r="R115" s="124">
        <v>894</v>
      </c>
      <c r="S115" s="125">
        <v>21300</v>
      </c>
      <c r="T115" s="125">
        <v>1022.4</v>
      </c>
      <c r="U115" s="125">
        <v>20277.599999999999</v>
      </c>
      <c r="V115" s="126"/>
      <c r="W115" s="56" t="str">
        <f>VLOOKUP(H115,'CATEGORIZAÇÃO PARA PUBLICAÇÃO'!$A$1:$C$101,3,FALSE)</f>
        <v>LOCAÇÕES</v>
      </c>
    </row>
    <row r="116" spans="1:23" ht="69.95" customHeight="1" x14ac:dyDescent="0.2">
      <c r="A116" s="116">
        <v>1441</v>
      </c>
      <c r="B116" s="116">
        <v>1440011</v>
      </c>
      <c r="C116" s="116" t="s">
        <v>637</v>
      </c>
      <c r="D116" s="116" t="s">
        <v>698</v>
      </c>
      <c r="E116" s="117">
        <v>22510183000128</v>
      </c>
      <c r="F116" s="118">
        <f t="shared" si="5"/>
        <v>22510183000128</v>
      </c>
      <c r="G116" s="119" t="s">
        <v>228</v>
      </c>
      <c r="H116" s="116">
        <v>3920</v>
      </c>
      <c r="I116" s="120" t="s">
        <v>117</v>
      </c>
      <c r="J116" s="121" t="str">
        <f t="shared" si="4"/>
        <v>Locacao De Bens Imoveis</v>
      </c>
      <c r="K116" s="122">
        <v>46059</v>
      </c>
      <c r="L116" s="116">
        <v>1</v>
      </c>
      <c r="M116" s="123">
        <v>14294.6</v>
      </c>
      <c r="N116" s="123">
        <v>0</v>
      </c>
      <c r="O116" s="123">
        <v>0</v>
      </c>
      <c r="P116" s="123">
        <v>14294.6</v>
      </c>
      <c r="Q116" s="122">
        <v>46064</v>
      </c>
      <c r="R116" s="124">
        <v>882</v>
      </c>
      <c r="S116" s="125">
        <v>14294.599999999999</v>
      </c>
      <c r="T116" s="125">
        <v>686.14</v>
      </c>
      <c r="U116" s="125">
        <v>13608.46</v>
      </c>
      <c r="V116" s="126"/>
      <c r="W116" s="56" t="str">
        <f>VLOOKUP(H116,'CATEGORIZAÇÃO PARA PUBLICAÇÃO'!$A$1:$C$101,3,FALSE)</f>
        <v>LOCAÇÕES</v>
      </c>
    </row>
    <row r="117" spans="1:23" ht="69.95" customHeight="1" x14ac:dyDescent="0.2">
      <c r="A117" s="116">
        <v>1441</v>
      </c>
      <c r="B117" s="116">
        <v>1440011</v>
      </c>
      <c r="C117" s="116" t="s">
        <v>638</v>
      </c>
      <c r="D117" s="116" t="s">
        <v>698</v>
      </c>
      <c r="E117" s="117">
        <v>76809528920</v>
      </c>
      <c r="F117" s="118" t="str">
        <f t="shared" si="5"/>
        <v>768.***.***-20</v>
      </c>
      <c r="G117" s="119" t="s">
        <v>229</v>
      </c>
      <c r="H117" s="116">
        <v>3611</v>
      </c>
      <c r="I117" s="120" t="s">
        <v>117</v>
      </c>
      <c r="J117" s="121" t="str">
        <f t="shared" si="4"/>
        <v>Locacao De Bens Imoveis</v>
      </c>
      <c r="K117" s="122">
        <v>46059</v>
      </c>
      <c r="L117" s="116">
        <v>1</v>
      </c>
      <c r="M117" s="123">
        <v>1228.25</v>
      </c>
      <c r="N117" s="123">
        <v>0</v>
      </c>
      <c r="O117" s="123">
        <v>0</v>
      </c>
      <c r="P117" s="123">
        <v>1228.25</v>
      </c>
      <c r="Q117" s="122">
        <v>46063</v>
      </c>
      <c r="R117" s="124">
        <v>762</v>
      </c>
      <c r="S117" s="125">
        <v>1228.25</v>
      </c>
      <c r="T117" s="125">
        <v>0</v>
      </c>
      <c r="U117" s="125">
        <v>1228.25</v>
      </c>
      <c r="V117" s="126"/>
      <c r="W117" s="56" t="str">
        <f>VLOOKUP(H117,'CATEGORIZAÇÃO PARA PUBLICAÇÃO'!$A$1:$C$101,3,FALSE)</f>
        <v>LOCAÇÕES</v>
      </c>
    </row>
    <row r="118" spans="1:23" ht="69.95" customHeight="1" x14ac:dyDescent="0.2">
      <c r="A118" s="116">
        <v>1441</v>
      </c>
      <c r="B118" s="116">
        <v>1440011</v>
      </c>
      <c r="C118" s="116" t="s">
        <v>639</v>
      </c>
      <c r="D118" s="116" t="s">
        <v>698</v>
      </c>
      <c r="E118" s="117">
        <v>96572523691</v>
      </c>
      <c r="F118" s="118" t="str">
        <f t="shared" si="5"/>
        <v>965.***.***-91</v>
      </c>
      <c r="G118" s="119" t="s">
        <v>230</v>
      </c>
      <c r="H118" s="116">
        <v>3611</v>
      </c>
      <c r="I118" s="120" t="s">
        <v>117</v>
      </c>
      <c r="J118" s="121" t="str">
        <f t="shared" si="4"/>
        <v>Locacao De Bens Imoveis</v>
      </c>
      <c r="K118" s="122">
        <v>46059</v>
      </c>
      <c r="L118" s="116">
        <v>1</v>
      </c>
      <c r="M118" s="123">
        <v>9634.86</v>
      </c>
      <c r="N118" s="123">
        <v>0</v>
      </c>
      <c r="O118" s="123">
        <v>0</v>
      </c>
      <c r="P118" s="123">
        <v>9634.86</v>
      </c>
      <c r="Q118" s="122">
        <v>46064</v>
      </c>
      <c r="R118" s="124">
        <v>879</v>
      </c>
      <c r="S118" s="125">
        <v>9634.86</v>
      </c>
      <c r="T118" s="125">
        <v>1573.88</v>
      </c>
      <c r="U118" s="125">
        <v>8060.9800000000005</v>
      </c>
      <c r="V118" s="126"/>
      <c r="W118" s="56" t="str">
        <f>VLOOKUP(H118,'CATEGORIZAÇÃO PARA PUBLICAÇÃO'!$A$1:$C$101,3,FALSE)</f>
        <v>LOCAÇÕES</v>
      </c>
    </row>
    <row r="119" spans="1:23" ht="69.95" customHeight="1" x14ac:dyDescent="0.2">
      <c r="A119" s="116">
        <v>1441</v>
      </c>
      <c r="B119" s="116">
        <v>1440011</v>
      </c>
      <c r="C119" s="116" t="s">
        <v>640</v>
      </c>
      <c r="D119" s="116" t="s">
        <v>698</v>
      </c>
      <c r="E119" s="117">
        <v>38236252000197</v>
      </c>
      <c r="F119" s="118">
        <f t="shared" si="5"/>
        <v>38236252000197</v>
      </c>
      <c r="G119" s="119" t="s">
        <v>239</v>
      </c>
      <c r="H119" s="116">
        <v>3920</v>
      </c>
      <c r="I119" s="120" t="s">
        <v>117</v>
      </c>
      <c r="J119" s="121" t="str">
        <f t="shared" si="4"/>
        <v>Locacao De Bens Imoveis</v>
      </c>
      <c r="K119" s="122">
        <v>46059</v>
      </c>
      <c r="L119" s="116">
        <v>1</v>
      </c>
      <c r="M119" s="123">
        <v>26220.15</v>
      </c>
      <c r="N119" s="123">
        <v>0</v>
      </c>
      <c r="O119" s="123">
        <v>0</v>
      </c>
      <c r="P119" s="123">
        <v>26220.15</v>
      </c>
      <c r="Q119" s="122">
        <v>46064</v>
      </c>
      <c r="R119" s="124">
        <v>892</v>
      </c>
      <c r="S119" s="125">
        <v>26220.15</v>
      </c>
      <c r="T119" s="125">
        <v>1258.57</v>
      </c>
      <c r="U119" s="125">
        <v>24961.58</v>
      </c>
      <c r="V119" s="126"/>
      <c r="W119" s="56" t="str">
        <f>VLOOKUP(H119,'CATEGORIZAÇÃO PARA PUBLICAÇÃO'!$A$1:$C$101,3,FALSE)</f>
        <v>LOCAÇÕES</v>
      </c>
    </row>
    <row r="120" spans="1:23" ht="69.95" customHeight="1" x14ac:dyDescent="0.2">
      <c r="A120" s="116">
        <v>1441</v>
      </c>
      <c r="B120" s="116">
        <v>1440011</v>
      </c>
      <c r="C120" s="116" t="s">
        <v>641</v>
      </c>
      <c r="D120" s="116" t="s">
        <v>698</v>
      </c>
      <c r="E120" s="117">
        <v>34975444000164</v>
      </c>
      <c r="F120" s="118">
        <f t="shared" si="5"/>
        <v>34975444000164</v>
      </c>
      <c r="G120" s="119" t="s">
        <v>245</v>
      </c>
      <c r="H120" s="116">
        <v>3920</v>
      </c>
      <c r="I120" s="120" t="s">
        <v>117</v>
      </c>
      <c r="J120" s="121" t="str">
        <f t="shared" si="4"/>
        <v>Locacao De Bens Imoveis</v>
      </c>
      <c r="K120" s="122">
        <v>46059</v>
      </c>
      <c r="L120" s="116">
        <v>1</v>
      </c>
      <c r="M120" s="123">
        <v>42953.91</v>
      </c>
      <c r="N120" s="123">
        <v>0</v>
      </c>
      <c r="O120" s="123">
        <v>0</v>
      </c>
      <c r="P120" s="123">
        <v>42953.91</v>
      </c>
      <c r="Q120" s="122">
        <v>46064</v>
      </c>
      <c r="R120" s="124">
        <v>886</v>
      </c>
      <c r="S120" s="125">
        <v>42953.91</v>
      </c>
      <c r="T120" s="125">
        <v>2061.79</v>
      </c>
      <c r="U120" s="125">
        <v>40892.120000000003</v>
      </c>
      <c r="V120" s="126"/>
      <c r="W120" s="56" t="str">
        <f>VLOOKUP(H120,'CATEGORIZAÇÃO PARA PUBLICAÇÃO'!$A$1:$C$101,3,FALSE)</f>
        <v>LOCAÇÕES</v>
      </c>
    </row>
    <row r="121" spans="1:23" ht="69.95" customHeight="1" x14ac:dyDescent="0.2">
      <c r="A121" s="116">
        <v>1441</v>
      </c>
      <c r="B121" s="116">
        <v>1440011</v>
      </c>
      <c r="C121" s="116" t="s">
        <v>642</v>
      </c>
      <c r="D121" s="116" t="s">
        <v>698</v>
      </c>
      <c r="E121" s="117">
        <v>14165537000116</v>
      </c>
      <c r="F121" s="118">
        <f t="shared" si="5"/>
        <v>14165537000116</v>
      </c>
      <c r="G121" s="119" t="s">
        <v>251</v>
      </c>
      <c r="H121" s="116">
        <v>3920</v>
      </c>
      <c r="I121" s="120" t="s">
        <v>117</v>
      </c>
      <c r="J121" s="121" t="str">
        <f t="shared" si="4"/>
        <v>Locacao De Bens Imoveis</v>
      </c>
      <c r="K121" s="122">
        <v>46059</v>
      </c>
      <c r="L121" s="116">
        <v>1</v>
      </c>
      <c r="M121" s="123">
        <v>8404.1</v>
      </c>
      <c r="N121" s="123">
        <v>0</v>
      </c>
      <c r="O121" s="123">
        <v>0</v>
      </c>
      <c r="P121" s="123">
        <v>8404.1</v>
      </c>
      <c r="Q121" s="122">
        <v>46064</v>
      </c>
      <c r="R121" s="124">
        <v>909</v>
      </c>
      <c r="S121" s="125">
        <v>8404.1</v>
      </c>
      <c r="T121" s="125">
        <v>403.4</v>
      </c>
      <c r="U121" s="125">
        <v>8000.7000000000007</v>
      </c>
      <c r="V121" s="126"/>
      <c r="W121" s="56" t="str">
        <f>VLOOKUP(H121,'CATEGORIZAÇÃO PARA PUBLICAÇÃO'!$A$1:$C$101,3,FALSE)</f>
        <v>LOCAÇÕES</v>
      </c>
    </row>
    <row r="122" spans="1:23" ht="69.95" customHeight="1" x14ac:dyDescent="0.2">
      <c r="A122" s="116">
        <v>1441</v>
      </c>
      <c r="B122" s="116">
        <v>1440011</v>
      </c>
      <c r="C122" s="116" t="s">
        <v>643</v>
      </c>
      <c r="D122" s="116" t="s">
        <v>698</v>
      </c>
      <c r="E122" s="117">
        <v>15210046000102</v>
      </c>
      <c r="F122" s="118">
        <f t="shared" si="5"/>
        <v>15210046000102</v>
      </c>
      <c r="G122" s="119" t="s">
        <v>252</v>
      </c>
      <c r="H122" s="116">
        <v>3920</v>
      </c>
      <c r="I122" s="120" t="s">
        <v>117</v>
      </c>
      <c r="J122" s="121" t="str">
        <f t="shared" si="4"/>
        <v>Locacao De Bens Imoveis</v>
      </c>
      <c r="K122" s="122">
        <v>46059</v>
      </c>
      <c r="L122" s="116">
        <v>1</v>
      </c>
      <c r="M122" s="123">
        <v>4610.8100000000004</v>
      </c>
      <c r="N122" s="123">
        <v>0</v>
      </c>
      <c r="O122" s="123">
        <v>0</v>
      </c>
      <c r="P122" s="123">
        <v>4610.8100000000004</v>
      </c>
      <c r="Q122" s="122">
        <v>46063</v>
      </c>
      <c r="R122" s="124">
        <v>758</v>
      </c>
      <c r="S122" s="125">
        <v>4610.8099999999995</v>
      </c>
      <c r="T122" s="125">
        <v>221.32</v>
      </c>
      <c r="U122" s="125">
        <v>4389.49</v>
      </c>
      <c r="V122" s="126"/>
      <c r="W122" s="56" t="str">
        <f>VLOOKUP(H122,'CATEGORIZAÇÃO PARA PUBLICAÇÃO'!$A$1:$C$101,3,FALSE)</f>
        <v>LOCAÇÕES</v>
      </c>
    </row>
    <row r="123" spans="1:23" ht="69.95" customHeight="1" x14ac:dyDescent="0.2">
      <c r="A123" s="116">
        <v>1441</v>
      </c>
      <c r="B123" s="116">
        <v>1440011</v>
      </c>
      <c r="C123" s="116" t="s">
        <v>644</v>
      </c>
      <c r="D123" s="116" t="s">
        <v>698</v>
      </c>
      <c r="E123" s="117">
        <v>1980768000131</v>
      </c>
      <c r="F123" s="118">
        <f t="shared" si="5"/>
        <v>1980768000131</v>
      </c>
      <c r="G123" s="119" t="s">
        <v>254</v>
      </c>
      <c r="H123" s="116">
        <v>3920</v>
      </c>
      <c r="I123" s="120" t="s">
        <v>117</v>
      </c>
      <c r="J123" s="121" t="str">
        <f t="shared" si="4"/>
        <v>Locacao De Bens Imoveis</v>
      </c>
      <c r="K123" s="122">
        <v>46059</v>
      </c>
      <c r="L123" s="116">
        <v>1</v>
      </c>
      <c r="M123" s="123">
        <v>9333.42</v>
      </c>
      <c r="N123" s="123">
        <v>0</v>
      </c>
      <c r="O123" s="123">
        <v>0</v>
      </c>
      <c r="P123" s="123">
        <v>9333.42</v>
      </c>
      <c r="Q123" s="122">
        <v>46062</v>
      </c>
      <c r="R123" s="124">
        <v>740</v>
      </c>
      <c r="S123" s="125">
        <v>9333.42</v>
      </c>
      <c r="T123" s="125">
        <v>1490.98</v>
      </c>
      <c r="U123" s="125">
        <v>7842.4400000000005</v>
      </c>
      <c r="V123" s="126"/>
      <c r="W123" s="56" t="str">
        <f>VLOOKUP(H123,'CATEGORIZAÇÃO PARA PUBLICAÇÃO'!$A$1:$C$101,3,FALSE)</f>
        <v>LOCAÇÕES</v>
      </c>
    </row>
    <row r="124" spans="1:23" ht="69.95" hidden="1" customHeight="1" x14ac:dyDescent="0.2">
      <c r="A124" s="116">
        <v>1441</v>
      </c>
      <c r="B124" s="116">
        <v>1440005</v>
      </c>
      <c r="C124" s="116" t="s">
        <v>645</v>
      </c>
      <c r="D124" s="116" t="s">
        <v>698</v>
      </c>
      <c r="E124" s="117">
        <v>27745509000110</v>
      </c>
      <c r="F124" s="118">
        <f t="shared" si="5"/>
        <v>27745509000110</v>
      </c>
      <c r="G124" s="119" t="s">
        <v>301</v>
      </c>
      <c r="H124" s="116">
        <v>3099</v>
      </c>
      <c r="I124" s="120" t="s">
        <v>11</v>
      </c>
      <c r="J124" s="121" t="str">
        <f t="shared" si="4"/>
        <v>Outros Materiais</v>
      </c>
      <c r="K124" s="122">
        <v>46059</v>
      </c>
      <c r="L124" s="116">
        <v>1</v>
      </c>
      <c r="M124" s="123">
        <v>3100</v>
      </c>
      <c r="N124" s="123">
        <v>0</v>
      </c>
      <c r="O124" s="123">
        <v>0</v>
      </c>
      <c r="P124" s="123">
        <v>3100</v>
      </c>
      <c r="Q124" s="122">
        <v>46062</v>
      </c>
      <c r="R124" s="124">
        <v>26</v>
      </c>
      <c r="S124" s="125">
        <v>3100</v>
      </c>
      <c r="T124" s="125">
        <v>0</v>
      </c>
      <c r="U124" s="125">
        <v>3100</v>
      </c>
      <c r="V124" s="126"/>
      <c r="W124" s="56" t="str">
        <f>VLOOKUP(H124,'CATEGORIZAÇÃO PARA PUBLICAÇÃO'!$A$1:$C$101,3,FALSE)</f>
        <v>FORNECIMENTO DE BENS</v>
      </c>
    </row>
    <row r="125" spans="1:23" ht="69.95" customHeight="1" x14ac:dyDescent="0.2">
      <c r="A125" s="116">
        <v>1441</v>
      </c>
      <c r="B125" s="116">
        <v>1440011</v>
      </c>
      <c r="C125" s="116" t="s">
        <v>646</v>
      </c>
      <c r="D125" s="116" t="s">
        <v>698</v>
      </c>
      <c r="E125" s="117">
        <v>21154554000113</v>
      </c>
      <c r="F125" s="118">
        <f t="shared" si="5"/>
        <v>21154554000113</v>
      </c>
      <c r="G125" s="119" t="s">
        <v>129</v>
      </c>
      <c r="H125" s="116">
        <v>3920</v>
      </c>
      <c r="I125" s="120" t="s">
        <v>117</v>
      </c>
      <c r="J125" s="121" t="str">
        <f t="shared" si="4"/>
        <v>Locacao De Bens Imoveis</v>
      </c>
      <c r="K125" s="122">
        <v>46062</v>
      </c>
      <c r="L125" s="116">
        <v>1</v>
      </c>
      <c r="M125" s="123">
        <v>48269.2</v>
      </c>
      <c r="N125" s="123">
        <v>0</v>
      </c>
      <c r="O125" s="123">
        <v>0</v>
      </c>
      <c r="P125" s="123">
        <v>48269.2</v>
      </c>
      <c r="Q125" s="122">
        <v>46064</v>
      </c>
      <c r="R125" s="124">
        <v>234</v>
      </c>
      <c r="S125" s="125">
        <v>48269.2</v>
      </c>
      <c r="T125" s="125">
        <v>0</v>
      </c>
      <c r="U125" s="125">
        <v>48269.2</v>
      </c>
      <c r="V125" s="126"/>
      <c r="W125" s="56" t="str">
        <f>VLOOKUP(H125,'CATEGORIZAÇÃO PARA PUBLICAÇÃO'!$A$1:$C$101,3,FALSE)</f>
        <v>LOCAÇÕES</v>
      </c>
    </row>
    <row r="126" spans="1:23" ht="69.95" customHeight="1" x14ac:dyDescent="0.2">
      <c r="A126" s="116">
        <v>1441</v>
      </c>
      <c r="B126" s="116">
        <v>1440011</v>
      </c>
      <c r="C126" s="116" t="s">
        <v>647</v>
      </c>
      <c r="D126" s="116" t="s">
        <v>698</v>
      </c>
      <c r="E126" s="117">
        <v>66606667615</v>
      </c>
      <c r="F126" s="118" t="str">
        <f t="shared" si="5"/>
        <v>666.***.***-15</v>
      </c>
      <c r="G126" s="119" t="s">
        <v>179</v>
      </c>
      <c r="H126" s="116">
        <v>3611</v>
      </c>
      <c r="I126" s="120" t="s">
        <v>117</v>
      </c>
      <c r="J126" s="121" t="str">
        <f t="shared" si="4"/>
        <v>Locacao De Bens Imoveis</v>
      </c>
      <c r="K126" s="122">
        <v>46062</v>
      </c>
      <c r="L126" s="116">
        <v>1</v>
      </c>
      <c r="M126" s="123">
        <v>6914.83</v>
      </c>
      <c r="N126" s="123">
        <v>0</v>
      </c>
      <c r="O126" s="123">
        <v>0</v>
      </c>
      <c r="P126" s="123">
        <v>6914.83</v>
      </c>
      <c r="Q126" s="122">
        <v>46064</v>
      </c>
      <c r="R126" s="124">
        <v>900</v>
      </c>
      <c r="S126" s="125">
        <v>6914.83</v>
      </c>
      <c r="T126" s="125">
        <v>767.93</v>
      </c>
      <c r="U126" s="125">
        <v>6146.9</v>
      </c>
      <c r="V126" s="126"/>
      <c r="W126" s="56" t="str">
        <f>VLOOKUP(H126,'CATEGORIZAÇÃO PARA PUBLICAÇÃO'!$A$1:$C$101,3,FALSE)</f>
        <v>LOCAÇÕES</v>
      </c>
    </row>
    <row r="127" spans="1:23" ht="69.95" hidden="1" customHeight="1" x14ac:dyDescent="0.2">
      <c r="A127" s="116">
        <v>1441</v>
      </c>
      <c r="B127" s="116">
        <v>1440011</v>
      </c>
      <c r="C127" s="116" t="s">
        <v>648</v>
      </c>
      <c r="D127" s="116" t="s">
        <v>698</v>
      </c>
      <c r="E127" s="117">
        <v>38219504000170</v>
      </c>
      <c r="F127" s="118">
        <f t="shared" si="5"/>
        <v>38219504000170</v>
      </c>
      <c r="G127" s="119" t="s">
        <v>217</v>
      </c>
      <c r="H127" s="116">
        <v>3921</v>
      </c>
      <c r="I127" s="120" t="s">
        <v>205</v>
      </c>
      <c r="J127" s="121" t="str">
        <f t="shared" si="4"/>
        <v>Reparos De Equipamentos, Instalacoes E Material Permanente</v>
      </c>
      <c r="K127" s="122">
        <v>46062</v>
      </c>
      <c r="L127" s="116">
        <v>1</v>
      </c>
      <c r="M127" s="123">
        <v>15118.8</v>
      </c>
      <c r="N127" s="123">
        <v>511.02</v>
      </c>
      <c r="O127" s="123">
        <v>0</v>
      </c>
      <c r="P127" s="123">
        <v>14607.779999999999</v>
      </c>
      <c r="Q127" s="122">
        <v>46063</v>
      </c>
      <c r="R127" s="124">
        <v>778</v>
      </c>
      <c r="S127" s="125">
        <v>14607.78</v>
      </c>
      <c r="T127" s="125">
        <v>0</v>
      </c>
      <c r="U127" s="125">
        <v>14607.78</v>
      </c>
      <c r="V127" s="126"/>
      <c r="W127" s="56" t="str">
        <f>VLOOKUP(H127,'CATEGORIZAÇÃO PARA PUBLICAÇÃO'!$A$1:$C$101,3,FALSE)</f>
        <v>PRESTAÇÃO DE SERVIÇOS</v>
      </c>
    </row>
    <row r="128" spans="1:23" ht="69.95" customHeight="1" x14ac:dyDescent="0.2">
      <c r="A128" s="116">
        <v>1441</v>
      </c>
      <c r="B128" s="116">
        <v>1440011</v>
      </c>
      <c r="C128" s="116" t="s">
        <v>649</v>
      </c>
      <c r="D128" s="116" t="s">
        <v>698</v>
      </c>
      <c r="E128" s="117">
        <v>5097591000180</v>
      </c>
      <c r="F128" s="118">
        <f t="shared" si="5"/>
        <v>5097591000180</v>
      </c>
      <c r="G128" s="119" t="s">
        <v>224</v>
      </c>
      <c r="H128" s="116">
        <v>3920</v>
      </c>
      <c r="I128" s="120" t="s">
        <v>117</v>
      </c>
      <c r="J128" s="121" t="str">
        <f t="shared" si="4"/>
        <v>Locacao De Bens Imoveis</v>
      </c>
      <c r="K128" s="122">
        <v>46062</v>
      </c>
      <c r="L128" s="116">
        <v>1</v>
      </c>
      <c r="M128" s="123">
        <v>26293.09</v>
      </c>
      <c r="N128" s="123">
        <v>0</v>
      </c>
      <c r="O128" s="123">
        <v>0</v>
      </c>
      <c r="P128" s="123">
        <v>26293.09</v>
      </c>
      <c r="Q128" s="122">
        <v>46064</v>
      </c>
      <c r="R128" s="124">
        <v>907</v>
      </c>
      <c r="S128" s="125">
        <v>26293.09</v>
      </c>
      <c r="T128" s="125">
        <v>1262.07</v>
      </c>
      <c r="U128" s="125">
        <v>25031.02</v>
      </c>
      <c r="V128" s="126"/>
      <c r="W128" s="56" t="str">
        <f>VLOOKUP(H128,'CATEGORIZAÇÃO PARA PUBLICAÇÃO'!$A$1:$C$101,3,FALSE)</f>
        <v>LOCAÇÕES</v>
      </c>
    </row>
    <row r="129" spans="1:23" ht="69.95" customHeight="1" x14ac:dyDescent="0.2">
      <c r="A129" s="116">
        <v>1441</v>
      </c>
      <c r="B129" s="116">
        <v>1440011</v>
      </c>
      <c r="C129" s="116" t="s">
        <v>650</v>
      </c>
      <c r="D129" s="116" t="s">
        <v>698</v>
      </c>
      <c r="E129" s="117">
        <v>41733882000181</v>
      </c>
      <c r="F129" s="118">
        <f t="shared" si="5"/>
        <v>41733882000181</v>
      </c>
      <c r="G129" s="119" t="s">
        <v>231</v>
      </c>
      <c r="H129" s="116">
        <v>3920</v>
      </c>
      <c r="I129" s="120" t="s">
        <v>117</v>
      </c>
      <c r="J129" s="121" t="str">
        <f t="shared" si="4"/>
        <v>Locacao De Bens Imoveis</v>
      </c>
      <c r="K129" s="122">
        <v>46062</v>
      </c>
      <c r="L129" s="116">
        <v>1</v>
      </c>
      <c r="M129" s="123">
        <v>9053.7900000000009</v>
      </c>
      <c r="N129" s="123">
        <v>0</v>
      </c>
      <c r="O129" s="123">
        <v>0</v>
      </c>
      <c r="P129" s="123">
        <v>9053.7900000000009</v>
      </c>
      <c r="Q129" s="122">
        <v>46064</v>
      </c>
      <c r="R129" s="124">
        <v>899</v>
      </c>
      <c r="S129" s="125">
        <v>9053.7899999999991</v>
      </c>
      <c r="T129" s="125">
        <v>434.58</v>
      </c>
      <c r="U129" s="125">
        <v>8619.2099999999991</v>
      </c>
      <c r="V129" s="126"/>
      <c r="W129" s="56" t="str">
        <f>VLOOKUP(H129,'CATEGORIZAÇÃO PARA PUBLICAÇÃO'!$A$1:$C$101,3,FALSE)</f>
        <v>LOCAÇÕES</v>
      </c>
    </row>
    <row r="130" spans="1:23" ht="69.95" customHeight="1" x14ac:dyDescent="0.2">
      <c r="A130" s="116">
        <v>1441</v>
      </c>
      <c r="B130" s="116">
        <v>1440011</v>
      </c>
      <c r="C130" s="116" t="s">
        <v>651</v>
      </c>
      <c r="D130" s="116" t="s">
        <v>698</v>
      </c>
      <c r="E130" s="117">
        <v>23732170000166</v>
      </c>
      <c r="F130" s="118">
        <f t="shared" si="5"/>
        <v>23732170000166</v>
      </c>
      <c r="G130" s="119" t="s">
        <v>232</v>
      </c>
      <c r="H130" s="116">
        <v>3920</v>
      </c>
      <c r="I130" s="120" t="s">
        <v>117</v>
      </c>
      <c r="J130" s="121" t="str">
        <f t="shared" si="4"/>
        <v>Locacao De Bens Imoveis</v>
      </c>
      <c r="K130" s="122">
        <v>46062</v>
      </c>
      <c r="L130" s="116">
        <v>1</v>
      </c>
      <c r="M130" s="123">
        <v>16007.38</v>
      </c>
      <c r="N130" s="123">
        <v>0</v>
      </c>
      <c r="O130" s="123">
        <v>0</v>
      </c>
      <c r="P130" s="123">
        <v>16007.38</v>
      </c>
      <c r="Q130" s="122">
        <v>46064</v>
      </c>
      <c r="R130" s="124">
        <v>897</v>
      </c>
      <c r="S130" s="125">
        <v>16007.380000000001</v>
      </c>
      <c r="T130" s="125">
        <v>768.35</v>
      </c>
      <c r="U130" s="125">
        <v>15239.03</v>
      </c>
      <c r="V130" s="126"/>
      <c r="W130" s="56" t="str">
        <f>VLOOKUP(H130,'CATEGORIZAÇÃO PARA PUBLICAÇÃO'!$A$1:$C$101,3,FALSE)</f>
        <v>LOCAÇÕES</v>
      </c>
    </row>
    <row r="131" spans="1:23" ht="69.95" customHeight="1" x14ac:dyDescent="0.2">
      <c r="A131" s="116">
        <v>1441</v>
      </c>
      <c r="B131" s="116">
        <v>1440011</v>
      </c>
      <c r="C131" s="116" t="s">
        <v>652</v>
      </c>
      <c r="D131" s="116" t="s">
        <v>698</v>
      </c>
      <c r="E131" s="117">
        <v>8486867000100</v>
      </c>
      <c r="F131" s="118">
        <f t="shared" si="5"/>
        <v>8486867000100</v>
      </c>
      <c r="G131" s="119" t="s">
        <v>237</v>
      </c>
      <c r="H131" s="116">
        <v>3920</v>
      </c>
      <c r="I131" s="120" t="s">
        <v>117</v>
      </c>
      <c r="J131" s="121" t="str">
        <f t="shared" si="4"/>
        <v>Locacao De Bens Imoveis</v>
      </c>
      <c r="K131" s="122">
        <v>46062</v>
      </c>
      <c r="L131" s="116">
        <v>1</v>
      </c>
      <c r="M131" s="123">
        <v>12500</v>
      </c>
      <c r="N131" s="123">
        <v>0</v>
      </c>
      <c r="O131" s="123">
        <v>0</v>
      </c>
      <c r="P131" s="123">
        <v>12500</v>
      </c>
      <c r="Q131" s="122">
        <v>46064</v>
      </c>
      <c r="R131" s="124">
        <v>884</v>
      </c>
      <c r="S131" s="125">
        <v>12500</v>
      </c>
      <c r="T131" s="125">
        <v>600</v>
      </c>
      <c r="U131" s="125">
        <v>11900</v>
      </c>
      <c r="V131" s="126"/>
      <c r="W131" s="56" t="str">
        <f>VLOOKUP(H131,'CATEGORIZAÇÃO PARA PUBLICAÇÃO'!$A$1:$C$101,3,FALSE)</f>
        <v>LOCAÇÕES</v>
      </c>
    </row>
    <row r="132" spans="1:23" ht="69.95" customHeight="1" x14ac:dyDescent="0.2">
      <c r="A132" s="116">
        <v>1441</v>
      </c>
      <c r="B132" s="116">
        <v>1440011</v>
      </c>
      <c r="C132" s="116" t="s">
        <v>653</v>
      </c>
      <c r="D132" s="116" t="s">
        <v>698</v>
      </c>
      <c r="E132" s="117">
        <v>11027551000165</v>
      </c>
      <c r="F132" s="118">
        <f t="shared" ref="F132:F163" si="6">IF(E132&lt;=99999999999,CONCATENATE(LEFT(E132,3),".***.***-",RIGHT(E132,2)),E132)</f>
        <v>11027551000165</v>
      </c>
      <c r="G132" s="119" t="s">
        <v>238</v>
      </c>
      <c r="H132" s="116">
        <v>3920</v>
      </c>
      <c r="I132" s="120" t="s">
        <v>117</v>
      </c>
      <c r="J132" s="121" t="str">
        <f t="shared" si="4"/>
        <v>Locacao De Bens Imoveis</v>
      </c>
      <c r="K132" s="122">
        <v>46062</v>
      </c>
      <c r="L132" s="116">
        <v>1</v>
      </c>
      <c r="M132" s="123">
        <v>8161.21</v>
      </c>
      <c r="N132" s="123">
        <v>0</v>
      </c>
      <c r="O132" s="123">
        <v>0</v>
      </c>
      <c r="P132" s="123">
        <v>8161.21</v>
      </c>
      <c r="Q132" s="122">
        <v>46064</v>
      </c>
      <c r="R132" s="124">
        <v>895</v>
      </c>
      <c r="S132" s="125">
        <v>8161.21</v>
      </c>
      <c r="T132" s="125">
        <v>391.74</v>
      </c>
      <c r="U132" s="125">
        <v>7769.47</v>
      </c>
      <c r="V132" s="126"/>
      <c r="W132" s="56" t="str">
        <f>VLOOKUP(H132,'CATEGORIZAÇÃO PARA PUBLICAÇÃO'!$A$1:$C$101,3,FALSE)</f>
        <v>LOCAÇÕES</v>
      </c>
    </row>
    <row r="133" spans="1:23" ht="69.95" customHeight="1" x14ac:dyDescent="0.2">
      <c r="A133" s="116">
        <v>1441</v>
      </c>
      <c r="B133" s="116">
        <v>1440011</v>
      </c>
      <c r="C133" s="116" t="s">
        <v>654</v>
      </c>
      <c r="D133" s="116" t="s">
        <v>698</v>
      </c>
      <c r="E133" s="117">
        <v>20655817000105</v>
      </c>
      <c r="F133" s="118">
        <f t="shared" si="6"/>
        <v>20655817000105</v>
      </c>
      <c r="G133" s="119" t="s">
        <v>255</v>
      </c>
      <c r="H133" s="116">
        <v>3920</v>
      </c>
      <c r="I133" s="120" t="s">
        <v>117</v>
      </c>
      <c r="J133" s="121" t="str">
        <f t="shared" ref="J133:J193" si="7">PROPER(I133)</f>
        <v>Locacao De Bens Imoveis</v>
      </c>
      <c r="K133" s="122">
        <v>46062</v>
      </c>
      <c r="L133" s="116">
        <v>1</v>
      </c>
      <c r="M133" s="123">
        <v>9398.41</v>
      </c>
      <c r="N133" s="123">
        <v>0</v>
      </c>
      <c r="O133" s="123">
        <v>0</v>
      </c>
      <c r="P133" s="123">
        <v>9398.41</v>
      </c>
      <c r="Q133" s="122">
        <v>46064</v>
      </c>
      <c r="R133" s="124">
        <v>901</v>
      </c>
      <c r="S133" s="125">
        <v>9398.4100000000017</v>
      </c>
      <c r="T133" s="125">
        <v>451.12</v>
      </c>
      <c r="U133" s="125">
        <v>8947.2900000000009</v>
      </c>
      <c r="V133" s="126"/>
      <c r="W133" s="56" t="str">
        <f>VLOOKUP(H133,'CATEGORIZAÇÃO PARA PUBLICAÇÃO'!$A$1:$C$101,3,FALSE)</f>
        <v>LOCAÇÕES</v>
      </c>
    </row>
    <row r="134" spans="1:23" ht="69.95" customHeight="1" x14ac:dyDescent="0.2">
      <c r="A134" s="116">
        <v>1441</v>
      </c>
      <c r="B134" s="116">
        <v>1440011</v>
      </c>
      <c r="C134" s="116" t="s">
        <v>655</v>
      </c>
      <c r="D134" s="116" t="s">
        <v>698</v>
      </c>
      <c r="E134" s="117">
        <v>94454981604</v>
      </c>
      <c r="F134" s="118" t="str">
        <f t="shared" si="6"/>
        <v>944.***.***-04</v>
      </c>
      <c r="G134" s="119" t="s">
        <v>256</v>
      </c>
      <c r="H134" s="116">
        <v>3611</v>
      </c>
      <c r="I134" s="120" t="s">
        <v>117</v>
      </c>
      <c r="J134" s="121" t="str">
        <f t="shared" si="7"/>
        <v>Locacao De Bens Imoveis</v>
      </c>
      <c r="K134" s="122">
        <v>46062</v>
      </c>
      <c r="L134" s="116">
        <v>1</v>
      </c>
      <c r="M134" s="123">
        <v>17000</v>
      </c>
      <c r="N134" s="123">
        <v>0</v>
      </c>
      <c r="O134" s="123">
        <v>0</v>
      </c>
      <c r="P134" s="123">
        <v>17000</v>
      </c>
      <c r="Q134" s="122">
        <v>46064</v>
      </c>
      <c r="R134" s="124">
        <v>888</v>
      </c>
      <c r="S134" s="125">
        <v>17000</v>
      </c>
      <c r="T134" s="125">
        <v>3599.29</v>
      </c>
      <c r="U134" s="125">
        <v>13400.71</v>
      </c>
      <c r="V134" s="126"/>
      <c r="W134" s="56" t="str">
        <f>VLOOKUP(H134,'CATEGORIZAÇÃO PARA PUBLICAÇÃO'!$A$1:$C$101,3,FALSE)</f>
        <v>LOCAÇÕES</v>
      </c>
    </row>
    <row r="135" spans="1:23" ht="69.95" hidden="1" customHeight="1" x14ac:dyDescent="0.2">
      <c r="A135" s="116">
        <v>1441</v>
      </c>
      <c r="B135" s="116">
        <v>1440011</v>
      </c>
      <c r="C135" s="116" t="s">
        <v>656</v>
      </c>
      <c r="D135" s="116" t="s">
        <v>698</v>
      </c>
      <c r="E135" s="117">
        <v>15165937000194</v>
      </c>
      <c r="F135" s="118">
        <f t="shared" si="6"/>
        <v>15165937000194</v>
      </c>
      <c r="G135" s="119" t="s">
        <v>257</v>
      </c>
      <c r="H135" s="116">
        <v>3903</v>
      </c>
      <c r="I135" s="120" t="s">
        <v>19</v>
      </c>
      <c r="J135" s="121" t="str">
        <f t="shared" si="7"/>
        <v>Fornecimento De Alimentacao</v>
      </c>
      <c r="K135" s="122">
        <v>46062</v>
      </c>
      <c r="L135" s="116">
        <v>1</v>
      </c>
      <c r="M135" s="123">
        <v>1290.5</v>
      </c>
      <c r="N135" s="123">
        <v>0</v>
      </c>
      <c r="O135" s="123">
        <v>0</v>
      </c>
      <c r="P135" s="123">
        <v>1290.5</v>
      </c>
      <c r="Q135" s="122">
        <v>46064</v>
      </c>
      <c r="R135" s="124">
        <v>808</v>
      </c>
      <c r="S135" s="125">
        <v>1290.5</v>
      </c>
      <c r="T135" s="125">
        <v>0</v>
      </c>
      <c r="U135" s="125">
        <v>1290.5</v>
      </c>
      <c r="V135" s="126"/>
      <c r="W135" s="56" t="str">
        <f>VLOOKUP(H135,'CATEGORIZAÇÃO PARA PUBLICAÇÃO'!$A$1:$C$101,3,FALSE)</f>
        <v>PRESTAÇÃO DE SERVIÇOS</v>
      </c>
    </row>
    <row r="136" spans="1:23" ht="69.95" customHeight="1" x14ac:dyDescent="0.2">
      <c r="A136" s="116">
        <v>1441</v>
      </c>
      <c r="B136" s="116">
        <v>1440011</v>
      </c>
      <c r="C136" s="116" t="s">
        <v>657</v>
      </c>
      <c r="D136" s="116" t="s">
        <v>698</v>
      </c>
      <c r="E136" s="117">
        <v>12964038000163</v>
      </c>
      <c r="F136" s="118">
        <f t="shared" si="6"/>
        <v>12964038000163</v>
      </c>
      <c r="G136" s="119" t="s">
        <v>259</v>
      </c>
      <c r="H136" s="116">
        <v>3920</v>
      </c>
      <c r="I136" s="120" t="s">
        <v>117</v>
      </c>
      <c r="J136" s="121" t="str">
        <f t="shared" si="7"/>
        <v>Locacao De Bens Imoveis</v>
      </c>
      <c r="K136" s="122">
        <v>46062</v>
      </c>
      <c r="L136" s="116">
        <v>1</v>
      </c>
      <c r="M136" s="123">
        <v>6547.24</v>
      </c>
      <c r="N136" s="123">
        <v>0</v>
      </c>
      <c r="O136" s="123">
        <v>0</v>
      </c>
      <c r="P136" s="123">
        <v>6547.24</v>
      </c>
      <c r="Q136" s="122">
        <v>46064</v>
      </c>
      <c r="R136" s="124">
        <v>906</v>
      </c>
      <c r="S136" s="125">
        <v>6547.24</v>
      </c>
      <c r="T136" s="125">
        <v>314.27</v>
      </c>
      <c r="U136" s="125">
        <v>6232.9699999999993</v>
      </c>
      <c r="V136" s="126"/>
      <c r="W136" s="56" t="str">
        <f>VLOOKUP(H136,'CATEGORIZAÇÃO PARA PUBLICAÇÃO'!$A$1:$C$101,3,FALSE)</f>
        <v>LOCAÇÕES</v>
      </c>
    </row>
    <row r="137" spans="1:23" ht="69.95" customHeight="1" x14ac:dyDescent="0.2">
      <c r="A137" s="116">
        <v>1441</v>
      </c>
      <c r="B137" s="116">
        <v>1440011</v>
      </c>
      <c r="C137" s="116" t="s">
        <v>658</v>
      </c>
      <c r="D137" s="116" t="s">
        <v>698</v>
      </c>
      <c r="E137" s="117">
        <v>26385765000180</v>
      </c>
      <c r="F137" s="118">
        <f t="shared" si="6"/>
        <v>26385765000180</v>
      </c>
      <c r="G137" s="119" t="s">
        <v>260</v>
      </c>
      <c r="H137" s="116">
        <v>3920</v>
      </c>
      <c r="I137" s="120" t="s">
        <v>117</v>
      </c>
      <c r="J137" s="121" t="str">
        <f t="shared" si="7"/>
        <v>Locacao De Bens Imoveis</v>
      </c>
      <c r="K137" s="122">
        <v>46062</v>
      </c>
      <c r="L137" s="116">
        <v>1</v>
      </c>
      <c r="M137" s="123">
        <v>37870.769999999997</v>
      </c>
      <c r="N137" s="123">
        <v>0</v>
      </c>
      <c r="O137" s="123">
        <v>0</v>
      </c>
      <c r="P137" s="123">
        <v>37870.769999999997</v>
      </c>
      <c r="Q137" s="122">
        <v>46064</v>
      </c>
      <c r="R137" s="124">
        <v>905</v>
      </c>
      <c r="S137" s="125">
        <v>37870.770000000004</v>
      </c>
      <c r="T137" s="125">
        <v>1817.8</v>
      </c>
      <c r="U137" s="125">
        <v>36052.97</v>
      </c>
      <c r="V137" s="126"/>
      <c r="W137" s="56" t="str">
        <f>VLOOKUP(H137,'CATEGORIZAÇÃO PARA PUBLICAÇÃO'!$A$1:$C$101,3,FALSE)</f>
        <v>LOCAÇÕES</v>
      </c>
    </row>
    <row r="138" spans="1:23" ht="69.95" hidden="1" customHeight="1" x14ac:dyDescent="0.2">
      <c r="A138" s="116">
        <v>1441</v>
      </c>
      <c r="B138" s="116">
        <v>1440011</v>
      </c>
      <c r="C138" s="116" t="s">
        <v>659</v>
      </c>
      <c r="D138" s="116" t="s">
        <v>698</v>
      </c>
      <c r="E138" s="117">
        <v>12057731000152</v>
      </c>
      <c r="F138" s="118">
        <f t="shared" si="6"/>
        <v>12057731000152</v>
      </c>
      <c r="G138" s="119" t="s">
        <v>261</v>
      </c>
      <c r="H138" s="116">
        <v>3922</v>
      </c>
      <c r="I138" s="120" t="s">
        <v>21</v>
      </c>
      <c r="J138" s="121" t="str">
        <f t="shared" si="7"/>
        <v>Reparos De Bens Imoveis</v>
      </c>
      <c r="K138" s="122">
        <v>46062</v>
      </c>
      <c r="L138" s="116">
        <v>1</v>
      </c>
      <c r="M138" s="123">
        <v>450</v>
      </c>
      <c r="N138" s="123">
        <v>0</v>
      </c>
      <c r="O138" s="123">
        <v>0</v>
      </c>
      <c r="P138" s="123">
        <v>450</v>
      </c>
      <c r="Q138" s="122">
        <v>46064</v>
      </c>
      <c r="R138" s="124">
        <v>802</v>
      </c>
      <c r="S138" s="125">
        <v>450</v>
      </c>
      <c r="T138" s="125">
        <v>0</v>
      </c>
      <c r="U138" s="125">
        <v>450</v>
      </c>
      <c r="V138" s="126"/>
      <c r="W138" s="56" t="str">
        <f>VLOOKUP(H138,'CATEGORIZAÇÃO PARA PUBLICAÇÃO'!$A$1:$C$101,3,FALSE)</f>
        <v>PRESTAÇÃO DE SERVIÇOS</v>
      </c>
    </row>
    <row r="139" spans="1:23" ht="69.95" hidden="1" customHeight="1" x14ac:dyDescent="0.2">
      <c r="A139" s="116">
        <v>1441</v>
      </c>
      <c r="B139" s="116">
        <v>1440011</v>
      </c>
      <c r="C139" s="116" t="s">
        <v>660</v>
      </c>
      <c r="D139" s="116" t="s">
        <v>698</v>
      </c>
      <c r="E139" s="117">
        <v>12057731000152</v>
      </c>
      <c r="F139" s="118">
        <f t="shared" si="6"/>
        <v>12057731000152</v>
      </c>
      <c r="G139" s="119" t="s">
        <v>261</v>
      </c>
      <c r="H139" s="116">
        <v>3921</v>
      </c>
      <c r="I139" s="120" t="s">
        <v>205</v>
      </c>
      <c r="J139" s="121" t="str">
        <f t="shared" si="7"/>
        <v>Reparos De Equipamentos, Instalacoes E Material Permanente</v>
      </c>
      <c r="K139" s="122">
        <v>46062</v>
      </c>
      <c r="L139" s="116">
        <v>1</v>
      </c>
      <c r="M139" s="123">
        <v>6510</v>
      </c>
      <c r="N139" s="123">
        <v>325.5</v>
      </c>
      <c r="O139" s="123">
        <v>0</v>
      </c>
      <c r="P139" s="123">
        <v>6184.5</v>
      </c>
      <c r="Q139" s="122">
        <v>46063</v>
      </c>
      <c r="R139" s="124">
        <v>770</v>
      </c>
      <c r="S139" s="125">
        <v>6184.5</v>
      </c>
      <c r="T139" s="125">
        <v>312.48</v>
      </c>
      <c r="U139" s="125">
        <v>5872.02</v>
      </c>
      <c r="V139" s="126"/>
      <c r="W139" s="56" t="str">
        <f>VLOOKUP(H139,'CATEGORIZAÇÃO PARA PUBLICAÇÃO'!$A$1:$C$101,3,FALSE)</f>
        <v>PRESTAÇÃO DE SERVIÇOS</v>
      </c>
    </row>
    <row r="140" spans="1:23" ht="69.95" hidden="1" customHeight="1" x14ac:dyDescent="0.2">
      <c r="A140" s="116">
        <v>1441</v>
      </c>
      <c r="B140" s="116">
        <v>1440011</v>
      </c>
      <c r="C140" s="116" t="s">
        <v>660</v>
      </c>
      <c r="D140" s="116" t="s">
        <v>698</v>
      </c>
      <c r="E140" s="117">
        <v>12057731000152</v>
      </c>
      <c r="F140" s="118">
        <f t="shared" si="6"/>
        <v>12057731000152</v>
      </c>
      <c r="G140" s="119" t="s">
        <v>261</v>
      </c>
      <c r="H140" s="116">
        <v>3921</v>
      </c>
      <c r="I140" s="120" t="s">
        <v>205</v>
      </c>
      <c r="J140" s="121" t="str">
        <f t="shared" si="7"/>
        <v>Reparos De Equipamentos, Instalacoes E Material Permanente</v>
      </c>
      <c r="K140" s="122">
        <v>46062</v>
      </c>
      <c r="L140" s="116" t="s">
        <v>518</v>
      </c>
      <c r="M140" s="123">
        <v>14290</v>
      </c>
      <c r="N140" s="123">
        <v>523</v>
      </c>
      <c r="O140" s="123">
        <v>9498.5</v>
      </c>
      <c r="P140" s="123">
        <v>4268.5</v>
      </c>
      <c r="Q140" s="122">
        <v>46063</v>
      </c>
      <c r="R140" s="124">
        <v>786</v>
      </c>
      <c r="S140" s="125">
        <v>4268.5</v>
      </c>
      <c r="T140" s="125">
        <v>251.04</v>
      </c>
      <c r="U140" s="125">
        <v>4017.46</v>
      </c>
      <c r="V140" s="126" t="s">
        <v>699</v>
      </c>
      <c r="W140" s="56" t="str">
        <f>VLOOKUP(H140,'CATEGORIZAÇÃO PARA PUBLICAÇÃO'!$A$1:$C$101,3,FALSE)</f>
        <v>PRESTAÇÃO DE SERVIÇOS</v>
      </c>
    </row>
    <row r="141" spans="1:23" ht="69.95" hidden="1" customHeight="1" x14ac:dyDescent="0.2">
      <c r="A141" s="116">
        <v>1441</v>
      </c>
      <c r="B141" s="116">
        <v>1440011</v>
      </c>
      <c r="C141" s="116" t="s">
        <v>660</v>
      </c>
      <c r="D141" s="116" t="s">
        <v>698</v>
      </c>
      <c r="E141" s="117">
        <v>12057731000152</v>
      </c>
      <c r="F141" s="118">
        <f t="shared" si="6"/>
        <v>12057731000152</v>
      </c>
      <c r="G141" s="119" t="s">
        <v>261</v>
      </c>
      <c r="H141" s="116">
        <v>3921</v>
      </c>
      <c r="I141" s="120" t="s">
        <v>205</v>
      </c>
      <c r="J141" s="121" t="str">
        <f t="shared" si="7"/>
        <v>Reparos De Equipamentos, Instalacoes E Material Permanente</v>
      </c>
      <c r="K141" s="122">
        <v>46062</v>
      </c>
      <c r="L141" s="116">
        <v>3</v>
      </c>
      <c r="M141" s="123">
        <v>6465</v>
      </c>
      <c r="N141" s="123">
        <v>345.75</v>
      </c>
      <c r="O141" s="123">
        <v>0</v>
      </c>
      <c r="P141" s="123">
        <v>6119.25</v>
      </c>
      <c r="Q141" s="122">
        <v>46064</v>
      </c>
      <c r="R141" s="124">
        <v>815</v>
      </c>
      <c r="S141" s="125">
        <v>6119.25</v>
      </c>
      <c r="T141" s="125">
        <v>331.92</v>
      </c>
      <c r="U141" s="125">
        <v>5787.33</v>
      </c>
      <c r="V141" s="126"/>
      <c r="W141" s="56" t="str">
        <f>VLOOKUP(H141,'CATEGORIZAÇÃO PARA PUBLICAÇÃO'!$A$1:$C$101,3,FALSE)</f>
        <v>PRESTAÇÃO DE SERVIÇOS</v>
      </c>
    </row>
    <row r="142" spans="1:23" ht="69.95" customHeight="1" x14ac:dyDescent="0.2">
      <c r="A142" s="116">
        <v>1441</v>
      </c>
      <c r="B142" s="116">
        <v>1440011</v>
      </c>
      <c r="C142" s="116" t="s">
        <v>661</v>
      </c>
      <c r="D142" s="116" t="s">
        <v>698</v>
      </c>
      <c r="E142" s="117">
        <v>45347438000189</v>
      </c>
      <c r="F142" s="118">
        <f t="shared" si="6"/>
        <v>45347438000189</v>
      </c>
      <c r="G142" s="119" t="s">
        <v>263</v>
      </c>
      <c r="H142" s="116">
        <v>3920</v>
      </c>
      <c r="I142" s="120" t="s">
        <v>117</v>
      </c>
      <c r="J142" s="121" t="str">
        <f t="shared" si="7"/>
        <v>Locacao De Bens Imoveis</v>
      </c>
      <c r="K142" s="122">
        <v>46062</v>
      </c>
      <c r="L142" s="116">
        <v>1</v>
      </c>
      <c r="M142" s="123">
        <v>15829.46</v>
      </c>
      <c r="N142" s="123">
        <v>0</v>
      </c>
      <c r="O142" s="123">
        <v>0</v>
      </c>
      <c r="P142" s="123">
        <v>15829.46</v>
      </c>
      <c r="Q142" s="122">
        <v>46064</v>
      </c>
      <c r="R142" s="124">
        <v>904</v>
      </c>
      <c r="S142" s="125">
        <v>15829.46</v>
      </c>
      <c r="T142" s="125">
        <v>759.81</v>
      </c>
      <c r="U142" s="125">
        <v>15069.65</v>
      </c>
      <c r="V142" s="126"/>
      <c r="W142" s="56" t="str">
        <f>VLOOKUP(H142,'CATEGORIZAÇÃO PARA PUBLICAÇÃO'!$A$1:$C$101,3,FALSE)</f>
        <v>LOCAÇÕES</v>
      </c>
    </row>
    <row r="143" spans="1:23" ht="69.95" hidden="1" customHeight="1" x14ac:dyDescent="0.2">
      <c r="A143" s="116">
        <v>1441</v>
      </c>
      <c r="B143" s="116">
        <v>1440011</v>
      </c>
      <c r="C143" s="116" t="s">
        <v>662</v>
      </c>
      <c r="D143" s="116" t="s">
        <v>698</v>
      </c>
      <c r="E143" s="117">
        <v>5407609000365</v>
      </c>
      <c r="F143" s="118">
        <f t="shared" si="6"/>
        <v>5407609000365</v>
      </c>
      <c r="G143" s="119" t="s">
        <v>298</v>
      </c>
      <c r="H143" s="116">
        <v>4002</v>
      </c>
      <c r="I143" s="120" t="s">
        <v>210</v>
      </c>
      <c r="J143" s="121" t="str">
        <f t="shared" si="7"/>
        <v>Servico De Tecnologia Da Informacao</v>
      </c>
      <c r="K143" s="122">
        <v>46062</v>
      </c>
      <c r="L143" s="116">
        <v>1</v>
      </c>
      <c r="M143" s="123">
        <v>303912</v>
      </c>
      <c r="N143" s="123">
        <v>7597.8</v>
      </c>
      <c r="O143" s="123">
        <v>0</v>
      </c>
      <c r="P143" s="123">
        <v>296314.2</v>
      </c>
      <c r="Q143" s="122">
        <v>46064</v>
      </c>
      <c r="R143" s="124">
        <v>820</v>
      </c>
      <c r="S143" s="125">
        <v>296314.2</v>
      </c>
      <c r="T143" s="125">
        <v>14587.78</v>
      </c>
      <c r="U143" s="125">
        <v>281726.42</v>
      </c>
      <c r="V143" s="126"/>
      <c r="W143" s="56" t="str">
        <f>VLOOKUP(H143,'CATEGORIZAÇÃO PARA PUBLICAÇÃO'!$A$1:$C$101,3,FALSE)</f>
        <v>PRESTAÇÃO DE SERVIÇOS</v>
      </c>
    </row>
    <row r="144" spans="1:23" ht="69.95" hidden="1" customHeight="1" x14ac:dyDescent="0.2">
      <c r="A144" s="116">
        <v>1441</v>
      </c>
      <c r="B144" s="116">
        <v>1440005</v>
      </c>
      <c r="C144" s="116" t="s">
        <v>663</v>
      </c>
      <c r="D144" s="116" t="s">
        <v>698</v>
      </c>
      <c r="E144" s="117">
        <v>201182000169</v>
      </c>
      <c r="F144" s="118">
        <f t="shared" si="6"/>
        <v>201182000169</v>
      </c>
      <c r="G144" s="119" t="s">
        <v>112</v>
      </c>
      <c r="H144" s="116">
        <v>3008</v>
      </c>
      <c r="I144" s="120" t="s">
        <v>111</v>
      </c>
      <c r="J144" s="121" t="str">
        <f t="shared" si="7"/>
        <v>Produtos Alimenticios</v>
      </c>
      <c r="K144" s="122">
        <v>46063</v>
      </c>
      <c r="L144" s="116">
        <v>1</v>
      </c>
      <c r="M144" s="123">
        <v>3096</v>
      </c>
      <c r="N144" s="123">
        <v>0</v>
      </c>
      <c r="O144" s="123">
        <v>0</v>
      </c>
      <c r="P144" s="123">
        <v>3096</v>
      </c>
      <c r="Q144" s="122">
        <v>46065</v>
      </c>
      <c r="R144" s="124">
        <v>27</v>
      </c>
      <c r="S144" s="125">
        <v>3096</v>
      </c>
      <c r="T144" s="125">
        <v>0</v>
      </c>
      <c r="U144" s="125">
        <v>3096</v>
      </c>
      <c r="V144" s="126"/>
      <c r="W144" s="56" t="str">
        <f>VLOOKUP(H144,'CATEGORIZAÇÃO PARA PUBLICAÇÃO'!$A$1:$C$101,3,FALSE)</f>
        <v>FORNECIMENTO DE BENS</v>
      </c>
    </row>
    <row r="145" spans="1:23" ht="69.95" hidden="1" customHeight="1" x14ac:dyDescent="0.2">
      <c r="A145" s="116">
        <v>1441</v>
      </c>
      <c r="B145" s="116">
        <v>1440011</v>
      </c>
      <c r="C145" s="116" t="s">
        <v>664</v>
      </c>
      <c r="D145" s="116" t="s">
        <v>698</v>
      </c>
      <c r="E145" s="117">
        <v>8458633000150</v>
      </c>
      <c r="F145" s="118">
        <f t="shared" si="6"/>
        <v>8458633000150</v>
      </c>
      <c r="G145" s="119" t="s">
        <v>206</v>
      </c>
      <c r="H145" s="116">
        <v>3921</v>
      </c>
      <c r="I145" s="120" t="s">
        <v>205</v>
      </c>
      <c r="J145" s="121" t="str">
        <f t="shared" si="7"/>
        <v>Reparos De Equipamentos, Instalacoes E Material Permanente</v>
      </c>
      <c r="K145" s="122">
        <v>46063</v>
      </c>
      <c r="L145" s="116">
        <v>1</v>
      </c>
      <c r="M145" s="123">
        <v>2458.1999999999998</v>
      </c>
      <c r="N145" s="123">
        <v>0</v>
      </c>
      <c r="O145" s="123">
        <v>0</v>
      </c>
      <c r="P145" s="123">
        <v>2458.1999999999998</v>
      </c>
      <c r="Q145" s="122">
        <v>46064</v>
      </c>
      <c r="R145" s="124">
        <v>810</v>
      </c>
      <c r="S145" s="125">
        <v>2458.1999999999998</v>
      </c>
      <c r="T145" s="125">
        <v>0</v>
      </c>
      <c r="U145" s="125">
        <v>2458.1999999999998</v>
      </c>
      <c r="V145" s="126"/>
      <c r="W145" s="56" t="str">
        <f>VLOOKUP(H145,'CATEGORIZAÇÃO PARA PUBLICAÇÃO'!$A$1:$C$101,3,FALSE)</f>
        <v>PRESTAÇÃO DE SERVIÇOS</v>
      </c>
    </row>
    <row r="146" spans="1:23" ht="69.95" hidden="1" customHeight="1" x14ac:dyDescent="0.2">
      <c r="A146" s="116">
        <v>1441</v>
      </c>
      <c r="B146" s="116">
        <v>1440011</v>
      </c>
      <c r="C146" s="116" t="s">
        <v>665</v>
      </c>
      <c r="D146" s="116" t="s">
        <v>698</v>
      </c>
      <c r="E146" s="117">
        <v>29156814000100</v>
      </c>
      <c r="F146" s="118">
        <f t="shared" si="6"/>
        <v>29156814000100</v>
      </c>
      <c r="G146" s="119" t="s">
        <v>258</v>
      </c>
      <c r="H146" s="116">
        <v>3921</v>
      </c>
      <c r="I146" s="120" t="s">
        <v>205</v>
      </c>
      <c r="J146" s="121" t="str">
        <f t="shared" si="7"/>
        <v>Reparos De Equipamentos, Instalacoes E Material Permanente</v>
      </c>
      <c r="K146" s="122">
        <v>46063</v>
      </c>
      <c r="L146" s="116">
        <v>1</v>
      </c>
      <c r="M146" s="123">
        <v>20215</v>
      </c>
      <c r="N146" s="123">
        <v>0</v>
      </c>
      <c r="O146" s="123">
        <v>0</v>
      </c>
      <c r="P146" s="123">
        <v>20215</v>
      </c>
      <c r="Q146" s="122">
        <v>46064</v>
      </c>
      <c r="R146" s="124">
        <v>818</v>
      </c>
      <c r="S146" s="125">
        <v>20215</v>
      </c>
      <c r="T146" s="125">
        <v>0</v>
      </c>
      <c r="U146" s="125">
        <v>20215</v>
      </c>
      <c r="V146" s="126"/>
      <c r="W146" s="56" t="str">
        <f>VLOOKUP(H146,'CATEGORIZAÇÃO PARA PUBLICAÇÃO'!$A$1:$C$101,3,FALSE)</f>
        <v>PRESTAÇÃO DE SERVIÇOS</v>
      </c>
    </row>
    <row r="147" spans="1:23" ht="69.95" hidden="1" customHeight="1" x14ac:dyDescent="0.2">
      <c r="A147" s="116">
        <v>1441</v>
      </c>
      <c r="B147" s="116">
        <v>1440011</v>
      </c>
      <c r="C147" s="116" t="s">
        <v>659</v>
      </c>
      <c r="D147" s="116" t="s">
        <v>698</v>
      </c>
      <c r="E147" s="117">
        <v>12057731000152</v>
      </c>
      <c r="F147" s="118">
        <f t="shared" si="6"/>
        <v>12057731000152</v>
      </c>
      <c r="G147" s="119" t="s">
        <v>261</v>
      </c>
      <c r="H147" s="116">
        <v>3922</v>
      </c>
      <c r="I147" s="120" t="s">
        <v>21</v>
      </c>
      <c r="J147" s="121" t="str">
        <f t="shared" si="7"/>
        <v>Reparos De Bens Imoveis</v>
      </c>
      <c r="K147" s="122">
        <v>46063</v>
      </c>
      <c r="L147" s="116">
        <v>2</v>
      </c>
      <c r="M147" s="123">
        <v>700</v>
      </c>
      <c r="N147" s="123">
        <v>0</v>
      </c>
      <c r="O147" s="123">
        <v>0</v>
      </c>
      <c r="P147" s="123">
        <v>700</v>
      </c>
      <c r="Q147" s="122">
        <v>46063</v>
      </c>
      <c r="R147" s="124">
        <v>784</v>
      </c>
      <c r="S147" s="125">
        <v>700</v>
      </c>
      <c r="T147" s="125">
        <v>0</v>
      </c>
      <c r="U147" s="125">
        <v>700</v>
      </c>
      <c r="V147" s="126"/>
      <c r="W147" s="56" t="str">
        <f>VLOOKUP(H147,'CATEGORIZAÇÃO PARA PUBLICAÇÃO'!$A$1:$C$101,3,FALSE)</f>
        <v>PRESTAÇÃO DE SERVIÇOS</v>
      </c>
    </row>
    <row r="148" spans="1:23" ht="69.95" hidden="1" customHeight="1" x14ac:dyDescent="0.2">
      <c r="A148" s="116">
        <v>1441</v>
      </c>
      <c r="B148" s="116">
        <v>1440011</v>
      </c>
      <c r="C148" s="116" t="s">
        <v>666</v>
      </c>
      <c r="D148" s="116" t="s">
        <v>698</v>
      </c>
      <c r="E148" s="117">
        <v>46019498000135</v>
      </c>
      <c r="F148" s="118">
        <f t="shared" si="6"/>
        <v>46019498000135</v>
      </c>
      <c r="G148" s="119" t="s">
        <v>209</v>
      </c>
      <c r="H148" s="116">
        <v>4002</v>
      </c>
      <c r="I148" s="120" t="s">
        <v>210</v>
      </c>
      <c r="J148" s="121" t="str">
        <f t="shared" si="7"/>
        <v>Servico De Tecnologia Da Informacao</v>
      </c>
      <c r="K148" s="122">
        <v>46064</v>
      </c>
      <c r="L148" s="116">
        <v>1</v>
      </c>
      <c r="M148" s="123">
        <v>7527.71</v>
      </c>
      <c r="N148" s="123">
        <v>0</v>
      </c>
      <c r="O148" s="123">
        <v>0</v>
      </c>
      <c r="P148" s="123">
        <v>7527.71</v>
      </c>
      <c r="Q148" s="122">
        <v>46065</v>
      </c>
      <c r="R148" s="124">
        <v>934</v>
      </c>
      <c r="S148" s="125">
        <v>7527.71</v>
      </c>
      <c r="T148" s="125">
        <v>361.33</v>
      </c>
      <c r="U148" s="125">
        <v>7166.38</v>
      </c>
      <c r="V148" s="126"/>
      <c r="W148" s="56" t="str">
        <f>VLOOKUP(H148,'CATEGORIZAÇÃO PARA PUBLICAÇÃO'!$A$1:$C$101,3,FALSE)</f>
        <v>PRESTAÇÃO DE SERVIÇOS</v>
      </c>
    </row>
    <row r="149" spans="1:23" ht="69.95" hidden="1" customHeight="1" x14ac:dyDescent="0.2">
      <c r="A149" s="116">
        <v>1441</v>
      </c>
      <c r="B149" s="116">
        <v>1440011</v>
      </c>
      <c r="C149" s="116" t="s">
        <v>667</v>
      </c>
      <c r="D149" s="116" t="s">
        <v>698</v>
      </c>
      <c r="E149" s="117">
        <v>6880466000105</v>
      </c>
      <c r="F149" s="118">
        <f t="shared" si="6"/>
        <v>6880466000105</v>
      </c>
      <c r="G149" s="119" t="s">
        <v>247</v>
      </c>
      <c r="H149" s="116">
        <v>3939</v>
      </c>
      <c r="I149" s="120" t="s">
        <v>248</v>
      </c>
      <c r="J149" s="121" t="str">
        <f t="shared" si="7"/>
        <v>Servicos De Publicacao E Divulgacao</v>
      </c>
      <c r="K149" s="122">
        <v>46064</v>
      </c>
      <c r="L149" s="116">
        <v>1</v>
      </c>
      <c r="M149" s="123">
        <v>220</v>
      </c>
      <c r="N149" s="123">
        <v>3.4</v>
      </c>
      <c r="O149" s="123">
        <v>0</v>
      </c>
      <c r="P149" s="123">
        <v>216.6</v>
      </c>
      <c r="Q149" s="122">
        <v>46077</v>
      </c>
      <c r="R149" s="124">
        <v>1118</v>
      </c>
      <c r="S149" s="125">
        <v>216.6</v>
      </c>
      <c r="T149" s="125">
        <v>10.56</v>
      </c>
      <c r="U149" s="125">
        <v>206.04</v>
      </c>
      <c r="V149" s="126" t="s">
        <v>720</v>
      </c>
      <c r="W149" s="56" t="str">
        <f>VLOOKUP(H149,'CATEGORIZAÇÃO PARA PUBLICAÇÃO'!$A$1:$C$101,3,FALSE)</f>
        <v>PRESTAÇÃO DE SERVIÇOS</v>
      </c>
    </row>
    <row r="150" spans="1:23" ht="69.95" hidden="1" customHeight="1" x14ac:dyDescent="0.2">
      <c r="A150" s="116">
        <v>1441</v>
      </c>
      <c r="B150" s="116">
        <v>1440011</v>
      </c>
      <c r="C150" s="116" t="s">
        <v>665</v>
      </c>
      <c r="D150" s="116" t="s">
        <v>698</v>
      </c>
      <c r="E150" s="117">
        <v>29156814000100</v>
      </c>
      <c r="F150" s="118">
        <f t="shared" si="6"/>
        <v>29156814000100</v>
      </c>
      <c r="G150" s="119" t="s">
        <v>258</v>
      </c>
      <c r="H150" s="116">
        <v>3921</v>
      </c>
      <c r="I150" s="120" t="s">
        <v>205</v>
      </c>
      <c r="J150" s="121" t="str">
        <f t="shared" si="7"/>
        <v>Reparos De Equipamentos, Instalacoes E Material Permanente</v>
      </c>
      <c r="K150" s="122">
        <v>46064</v>
      </c>
      <c r="L150" s="116">
        <v>2</v>
      </c>
      <c r="M150" s="123">
        <v>131.80000000000001</v>
      </c>
      <c r="N150" s="123">
        <v>0</v>
      </c>
      <c r="O150" s="123">
        <v>0</v>
      </c>
      <c r="P150" s="123">
        <v>131.80000000000001</v>
      </c>
      <c r="Q150" s="122">
        <v>46065</v>
      </c>
      <c r="R150" s="124">
        <v>936</v>
      </c>
      <c r="S150" s="125">
        <v>131.80000000000001</v>
      </c>
      <c r="T150" s="125">
        <v>0</v>
      </c>
      <c r="U150" s="125">
        <v>131.80000000000001</v>
      </c>
      <c r="V150" s="126"/>
      <c r="W150" s="56" t="str">
        <f>VLOOKUP(H150,'CATEGORIZAÇÃO PARA PUBLICAÇÃO'!$A$1:$C$101,3,FALSE)</f>
        <v>PRESTAÇÃO DE SERVIÇOS</v>
      </c>
    </row>
    <row r="151" spans="1:23" ht="69.95" customHeight="1" x14ac:dyDescent="0.2">
      <c r="A151" s="116">
        <v>1441</v>
      </c>
      <c r="B151" s="116">
        <v>1440011</v>
      </c>
      <c r="C151" s="116" t="s">
        <v>668</v>
      </c>
      <c r="D151" s="116" t="s">
        <v>698</v>
      </c>
      <c r="E151" s="117">
        <v>18229133000108</v>
      </c>
      <c r="F151" s="118">
        <f t="shared" si="6"/>
        <v>18229133000108</v>
      </c>
      <c r="G151" s="119" t="s">
        <v>264</v>
      </c>
      <c r="H151" s="116">
        <v>3920</v>
      </c>
      <c r="I151" s="120" t="s">
        <v>117</v>
      </c>
      <c r="J151" s="121" t="str">
        <f t="shared" si="7"/>
        <v>Locacao De Bens Imoveis</v>
      </c>
      <c r="K151" s="122">
        <v>46064</v>
      </c>
      <c r="L151" s="116">
        <v>1</v>
      </c>
      <c r="M151" s="123">
        <v>4950.22</v>
      </c>
      <c r="N151" s="123">
        <v>0</v>
      </c>
      <c r="O151" s="123">
        <v>0</v>
      </c>
      <c r="P151" s="123">
        <v>4950.22</v>
      </c>
      <c r="Q151" s="122">
        <v>46064</v>
      </c>
      <c r="R151" s="124">
        <v>916</v>
      </c>
      <c r="S151" s="125">
        <v>4950.2199999999993</v>
      </c>
      <c r="T151" s="125">
        <v>237.61</v>
      </c>
      <c r="U151" s="125">
        <v>4712.6099999999997</v>
      </c>
      <c r="V151" s="126"/>
      <c r="W151" s="56" t="str">
        <f>VLOOKUP(H151,'CATEGORIZAÇÃO PARA PUBLICAÇÃO'!$A$1:$C$101,3,FALSE)</f>
        <v>LOCAÇÕES</v>
      </c>
    </row>
    <row r="152" spans="1:23" ht="69.95" hidden="1" customHeight="1" x14ac:dyDescent="0.2">
      <c r="A152" s="116">
        <v>1441</v>
      </c>
      <c r="B152" s="116">
        <v>1440011</v>
      </c>
      <c r="C152" s="116" t="s">
        <v>669</v>
      </c>
      <c r="D152" s="116" t="s">
        <v>698</v>
      </c>
      <c r="E152" s="117">
        <v>3410541000186</v>
      </c>
      <c r="F152" s="118">
        <f t="shared" si="6"/>
        <v>3410541000186</v>
      </c>
      <c r="G152" s="119" t="s">
        <v>265</v>
      </c>
      <c r="H152" s="116">
        <v>3921</v>
      </c>
      <c r="I152" s="120" t="s">
        <v>205</v>
      </c>
      <c r="J152" s="121" t="str">
        <f t="shared" si="7"/>
        <v>Reparos De Equipamentos, Instalacoes E Material Permanente</v>
      </c>
      <c r="K152" s="122">
        <v>46064</v>
      </c>
      <c r="L152" s="116">
        <v>1</v>
      </c>
      <c r="M152" s="123">
        <v>25328.6</v>
      </c>
      <c r="N152" s="123">
        <v>990.35</v>
      </c>
      <c r="O152" s="123">
        <v>0</v>
      </c>
      <c r="P152" s="123">
        <v>24338.25</v>
      </c>
      <c r="Q152" s="122">
        <v>46065</v>
      </c>
      <c r="R152" s="124">
        <v>944</v>
      </c>
      <c r="S152" s="125">
        <v>24338.25</v>
      </c>
      <c r="T152" s="125">
        <v>0</v>
      </c>
      <c r="U152" s="125">
        <v>24338.25</v>
      </c>
      <c r="V152" s="126"/>
      <c r="W152" s="56" t="str">
        <f>VLOOKUP(H152,'CATEGORIZAÇÃO PARA PUBLICAÇÃO'!$A$1:$C$101,3,FALSE)</f>
        <v>PRESTAÇÃO DE SERVIÇOS</v>
      </c>
    </row>
    <row r="153" spans="1:23" ht="69.95" customHeight="1" x14ac:dyDescent="0.2">
      <c r="A153" s="116">
        <v>1441</v>
      </c>
      <c r="B153" s="116">
        <v>1440011</v>
      </c>
      <c r="C153" s="116" t="s">
        <v>670</v>
      </c>
      <c r="D153" s="116" t="s">
        <v>698</v>
      </c>
      <c r="E153" s="117">
        <v>9264396000159</v>
      </c>
      <c r="F153" s="118">
        <f t="shared" si="6"/>
        <v>9264396000159</v>
      </c>
      <c r="G153" s="119" t="s">
        <v>266</v>
      </c>
      <c r="H153" s="116">
        <v>3920</v>
      </c>
      <c r="I153" s="120" t="s">
        <v>117</v>
      </c>
      <c r="J153" s="121" t="str">
        <f t="shared" si="7"/>
        <v>Locacao De Bens Imoveis</v>
      </c>
      <c r="K153" s="122">
        <v>46064</v>
      </c>
      <c r="L153" s="116">
        <v>1</v>
      </c>
      <c r="M153" s="123">
        <v>4094.61</v>
      </c>
      <c r="N153" s="123">
        <v>0</v>
      </c>
      <c r="O153" s="123">
        <v>0</v>
      </c>
      <c r="P153" s="123">
        <v>4094.61</v>
      </c>
      <c r="Q153" s="122">
        <v>46064</v>
      </c>
      <c r="R153" s="124">
        <v>915</v>
      </c>
      <c r="S153" s="125">
        <v>4094.61</v>
      </c>
      <c r="T153" s="125">
        <v>196.54</v>
      </c>
      <c r="U153" s="125">
        <v>3898.07</v>
      </c>
      <c r="V153" s="126"/>
      <c r="W153" s="56" t="str">
        <f>VLOOKUP(H153,'CATEGORIZAÇÃO PARA PUBLICAÇÃO'!$A$1:$C$101,3,FALSE)</f>
        <v>LOCAÇÕES</v>
      </c>
    </row>
    <row r="154" spans="1:23" ht="69.95" customHeight="1" x14ac:dyDescent="0.2">
      <c r="A154" s="116">
        <v>1441</v>
      </c>
      <c r="B154" s="116">
        <v>1440011</v>
      </c>
      <c r="C154" s="116" t="s">
        <v>671</v>
      </c>
      <c r="D154" s="116" t="s">
        <v>698</v>
      </c>
      <c r="E154" s="117">
        <v>7329219000188</v>
      </c>
      <c r="F154" s="118">
        <f t="shared" si="6"/>
        <v>7329219000188</v>
      </c>
      <c r="G154" s="119" t="s">
        <v>267</v>
      </c>
      <c r="H154" s="116">
        <v>3920</v>
      </c>
      <c r="I154" s="120" t="s">
        <v>117</v>
      </c>
      <c r="J154" s="121" t="str">
        <f t="shared" si="7"/>
        <v>Locacao De Bens Imoveis</v>
      </c>
      <c r="K154" s="122">
        <v>46064</v>
      </c>
      <c r="L154" s="116">
        <v>1</v>
      </c>
      <c r="M154" s="123">
        <v>21000</v>
      </c>
      <c r="N154" s="123">
        <v>0</v>
      </c>
      <c r="O154" s="123">
        <v>0</v>
      </c>
      <c r="P154" s="123">
        <v>21000</v>
      </c>
      <c r="Q154" s="122">
        <v>46064</v>
      </c>
      <c r="R154" s="124">
        <v>917</v>
      </c>
      <c r="S154" s="125">
        <v>21000</v>
      </c>
      <c r="T154" s="125">
        <v>1008</v>
      </c>
      <c r="U154" s="125">
        <v>19992</v>
      </c>
      <c r="V154" s="126"/>
      <c r="W154" s="56" t="str">
        <f>VLOOKUP(H154,'CATEGORIZAÇÃO PARA PUBLICAÇÃO'!$A$1:$C$101,3,FALSE)</f>
        <v>LOCAÇÕES</v>
      </c>
    </row>
    <row r="155" spans="1:23" ht="69.95" hidden="1" customHeight="1" x14ac:dyDescent="0.2">
      <c r="A155" s="116">
        <v>1441</v>
      </c>
      <c r="B155" s="116">
        <v>1440011</v>
      </c>
      <c r="C155" s="116" t="s">
        <v>672</v>
      </c>
      <c r="D155" s="116" t="s">
        <v>698</v>
      </c>
      <c r="E155" s="117">
        <v>3354844000129</v>
      </c>
      <c r="F155" s="118">
        <f t="shared" si="6"/>
        <v>3354844000129</v>
      </c>
      <c r="G155" s="119" t="s">
        <v>268</v>
      </c>
      <c r="H155" s="116">
        <v>4002</v>
      </c>
      <c r="I155" s="120" t="s">
        <v>210</v>
      </c>
      <c r="J155" s="121" t="str">
        <f t="shared" si="7"/>
        <v>Servico De Tecnologia Da Informacao</v>
      </c>
      <c r="K155" s="122">
        <v>46064</v>
      </c>
      <c r="L155" s="116">
        <v>1</v>
      </c>
      <c r="M155" s="123">
        <v>153608.95999999999</v>
      </c>
      <c r="N155" s="123">
        <v>0</v>
      </c>
      <c r="O155" s="123">
        <v>0</v>
      </c>
      <c r="P155" s="123">
        <v>153608.95999999999</v>
      </c>
      <c r="Q155" s="122">
        <v>46065</v>
      </c>
      <c r="R155" s="124">
        <v>948</v>
      </c>
      <c r="S155" s="125">
        <v>153608.96000000002</v>
      </c>
      <c r="T155" s="125">
        <v>7373.23</v>
      </c>
      <c r="U155" s="125">
        <v>146235.73000000001</v>
      </c>
      <c r="V155" s="126"/>
      <c r="W155" s="56" t="str">
        <f>VLOOKUP(H155,'CATEGORIZAÇÃO PARA PUBLICAÇÃO'!$A$1:$C$101,3,FALSE)</f>
        <v>PRESTAÇÃO DE SERVIÇOS</v>
      </c>
    </row>
    <row r="156" spans="1:23" ht="69.95" hidden="1" customHeight="1" x14ac:dyDescent="0.2">
      <c r="A156" s="116">
        <v>1441</v>
      </c>
      <c r="B156" s="116">
        <v>1440011</v>
      </c>
      <c r="C156" s="116" t="s">
        <v>673</v>
      </c>
      <c r="D156" s="116" t="s">
        <v>698</v>
      </c>
      <c r="E156" s="117">
        <v>14822303000102</v>
      </c>
      <c r="F156" s="118">
        <f t="shared" si="6"/>
        <v>14822303000102</v>
      </c>
      <c r="G156" s="119" t="s">
        <v>269</v>
      </c>
      <c r="H156" s="116">
        <v>4002</v>
      </c>
      <c r="I156" s="120" t="s">
        <v>210</v>
      </c>
      <c r="J156" s="121" t="str">
        <f t="shared" si="7"/>
        <v>Servico De Tecnologia Da Informacao</v>
      </c>
      <c r="K156" s="122">
        <v>46064</v>
      </c>
      <c r="L156" s="116">
        <v>1</v>
      </c>
      <c r="M156" s="123">
        <v>59496.74</v>
      </c>
      <c r="N156" s="123">
        <v>0</v>
      </c>
      <c r="O156" s="123">
        <v>0</v>
      </c>
      <c r="P156" s="123">
        <v>59496.74</v>
      </c>
      <c r="Q156" s="122">
        <v>46065</v>
      </c>
      <c r="R156" s="124">
        <v>939</v>
      </c>
      <c r="S156" s="125">
        <v>59496.74</v>
      </c>
      <c r="T156" s="125">
        <v>2855.85</v>
      </c>
      <c r="U156" s="125">
        <v>56640.89</v>
      </c>
      <c r="V156" s="126"/>
      <c r="W156" s="56" t="str">
        <f>VLOOKUP(H156,'CATEGORIZAÇÃO PARA PUBLICAÇÃO'!$A$1:$C$101,3,FALSE)</f>
        <v>PRESTAÇÃO DE SERVIÇOS</v>
      </c>
    </row>
    <row r="157" spans="1:23" ht="69.95" hidden="1" customHeight="1" x14ac:dyDescent="0.2">
      <c r="A157" s="116">
        <v>1441</v>
      </c>
      <c r="B157" s="116">
        <v>1440005</v>
      </c>
      <c r="C157" s="116" t="s">
        <v>674</v>
      </c>
      <c r="D157" s="116" t="s">
        <v>698</v>
      </c>
      <c r="E157" s="117">
        <v>2055429000101</v>
      </c>
      <c r="F157" s="118">
        <f t="shared" si="6"/>
        <v>2055429000101</v>
      </c>
      <c r="G157" s="119" t="s">
        <v>304</v>
      </c>
      <c r="H157" s="116">
        <v>3008</v>
      </c>
      <c r="I157" s="120" t="s">
        <v>111</v>
      </c>
      <c r="J157" s="121" t="str">
        <f t="shared" si="7"/>
        <v>Produtos Alimenticios</v>
      </c>
      <c r="K157" s="122">
        <v>46064</v>
      </c>
      <c r="L157" s="116">
        <v>1</v>
      </c>
      <c r="M157" s="123">
        <v>237.5</v>
      </c>
      <c r="N157" s="123">
        <v>0</v>
      </c>
      <c r="O157" s="123">
        <v>0</v>
      </c>
      <c r="P157" s="123">
        <v>237.5</v>
      </c>
      <c r="Q157" s="122">
        <v>46065</v>
      </c>
      <c r="R157" s="124">
        <v>29</v>
      </c>
      <c r="S157" s="125">
        <v>237.5</v>
      </c>
      <c r="T157" s="125">
        <v>0</v>
      </c>
      <c r="U157" s="125">
        <v>237.5</v>
      </c>
      <c r="V157" s="126"/>
      <c r="W157" s="56" t="str">
        <f>VLOOKUP(H157,'CATEGORIZAÇÃO PARA PUBLICAÇÃO'!$A$1:$C$101,3,FALSE)</f>
        <v>FORNECIMENTO DE BENS</v>
      </c>
    </row>
    <row r="158" spans="1:23" ht="69.95" hidden="1" customHeight="1" x14ac:dyDescent="0.2">
      <c r="A158" s="116">
        <v>1441</v>
      </c>
      <c r="B158" s="116">
        <v>1440005</v>
      </c>
      <c r="C158" s="116" t="s">
        <v>674</v>
      </c>
      <c r="D158" s="116" t="s">
        <v>698</v>
      </c>
      <c r="E158" s="117">
        <v>2055429000101</v>
      </c>
      <c r="F158" s="118">
        <f t="shared" si="6"/>
        <v>2055429000101</v>
      </c>
      <c r="G158" s="119" t="s">
        <v>304</v>
      </c>
      <c r="H158" s="116">
        <v>3008</v>
      </c>
      <c r="I158" s="120" t="s">
        <v>111</v>
      </c>
      <c r="J158" s="121" t="str">
        <f t="shared" si="7"/>
        <v>Produtos Alimenticios</v>
      </c>
      <c r="K158" s="122">
        <v>46064</v>
      </c>
      <c r="L158" s="116">
        <v>2</v>
      </c>
      <c r="M158" s="123">
        <v>150</v>
      </c>
      <c r="N158" s="123">
        <v>0</v>
      </c>
      <c r="O158" s="123">
        <v>0</v>
      </c>
      <c r="P158" s="123">
        <v>150</v>
      </c>
      <c r="Q158" s="122">
        <v>46065</v>
      </c>
      <c r="R158" s="124">
        <v>28</v>
      </c>
      <c r="S158" s="125">
        <v>150</v>
      </c>
      <c r="T158" s="125">
        <v>0</v>
      </c>
      <c r="U158" s="125">
        <v>150</v>
      </c>
      <c r="V158" s="126"/>
      <c r="W158" s="56" t="str">
        <f>VLOOKUP(H158,'CATEGORIZAÇÃO PARA PUBLICAÇÃO'!$A$1:$C$101,3,FALSE)</f>
        <v>FORNECIMENTO DE BENS</v>
      </c>
    </row>
    <row r="159" spans="1:23" ht="69.95" customHeight="1" x14ac:dyDescent="0.2">
      <c r="A159" s="116">
        <v>1441</v>
      </c>
      <c r="B159" s="116">
        <v>1440011</v>
      </c>
      <c r="C159" s="116" t="s">
        <v>675</v>
      </c>
      <c r="D159" s="116" t="s">
        <v>698</v>
      </c>
      <c r="E159" s="117">
        <v>21154554000113</v>
      </c>
      <c r="F159" s="118">
        <f t="shared" si="6"/>
        <v>21154554000113</v>
      </c>
      <c r="G159" s="119" t="s">
        <v>129</v>
      </c>
      <c r="H159" s="116">
        <v>3920</v>
      </c>
      <c r="I159" s="120" t="s">
        <v>117</v>
      </c>
      <c r="J159" s="121" t="str">
        <f t="shared" si="7"/>
        <v>Locacao De Bens Imoveis</v>
      </c>
      <c r="K159" s="122">
        <v>46064</v>
      </c>
      <c r="L159" s="116">
        <v>2</v>
      </c>
      <c r="M159" s="123">
        <v>17699.36</v>
      </c>
      <c r="N159" s="123">
        <v>0</v>
      </c>
      <c r="O159" s="123">
        <v>0</v>
      </c>
      <c r="P159" s="123">
        <v>17699.36</v>
      </c>
      <c r="Q159" s="122">
        <v>46072</v>
      </c>
      <c r="R159" s="124">
        <v>240</v>
      </c>
      <c r="S159" s="125">
        <v>17699.36</v>
      </c>
      <c r="T159" s="125">
        <v>0</v>
      </c>
      <c r="U159" s="125">
        <v>17699.36</v>
      </c>
      <c r="V159" s="126" t="s">
        <v>719</v>
      </c>
      <c r="W159" s="56" t="str">
        <f>VLOOKUP(H159,'CATEGORIZAÇÃO PARA PUBLICAÇÃO'!$A$1:$C$101,3,FALSE)</f>
        <v>LOCAÇÕES</v>
      </c>
    </row>
    <row r="160" spans="1:23" ht="69.95" hidden="1" customHeight="1" x14ac:dyDescent="0.2">
      <c r="A160" s="116">
        <v>1441</v>
      </c>
      <c r="B160" s="116">
        <v>1440005</v>
      </c>
      <c r="C160" s="116" t="s">
        <v>676</v>
      </c>
      <c r="D160" s="116" t="s">
        <v>698</v>
      </c>
      <c r="E160" s="117">
        <v>26759927000101</v>
      </c>
      <c r="F160" s="118">
        <f t="shared" si="6"/>
        <v>26759927000101</v>
      </c>
      <c r="G160" s="119" t="s">
        <v>107</v>
      </c>
      <c r="H160" s="116">
        <v>3017</v>
      </c>
      <c r="I160" s="120" t="s">
        <v>108</v>
      </c>
      <c r="J160" s="121" t="str">
        <f t="shared" si="7"/>
        <v>Artigos Para Limpeza E Higiene</v>
      </c>
      <c r="K160" s="122">
        <v>46065</v>
      </c>
      <c r="L160" s="116">
        <v>1</v>
      </c>
      <c r="M160" s="123">
        <v>5980</v>
      </c>
      <c r="N160" s="123">
        <v>0</v>
      </c>
      <c r="O160" s="123">
        <v>0</v>
      </c>
      <c r="P160" s="123">
        <v>5980</v>
      </c>
      <c r="Q160" s="122">
        <v>46065</v>
      </c>
      <c r="R160" s="124">
        <v>30</v>
      </c>
      <c r="S160" s="125">
        <v>5980</v>
      </c>
      <c r="T160" s="125">
        <v>0</v>
      </c>
      <c r="U160" s="125">
        <v>5980</v>
      </c>
      <c r="V160" s="126"/>
      <c r="W160" s="56" t="str">
        <f>VLOOKUP(H160,'CATEGORIZAÇÃO PARA PUBLICAÇÃO'!$A$1:$C$101,3,FALSE)</f>
        <v>FORNECIMENTO DE BENS</v>
      </c>
    </row>
    <row r="161" spans="1:23" ht="69.95" hidden="1" customHeight="1" x14ac:dyDescent="0.2">
      <c r="A161" s="116">
        <v>1441</v>
      </c>
      <c r="B161" s="116">
        <v>1440005</v>
      </c>
      <c r="C161" s="116" t="s">
        <v>677</v>
      </c>
      <c r="D161" s="116" t="s">
        <v>698</v>
      </c>
      <c r="E161" s="117">
        <v>26759927000101</v>
      </c>
      <c r="F161" s="118">
        <f t="shared" si="6"/>
        <v>26759927000101</v>
      </c>
      <c r="G161" s="119" t="s">
        <v>107</v>
      </c>
      <c r="H161" s="116">
        <v>3003</v>
      </c>
      <c r="I161" s="120" t="s">
        <v>109</v>
      </c>
      <c r="J161" s="121" t="str">
        <f t="shared" si="7"/>
        <v>Utensilios Para Copa, Refeitorio E Cozinha</v>
      </c>
      <c r="K161" s="122">
        <v>46065</v>
      </c>
      <c r="L161" s="116">
        <v>1</v>
      </c>
      <c r="M161" s="123">
        <v>1381.5</v>
      </c>
      <c r="N161" s="123">
        <v>0</v>
      </c>
      <c r="O161" s="123">
        <v>0</v>
      </c>
      <c r="P161" s="123">
        <v>1381.5</v>
      </c>
      <c r="Q161" s="122">
        <v>46065</v>
      </c>
      <c r="R161" s="124">
        <v>31</v>
      </c>
      <c r="S161" s="125">
        <v>1381.5</v>
      </c>
      <c r="T161" s="125">
        <v>0</v>
      </c>
      <c r="U161" s="125">
        <v>1381.5</v>
      </c>
      <c r="V161" s="126"/>
      <c r="W161" s="56" t="str">
        <f>VLOOKUP(H161,'CATEGORIZAÇÃO PARA PUBLICAÇÃO'!$A$1:$C$101,3,FALSE)</f>
        <v>FORNECIMENTO DE BENS</v>
      </c>
    </row>
    <row r="162" spans="1:23" ht="69.95" hidden="1" customHeight="1" x14ac:dyDescent="0.2">
      <c r="A162" s="116">
        <v>1441</v>
      </c>
      <c r="B162" s="116">
        <v>1440005</v>
      </c>
      <c r="C162" s="116" t="s">
        <v>525</v>
      </c>
      <c r="D162" s="116" t="s">
        <v>698</v>
      </c>
      <c r="E162" s="117">
        <v>27386559000158</v>
      </c>
      <c r="F162" s="118">
        <f t="shared" si="6"/>
        <v>27386559000158</v>
      </c>
      <c r="G162" s="119" t="s">
        <v>115</v>
      </c>
      <c r="H162" s="116">
        <v>3008</v>
      </c>
      <c r="I162" s="120" t="s">
        <v>111</v>
      </c>
      <c r="J162" s="121" t="str">
        <f t="shared" si="7"/>
        <v>Produtos Alimenticios</v>
      </c>
      <c r="K162" s="122">
        <v>46065</v>
      </c>
      <c r="L162" s="116">
        <v>1</v>
      </c>
      <c r="M162" s="123">
        <v>7795</v>
      </c>
      <c r="N162" s="123">
        <v>0</v>
      </c>
      <c r="O162" s="123">
        <v>0</v>
      </c>
      <c r="P162" s="123">
        <v>7795</v>
      </c>
      <c r="Q162" s="122">
        <v>46065</v>
      </c>
      <c r="R162" s="124">
        <v>32</v>
      </c>
      <c r="S162" s="125">
        <v>7795</v>
      </c>
      <c r="T162" s="125">
        <v>0</v>
      </c>
      <c r="U162" s="125">
        <v>7795</v>
      </c>
      <c r="V162" s="126"/>
      <c r="W162" s="56" t="str">
        <f>VLOOKUP(H162,'CATEGORIZAÇÃO PARA PUBLICAÇÃO'!$A$1:$C$101,3,FALSE)</f>
        <v>FORNECIMENTO DE BENS</v>
      </c>
    </row>
    <row r="163" spans="1:23" ht="69.95" customHeight="1" x14ac:dyDescent="0.2">
      <c r="A163" s="116">
        <v>1441</v>
      </c>
      <c r="B163" s="116">
        <v>1440011</v>
      </c>
      <c r="C163" s="116" t="s">
        <v>590</v>
      </c>
      <c r="D163" s="116" t="s">
        <v>698</v>
      </c>
      <c r="E163" s="117">
        <v>87992400763</v>
      </c>
      <c r="F163" s="118" t="str">
        <f t="shared" si="6"/>
        <v>879.***.***-63</v>
      </c>
      <c r="G163" s="119" t="s">
        <v>146</v>
      </c>
      <c r="H163" s="116">
        <v>3611</v>
      </c>
      <c r="I163" s="120" t="s">
        <v>117</v>
      </c>
      <c r="J163" s="121" t="str">
        <f t="shared" si="7"/>
        <v>Locacao De Bens Imoveis</v>
      </c>
      <c r="K163" s="122">
        <v>46065</v>
      </c>
      <c r="L163" s="116">
        <v>2</v>
      </c>
      <c r="M163" s="123">
        <v>434.69</v>
      </c>
      <c r="N163" s="123">
        <v>0</v>
      </c>
      <c r="O163" s="123">
        <v>0</v>
      </c>
      <c r="P163" s="123">
        <v>434.69</v>
      </c>
      <c r="Q163" s="122">
        <v>46072</v>
      </c>
      <c r="R163" s="124">
        <v>1029</v>
      </c>
      <c r="S163" s="125">
        <v>434.69</v>
      </c>
      <c r="T163" s="125">
        <v>390.49</v>
      </c>
      <c r="U163" s="125">
        <v>44.199999999999989</v>
      </c>
      <c r="V163" s="126"/>
      <c r="W163" s="56" t="str">
        <f>VLOOKUP(H163,'CATEGORIZAÇÃO PARA PUBLICAÇÃO'!$A$1:$C$101,3,FALSE)</f>
        <v>LOCAÇÕES</v>
      </c>
    </row>
    <row r="164" spans="1:23" ht="69.95" hidden="1" customHeight="1" x14ac:dyDescent="0.2">
      <c r="A164" s="116">
        <v>1441</v>
      </c>
      <c r="B164" s="116">
        <v>1440011</v>
      </c>
      <c r="C164" s="116" t="s">
        <v>678</v>
      </c>
      <c r="D164" s="116" t="s">
        <v>698</v>
      </c>
      <c r="E164" s="117">
        <v>18839001000190</v>
      </c>
      <c r="F164" s="118">
        <f t="shared" ref="F164:F195" si="8">IF(E164&lt;=99999999999,CONCATENATE(LEFT(E164,3),".***.***-",RIGHT(E164,2)),E164)</f>
        <v>18839001000190</v>
      </c>
      <c r="G164" s="119" t="s">
        <v>219</v>
      </c>
      <c r="H164" s="116">
        <v>3961</v>
      </c>
      <c r="I164" s="120" t="s">
        <v>218</v>
      </c>
      <c r="J164" s="121" t="str">
        <f t="shared" si="7"/>
        <v>Servicos De Conservacao E Limpeza</v>
      </c>
      <c r="K164" s="122">
        <v>46065</v>
      </c>
      <c r="L164" s="116">
        <v>1</v>
      </c>
      <c r="M164" s="123">
        <v>2220</v>
      </c>
      <c r="N164" s="123">
        <v>44.62</v>
      </c>
      <c r="O164" s="123">
        <v>0</v>
      </c>
      <c r="P164" s="123">
        <v>2175.38</v>
      </c>
      <c r="Q164" s="122">
        <v>46066</v>
      </c>
      <c r="R164" s="124">
        <v>970</v>
      </c>
      <c r="S164" s="125">
        <v>2175.38</v>
      </c>
      <c r="T164" s="125">
        <v>0</v>
      </c>
      <c r="U164" s="125">
        <v>2175.38</v>
      </c>
      <c r="V164" s="126"/>
      <c r="W164" s="56" t="str">
        <f>VLOOKUP(H164,'CATEGORIZAÇÃO PARA PUBLICAÇÃO'!$A$1:$C$101,3,FALSE)</f>
        <v>PRESTAÇÃO DE SERVIÇOS</v>
      </c>
    </row>
    <row r="165" spans="1:23" ht="69.95" hidden="1" customHeight="1" x14ac:dyDescent="0.2">
      <c r="A165" s="116">
        <v>1441</v>
      </c>
      <c r="B165" s="116">
        <v>1440011</v>
      </c>
      <c r="C165" s="116" t="s">
        <v>679</v>
      </c>
      <c r="D165" s="116" t="s">
        <v>698</v>
      </c>
      <c r="E165" s="117">
        <v>34028316001509</v>
      </c>
      <c r="F165" s="118">
        <f t="shared" si="8"/>
        <v>34028316001509</v>
      </c>
      <c r="G165" s="119" t="s">
        <v>249</v>
      </c>
      <c r="H165" s="116">
        <v>3915</v>
      </c>
      <c r="I165" s="120" t="s">
        <v>250</v>
      </c>
      <c r="J165" s="121" t="str">
        <f t="shared" si="7"/>
        <v>Servico Postal-Telegrafico</v>
      </c>
      <c r="K165" s="122">
        <v>46065</v>
      </c>
      <c r="L165" s="116">
        <v>1</v>
      </c>
      <c r="M165" s="123">
        <v>31125.84</v>
      </c>
      <c r="N165" s="123">
        <v>0</v>
      </c>
      <c r="O165" s="123">
        <v>0</v>
      </c>
      <c r="P165" s="123">
        <v>31125.84</v>
      </c>
      <c r="Q165" s="122">
        <v>46065</v>
      </c>
      <c r="R165" s="124">
        <v>950</v>
      </c>
      <c r="S165" s="125">
        <v>31125.84</v>
      </c>
      <c r="T165" s="125">
        <v>0</v>
      </c>
      <c r="U165" s="125">
        <v>31125.84</v>
      </c>
      <c r="V165" s="126"/>
      <c r="W165" s="56" t="str">
        <f>VLOOKUP(H165,'CATEGORIZAÇÃO PARA PUBLICAÇÃO'!$A$1:$C$101,3,FALSE)</f>
        <v>PRESTAÇÃO DE SERVIÇOS</v>
      </c>
    </row>
    <row r="166" spans="1:23" ht="69.95" customHeight="1" x14ac:dyDescent="0.2">
      <c r="A166" s="116">
        <v>1441</v>
      </c>
      <c r="B166" s="116">
        <v>1440011</v>
      </c>
      <c r="C166" s="116" t="s">
        <v>642</v>
      </c>
      <c r="D166" s="116" t="s">
        <v>698</v>
      </c>
      <c r="E166" s="117">
        <v>14165537000116</v>
      </c>
      <c r="F166" s="118">
        <f t="shared" si="8"/>
        <v>14165537000116</v>
      </c>
      <c r="G166" s="119" t="s">
        <v>251</v>
      </c>
      <c r="H166" s="116">
        <v>3920</v>
      </c>
      <c r="I166" s="120" t="s">
        <v>117</v>
      </c>
      <c r="J166" s="121" t="str">
        <f t="shared" si="7"/>
        <v>Locacao De Bens Imoveis</v>
      </c>
      <c r="K166" s="122">
        <v>46065</v>
      </c>
      <c r="L166" s="116">
        <v>2</v>
      </c>
      <c r="M166" s="123">
        <v>434.69</v>
      </c>
      <c r="N166" s="123">
        <v>0</v>
      </c>
      <c r="O166" s="123">
        <v>0</v>
      </c>
      <c r="P166" s="123">
        <v>434.69</v>
      </c>
      <c r="Q166" s="122">
        <v>46066</v>
      </c>
      <c r="R166" s="124">
        <v>1002</v>
      </c>
      <c r="S166" s="125">
        <v>434.69</v>
      </c>
      <c r="T166" s="125">
        <v>20.87</v>
      </c>
      <c r="U166" s="125">
        <v>413.82</v>
      </c>
      <c r="V166" s="126"/>
      <c r="W166" s="56" t="str">
        <f>VLOOKUP(H166,'CATEGORIZAÇÃO PARA PUBLICAÇÃO'!$A$1:$C$101,3,FALSE)</f>
        <v>LOCAÇÕES</v>
      </c>
    </row>
    <row r="167" spans="1:23" ht="69.95" customHeight="1" x14ac:dyDescent="0.2">
      <c r="A167" s="116">
        <v>1441</v>
      </c>
      <c r="B167" s="116">
        <v>1440011</v>
      </c>
      <c r="C167" s="116" t="s">
        <v>680</v>
      </c>
      <c r="D167" s="116" t="s">
        <v>698</v>
      </c>
      <c r="E167" s="117">
        <v>87992400763</v>
      </c>
      <c r="F167" s="118" t="str">
        <f t="shared" si="8"/>
        <v>879.***.***-63</v>
      </c>
      <c r="G167" s="119" t="s">
        <v>146</v>
      </c>
      <c r="H167" s="116">
        <v>3611</v>
      </c>
      <c r="I167" s="120" t="s">
        <v>117</v>
      </c>
      <c r="J167" s="121" t="str">
        <f t="shared" si="7"/>
        <v>Locacao De Bens Imoveis</v>
      </c>
      <c r="K167" s="122">
        <v>46065</v>
      </c>
      <c r="L167" s="116" t="s">
        <v>510</v>
      </c>
      <c r="M167" s="123">
        <v>985.29</v>
      </c>
      <c r="N167" s="123">
        <v>0</v>
      </c>
      <c r="O167" s="123">
        <v>0</v>
      </c>
      <c r="P167" s="123">
        <v>985.29</v>
      </c>
      <c r="Q167" s="122">
        <v>46072</v>
      </c>
      <c r="R167" s="124">
        <v>1028</v>
      </c>
      <c r="S167" s="125">
        <v>985.29</v>
      </c>
      <c r="T167" s="125">
        <v>0</v>
      </c>
      <c r="U167" s="125">
        <v>985.29</v>
      </c>
      <c r="V167" s="126" t="s">
        <v>721</v>
      </c>
      <c r="W167" s="56" t="str">
        <f>VLOOKUP(H167,'CATEGORIZAÇÃO PARA PUBLICAÇÃO'!$A$1:$C$101,3,FALSE)</f>
        <v>LOCAÇÕES</v>
      </c>
    </row>
    <row r="168" spans="1:23" ht="69.95" customHeight="1" x14ac:dyDescent="0.2">
      <c r="A168" s="116">
        <v>1441</v>
      </c>
      <c r="B168" s="116">
        <v>1440011</v>
      </c>
      <c r="C168" s="116" t="s">
        <v>681</v>
      </c>
      <c r="D168" s="116" t="s">
        <v>698</v>
      </c>
      <c r="E168" s="117">
        <v>14165537000116</v>
      </c>
      <c r="F168" s="118">
        <f t="shared" si="8"/>
        <v>14165537000116</v>
      </c>
      <c r="G168" s="119" t="s">
        <v>251</v>
      </c>
      <c r="H168" s="116">
        <v>3920</v>
      </c>
      <c r="I168" s="120" t="s">
        <v>117</v>
      </c>
      <c r="J168" s="121" t="str">
        <f t="shared" si="7"/>
        <v>Locacao De Bens Imoveis</v>
      </c>
      <c r="K168" s="122">
        <v>46065</v>
      </c>
      <c r="L168" s="116">
        <v>2</v>
      </c>
      <c r="M168" s="123">
        <v>115.92</v>
      </c>
      <c r="N168" s="123">
        <v>0</v>
      </c>
      <c r="O168" s="123">
        <v>0</v>
      </c>
      <c r="P168" s="123">
        <v>115.92</v>
      </c>
      <c r="Q168" s="122">
        <v>46066</v>
      </c>
      <c r="R168" s="124">
        <v>997</v>
      </c>
      <c r="S168" s="125">
        <v>115.92</v>
      </c>
      <c r="T168" s="125">
        <v>0</v>
      </c>
      <c r="U168" s="125">
        <v>115.92</v>
      </c>
      <c r="V168" s="126"/>
      <c r="W168" s="56" t="str">
        <f>VLOOKUP(H168,'CATEGORIZAÇÃO PARA PUBLICAÇÃO'!$A$1:$C$101,3,FALSE)</f>
        <v>LOCAÇÕES</v>
      </c>
    </row>
    <row r="169" spans="1:23" ht="69.95" customHeight="1" x14ac:dyDescent="0.2">
      <c r="A169" s="116">
        <v>1441</v>
      </c>
      <c r="B169" s="116">
        <v>1440011</v>
      </c>
      <c r="C169" s="116" t="s">
        <v>681</v>
      </c>
      <c r="D169" s="116" t="s">
        <v>698</v>
      </c>
      <c r="E169" s="117">
        <v>14165537000116</v>
      </c>
      <c r="F169" s="118">
        <f t="shared" si="8"/>
        <v>14165537000116</v>
      </c>
      <c r="G169" s="119" t="s">
        <v>251</v>
      </c>
      <c r="H169" s="116">
        <v>3920</v>
      </c>
      <c r="I169" s="120" t="s">
        <v>117</v>
      </c>
      <c r="J169" s="121" t="str">
        <f t="shared" si="7"/>
        <v>Locacao De Bens Imoveis</v>
      </c>
      <c r="K169" s="122">
        <v>46065</v>
      </c>
      <c r="L169" s="116">
        <v>3</v>
      </c>
      <c r="M169" s="123">
        <v>434.69</v>
      </c>
      <c r="N169" s="123">
        <v>0</v>
      </c>
      <c r="O169" s="123">
        <v>0</v>
      </c>
      <c r="P169" s="123">
        <v>434.69</v>
      </c>
      <c r="Q169" s="122">
        <v>46066</v>
      </c>
      <c r="R169" s="124">
        <v>999</v>
      </c>
      <c r="S169" s="125">
        <v>434.69</v>
      </c>
      <c r="T169" s="125">
        <v>0</v>
      </c>
      <c r="U169" s="125">
        <v>434.69</v>
      </c>
      <c r="V169" s="126"/>
      <c r="W169" s="56" t="str">
        <f>VLOOKUP(H169,'CATEGORIZAÇÃO PARA PUBLICAÇÃO'!$A$1:$C$101,3,FALSE)</f>
        <v>LOCAÇÕES</v>
      </c>
    </row>
    <row r="170" spans="1:23" ht="69.95" customHeight="1" x14ac:dyDescent="0.2">
      <c r="A170" s="116">
        <v>1441</v>
      </c>
      <c r="B170" s="116">
        <v>1440011</v>
      </c>
      <c r="C170" s="116" t="s">
        <v>681</v>
      </c>
      <c r="D170" s="116" t="s">
        <v>698</v>
      </c>
      <c r="E170" s="117">
        <v>14165537000116</v>
      </c>
      <c r="F170" s="118">
        <f t="shared" si="8"/>
        <v>14165537000116</v>
      </c>
      <c r="G170" s="119" t="s">
        <v>251</v>
      </c>
      <c r="H170" s="116">
        <v>3920</v>
      </c>
      <c r="I170" s="120" t="s">
        <v>117</v>
      </c>
      <c r="J170" s="121" t="str">
        <f t="shared" si="7"/>
        <v>Locacao De Bens Imoveis</v>
      </c>
      <c r="K170" s="122">
        <v>46065</v>
      </c>
      <c r="L170" s="116">
        <v>4</v>
      </c>
      <c r="M170" s="123">
        <v>434.69</v>
      </c>
      <c r="N170" s="123">
        <v>0</v>
      </c>
      <c r="O170" s="123">
        <v>0</v>
      </c>
      <c r="P170" s="123">
        <v>434.69</v>
      </c>
      <c r="Q170" s="122">
        <v>46066</v>
      </c>
      <c r="R170" s="124">
        <v>999</v>
      </c>
      <c r="S170" s="125">
        <v>434.69</v>
      </c>
      <c r="T170" s="125">
        <v>0</v>
      </c>
      <c r="U170" s="125">
        <v>434.69</v>
      </c>
      <c r="V170" s="126"/>
      <c r="W170" s="56" t="str">
        <f>VLOOKUP(H170,'CATEGORIZAÇÃO PARA PUBLICAÇÃO'!$A$1:$C$101,3,FALSE)</f>
        <v>LOCAÇÕES</v>
      </c>
    </row>
    <row r="171" spans="1:23" ht="69.95" hidden="1" customHeight="1" x14ac:dyDescent="0.2">
      <c r="A171" s="116">
        <v>1441</v>
      </c>
      <c r="B171" s="116">
        <v>1440005</v>
      </c>
      <c r="C171" s="116" t="s">
        <v>527</v>
      </c>
      <c r="D171" s="116" t="s">
        <v>698</v>
      </c>
      <c r="E171" s="117">
        <v>26759927000101</v>
      </c>
      <c r="F171" s="118">
        <f t="shared" si="8"/>
        <v>26759927000101</v>
      </c>
      <c r="G171" s="119" t="s">
        <v>107</v>
      </c>
      <c r="H171" s="116">
        <v>3017</v>
      </c>
      <c r="I171" s="120" t="s">
        <v>108</v>
      </c>
      <c r="J171" s="121" t="str">
        <f t="shared" si="7"/>
        <v>Artigos Para Limpeza E Higiene</v>
      </c>
      <c r="K171" s="122">
        <v>46066</v>
      </c>
      <c r="L171" s="116">
        <v>2</v>
      </c>
      <c r="M171" s="123">
        <v>34899.699999999997</v>
      </c>
      <c r="N171" s="123">
        <v>0</v>
      </c>
      <c r="O171" s="123">
        <v>0</v>
      </c>
      <c r="P171" s="123">
        <v>34899.699999999997</v>
      </c>
      <c r="Q171" s="122">
        <v>46066</v>
      </c>
      <c r="R171" s="124">
        <v>33</v>
      </c>
      <c r="S171" s="125">
        <v>34899.699999999997</v>
      </c>
      <c r="T171" s="125">
        <v>0</v>
      </c>
      <c r="U171" s="125">
        <v>34899.699999999997</v>
      </c>
      <c r="V171" s="126"/>
      <c r="W171" s="56" t="str">
        <f>VLOOKUP(H171,'CATEGORIZAÇÃO PARA PUBLICAÇÃO'!$A$1:$C$101,3,FALSE)</f>
        <v>FORNECIMENTO DE BENS</v>
      </c>
    </row>
    <row r="172" spans="1:23" ht="69.95" hidden="1" customHeight="1" x14ac:dyDescent="0.2">
      <c r="A172" s="116">
        <v>1441</v>
      </c>
      <c r="B172" s="116">
        <v>1440011</v>
      </c>
      <c r="C172" s="116" t="s">
        <v>682</v>
      </c>
      <c r="D172" s="116" t="s">
        <v>698</v>
      </c>
      <c r="E172" s="117">
        <v>16636540000104</v>
      </c>
      <c r="F172" s="118">
        <f t="shared" si="8"/>
        <v>16636540000104</v>
      </c>
      <c r="G172" s="119" t="s">
        <v>199</v>
      </c>
      <c r="H172" s="116">
        <v>4003</v>
      </c>
      <c r="I172" s="120" t="s">
        <v>200</v>
      </c>
      <c r="J172" s="121" t="str">
        <f t="shared" si="7"/>
        <v>Servico De Informatica Executado Pela Prodemge</v>
      </c>
      <c r="K172" s="122">
        <v>46072</v>
      </c>
      <c r="L172" s="116">
        <v>1</v>
      </c>
      <c r="M172" s="123">
        <v>2515.92</v>
      </c>
      <c r="N172" s="123">
        <v>0</v>
      </c>
      <c r="O172" s="123">
        <v>0</v>
      </c>
      <c r="P172" s="123">
        <v>2515.92</v>
      </c>
      <c r="Q172" s="122">
        <v>46076</v>
      </c>
      <c r="R172" s="124">
        <v>1083</v>
      </c>
      <c r="S172" s="125">
        <v>2515.92</v>
      </c>
      <c r="T172" s="125">
        <v>0</v>
      </c>
      <c r="U172" s="125">
        <v>2515.92</v>
      </c>
      <c r="V172" s="126"/>
      <c r="W172" s="56" t="str">
        <f>VLOOKUP(H172,'CATEGORIZAÇÃO PARA PUBLICAÇÃO'!$A$1:$C$101,3,FALSE)</f>
        <v>PRESTAÇÃO DE SERVIÇOS</v>
      </c>
    </row>
    <row r="173" spans="1:23" ht="69.95" hidden="1" customHeight="1" x14ac:dyDescent="0.2">
      <c r="A173" s="116">
        <v>1441</v>
      </c>
      <c r="B173" s="116">
        <v>1440011</v>
      </c>
      <c r="C173" s="116" t="s">
        <v>683</v>
      </c>
      <c r="D173" s="116" t="s">
        <v>698</v>
      </c>
      <c r="E173" s="117">
        <v>16636540000104</v>
      </c>
      <c r="F173" s="118">
        <f t="shared" si="8"/>
        <v>16636540000104</v>
      </c>
      <c r="G173" s="119" t="s">
        <v>199</v>
      </c>
      <c r="H173" s="116">
        <v>4003</v>
      </c>
      <c r="I173" s="120" t="s">
        <v>200</v>
      </c>
      <c r="J173" s="121" t="str">
        <f t="shared" si="7"/>
        <v>Servico De Informatica Executado Pela Prodemge</v>
      </c>
      <c r="K173" s="122">
        <v>46072</v>
      </c>
      <c r="L173" s="116">
        <v>1</v>
      </c>
      <c r="M173" s="123">
        <v>37178</v>
      </c>
      <c r="N173" s="123">
        <v>0</v>
      </c>
      <c r="O173" s="123">
        <v>0</v>
      </c>
      <c r="P173" s="123">
        <v>37178</v>
      </c>
      <c r="Q173" s="122">
        <v>46076</v>
      </c>
      <c r="R173" s="124">
        <v>1065</v>
      </c>
      <c r="S173" s="125">
        <v>37178</v>
      </c>
      <c r="T173" s="125">
        <v>0</v>
      </c>
      <c r="U173" s="125">
        <v>37178</v>
      </c>
      <c r="V173" s="126"/>
      <c r="W173" s="56" t="str">
        <f>VLOOKUP(H173,'CATEGORIZAÇÃO PARA PUBLICAÇÃO'!$A$1:$C$101,3,FALSE)</f>
        <v>PRESTAÇÃO DE SERVIÇOS</v>
      </c>
    </row>
    <row r="174" spans="1:23" ht="69.95" hidden="1" customHeight="1" x14ac:dyDescent="0.2">
      <c r="A174" s="116">
        <v>1441</v>
      </c>
      <c r="B174" s="116">
        <v>1440005</v>
      </c>
      <c r="C174" s="116" t="s">
        <v>684</v>
      </c>
      <c r="D174" s="116" t="s">
        <v>698</v>
      </c>
      <c r="E174" s="117">
        <v>10867329000108</v>
      </c>
      <c r="F174" s="118">
        <f t="shared" si="8"/>
        <v>10867329000108</v>
      </c>
      <c r="G174" s="119" t="s">
        <v>113</v>
      </c>
      <c r="H174" s="116">
        <v>3021</v>
      </c>
      <c r="I174" s="120" t="s">
        <v>114</v>
      </c>
      <c r="J174" s="121" t="str">
        <f t="shared" si="7"/>
        <v>Material P/ Manut. E Reparos De Bens De Dominio Pub. Ou De Terceiros</v>
      </c>
      <c r="K174" s="122">
        <v>46072</v>
      </c>
      <c r="L174" s="116">
        <v>1</v>
      </c>
      <c r="M174" s="123">
        <v>30194.400000000001</v>
      </c>
      <c r="N174" s="123">
        <v>0</v>
      </c>
      <c r="O174" s="123">
        <v>0</v>
      </c>
      <c r="P174" s="123">
        <v>30194.400000000001</v>
      </c>
      <c r="Q174" s="122">
        <v>46076</v>
      </c>
      <c r="R174" s="124">
        <v>34</v>
      </c>
      <c r="S174" s="125">
        <v>30194.400000000001</v>
      </c>
      <c r="T174" s="125">
        <v>0</v>
      </c>
      <c r="U174" s="125">
        <v>30194.400000000001</v>
      </c>
      <c r="V174" s="126"/>
      <c r="W174" s="56" t="str">
        <f>VLOOKUP(H174,'CATEGORIZAÇÃO PARA PUBLICAÇÃO'!$A$1:$C$101,3,FALSE)</f>
        <v>FORNECIMENTO DE BENS</v>
      </c>
    </row>
    <row r="175" spans="1:23" ht="69.95" hidden="1" customHeight="1" x14ac:dyDescent="0.2">
      <c r="A175" s="116">
        <v>1441</v>
      </c>
      <c r="B175" s="116">
        <v>1440005</v>
      </c>
      <c r="C175" s="116" t="s">
        <v>524</v>
      </c>
      <c r="D175" s="116" t="s">
        <v>698</v>
      </c>
      <c r="E175" s="117">
        <v>10867329000108</v>
      </c>
      <c r="F175" s="118">
        <f t="shared" si="8"/>
        <v>10867329000108</v>
      </c>
      <c r="G175" s="119" t="s">
        <v>113</v>
      </c>
      <c r="H175" s="116">
        <v>3021</v>
      </c>
      <c r="I175" s="120" t="s">
        <v>114</v>
      </c>
      <c r="J175" s="121" t="str">
        <f t="shared" si="7"/>
        <v>Material P/ Manut. E Reparos De Bens De Dominio Pub. Ou De Terceiros</v>
      </c>
      <c r="K175" s="122">
        <v>46073</v>
      </c>
      <c r="L175" s="116">
        <v>1</v>
      </c>
      <c r="M175" s="123">
        <v>3321.8</v>
      </c>
      <c r="N175" s="123">
        <v>0</v>
      </c>
      <c r="O175" s="123">
        <v>0</v>
      </c>
      <c r="P175" s="123">
        <v>3321.8</v>
      </c>
      <c r="Q175" s="122">
        <v>46076</v>
      </c>
      <c r="R175" s="124">
        <v>35</v>
      </c>
      <c r="S175" s="125">
        <v>3321.8</v>
      </c>
      <c r="T175" s="125">
        <v>0</v>
      </c>
      <c r="U175" s="125">
        <v>3321.8</v>
      </c>
      <c r="V175" s="126"/>
      <c r="W175" s="56" t="str">
        <f>VLOOKUP(H175,'CATEGORIZAÇÃO PARA PUBLICAÇÃO'!$A$1:$C$101,3,FALSE)</f>
        <v>FORNECIMENTO DE BENS</v>
      </c>
    </row>
    <row r="176" spans="1:23" ht="69.95" hidden="1" customHeight="1" x14ac:dyDescent="0.2">
      <c r="A176" s="116">
        <v>1441</v>
      </c>
      <c r="B176" s="116">
        <v>1440011</v>
      </c>
      <c r="C176" s="116" t="s">
        <v>685</v>
      </c>
      <c r="D176" s="116" t="s">
        <v>698</v>
      </c>
      <c r="E176" s="117">
        <v>87883807000106</v>
      </c>
      <c r="F176" s="118">
        <f t="shared" si="8"/>
        <v>87883807000106</v>
      </c>
      <c r="G176" s="119" t="s">
        <v>211</v>
      </c>
      <c r="H176" s="116">
        <v>3910</v>
      </c>
      <c r="I176" s="120" t="s">
        <v>212</v>
      </c>
      <c r="J176" s="121" t="str">
        <f t="shared" si="7"/>
        <v>Premios De Seguros</v>
      </c>
      <c r="K176" s="122">
        <v>46073</v>
      </c>
      <c r="L176" s="116">
        <v>1</v>
      </c>
      <c r="M176" s="123">
        <v>303</v>
      </c>
      <c r="N176" s="123">
        <v>0</v>
      </c>
      <c r="O176" s="123">
        <v>0</v>
      </c>
      <c r="P176" s="123">
        <v>303</v>
      </c>
      <c r="Q176" s="122">
        <v>46076</v>
      </c>
      <c r="R176" s="124">
        <v>1073</v>
      </c>
      <c r="S176" s="125">
        <v>303</v>
      </c>
      <c r="T176" s="125">
        <v>7.26</v>
      </c>
      <c r="U176" s="125">
        <v>295.74</v>
      </c>
      <c r="V176" s="126"/>
      <c r="W176" s="56" t="str">
        <f>VLOOKUP(H176,'CATEGORIZAÇÃO PARA PUBLICAÇÃO'!$A$1:$C$101,3,FALSE)</f>
        <v>PRESTAÇÃO DE SERVIÇOS</v>
      </c>
    </row>
    <row r="177" spans="1:23" ht="69.95" hidden="1" customHeight="1" x14ac:dyDescent="0.2">
      <c r="A177" s="116">
        <v>1441</v>
      </c>
      <c r="B177" s="116">
        <v>1440011</v>
      </c>
      <c r="C177" s="116" t="s">
        <v>686</v>
      </c>
      <c r="D177" s="116" t="s">
        <v>698</v>
      </c>
      <c r="E177" s="117">
        <v>16636540000104</v>
      </c>
      <c r="F177" s="118">
        <f t="shared" si="8"/>
        <v>16636540000104</v>
      </c>
      <c r="G177" s="119" t="s">
        <v>199</v>
      </c>
      <c r="H177" s="116">
        <v>4003</v>
      </c>
      <c r="I177" s="120" t="s">
        <v>200</v>
      </c>
      <c r="J177" s="121" t="str">
        <f t="shared" si="7"/>
        <v>Servico De Informatica Executado Pela Prodemge</v>
      </c>
      <c r="K177" s="122">
        <v>46073</v>
      </c>
      <c r="L177" s="116">
        <v>1</v>
      </c>
      <c r="M177" s="123">
        <v>8051</v>
      </c>
      <c r="N177" s="123">
        <v>0</v>
      </c>
      <c r="O177" s="123">
        <v>0</v>
      </c>
      <c r="P177" s="123">
        <v>8051</v>
      </c>
      <c r="Q177" s="122">
        <v>46076</v>
      </c>
      <c r="R177" s="124">
        <v>1071</v>
      </c>
      <c r="S177" s="125">
        <v>8051</v>
      </c>
      <c r="T177" s="125">
        <v>0</v>
      </c>
      <c r="U177" s="125">
        <v>8051</v>
      </c>
      <c r="V177" s="126"/>
      <c r="W177" s="56" t="str">
        <f>VLOOKUP(H177,'CATEGORIZAÇÃO PARA PUBLICAÇÃO'!$A$1:$C$101,3,FALSE)</f>
        <v>PRESTAÇÃO DE SERVIÇOS</v>
      </c>
    </row>
    <row r="178" spans="1:23" ht="69.95" hidden="1" customHeight="1" x14ac:dyDescent="0.2">
      <c r="A178" s="116">
        <v>1441</v>
      </c>
      <c r="B178" s="116">
        <v>1440011</v>
      </c>
      <c r="C178" s="116" t="s">
        <v>687</v>
      </c>
      <c r="D178" s="116" t="s">
        <v>698</v>
      </c>
      <c r="E178" s="117">
        <v>33683111000107</v>
      </c>
      <c r="F178" s="118">
        <f t="shared" si="8"/>
        <v>33683111000107</v>
      </c>
      <c r="G178" s="119" t="s">
        <v>272</v>
      </c>
      <c r="H178" s="116">
        <v>4002</v>
      </c>
      <c r="I178" s="120" t="s">
        <v>210</v>
      </c>
      <c r="J178" s="121" t="str">
        <f t="shared" si="7"/>
        <v>Servico De Tecnologia Da Informacao</v>
      </c>
      <c r="K178" s="122">
        <v>46076</v>
      </c>
      <c r="L178" s="116">
        <v>1</v>
      </c>
      <c r="M178" s="123">
        <v>40166.61</v>
      </c>
      <c r="N178" s="123">
        <v>0</v>
      </c>
      <c r="O178" s="123">
        <v>0</v>
      </c>
      <c r="P178" s="123">
        <v>40166.61</v>
      </c>
      <c r="Q178" s="122">
        <v>46077</v>
      </c>
      <c r="R178" s="124">
        <v>1109</v>
      </c>
      <c r="S178" s="125">
        <v>40166.61</v>
      </c>
      <c r="T178" s="125">
        <v>1928</v>
      </c>
      <c r="U178" s="125">
        <v>38238.61</v>
      </c>
      <c r="V178" s="126"/>
      <c r="W178" s="56" t="str">
        <f>VLOOKUP(H178,'CATEGORIZAÇÃO PARA PUBLICAÇÃO'!$A$1:$C$101,3,FALSE)</f>
        <v>PRESTAÇÃO DE SERVIÇOS</v>
      </c>
    </row>
    <row r="179" spans="1:23" ht="69.95" hidden="1" customHeight="1" x14ac:dyDescent="0.2">
      <c r="A179" s="116">
        <v>1441</v>
      </c>
      <c r="B179" s="116">
        <v>1440011</v>
      </c>
      <c r="C179" s="116" t="s">
        <v>688</v>
      </c>
      <c r="D179" s="116" t="s">
        <v>698</v>
      </c>
      <c r="E179" s="117">
        <v>45955633000191</v>
      </c>
      <c r="F179" s="118">
        <f t="shared" si="8"/>
        <v>45955633000191</v>
      </c>
      <c r="G179" s="119" t="s">
        <v>213</v>
      </c>
      <c r="H179" s="116">
        <v>3969</v>
      </c>
      <c r="I179" s="120" t="s">
        <v>214</v>
      </c>
      <c r="J179" s="121" t="str">
        <f t="shared" si="7"/>
        <v>Contratos De Energia Eletrica</v>
      </c>
      <c r="K179" s="122">
        <v>46077</v>
      </c>
      <c r="L179" s="116">
        <v>1</v>
      </c>
      <c r="M179" s="123">
        <v>95342.3</v>
      </c>
      <c r="N179" s="123">
        <v>0</v>
      </c>
      <c r="O179" s="123">
        <v>0</v>
      </c>
      <c r="P179" s="123">
        <v>95342.3</v>
      </c>
      <c r="Q179" s="122">
        <v>46078</v>
      </c>
      <c r="R179" s="124">
        <v>1137</v>
      </c>
      <c r="S179" s="125">
        <v>95342.3</v>
      </c>
      <c r="T179" s="125">
        <v>0</v>
      </c>
      <c r="U179" s="125">
        <v>95342.3</v>
      </c>
      <c r="V179" s="126"/>
      <c r="W179" s="56" t="s">
        <v>14</v>
      </c>
    </row>
    <row r="180" spans="1:23" ht="69.95" hidden="1" customHeight="1" x14ac:dyDescent="0.2">
      <c r="A180" s="116">
        <v>1441</v>
      </c>
      <c r="B180" s="116">
        <v>1440011</v>
      </c>
      <c r="C180" s="116" t="s">
        <v>530</v>
      </c>
      <c r="D180" s="116" t="s">
        <v>698</v>
      </c>
      <c r="E180" s="117">
        <v>34454477000169</v>
      </c>
      <c r="F180" s="118">
        <f t="shared" si="8"/>
        <v>34454477000169</v>
      </c>
      <c r="G180" s="119" t="s">
        <v>240</v>
      </c>
      <c r="H180" s="116">
        <v>3921</v>
      </c>
      <c r="I180" s="120" t="s">
        <v>205</v>
      </c>
      <c r="J180" s="121" t="str">
        <f t="shared" si="7"/>
        <v>Reparos De Equipamentos, Instalacoes E Material Permanente</v>
      </c>
      <c r="K180" s="122">
        <v>46077</v>
      </c>
      <c r="L180" s="116">
        <v>2</v>
      </c>
      <c r="M180" s="123">
        <v>877.5</v>
      </c>
      <c r="N180" s="123">
        <v>0</v>
      </c>
      <c r="O180" s="123">
        <v>0</v>
      </c>
      <c r="P180" s="123">
        <v>877.5</v>
      </c>
      <c r="Q180" s="122">
        <v>46078</v>
      </c>
      <c r="R180" s="124">
        <v>1134</v>
      </c>
      <c r="S180" s="125">
        <v>877.5</v>
      </c>
      <c r="T180" s="125">
        <v>0</v>
      </c>
      <c r="U180" s="125">
        <v>877.5</v>
      </c>
      <c r="V180" s="126"/>
      <c r="W180" s="56" t="str">
        <f>VLOOKUP(H180,'CATEGORIZAÇÃO PARA PUBLICAÇÃO'!$A$1:$C$101,3,FALSE)</f>
        <v>PRESTAÇÃO DE SERVIÇOS</v>
      </c>
    </row>
    <row r="181" spans="1:23" ht="69.95" hidden="1" customHeight="1" x14ac:dyDescent="0.2">
      <c r="A181" s="116">
        <v>1441</v>
      </c>
      <c r="B181" s="116">
        <v>1440011</v>
      </c>
      <c r="C181" s="116" t="s">
        <v>689</v>
      </c>
      <c r="D181" s="116" t="s">
        <v>698</v>
      </c>
      <c r="E181" s="117">
        <v>10658360000139</v>
      </c>
      <c r="F181" s="118">
        <f t="shared" si="8"/>
        <v>10658360000139</v>
      </c>
      <c r="G181" s="119" t="s">
        <v>253</v>
      </c>
      <c r="H181" s="116">
        <v>3921</v>
      </c>
      <c r="I181" s="120" t="s">
        <v>205</v>
      </c>
      <c r="J181" s="121" t="str">
        <f t="shared" si="7"/>
        <v>Reparos De Equipamentos, Instalacoes E Material Permanente</v>
      </c>
      <c r="K181" s="122">
        <v>46077</v>
      </c>
      <c r="L181" s="116">
        <v>1</v>
      </c>
      <c r="M181" s="123">
        <v>1246.82</v>
      </c>
      <c r="N181" s="123">
        <v>137.15</v>
      </c>
      <c r="O181" s="123">
        <v>0</v>
      </c>
      <c r="P181" s="123">
        <v>1109.6699999999998</v>
      </c>
      <c r="Q181" s="122">
        <v>46077</v>
      </c>
      <c r="R181" s="124">
        <v>1105</v>
      </c>
      <c r="S181" s="125">
        <v>1109.6699999999998</v>
      </c>
      <c r="T181" s="125">
        <v>59.84</v>
      </c>
      <c r="U181" s="125">
        <v>1049.83</v>
      </c>
      <c r="V181" s="126"/>
      <c r="W181" s="56" t="str">
        <f>VLOOKUP(H181,'CATEGORIZAÇÃO PARA PUBLICAÇÃO'!$A$1:$C$101,3,FALSE)</f>
        <v>PRESTAÇÃO DE SERVIÇOS</v>
      </c>
    </row>
    <row r="182" spans="1:23" ht="69.95" hidden="1" customHeight="1" x14ac:dyDescent="0.2">
      <c r="A182" s="116">
        <v>1441</v>
      </c>
      <c r="B182" s="116">
        <v>1440011</v>
      </c>
      <c r="C182" s="116" t="s">
        <v>690</v>
      </c>
      <c r="D182" s="116" t="s">
        <v>698</v>
      </c>
      <c r="E182" s="117">
        <v>33683111000107</v>
      </c>
      <c r="F182" s="118">
        <f t="shared" si="8"/>
        <v>33683111000107</v>
      </c>
      <c r="G182" s="119" t="s">
        <v>272</v>
      </c>
      <c r="H182" s="116">
        <v>4002</v>
      </c>
      <c r="I182" s="120" t="s">
        <v>210</v>
      </c>
      <c r="J182" s="121" t="str">
        <f t="shared" si="7"/>
        <v>Servico De Tecnologia Da Informacao</v>
      </c>
      <c r="K182" s="122">
        <v>46077</v>
      </c>
      <c r="L182" s="116">
        <v>1</v>
      </c>
      <c r="M182" s="123">
        <v>2850.2</v>
      </c>
      <c r="N182" s="123">
        <v>0</v>
      </c>
      <c r="O182" s="123">
        <v>0</v>
      </c>
      <c r="P182" s="123">
        <v>2850.2</v>
      </c>
      <c r="Q182" s="122">
        <v>46077</v>
      </c>
      <c r="R182" s="124">
        <v>1117</v>
      </c>
      <c r="S182" s="125">
        <v>2850.2</v>
      </c>
      <c r="T182" s="125">
        <v>136.81</v>
      </c>
      <c r="U182" s="125">
        <v>2713.39</v>
      </c>
      <c r="V182" s="126"/>
      <c r="W182" s="56" t="str">
        <f>VLOOKUP(H182,'CATEGORIZAÇÃO PARA PUBLICAÇÃO'!$A$1:$C$101,3,FALSE)</f>
        <v>PRESTAÇÃO DE SERVIÇOS</v>
      </c>
    </row>
    <row r="183" spans="1:23" ht="69.95" hidden="1" customHeight="1" x14ac:dyDescent="0.2">
      <c r="A183" s="116">
        <v>1441</v>
      </c>
      <c r="B183" s="116">
        <v>1440011</v>
      </c>
      <c r="C183" s="116" t="s">
        <v>691</v>
      </c>
      <c r="D183" s="116" t="s">
        <v>698</v>
      </c>
      <c r="E183" s="117">
        <v>7094346000145</v>
      </c>
      <c r="F183" s="118">
        <f t="shared" si="8"/>
        <v>7094346000145</v>
      </c>
      <c r="G183" s="119" t="s">
        <v>270</v>
      </c>
      <c r="H183" s="116">
        <v>4002</v>
      </c>
      <c r="I183" s="120" t="s">
        <v>210</v>
      </c>
      <c r="J183" s="121" t="str">
        <f t="shared" si="7"/>
        <v>Servico De Tecnologia Da Informacao</v>
      </c>
      <c r="K183" s="122">
        <v>46078</v>
      </c>
      <c r="L183" s="116">
        <v>1</v>
      </c>
      <c r="M183" s="123">
        <v>41697.360000000001</v>
      </c>
      <c r="N183" s="123">
        <v>2293.36</v>
      </c>
      <c r="O183" s="123">
        <v>0</v>
      </c>
      <c r="P183" s="123">
        <v>39404</v>
      </c>
      <c r="Q183" s="122">
        <v>46079</v>
      </c>
      <c r="R183" s="124">
        <v>1184</v>
      </c>
      <c r="S183" s="125">
        <v>39404</v>
      </c>
      <c r="T183" s="125">
        <v>2001.47</v>
      </c>
      <c r="U183" s="125">
        <v>37402.53</v>
      </c>
      <c r="V183" s="126"/>
      <c r="W183" s="56" t="str">
        <f>VLOOKUP(H183,'CATEGORIZAÇÃO PARA PUBLICAÇÃO'!$A$1:$C$101,3,FALSE)</f>
        <v>PRESTAÇÃO DE SERVIÇOS</v>
      </c>
    </row>
    <row r="184" spans="1:23" ht="69.95" hidden="1" customHeight="1" x14ac:dyDescent="0.2">
      <c r="A184" s="116">
        <v>1441</v>
      </c>
      <c r="B184" s="116">
        <v>1440011</v>
      </c>
      <c r="C184" s="116" t="s">
        <v>692</v>
      </c>
      <c r="D184" s="116" t="s">
        <v>698</v>
      </c>
      <c r="E184" s="117">
        <v>1017250000105</v>
      </c>
      <c r="F184" s="118">
        <f t="shared" si="8"/>
        <v>1017250000105</v>
      </c>
      <c r="G184" s="119" t="s">
        <v>273</v>
      </c>
      <c r="H184" s="116">
        <v>3304</v>
      </c>
      <c r="I184" s="120" t="s">
        <v>13</v>
      </c>
      <c r="J184" s="121" t="str">
        <f t="shared" si="7"/>
        <v>Passagens - Pessoa Juridica</v>
      </c>
      <c r="K184" s="122">
        <v>46078</v>
      </c>
      <c r="L184" s="116">
        <v>1</v>
      </c>
      <c r="M184" s="123">
        <v>6436.31</v>
      </c>
      <c r="N184" s="123">
        <v>0</v>
      </c>
      <c r="O184" s="123">
        <v>0</v>
      </c>
      <c r="P184" s="123">
        <v>6436.31</v>
      </c>
      <c r="Q184" s="122">
        <v>46079</v>
      </c>
      <c r="R184" s="124">
        <v>1171</v>
      </c>
      <c r="S184" s="125">
        <v>6436.31</v>
      </c>
      <c r="T184" s="125">
        <v>155.91999999999999</v>
      </c>
      <c r="U184" s="125">
        <v>6280.39</v>
      </c>
      <c r="V184" s="126"/>
      <c r="W184" s="56" t="str">
        <f>VLOOKUP(H184,'CATEGORIZAÇÃO PARA PUBLICAÇÃO'!$A$1:$C$101,3,FALSE)</f>
        <v>PRESTAÇÃO DE SERVIÇOS</v>
      </c>
    </row>
    <row r="185" spans="1:23" ht="69.95" hidden="1" customHeight="1" x14ac:dyDescent="0.2">
      <c r="A185" s="116">
        <v>1441</v>
      </c>
      <c r="B185" s="116">
        <v>1440005</v>
      </c>
      <c r="C185" s="116" t="s">
        <v>693</v>
      </c>
      <c r="D185" s="116" t="s">
        <v>698</v>
      </c>
      <c r="E185" s="117">
        <v>7820223000144</v>
      </c>
      <c r="F185" s="118">
        <f t="shared" si="8"/>
        <v>7820223000144</v>
      </c>
      <c r="G185" s="119" t="s">
        <v>303</v>
      </c>
      <c r="H185" s="116">
        <v>5208</v>
      </c>
      <c r="I185" s="120" t="s">
        <v>31</v>
      </c>
      <c r="J185" s="121" t="str">
        <f t="shared" si="7"/>
        <v>Equipamentos De Som, Video, Fotografico E Cinematografico</v>
      </c>
      <c r="K185" s="122">
        <v>46078</v>
      </c>
      <c r="L185" s="116">
        <v>1</v>
      </c>
      <c r="M185" s="123">
        <v>14896</v>
      </c>
      <c r="N185" s="123">
        <v>0</v>
      </c>
      <c r="O185" s="123">
        <v>0</v>
      </c>
      <c r="P185" s="123">
        <v>14896</v>
      </c>
      <c r="Q185" s="122">
        <v>46078</v>
      </c>
      <c r="R185" s="124">
        <v>36</v>
      </c>
      <c r="S185" s="125">
        <v>14896</v>
      </c>
      <c r="T185" s="125">
        <v>0</v>
      </c>
      <c r="U185" s="125">
        <v>14896</v>
      </c>
      <c r="V185" s="126"/>
      <c r="W185" s="56" t="str">
        <f>VLOOKUP(H185,'CATEGORIZAÇÃO PARA PUBLICAÇÃO'!$A$1:$C$101,3,FALSE)</f>
        <v>FORNECIMENTO DE BENS</v>
      </c>
    </row>
    <row r="186" spans="1:23" ht="69.95" hidden="1" customHeight="1" x14ac:dyDescent="0.2">
      <c r="A186" s="116">
        <v>1441</v>
      </c>
      <c r="B186" s="116">
        <v>1440005</v>
      </c>
      <c r="C186" s="116" t="s">
        <v>694</v>
      </c>
      <c r="D186" s="116" t="s">
        <v>698</v>
      </c>
      <c r="E186" s="117">
        <v>17138140000123</v>
      </c>
      <c r="F186" s="118">
        <f t="shared" si="8"/>
        <v>17138140000123</v>
      </c>
      <c r="G186" s="119" t="s">
        <v>110</v>
      </c>
      <c r="H186" s="116">
        <v>3008</v>
      </c>
      <c r="I186" s="120" t="s">
        <v>111</v>
      </c>
      <c r="J186" s="121" t="str">
        <f t="shared" si="7"/>
        <v>Produtos Alimenticios</v>
      </c>
      <c r="K186" s="122">
        <v>46079</v>
      </c>
      <c r="L186" s="116">
        <v>1</v>
      </c>
      <c r="M186" s="123">
        <v>44850</v>
      </c>
      <c r="N186" s="123">
        <v>0</v>
      </c>
      <c r="O186" s="123">
        <v>0</v>
      </c>
      <c r="P186" s="123">
        <v>44850</v>
      </c>
      <c r="Q186" s="122">
        <v>46079</v>
      </c>
      <c r="R186" s="124">
        <v>37</v>
      </c>
      <c r="S186" s="125">
        <v>44850</v>
      </c>
      <c r="T186" s="125">
        <v>0</v>
      </c>
      <c r="U186" s="125">
        <v>44850</v>
      </c>
      <c r="V186" s="126"/>
      <c r="W186" s="56" t="str">
        <f>VLOOKUP(H186,'CATEGORIZAÇÃO PARA PUBLICAÇÃO'!$A$1:$C$101,3,FALSE)</f>
        <v>FORNECIMENTO DE BENS</v>
      </c>
    </row>
    <row r="187" spans="1:23" ht="69.95" hidden="1" customHeight="1" x14ac:dyDescent="0.2">
      <c r="A187" s="116">
        <v>1441</v>
      </c>
      <c r="B187" s="116">
        <v>1440005</v>
      </c>
      <c r="C187" s="116" t="s">
        <v>527</v>
      </c>
      <c r="D187" s="116" t="s">
        <v>698</v>
      </c>
      <c r="E187" s="117">
        <v>26759927000101</v>
      </c>
      <c r="F187" s="118">
        <f t="shared" si="8"/>
        <v>26759927000101</v>
      </c>
      <c r="G187" s="119" t="s">
        <v>107</v>
      </c>
      <c r="H187" s="116">
        <v>3017</v>
      </c>
      <c r="I187" s="120" t="s">
        <v>108</v>
      </c>
      <c r="J187" s="121" t="str">
        <f t="shared" si="7"/>
        <v>Artigos Para Limpeza E Higiene</v>
      </c>
      <c r="K187" s="122">
        <v>46079</v>
      </c>
      <c r="L187" s="116">
        <v>3</v>
      </c>
      <c r="M187" s="123">
        <v>10827</v>
      </c>
      <c r="N187" s="123">
        <v>0</v>
      </c>
      <c r="O187" s="123">
        <v>0</v>
      </c>
      <c r="P187" s="123">
        <v>10827</v>
      </c>
      <c r="Q187" s="122">
        <v>46079</v>
      </c>
      <c r="R187" s="124">
        <v>38</v>
      </c>
      <c r="S187" s="125">
        <v>10827</v>
      </c>
      <c r="T187" s="125">
        <v>0</v>
      </c>
      <c r="U187" s="125">
        <v>10827</v>
      </c>
      <c r="V187" s="126"/>
      <c r="W187" s="56" t="str">
        <f>VLOOKUP(H187,'CATEGORIZAÇÃO PARA PUBLICAÇÃO'!$A$1:$C$101,3,FALSE)</f>
        <v>FORNECIMENTO DE BENS</v>
      </c>
    </row>
    <row r="188" spans="1:23" ht="69.95" hidden="1" customHeight="1" x14ac:dyDescent="0.2">
      <c r="A188" s="116">
        <v>1441</v>
      </c>
      <c r="B188" s="116">
        <v>1440011</v>
      </c>
      <c r="C188" s="116" t="s">
        <v>695</v>
      </c>
      <c r="D188" s="116" t="s">
        <v>698</v>
      </c>
      <c r="E188" s="117">
        <v>16636540000104</v>
      </c>
      <c r="F188" s="118">
        <f t="shared" si="8"/>
        <v>16636540000104</v>
      </c>
      <c r="G188" s="119" t="s">
        <v>199</v>
      </c>
      <c r="H188" s="116">
        <v>4003</v>
      </c>
      <c r="I188" s="120" t="s">
        <v>200</v>
      </c>
      <c r="J188" s="121" t="str">
        <f t="shared" si="7"/>
        <v>Servico De Informatica Executado Pela Prodemge</v>
      </c>
      <c r="K188" s="122">
        <v>46079</v>
      </c>
      <c r="L188" s="116">
        <v>1</v>
      </c>
      <c r="M188" s="123">
        <v>431.46</v>
      </c>
      <c r="N188" s="123">
        <v>0</v>
      </c>
      <c r="O188" s="123">
        <v>0</v>
      </c>
      <c r="P188" s="123">
        <v>431.46</v>
      </c>
      <c r="Q188" s="122">
        <v>46080</v>
      </c>
      <c r="R188" s="124">
        <v>1228</v>
      </c>
      <c r="S188" s="125">
        <v>431.46</v>
      </c>
      <c r="T188" s="125">
        <v>0</v>
      </c>
      <c r="U188" s="125">
        <v>431.46</v>
      </c>
      <c r="V188" s="126"/>
      <c r="W188" s="56" t="str">
        <f>VLOOKUP(H188,'CATEGORIZAÇÃO PARA PUBLICAÇÃO'!$A$1:$C$101,3,FALSE)</f>
        <v>PRESTAÇÃO DE SERVIÇOS</v>
      </c>
    </row>
    <row r="189" spans="1:23" ht="69.95" hidden="1" customHeight="1" x14ac:dyDescent="0.2">
      <c r="A189" s="116">
        <v>1441</v>
      </c>
      <c r="B189" s="116">
        <v>1440011</v>
      </c>
      <c r="C189" s="116" t="s">
        <v>696</v>
      </c>
      <c r="D189" s="116" t="s">
        <v>698</v>
      </c>
      <c r="E189" s="117">
        <v>7132995000193</v>
      </c>
      <c r="F189" s="118">
        <f t="shared" si="8"/>
        <v>7132995000193</v>
      </c>
      <c r="G189" s="119" t="s">
        <v>220</v>
      </c>
      <c r="H189" s="116">
        <v>3955</v>
      </c>
      <c r="I189" s="120" t="s">
        <v>24</v>
      </c>
      <c r="J189" s="121" t="str">
        <f t="shared" si="7"/>
        <v>Eventos De Comunicacao Institucional</v>
      </c>
      <c r="K189" s="122">
        <v>46079</v>
      </c>
      <c r="L189" s="116">
        <v>1</v>
      </c>
      <c r="M189" s="123">
        <v>3400</v>
      </c>
      <c r="N189" s="123">
        <v>167.96</v>
      </c>
      <c r="O189" s="123">
        <v>0</v>
      </c>
      <c r="P189" s="123">
        <v>3232.04</v>
      </c>
      <c r="Q189" s="122">
        <v>46080</v>
      </c>
      <c r="R189" s="124">
        <v>1223</v>
      </c>
      <c r="S189" s="125">
        <v>3232.04</v>
      </c>
      <c r="T189" s="125">
        <v>0</v>
      </c>
      <c r="U189" s="125">
        <v>3232.04</v>
      </c>
      <c r="V189" s="126"/>
      <c r="W189" s="56" t="str">
        <f>VLOOKUP(H189,'CATEGORIZAÇÃO PARA PUBLICAÇÃO'!$A$1:$C$101,3,FALSE)</f>
        <v>PRESTAÇÃO DE SERVIÇOS</v>
      </c>
    </row>
    <row r="190" spans="1:23" ht="69.95" hidden="1" customHeight="1" x14ac:dyDescent="0.2">
      <c r="A190" s="116">
        <v>1441</v>
      </c>
      <c r="B190" s="116">
        <v>1440011</v>
      </c>
      <c r="C190" s="116" t="s">
        <v>532</v>
      </c>
      <c r="D190" s="116" t="s">
        <v>698</v>
      </c>
      <c r="E190" s="117">
        <v>7290137000177</v>
      </c>
      <c r="F190" s="118">
        <f t="shared" si="8"/>
        <v>7290137000177</v>
      </c>
      <c r="G190" s="119" t="s">
        <v>243</v>
      </c>
      <c r="H190" s="116">
        <v>3999</v>
      </c>
      <c r="I190" s="120" t="s">
        <v>203</v>
      </c>
      <c r="J190" s="121" t="str">
        <f t="shared" si="7"/>
        <v>Outros Servicos Pessoa Juridica</v>
      </c>
      <c r="K190" s="122">
        <v>46079</v>
      </c>
      <c r="L190" s="116">
        <v>2</v>
      </c>
      <c r="M190" s="123">
        <v>12500</v>
      </c>
      <c r="N190" s="123">
        <v>625</v>
      </c>
      <c r="O190" s="123">
        <v>0</v>
      </c>
      <c r="P190" s="123">
        <v>11875</v>
      </c>
      <c r="Q190" s="122">
        <v>46080</v>
      </c>
      <c r="R190" s="124">
        <v>1217</v>
      </c>
      <c r="S190" s="125">
        <v>11875</v>
      </c>
      <c r="T190" s="125">
        <v>0</v>
      </c>
      <c r="U190" s="125">
        <v>11875</v>
      </c>
      <c r="V190" s="126"/>
      <c r="W190" s="56" t="str">
        <f>VLOOKUP(H190,'CATEGORIZAÇÃO PARA PUBLICAÇÃO'!$A$1:$C$101,3,FALSE)</f>
        <v>PRESTAÇÃO DE SERVIÇOS</v>
      </c>
    </row>
    <row r="191" spans="1:23" ht="69.95" hidden="1" customHeight="1" x14ac:dyDescent="0.2">
      <c r="A191" s="116">
        <v>1441</v>
      </c>
      <c r="B191" s="116">
        <v>1440011</v>
      </c>
      <c r="C191" s="116" t="s">
        <v>660</v>
      </c>
      <c r="D191" s="116" t="s">
        <v>698</v>
      </c>
      <c r="E191" s="117">
        <v>12057731000152</v>
      </c>
      <c r="F191" s="118">
        <f t="shared" si="8"/>
        <v>12057731000152</v>
      </c>
      <c r="G191" s="119" t="s">
        <v>261</v>
      </c>
      <c r="H191" s="116">
        <v>3921</v>
      </c>
      <c r="I191" s="120" t="s">
        <v>205</v>
      </c>
      <c r="J191" s="121" t="str">
        <f t="shared" si="7"/>
        <v>Reparos De Equipamentos, Instalacoes E Material Permanente</v>
      </c>
      <c r="K191" s="122">
        <v>46079</v>
      </c>
      <c r="L191" s="116">
        <v>6</v>
      </c>
      <c r="M191" s="123">
        <v>6120</v>
      </c>
      <c r="N191" s="123">
        <v>306</v>
      </c>
      <c r="O191" s="123">
        <v>0</v>
      </c>
      <c r="P191" s="123">
        <v>5814</v>
      </c>
      <c r="Q191" s="122">
        <v>46080</v>
      </c>
      <c r="R191" s="124">
        <v>1229</v>
      </c>
      <c r="S191" s="125">
        <v>5814</v>
      </c>
      <c r="T191" s="125">
        <v>293.76</v>
      </c>
      <c r="U191" s="125">
        <v>5520.24</v>
      </c>
      <c r="V191" s="126"/>
      <c r="W191" s="56" t="str">
        <f>VLOOKUP(H191,'CATEGORIZAÇÃO PARA PUBLICAÇÃO'!$A$1:$C$101,3,FALSE)</f>
        <v>PRESTAÇÃO DE SERVIÇOS</v>
      </c>
    </row>
    <row r="192" spans="1:23" ht="69.95" hidden="1" customHeight="1" x14ac:dyDescent="0.2">
      <c r="A192" s="116">
        <v>1441</v>
      </c>
      <c r="B192" s="116">
        <v>1440005</v>
      </c>
      <c r="C192" s="116" t="s">
        <v>697</v>
      </c>
      <c r="D192" s="116" t="s">
        <v>698</v>
      </c>
      <c r="E192" s="117">
        <v>7820223000144</v>
      </c>
      <c r="F192" s="118">
        <f t="shared" si="8"/>
        <v>7820223000144</v>
      </c>
      <c r="G192" s="119" t="s">
        <v>303</v>
      </c>
      <c r="H192" s="116">
        <v>3015</v>
      </c>
      <c r="I192" s="120" t="s">
        <v>507</v>
      </c>
      <c r="J192" s="121" t="str">
        <f t="shared" si="7"/>
        <v>Material Fotografico, Cinematografico E De Comunicacao</v>
      </c>
      <c r="K192" s="122">
        <v>46079</v>
      </c>
      <c r="L192" s="116">
        <v>1</v>
      </c>
      <c r="M192" s="123">
        <v>9680</v>
      </c>
      <c r="N192" s="123">
        <v>0</v>
      </c>
      <c r="O192" s="123">
        <v>0</v>
      </c>
      <c r="P192" s="123">
        <v>9680</v>
      </c>
      <c r="Q192" s="122">
        <v>46080</v>
      </c>
      <c r="R192" s="124">
        <v>39</v>
      </c>
      <c r="S192" s="125">
        <v>9680</v>
      </c>
      <c r="T192" s="125">
        <v>0</v>
      </c>
      <c r="U192" s="125">
        <v>9680</v>
      </c>
      <c r="V192" s="126"/>
      <c r="W192" s="56" t="str">
        <f>VLOOKUP(H192,'CATEGORIZAÇÃO PARA PUBLICAÇÃO'!$A$1:$C$101,3,FALSE)</f>
        <v>FORNECIMENTO DE BENS</v>
      </c>
    </row>
    <row r="193" spans="1:23" ht="69.95" hidden="1" customHeight="1" x14ac:dyDescent="0.2">
      <c r="A193" s="116">
        <v>1441</v>
      </c>
      <c r="B193" s="116">
        <v>1440011</v>
      </c>
      <c r="C193" s="116" t="s">
        <v>673</v>
      </c>
      <c r="D193" s="116" t="s">
        <v>698</v>
      </c>
      <c r="E193" s="117">
        <v>14822303000102</v>
      </c>
      <c r="F193" s="118">
        <f t="shared" si="8"/>
        <v>14822303000102</v>
      </c>
      <c r="G193" s="119" t="s">
        <v>269</v>
      </c>
      <c r="H193" s="116">
        <v>4002</v>
      </c>
      <c r="I193" s="120" t="s">
        <v>210</v>
      </c>
      <c r="J193" s="121" t="str">
        <f t="shared" si="7"/>
        <v>Servico De Tecnologia Da Informacao</v>
      </c>
      <c r="K193" s="122">
        <v>46080</v>
      </c>
      <c r="L193" s="116">
        <v>2</v>
      </c>
      <c r="M193" s="123">
        <v>59994.44</v>
      </c>
      <c r="N193" s="123">
        <v>0</v>
      </c>
      <c r="O193" s="123">
        <v>0</v>
      </c>
      <c r="P193" s="123">
        <v>59994.44</v>
      </c>
      <c r="Q193" s="122">
        <v>46083</v>
      </c>
      <c r="R193" s="124">
        <v>1234</v>
      </c>
      <c r="S193" s="125">
        <v>59994.439999999995</v>
      </c>
      <c r="T193" s="125">
        <v>2879.74</v>
      </c>
      <c r="U193" s="125">
        <v>57114.7</v>
      </c>
      <c r="V193" s="126"/>
      <c r="W193" s="56" t="str">
        <f>VLOOKUP(H193,'CATEGORIZAÇÃO PARA PUBLICAÇÃO'!$A$1:$C$101,3,FALSE)</f>
        <v>PRESTAÇÃO DE SERVIÇOS</v>
      </c>
    </row>
    <row r="195" spans="1:23" ht="15.75" x14ac:dyDescent="0.2">
      <c r="A195" s="128" t="s">
        <v>716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</row>
    <row r="196" spans="1:23" x14ac:dyDescent="0.2">
      <c r="A196" s="57" t="s">
        <v>42</v>
      </c>
      <c r="B196" s="107" t="s">
        <v>54</v>
      </c>
      <c r="C196" s="107"/>
      <c r="D196" s="107"/>
      <c r="E196" s="107"/>
      <c r="F196" s="107"/>
      <c r="G196" s="107"/>
      <c r="H196" s="107"/>
      <c r="I196" s="107"/>
      <c r="J196" s="106"/>
    </row>
    <row r="197" spans="1:23" x14ac:dyDescent="0.2">
      <c r="A197" s="57" t="s">
        <v>43</v>
      </c>
      <c r="B197" s="107" t="s">
        <v>55</v>
      </c>
      <c r="C197" s="107"/>
      <c r="D197" s="107"/>
      <c r="E197" s="107"/>
      <c r="F197" s="107"/>
      <c r="G197" s="107"/>
      <c r="H197" s="107"/>
      <c r="I197" s="107"/>
      <c r="J197" s="106"/>
    </row>
    <row r="198" spans="1:23" x14ac:dyDescent="0.2">
      <c r="A198" s="57" t="s">
        <v>44</v>
      </c>
      <c r="B198" s="107" t="s">
        <v>56</v>
      </c>
      <c r="C198" s="107"/>
      <c r="D198" s="107"/>
      <c r="E198" s="107"/>
      <c r="F198" s="107"/>
      <c r="G198" s="107"/>
      <c r="H198" s="107"/>
      <c r="I198" s="107"/>
      <c r="J198" s="106"/>
    </row>
    <row r="199" spans="1:23" x14ac:dyDescent="0.2">
      <c r="A199" s="57" t="s">
        <v>57</v>
      </c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6"/>
    </row>
    <row r="200" spans="1:23" x14ac:dyDescent="0.2">
      <c r="A200" s="57" t="s">
        <v>52</v>
      </c>
      <c r="B200" s="107" t="s">
        <v>59</v>
      </c>
      <c r="C200" s="107"/>
      <c r="D200" s="107"/>
      <c r="E200" s="107"/>
      <c r="F200" s="107"/>
      <c r="G200" s="107"/>
      <c r="H200" s="107"/>
      <c r="I200" s="107"/>
      <c r="J200" s="106"/>
    </row>
    <row r="201" spans="1:23" x14ac:dyDescent="0.2">
      <c r="A201" s="57" t="s">
        <v>60</v>
      </c>
      <c r="B201" s="107" t="s">
        <v>61</v>
      </c>
      <c r="C201" s="107"/>
      <c r="D201" s="107"/>
      <c r="E201" s="107"/>
      <c r="F201" s="107"/>
      <c r="G201" s="107"/>
      <c r="H201" s="107"/>
      <c r="I201" s="107"/>
      <c r="J201" s="106"/>
    </row>
    <row r="202" spans="1:23" x14ac:dyDescent="0.2">
      <c r="B202" s="107"/>
      <c r="C202" s="107"/>
      <c r="D202" s="107"/>
      <c r="E202" s="107"/>
      <c r="F202" s="107"/>
      <c r="G202" s="107"/>
      <c r="H202" s="107"/>
      <c r="I202" s="107"/>
      <c r="J202" s="106"/>
    </row>
    <row r="203" spans="1:23" ht="15.75" x14ac:dyDescent="0.2">
      <c r="A203" s="128" t="s">
        <v>717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</row>
    <row r="204" spans="1:23" x14ac:dyDescent="0.2">
      <c r="A204" s="107" t="s">
        <v>62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</row>
    <row r="205" spans="1:23" x14ac:dyDescent="0.2">
      <c r="A205" s="107" t="s">
        <v>700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</row>
    <row r="207" spans="1:23" x14ac:dyDescent="0.2">
      <c r="A207" s="108" t="s">
        <v>63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</row>
    <row r="208" spans="1:23" x14ac:dyDescent="0.2">
      <c r="A208" s="108" t="s">
        <v>701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</row>
  </sheetData>
  <sheetProtection algorithmName="SHA-512" hashValue="ZFNKqgs+4750vRkzW+bh/tNjjEwhlhERlmNxR1NLFWGXROk+PnPItOptjWfP1mDYm6Y5xevV9JY/d/BRrXCS9w==" saltValue="yrNyCLGldUQSQsY1BdmDZw==" spinCount="100000" sheet="1" formatCells="0" formatColumns="0" formatRows="0" insertColumns="0" insertRows="0" deleteColumns="0" deleteRows="0" sort="0" autoFilter="0" pivotTables="0"/>
  <protectedRanges>
    <protectedRange sqref="A208:V208" name="Intervalo8"/>
    <protectedRange sqref="G4:V193" name="Intervalo6"/>
    <protectedRange sqref="A4:E193 G4:V193" name="Intervalo2"/>
    <protectedRange sqref="A208 A205" name="Intervalo3"/>
  </protectedRanges>
  <autoFilter ref="A3:W193">
    <filterColumn colId="22">
      <filters>
        <filter val="LOCAÇÕES"/>
      </filters>
    </filterColumn>
    <sortState ref="A4:W193">
      <sortCondition ref="K3:K193"/>
    </sortState>
  </autoFilter>
  <mergeCells count="14">
    <mergeCell ref="B199:I199"/>
    <mergeCell ref="A203:V203"/>
    <mergeCell ref="A204:V204"/>
    <mergeCell ref="A208:V208"/>
    <mergeCell ref="A207:V207"/>
    <mergeCell ref="A205:V205"/>
    <mergeCell ref="B200:I200"/>
    <mergeCell ref="B201:I201"/>
    <mergeCell ref="B202:I202"/>
    <mergeCell ref="A1:V1"/>
    <mergeCell ref="A195:V195"/>
    <mergeCell ref="B196:I196"/>
    <mergeCell ref="B197:I197"/>
    <mergeCell ref="B198:I198"/>
  </mergeCells>
  <printOptions horizontalCentered="1"/>
  <pageMargins left="0.59055118110236227" right="0.55118110236220474" top="0.9055118110236221" bottom="0.64" header="0.39370078740157483" footer="0.31496062992125984"/>
  <pageSetup paperSize="9" scale="32" fitToHeight="0" orientation="landscape" r:id="rId1"/>
  <headerFooter>
    <oddHeader>&amp;L&amp;G&amp;C&amp;"Arial,Negrito"
&amp;16DEFENSORIA PÚBLICA DO ESTADO DE MINAS GERAIS&amp;10
&amp;14CRONOLOGIA DE PAGAMENTOS&amp;10
&amp;12Diretoria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1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G73" sqref="G7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103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3915</v>
      </c>
      <c r="B31" s="45" t="s">
        <v>20</v>
      </c>
      <c r="C31" s="46" t="s">
        <v>14</v>
      </c>
    </row>
    <row r="32" spans="1:3" x14ac:dyDescent="0.2">
      <c r="A32" s="44">
        <v>3918</v>
      </c>
      <c r="B32" s="45" t="s">
        <v>20</v>
      </c>
      <c r="C32" s="46" t="s">
        <v>14</v>
      </c>
    </row>
    <row r="33" spans="1:3" x14ac:dyDescent="0.2">
      <c r="A33" s="44">
        <v>3919</v>
      </c>
      <c r="B33" s="45" t="s">
        <v>20</v>
      </c>
      <c r="C33" s="46" t="s">
        <v>14</v>
      </c>
    </row>
    <row r="34" spans="1:3" x14ac:dyDescent="0.2">
      <c r="A34" s="44">
        <v>3920</v>
      </c>
      <c r="B34" s="45" t="s">
        <v>16</v>
      </c>
      <c r="C34" s="46" t="s">
        <v>17</v>
      </c>
    </row>
    <row r="35" spans="1:3" x14ac:dyDescent="0.2">
      <c r="A35" s="44">
        <v>3921</v>
      </c>
      <c r="B35" s="45" t="s">
        <v>20</v>
      </c>
      <c r="C35" s="46" t="s">
        <v>14</v>
      </c>
    </row>
    <row r="36" spans="1:3" x14ac:dyDescent="0.2">
      <c r="A36" s="44">
        <v>3922</v>
      </c>
      <c r="B36" s="45" t="s">
        <v>21</v>
      </c>
      <c r="C36" s="46" t="s">
        <v>14</v>
      </c>
    </row>
    <row r="37" spans="1:3" x14ac:dyDescent="0.2">
      <c r="A37" s="44">
        <v>3924</v>
      </c>
      <c r="B37" s="45" t="s">
        <v>104</v>
      </c>
      <c r="C37" s="46" t="s">
        <v>14</v>
      </c>
    </row>
    <row r="38" spans="1:3" x14ac:dyDescent="0.2">
      <c r="A38" s="44">
        <v>3931</v>
      </c>
      <c r="B38" s="45" t="s">
        <v>22</v>
      </c>
      <c r="C38" s="46" t="s">
        <v>14</v>
      </c>
    </row>
    <row r="39" spans="1:3" x14ac:dyDescent="0.2">
      <c r="A39" s="44">
        <v>3939</v>
      </c>
      <c r="B39" s="45" t="s">
        <v>20</v>
      </c>
      <c r="C39" s="46" t="s">
        <v>14</v>
      </c>
    </row>
    <row r="40" spans="1:3" x14ac:dyDescent="0.2">
      <c r="A40" s="44">
        <v>3942</v>
      </c>
      <c r="B40" s="45" t="s">
        <v>20</v>
      </c>
      <c r="C40" s="46" t="s">
        <v>14</v>
      </c>
    </row>
    <row r="41" spans="1:3" x14ac:dyDescent="0.2">
      <c r="A41" s="44">
        <v>3948</v>
      </c>
      <c r="B41" s="45" t="s">
        <v>23</v>
      </c>
      <c r="C41" s="46" t="s">
        <v>14</v>
      </c>
    </row>
    <row r="42" spans="1:3" x14ac:dyDescent="0.2">
      <c r="A42" s="44">
        <v>3955</v>
      </c>
      <c r="B42" s="45" t="s">
        <v>24</v>
      </c>
      <c r="C42" s="46" t="s">
        <v>14</v>
      </c>
    </row>
    <row r="43" spans="1:3" x14ac:dyDescent="0.2">
      <c r="A43" s="44">
        <v>3961</v>
      </c>
      <c r="B43" s="45" t="s">
        <v>20</v>
      </c>
      <c r="C43" s="46" t="s">
        <v>14</v>
      </c>
    </row>
    <row r="44" spans="1:3" x14ac:dyDescent="0.2">
      <c r="A44" s="44">
        <v>3968</v>
      </c>
      <c r="B44" s="45" t="s">
        <v>105</v>
      </c>
      <c r="C44" s="46" t="s">
        <v>14</v>
      </c>
    </row>
    <row r="45" spans="1:3" x14ac:dyDescent="0.2">
      <c r="A45" s="44">
        <v>3974</v>
      </c>
      <c r="B45" s="45" t="s">
        <v>25</v>
      </c>
      <c r="C45" s="46" t="s">
        <v>14</v>
      </c>
    </row>
    <row r="46" spans="1:3" x14ac:dyDescent="0.2">
      <c r="A46" s="44">
        <v>3987</v>
      </c>
      <c r="B46" s="45" t="s">
        <v>20</v>
      </c>
      <c r="C46" s="46" t="s">
        <v>14</v>
      </c>
    </row>
    <row r="47" spans="1:3" x14ac:dyDescent="0.2">
      <c r="A47" s="44">
        <v>3998</v>
      </c>
      <c r="B47" s="48" t="s">
        <v>26</v>
      </c>
      <c r="C47" s="46" t="s">
        <v>14</v>
      </c>
    </row>
    <row r="48" spans="1:3" x14ac:dyDescent="0.2">
      <c r="A48" s="44">
        <v>3999</v>
      </c>
      <c r="B48" s="45" t="s">
        <v>20</v>
      </c>
      <c r="C48" s="46" t="s">
        <v>14</v>
      </c>
    </row>
    <row r="49" spans="1:3" x14ac:dyDescent="0.2">
      <c r="A49" s="44">
        <v>4002</v>
      </c>
      <c r="B49" s="45" t="s">
        <v>27</v>
      </c>
      <c r="C49" s="46" t="s">
        <v>14</v>
      </c>
    </row>
    <row r="50" spans="1:3" x14ac:dyDescent="0.2">
      <c r="A50" s="44">
        <v>4003</v>
      </c>
      <c r="B50" s="45" t="s">
        <v>28</v>
      </c>
      <c r="C50" s="46" t="s">
        <v>14</v>
      </c>
    </row>
    <row r="51" spans="1:3" x14ac:dyDescent="0.2">
      <c r="A51" s="44">
        <v>4004</v>
      </c>
      <c r="B51" s="45" t="s">
        <v>27</v>
      </c>
      <c r="C51" s="46" t="s">
        <v>14</v>
      </c>
    </row>
    <row r="52" spans="1:3" ht="12.95" customHeight="1" x14ac:dyDescent="0.2">
      <c r="A52" s="44">
        <v>4005</v>
      </c>
      <c r="B52" s="45" t="s">
        <v>27</v>
      </c>
      <c r="C52" s="46" t="s">
        <v>14</v>
      </c>
    </row>
    <row r="53" spans="1:3" ht="12.95" customHeight="1" x14ac:dyDescent="0.2">
      <c r="A53" s="44">
        <v>4006</v>
      </c>
      <c r="B53" s="45" t="s">
        <v>29</v>
      </c>
      <c r="C53" s="46" t="s">
        <v>4</v>
      </c>
    </row>
    <row r="54" spans="1:3" x14ac:dyDescent="0.2">
      <c r="A54" s="44">
        <v>5206</v>
      </c>
      <c r="B54" s="45" t="s">
        <v>106</v>
      </c>
      <c r="C54" s="46" t="s">
        <v>4</v>
      </c>
    </row>
    <row r="55" spans="1:3" x14ac:dyDescent="0.2">
      <c r="A55" s="44">
        <v>5207</v>
      </c>
      <c r="B55" s="45" t="s">
        <v>30</v>
      </c>
      <c r="C55" s="47" t="s">
        <v>4</v>
      </c>
    </row>
    <row r="56" spans="1:3" x14ac:dyDescent="0.2">
      <c r="A56" s="44">
        <v>5208</v>
      </c>
      <c r="B56" s="48" t="s">
        <v>31</v>
      </c>
      <c r="C56" s="47" t="s">
        <v>4</v>
      </c>
    </row>
    <row r="57" spans="1:3" x14ac:dyDescent="0.2">
      <c r="A57" s="44">
        <v>5209</v>
      </c>
      <c r="B57" s="45" t="s">
        <v>32</v>
      </c>
      <c r="C57" s="46" t="s">
        <v>4</v>
      </c>
    </row>
    <row r="58" spans="1:3" x14ac:dyDescent="0.2">
      <c r="A58" s="44">
        <v>5210</v>
      </c>
      <c r="B58" s="49" t="s">
        <v>33</v>
      </c>
      <c r="C58" s="50" t="s">
        <v>4</v>
      </c>
    </row>
    <row r="59" spans="1:3" x14ac:dyDescent="0.2">
      <c r="A59" s="44">
        <v>5212</v>
      </c>
      <c r="B59" s="51" t="s">
        <v>34</v>
      </c>
      <c r="C59" s="46" t="s">
        <v>4</v>
      </c>
    </row>
    <row r="60" spans="1:3" x14ac:dyDescent="0.2">
      <c r="A60" s="44">
        <v>5214</v>
      </c>
      <c r="B60" s="45" t="s">
        <v>30</v>
      </c>
      <c r="C60" s="47" t="s">
        <v>4</v>
      </c>
    </row>
    <row r="61" spans="1:3" x14ac:dyDescent="0.2">
      <c r="A61" s="44">
        <v>5217</v>
      </c>
      <c r="B61" s="45" t="s">
        <v>35</v>
      </c>
      <c r="C61" s="46" t="s">
        <v>4</v>
      </c>
    </row>
    <row r="62" spans="1:3" x14ac:dyDescent="0.2">
      <c r="A62" s="44">
        <v>5225</v>
      </c>
      <c r="B62" s="45" t="s">
        <v>36</v>
      </c>
      <c r="C62" s="46" t="s">
        <v>4</v>
      </c>
    </row>
    <row r="63" spans="1:3" x14ac:dyDescent="0.2">
      <c r="A63" s="44">
        <v>5226</v>
      </c>
      <c r="B63" s="48" t="s">
        <v>37</v>
      </c>
      <c r="C63" s="47" t="s">
        <v>4</v>
      </c>
    </row>
    <row r="64" spans="1:3" x14ac:dyDescent="0.2">
      <c r="A64" s="44">
        <v>5299</v>
      </c>
      <c r="B64" s="48" t="s">
        <v>38</v>
      </c>
      <c r="C64" s="47" t="s">
        <v>4</v>
      </c>
    </row>
    <row r="65" spans="1:3" ht="25.5" x14ac:dyDescent="0.2">
      <c r="A65" s="38" t="s">
        <v>39</v>
      </c>
      <c r="B65" s="39" t="s">
        <v>40</v>
      </c>
      <c r="C65" s="40" t="s">
        <v>14</v>
      </c>
    </row>
    <row r="66" spans="1:3" x14ac:dyDescent="0.2">
      <c r="A66" s="38" t="s">
        <v>41</v>
      </c>
      <c r="B66" s="41" t="s">
        <v>40</v>
      </c>
      <c r="C66" s="4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504"/>
  <sheetViews>
    <sheetView topLeftCell="D1" zoomScale="85" zoomScaleNormal="85" workbookViewId="0">
      <selection activeCell="AD14" sqref="AD14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30.855468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31" width="26" style="18" customWidth="1"/>
    <col min="32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109" t="s">
        <v>64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09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65</v>
      </c>
      <c r="B4" s="20" t="s">
        <v>66</v>
      </c>
      <c r="C4" s="20" t="s">
        <v>67</v>
      </c>
      <c r="D4" s="1" t="s">
        <v>68</v>
      </c>
      <c r="E4" s="1" t="s">
        <v>69</v>
      </c>
      <c r="F4" s="1" t="s">
        <v>70</v>
      </c>
      <c r="G4" s="1" t="s">
        <v>71</v>
      </c>
      <c r="H4" s="1" t="s">
        <v>72</v>
      </c>
      <c r="I4" s="1" t="s">
        <v>45</v>
      </c>
      <c r="J4" s="1" t="s">
        <v>45</v>
      </c>
      <c r="K4" s="1" t="s">
        <v>73</v>
      </c>
      <c r="L4" s="1" t="s">
        <v>74</v>
      </c>
      <c r="M4" s="1" t="s">
        <v>47</v>
      </c>
      <c r="N4" s="1" t="s">
        <v>0</v>
      </c>
      <c r="O4" s="1" t="s">
        <v>48</v>
      </c>
      <c r="P4" s="1" t="s">
        <v>49</v>
      </c>
      <c r="Q4" s="1" t="s">
        <v>75</v>
      </c>
      <c r="R4" s="1" t="s">
        <v>76</v>
      </c>
      <c r="S4" s="1" t="s">
        <v>77</v>
      </c>
      <c r="T4" s="1" t="s">
        <v>50</v>
      </c>
      <c r="U4" s="1" t="s">
        <v>78</v>
      </c>
      <c r="V4" s="1" t="s">
        <v>51</v>
      </c>
      <c r="W4" s="1" t="s">
        <v>79</v>
      </c>
      <c r="X4" s="1" t="s">
        <v>52</v>
      </c>
      <c r="Y4" s="7" t="s">
        <v>80</v>
      </c>
      <c r="Z4" s="7" t="s">
        <v>81</v>
      </c>
      <c r="AA4" s="7" t="s">
        <v>82</v>
      </c>
      <c r="AB4" s="7" t="s">
        <v>83</v>
      </c>
      <c r="AC4" s="1" t="s">
        <v>84</v>
      </c>
      <c r="AD4" s="2" t="s">
        <v>85</v>
      </c>
    </row>
    <row r="5" spans="1:30" s="23" customFormat="1" ht="24.95" customHeight="1" x14ac:dyDescent="0.2">
      <c r="A5" s="23" t="str">
        <f t="shared" ref="A5:A64" si="0">D5&amp;"|"&amp;E5&amp;"|"&amp;G5&amp;"|"&amp;H5&amp;"|"&amp;L5&amp;"|"&amp;N5&amp;"|"&amp;U5</f>
        <v>1441|1440011|360|2025|18939548000167|3922|23826,25</v>
      </c>
      <c r="B5" s="23" t="str">
        <f t="shared" ref="B5:B64" si="1">D5&amp;"|"&amp;E5&amp;"|"&amp;G5&amp;"|"&amp;H5&amp;"|"&amp;X5</f>
        <v>1441|1440011|360|2025|558</v>
      </c>
      <c r="C5" s="28" t="str">
        <f t="shared" ref="C5:C64" si="2">E5&amp;"|"&amp;X5</f>
        <v>1440011|558</v>
      </c>
      <c r="D5" s="10">
        <v>1441</v>
      </c>
      <c r="E5" s="10">
        <v>1440011</v>
      </c>
      <c r="F5" s="36" t="str">
        <f t="shared" ref="F5:F64" si="3">G5&amp;"/"&amp;H5</f>
        <v>360/2025</v>
      </c>
      <c r="G5" s="10">
        <v>360</v>
      </c>
      <c r="H5" s="10">
        <v>2025</v>
      </c>
      <c r="I5" s="36" t="str">
        <f t="shared" ref="I5:I64" si="4">J5&amp;"."&amp;K5</f>
        <v>10.1</v>
      </c>
      <c r="J5" s="10">
        <v>10</v>
      </c>
      <c r="K5" s="10">
        <v>1</v>
      </c>
      <c r="L5" s="10">
        <v>18939548000167</v>
      </c>
      <c r="M5" s="11" t="s">
        <v>479</v>
      </c>
      <c r="N5" s="10">
        <v>3922</v>
      </c>
      <c r="O5" s="11" t="s">
        <v>21</v>
      </c>
      <c r="P5" s="9">
        <v>46055</v>
      </c>
      <c r="Q5" s="10">
        <v>1</v>
      </c>
      <c r="R5" s="3">
        <v>24312.5</v>
      </c>
      <c r="S5" s="3">
        <v>486.25</v>
      </c>
      <c r="T5" s="3">
        <v>0</v>
      </c>
      <c r="U5" s="33">
        <f t="shared" ref="U5:U64" si="5">R5-S5-T5</f>
        <v>23826.25</v>
      </c>
      <c r="V5" s="9">
        <f>IF(X5&lt;&gt;"Liquidação Cancelada",VLOOKUP(B5,'BASE DE DADOS OPS'!$B$4:$P$6317,10,FALSE),"Liquidação Cancelada")</f>
        <v>46055</v>
      </c>
      <c r="W5" s="13">
        <f t="shared" ref="W5:W64" si="6">IF(X5&lt;&gt;"Liquidação Cancelada",IF(ISBLANK(V5),"AGUARDANDO PAGAMENTO",NETWORKDAYS(P5,V5)-1),"Liquidação Cancelada")</f>
        <v>0</v>
      </c>
      <c r="X5" s="10">
        <f>VLOOKUP(A5,'BASE DE DADOS OPS'!$A$4:$P$6317,12,FALSE)</f>
        <v>558</v>
      </c>
      <c r="Y5" s="4">
        <f>IF(X5&lt;&gt;"Liquidação Cancelada",VLOOKUP(B5,'BASE DE DADOS OPS'!$B$5:$P$6302,12,FALSE),"Liquidação Cancelada")</f>
        <v>23826.25</v>
      </c>
      <c r="Z5" s="4">
        <f>IF(X5&lt;&gt;"Liquidação Cancelada",VLOOKUP(B5,'BASE DE DADOS OPS'!$B$5:$P$6302,14,FALSE),"Liquidação Cancelada")</f>
        <v>0</v>
      </c>
      <c r="AA5" s="4">
        <f>IF(X5&lt;&gt;"Liquidação Cancelada",VLOOKUP(B5,'BASE DE DADOS OPS'!$B$5:$P$6302,13,FALSE),"Liquidação Cancelada")</f>
        <v>23826.25</v>
      </c>
      <c r="AB5" s="4">
        <f t="shared" ref="AB5:AB64" si="7">IF(X5&lt;&gt;"Liquidação Cancelada",Y5-Z5,"Liquidação Cancelada")</f>
        <v>23826.25</v>
      </c>
      <c r="AC5" s="3">
        <f t="shared" ref="AC5:AC64" si="8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si="0"/>
        <v>1441|1440005|12|2026|26759927000101|3017|135680</v>
      </c>
      <c r="B6" s="23" t="str">
        <f t="shared" si="1"/>
        <v>1441|1440005|12|2026|23</v>
      </c>
      <c r="C6" s="28" t="str">
        <f t="shared" si="2"/>
        <v>1440005|23</v>
      </c>
      <c r="D6" s="10">
        <v>1441</v>
      </c>
      <c r="E6" s="10">
        <v>1440005</v>
      </c>
      <c r="F6" s="36" t="str">
        <f t="shared" si="3"/>
        <v>12/2026</v>
      </c>
      <c r="G6" s="10">
        <v>12</v>
      </c>
      <c r="H6" s="10">
        <v>2026</v>
      </c>
      <c r="I6" s="36" t="str">
        <f t="shared" si="4"/>
        <v>10.1</v>
      </c>
      <c r="J6" s="10">
        <v>10</v>
      </c>
      <c r="K6" s="10">
        <v>1</v>
      </c>
      <c r="L6" s="10">
        <v>26759927000101</v>
      </c>
      <c r="M6" s="11" t="s">
        <v>107</v>
      </c>
      <c r="N6" s="10">
        <v>3017</v>
      </c>
      <c r="O6" s="11" t="s">
        <v>108</v>
      </c>
      <c r="P6" s="9">
        <v>46056</v>
      </c>
      <c r="Q6" s="10">
        <v>1</v>
      </c>
      <c r="R6" s="3">
        <v>135680</v>
      </c>
      <c r="S6" s="3">
        <v>0</v>
      </c>
      <c r="T6" s="3">
        <v>0</v>
      </c>
      <c r="U6" s="33">
        <f t="shared" si="5"/>
        <v>135680</v>
      </c>
      <c r="V6" s="9">
        <f>IF(X6&lt;&gt;"Liquidação Cancelada",VLOOKUP(B6,'BASE DE DADOS OPS'!$B$4:$P$6317,10,FALSE),"Liquidação Cancelada")</f>
        <v>46057</v>
      </c>
      <c r="W6" s="13">
        <f t="shared" si="6"/>
        <v>1</v>
      </c>
      <c r="X6" s="10">
        <f>VLOOKUP(A6,'BASE DE DADOS OPS'!$A$4:$P$6317,12,FALSE)</f>
        <v>23</v>
      </c>
      <c r="Y6" s="4">
        <f>IF(X6&lt;&gt;"Liquidação Cancelada",VLOOKUP(B6,'BASE DE DADOS OPS'!$B$5:$P$6302,12,FALSE),"Liquidação Cancelada")</f>
        <v>135680</v>
      </c>
      <c r="Z6" s="4">
        <f>IF(X6&lt;&gt;"Liquidação Cancelada",VLOOKUP(B6,'BASE DE DADOS OPS'!$B$5:$P$6302,14,FALSE),"Liquidação Cancelada")</f>
        <v>0</v>
      </c>
      <c r="AA6" s="4">
        <f>IF(X6&lt;&gt;"Liquidação Cancelada",VLOOKUP(B6,'BASE DE DADOS OPS'!$B$5:$P$6302,13,FALSE),"Liquidação Cancelada")</f>
        <v>135680</v>
      </c>
      <c r="AB6" s="4">
        <f t="shared" si="7"/>
        <v>135680</v>
      </c>
      <c r="AC6" s="3">
        <f t="shared" si="8"/>
        <v>0</v>
      </c>
      <c r="AD6" s="29"/>
    </row>
    <row r="7" spans="1:30" s="23" customFormat="1" ht="24.95" customHeight="1" x14ac:dyDescent="0.2">
      <c r="A7" s="23" t="str">
        <f t="shared" si="0"/>
        <v>1441|1440011|156|2026|16630743000185|3921|24101,48</v>
      </c>
      <c r="B7" s="23" t="str">
        <f t="shared" si="1"/>
        <v>1441|1440011|156|2026|598</v>
      </c>
      <c r="C7" s="28" t="str">
        <f t="shared" si="2"/>
        <v>1440011|598</v>
      </c>
      <c r="D7" s="10">
        <v>1441</v>
      </c>
      <c r="E7" s="10">
        <v>1440011</v>
      </c>
      <c r="F7" s="36" t="str">
        <f t="shared" si="3"/>
        <v>156/2026</v>
      </c>
      <c r="G7" s="10">
        <v>156</v>
      </c>
      <c r="H7" s="10">
        <v>2026</v>
      </c>
      <c r="I7" s="36" t="str">
        <f t="shared" si="4"/>
        <v>10.1</v>
      </c>
      <c r="J7" s="10">
        <v>10</v>
      </c>
      <c r="K7" s="10">
        <v>1</v>
      </c>
      <c r="L7" s="10">
        <v>16630743000185</v>
      </c>
      <c r="M7" s="11" t="s">
        <v>204</v>
      </c>
      <c r="N7" s="10">
        <v>3921</v>
      </c>
      <c r="O7" s="11" t="s">
        <v>205</v>
      </c>
      <c r="P7" s="9">
        <v>46056</v>
      </c>
      <c r="Q7" s="10">
        <v>1</v>
      </c>
      <c r="R7" s="3">
        <v>24101.48</v>
      </c>
      <c r="S7" s="3">
        <v>0</v>
      </c>
      <c r="T7" s="3">
        <v>0</v>
      </c>
      <c r="U7" s="33">
        <f t="shared" si="5"/>
        <v>24101.48</v>
      </c>
      <c r="V7" s="9">
        <f>IF(X7&lt;&gt;"Liquidação Cancelada",VLOOKUP(B7,'BASE DE DADOS OPS'!$B$4:$P$6317,10,FALSE),"Liquidação Cancelada")</f>
        <v>46057</v>
      </c>
      <c r="W7" s="13">
        <f t="shared" si="6"/>
        <v>1</v>
      </c>
      <c r="X7" s="10">
        <f>VLOOKUP(A7,'BASE DE DADOS OPS'!$A$4:$P$6317,12,FALSE)</f>
        <v>598</v>
      </c>
      <c r="Y7" s="4">
        <f>IF(X7&lt;&gt;"Liquidação Cancelada",VLOOKUP(B7,'BASE DE DADOS OPS'!$B$5:$P$6302,12,FALSE),"Liquidação Cancelada")</f>
        <v>24101.48</v>
      </c>
      <c r="Z7" s="4">
        <f>IF(X7&lt;&gt;"Liquidação Cancelada",VLOOKUP(B7,'BASE DE DADOS OPS'!$B$5:$P$6302,14,FALSE),"Liquidação Cancelada")</f>
        <v>0</v>
      </c>
      <c r="AA7" s="4">
        <f>IF(X7&lt;&gt;"Liquidação Cancelada",VLOOKUP(B7,'BASE DE DADOS OPS'!$B$5:$P$6302,13,FALSE),"Liquidação Cancelada")</f>
        <v>24101.48</v>
      </c>
      <c r="AB7" s="4">
        <f t="shared" si="7"/>
        <v>24101.48</v>
      </c>
      <c r="AC7" s="3">
        <f t="shared" si="8"/>
        <v>0</v>
      </c>
      <c r="AD7" s="29"/>
    </row>
    <row r="8" spans="1:30" s="23" customFormat="1" ht="24.95" customHeight="1" x14ac:dyDescent="0.2">
      <c r="A8" s="23" t="str">
        <f t="shared" si="0"/>
        <v>1441|1440011|178|2026|17328595000101|3917|45777,7</v>
      </c>
      <c r="B8" s="23" t="str">
        <f t="shared" si="1"/>
        <v>1441|1440011|178|2026|602</v>
      </c>
      <c r="C8" s="28" t="str">
        <f t="shared" si="2"/>
        <v>1440011|602</v>
      </c>
      <c r="D8" s="10">
        <v>1441</v>
      </c>
      <c r="E8" s="10">
        <v>1440011</v>
      </c>
      <c r="F8" s="36" t="str">
        <f t="shared" si="3"/>
        <v>178/2026</v>
      </c>
      <c r="G8" s="10">
        <v>178</v>
      </c>
      <c r="H8" s="10">
        <v>2026</v>
      </c>
      <c r="I8" s="36" t="str">
        <f t="shared" si="4"/>
        <v>10.1</v>
      </c>
      <c r="J8" s="10">
        <v>10</v>
      </c>
      <c r="K8" s="10">
        <v>1</v>
      </c>
      <c r="L8" s="10">
        <v>17328595000101</v>
      </c>
      <c r="M8" s="11" t="s">
        <v>221</v>
      </c>
      <c r="N8" s="10">
        <v>3917</v>
      </c>
      <c r="O8" s="11" t="s">
        <v>222</v>
      </c>
      <c r="P8" s="9">
        <v>46056</v>
      </c>
      <c r="Q8" s="10">
        <v>1</v>
      </c>
      <c r="R8" s="3">
        <v>45777.7</v>
      </c>
      <c r="S8" s="3">
        <v>0</v>
      </c>
      <c r="T8" s="3">
        <v>0</v>
      </c>
      <c r="U8" s="33">
        <f t="shared" si="5"/>
        <v>45777.7</v>
      </c>
      <c r="V8" s="9">
        <f>IF(X8&lt;&gt;"Liquidação Cancelada",VLOOKUP(B8,'BASE DE DADOS OPS'!$B$4:$P$6317,10,FALSE),"Liquidação Cancelada")</f>
        <v>46058</v>
      </c>
      <c r="W8" s="13">
        <f t="shared" si="6"/>
        <v>2</v>
      </c>
      <c r="X8" s="10">
        <f>VLOOKUP(A8,'BASE DE DADOS OPS'!$A$4:$P$6317,12,FALSE)</f>
        <v>602</v>
      </c>
      <c r="Y8" s="4">
        <f>IF(X8&lt;&gt;"Liquidação Cancelada",VLOOKUP(B8,'BASE DE DADOS OPS'!$B$5:$P$6302,12,FALSE),"Liquidação Cancelada")</f>
        <v>45777.700000000004</v>
      </c>
      <c r="Z8" s="4">
        <f>IF(X8&lt;&gt;"Liquidação Cancelada",VLOOKUP(B8,'BASE DE DADOS OPS'!$B$5:$P$6302,14,FALSE),"Liquidação Cancelada")</f>
        <v>2197.33</v>
      </c>
      <c r="AA8" s="4">
        <f>IF(X8&lt;&gt;"Liquidação Cancelada",VLOOKUP(B8,'BASE DE DADOS OPS'!$B$5:$P$6302,13,FALSE),"Liquidação Cancelada")</f>
        <v>43580.37</v>
      </c>
      <c r="AB8" s="4">
        <f t="shared" si="7"/>
        <v>43580.37</v>
      </c>
      <c r="AC8" s="3">
        <f t="shared" si="8"/>
        <v>-7.2759576141834259E-12</v>
      </c>
      <c r="AD8" s="29"/>
    </row>
    <row r="9" spans="1:30" s="23" customFormat="1" ht="24.95" customHeight="1" x14ac:dyDescent="0.2">
      <c r="A9" s="23" t="str">
        <f t="shared" si="0"/>
        <v>1441|1440011|196|2026|34454477000169|3921|2988,98</v>
      </c>
      <c r="B9" s="23" t="str">
        <f t="shared" si="1"/>
        <v>1441|1440011|196|2026|599</v>
      </c>
      <c r="C9" s="28" t="str">
        <f t="shared" si="2"/>
        <v>1440011|599</v>
      </c>
      <c r="D9" s="10">
        <v>1441</v>
      </c>
      <c r="E9" s="10">
        <v>1440011</v>
      </c>
      <c r="F9" s="36" t="str">
        <f t="shared" si="3"/>
        <v>196/2026</v>
      </c>
      <c r="G9" s="10">
        <v>196</v>
      </c>
      <c r="H9" s="10">
        <v>2026</v>
      </c>
      <c r="I9" s="36" t="str">
        <f t="shared" si="4"/>
        <v>10.1</v>
      </c>
      <c r="J9" s="10">
        <v>10</v>
      </c>
      <c r="K9" s="10">
        <v>1</v>
      </c>
      <c r="L9" s="10">
        <v>34454477000169</v>
      </c>
      <c r="M9" s="11" t="s">
        <v>240</v>
      </c>
      <c r="N9" s="10">
        <v>3921</v>
      </c>
      <c r="O9" s="11" t="s">
        <v>205</v>
      </c>
      <c r="P9" s="9">
        <v>46056</v>
      </c>
      <c r="Q9" s="10">
        <v>1</v>
      </c>
      <c r="R9" s="3">
        <v>2988.98</v>
      </c>
      <c r="S9" s="3">
        <v>0</v>
      </c>
      <c r="T9" s="3">
        <v>0</v>
      </c>
      <c r="U9" s="33">
        <f t="shared" si="5"/>
        <v>2988.98</v>
      </c>
      <c r="V9" s="9">
        <f>IF(X9&lt;&gt;"Liquidação Cancelada",VLOOKUP(B9,'BASE DE DADOS OPS'!$B$4:$P$6317,10,FALSE),"Liquidação Cancelada")</f>
        <v>46057</v>
      </c>
      <c r="W9" s="13">
        <f t="shared" si="6"/>
        <v>1</v>
      </c>
      <c r="X9" s="10">
        <f>VLOOKUP(A9,'BASE DE DADOS OPS'!$A$4:$P$6317,12,FALSE)</f>
        <v>599</v>
      </c>
      <c r="Y9" s="4">
        <f>IF(X9&lt;&gt;"Liquidação Cancelada",VLOOKUP(B9,'BASE DE DADOS OPS'!$B$5:$P$6302,12,FALSE),"Liquidação Cancelada")</f>
        <v>2988.98</v>
      </c>
      <c r="Z9" s="4">
        <f>IF(X9&lt;&gt;"Liquidação Cancelada",VLOOKUP(B9,'BASE DE DADOS OPS'!$B$5:$P$6302,14,FALSE),"Liquidação Cancelada")</f>
        <v>0</v>
      </c>
      <c r="AA9" s="4">
        <f>IF(X9&lt;&gt;"Liquidação Cancelada",VLOOKUP(B9,'BASE DE DADOS OPS'!$B$5:$P$6302,13,FALSE),"Liquidação Cancelada")</f>
        <v>2988.98</v>
      </c>
      <c r="AB9" s="4">
        <f t="shared" si="7"/>
        <v>2988.98</v>
      </c>
      <c r="AC9" s="3">
        <f t="shared" si="8"/>
        <v>0</v>
      </c>
      <c r="AD9" s="29"/>
    </row>
    <row r="10" spans="1:30" s="23" customFormat="1" ht="24.95" customHeight="1" x14ac:dyDescent="0.2">
      <c r="A10" s="23" t="str">
        <f t="shared" si="0"/>
        <v>1441|1440011|198|2026|5814441000140|3919|15914,67</v>
      </c>
      <c r="B10" s="23" t="str">
        <f t="shared" si="1"/>
        <v>1441|1440011|198|2026|597</v>
      </c>
      <c r="C10" s="28" t="str">
        <f t="shared" si="2"/>
        <v>1440011|597</v>
      </c>
      <c r="D10" s="10">
        <v>1441</v>
      </c>
      <c r="E10" s="10">
        <v>1440011</v>
      </c>
      <c r="F10" s="36" t="str">
        <f t="shared" si="3"/>
        <v>198/2026</v>
      </c>
      <c r="G10" s="10">
        <v>198</v>
      </c>
      <c r="H10" s="10">
        <v>2026</v>
      </c>
      <c r="I10" s="36" t="str">
        <f t="shared" si="4"/>
        <v>10.1</v>
      </c>
      <c r="J10" s="10">
        <v>10</v>
      </c>
      <c r="K10" s="10">
        <v>1</v>
      </c>
      <c r="L10" s="10">
        <v>5814441000140</v>
      </c>
      <c r="M10" s="11" t="s">
        <v>241</v>
      </c>
      <c r="N10" s="10">
        <v>3919</v>
      </c>
      <c r="O10" s="11" t="s">
        <v>242</v>
      </c>
      <c r="P10" s="9">
        <v>46056</v>
      </c>
      <c r="Q10" s="10">
        <v>1</v>
      </c>
      <c r="R10" s="3">
        <v>15914.67</v>
      </c>
      <c r="S10" s="3">
        <v>0</v>
      </c>
      <c r="T10" s="3">
        <v>0</v>
      </c>
      <c r="U10" s="33">
        <f t="shared" si="5"/>
        <v>15914.67</v>
      </c>
      <c r="V10" s="9">
        <f>IF(X10&lt;&gt;"Liquidação Cancelada",VLOOKUP(B10,'BASE DE DADOS OPS'!$B$4:$P$6317,10,FALSE),"Liquidação Cancelada")</f>
        <v>46057</v>
      </c>
      <c r="W10" s="13">
        <f t="shared" si="6"/>
        <v>1</v>
      </c>
      <c r="X10" s="10">
        <f>VLOOKUP(A10,'BASE DE DADOS OPS'!$A$4:$P$6317,12,FALSE)</f>
        <v>597</v>
      </c>
      <c r="Y10" s="4">
        <f>IF(X10&lt;&gt;"Liquidação Cancelada",VLOOKUP(B10,'BASE DE DADOS OPS'!$B$5:$P$6302,12,FALSE),"Liquidação Cancelada")</f>
        <v>15914.67</v>
      </c>
      <c r="Z10" s="4">
        <f>IF(X10&lt;&gt;"Liquidação Cancelada",VLOOKUP(B10,'BASE DE DADOS OPS'!$B$5:$P$6302,14,FALSE),"Liquidação Cancelada")</f>
        <v>763.9</v>
      </c>
      <c r="AA10" s="4">
        <f>IF(X10&lt;&gt;"Liquidação Cancelada",VLOOKUP(B10,'BASE DE DADOS OPS'!$B$5:$P$6302,13,FALSE),"Liquidação Cancelada")</f>
        <v>15150.77</v>
      </c>
      <c r="AB10" s="4">
        <f t="shared" si="7"/>
        <v>15150.77</v>
      </c>
      <c r="AC10" s="3">
        <f t="shared" si="8"/>
        <v>0</v>
      </c>
      <c r="AD10" s="29"/>
    </row>
    <row r="11" spans="1:30" s="23" customFormat="1" ht="24.95" customHeight="1" x14ac:dyDescent="0.2">
      <c r="A11" s="23" t="str">
        <f t="shared" si="0"/>
        <v>1441|1440011|199|2026|7290137000177|3999|11875</v>
      </c>
      <c r="B11" s="23" t="str">
        <f t="shared" si="1"/>
        <v>1441|1440011|199|2026|592</v>
      </c>
      <c r="C11" s="28" t="str">
        <f t="shared" si="2"/>
        <v>1440011|592</v>
      </c>
      <c r="D11" s="10">
        <v>1441</v>
      </c>
      <c r="E11" s="10">
        <v>1440011</v>
      </c>
      <c r="F11" s="36" t="str">
        <f t="shared" si="3"/>
        <v>199/2026</v>
      </c>
      <c r="G11" s="10">
        <v>199</v>
      </c>
      <c r="H11" s="10">
        <v>2026</v>
      </c>
      <c r="I11" s="36" t="str">
        <f t="shared" si="4"/>
        <v>10.1</v>
      </c>
      <c r="J11" s="10">
        <v>10</v>
      </c>
      <c r="K11" s="10">
        <v>1</v>
      </c>
      <c r="L11" s="10">
        <v>7290137000177</v>
      </c>
      <c r="M11" s="11" t="s">
        <v>243</v>
      </c>
      <c r="N11" s="10">
        <v>3999</v>
      </c>
      <c r="O11" s="11" t="s">
        <v>203</v>
      </c>
      <c r="P11" s="9">
        <v>46056</v>
      </c>
      <c r="Q11" s="10">
        <v>1</v>
      </c>
      <c r="R11" s="3">
        <v>12500</v>
      </c>
      <c r="S11" s="3">
        <v>625</v>
      </c>
      <c r="T11" s="3">
        <v>0</v>
      </c>
      <c r="U11" s="33">
        <f t="shared" si="5"/>
        <v>11875</v>
      </c>
      <c r="V11" s="9">
        <f>IF(X11&lt;&gt;"Liquidação Cancelada",VLOOKUP(B11,'BASE DE DADOS OPS'!$B$4:$P$6317,10,FALSE),"Liquidação Cancelada")</f>
        <v>46056</v>
      </c>
      <c r="W11" s="13">
        <f t="shared" si="6"/>
        <v>0</v>
      </c>
      <c r="X11" s="10">
        <f>VLOOKUP(A11,'BASE DE DADOS OPS'!$A$4:$P$6317,12,FALSE)</f>
        <v>592</v>
      </c>
      <c r="Y11" s="4">
        <f>IF(X11&lt;&gt;"Liquidação Cancelada",VLOOKUP(B11,'BASE DE DADOS OPS'!$B$5:$P$6302,12,FALSE),"Liquidação Cancelada")</f>
        <v>11875</v>
      </c>
      <c r="Z11" s="4">
        <f>IF(X11&lt;&gt;"Liquidação Cancelada",VLOOKUP(B11,'BASE DE DADOS OPS'!$B$5:$P$6302,14,FALSE),"Liquidação Cancelada")</f>
        <v>0</v>
      </c>
      <c r="AA11" s="4">
        <f>IF(X11&lt;&gt;"Liquidação Cancelada",VLOOKUP(B11,'BASE DE DADOS OPS'!$B$5:$P$6302,13,FALSE),"Liquidação Cancelada")</f>
        <v>11875</v>
      </c>
      <c r="AB11" s="4">
        <f t="shared" si="7"/>
        <v>11875</v>
      </c>
      <c r="AC11" s="3">
        <f t="shared" si="8"/>
        <v>0</v>
      </c>
      <c r="AD11" s="29"/>
    </row>
    <row r="12" spans="1:30" s="23" customFormat="1" ht="24.95" customHeight="1" x14ac:dyDescent="0.2">
      <c r="A12" s="23" t="str">
        <f t="shared" si="0"/>
        <v>1441|1440011|200|2026|54823333000140|3921|13000</v>
      </c>
      <c r="B12" s="23" t="str">
        <f t="shared" si="1"/>
        <v>1441|1440011|200|2026|595</v>
      </c>
      <c r="C12" s="28" t="str">
        <f t="shared" si="2"/>
        <v>1440011|595</v>
      </c>
      <c r="D12" s="10">
        <v>1441</v>
      </c>
      <c r="E12" s="10">
        <v>1440011</v>
      </c>
      <c r="F12" s="36" t="str">
        <f t="shared" si="3"/>
        <v>200/2026</v>
      </c>
      <c r="G12" s="10">
        <v>200</v>
      </c>
      <c r="H12" s="10">
        <v>2026</v>
      </c>
      <c r="I12" s="36" t="str">
        <f t="shared" si="4"/>
        <v>10.1</v>
      </c>
      <c r="J12" s="10">
        <v>10</v>
      </c>
      <c r="K12" s="10">
        <v>1</v>
      </c>
      <c r="L12" s="10">
        <v>54823333000140</v>
      </c>
      <c r="M12" s="11" t="s">
        <v>244</v>
      </c>
      <c r="N12" s="10">
        <v>3921</v>
      </c>
      <c r="O12" s="11" t="s">
        <v>205</v>
      </c>
      <c r="P12" s="9">
        <v>46056</v>
      </c>
      <c r="Q12" s="10">
        <v>1</v>
      </c>
      <c r="R12" s="3">
        <v>13000</v>
      </c>
      <c r="S12" s="3">
        <v>0</v>
      </c>
      <c r="T12" s="3">
        <v>0</v>
      </c>
      <c r="U12" s="33">
        <f t="shared" si="5"/>
        <v>13000</v>
      </c>
      <c r="V12" s="9">
        <f>IF(X12&lt;&gt;"Liquidação Cancelada",VLOOKUP(B12,'BASE DE DADOS OPS'!$B$4:$P$6317,10,FALSE),"Liquidação Cancelada")</f>
        <v>46057</v>
      </c>
      <c r="W12" s="13">
        <f t="shared" si="6"/>
        <v>1</v>
      </c>
      <c r="X12" s="10">
        <f>VLOOKUP(A12,'BASE DE DADOS OPS'!$A$4:$P$6317,12,FALSE)</f>
        <v>595</v>
      </c>
      <c r="Y12" s="4">
        <f>IF(X12&lt;&gt;"Liquidação Cancelada",VLOOKUP(B12,'BASE DE DADOS OPS'!$B$5:$P$6302,12,FALSE),"Liquidação Cancelada")</f>
        <v>13000</v>
      </c>
      <c r="Z12" s="4">
        <f>IF(X12&lt;&gt;"Liquidação Cancelada",VLOOKUP(B12,'BASE DE DADOS OPS'!$B$5:$P$6302,14,FALSE),"Liquidação Cancelada")</f>
        <v>0</v>
      </c>
      <c r="AA12" s="4">
        <f>IF(X12&lt;&gt;"Liquidação Cancelada",VLOOKUP(B12,'BASE DE DADOS OPS'!$B$5:$P$6302,13,FALSE),"Liquidação Cancelada")</f>
        <v>13000</v>
      </c>
      <c r="AB12" s="4">
        <f t="shared" si="7"/>
        <v>13000</v>
      </c>
      <c r="AC12" s="3">
        <f t="shared" si="8"/>
        <v>0</v>
      </c>
      <c r="AD12" s="29"/>
    </row>
    <row r="13" spans="1:30" s="23" customFormat="1" ht="24.95" customHeight="1" x14ac:dyDescent="0.2">
      <c r="A13" s="23" t="str">
        <f t="shared" si="0"/>
        <v>1441|1440005|44|2025|13743953000191|3008|2652,92</v>
      </c>
      <c r="B13" s="23" t="str">
        <f t="shared" si="1"/>
        <v>1441|1440005|44|2025|24</v>
      </c>
      <c r="C13" s="28" t="str">
        <f t="shared" si="2"/>
        <v>1440005|24</v>
      </c>
      <c r="D13" s="10">
        <v>1441</v>
      </c>
      <c r="E13" s="10">
        <v>1440005</v>
      </c>
      <c r="F13" s="36" t="str">
        <f t="shared" si="3"/>
        <v>44/2025</v>
      </c>
      <c r="G13" s="10">
        <v>44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13743953000191</v>
      </c>
      <c r="M13" s="11" t="s">
        <v>293</v>
      </c>
      <c r="N13" s="10">
        <v>3008</v>
      </c>
      <c r="O13" s="11" t="s">
        <v>111</v>
      </c>
      <c r="P13" s="9">
        <v>46056</v>
      </c>
      <c r="Q13" s="10">
        <v>1</v>
      </c>
      <c r="R13" s="3">
        <v>2652.92</v>
      </c>
      <c r="S13" s="3">
        <v>0</v>
      </c>
      <c r="T13" s="3">
        <v>0</v>
      </c>
      <c r="U13" s="33">
        <f t="shared" si="5"/>
        <v>2652.92</v>
      </c>
      <c r="V13" s="9">
        <f>IF(X13&lt;&gt;"Liquidação Cancelada",VLOOKUP(B13,'BASE DE DADOS OPS'!$B$4:$P$6317,10,FALSE),"Liquidação Cancelada")</f>
        <v>46057</v>
      </c>
      <c r="W13" s="13">
        <f t="shared" si="6"/>
        <v>1</v>
      </c>
      <c r="X13" s="10">
        <f>VLOOKUP(A13,'BASE DE DADOS OPS'!$A$4:$P$6317,12,FALSE)</f>
        <v>24</v>
      </c>
      <c r="Y13" s="4">
        <f>IF(X13&lt;&gt;"Liquidação Cancelada",VLOOKUP(B13,'BASE DE DADOS OPS'!$B$5:$P$6302,12,FALSE),"Liquidação Cancelada")</f>
        <v>2652.92</v>
      </c>
      <c r="Z13" s="4">
        <f>IF(X13&lt;&gt;"Liquidação Cancelada",VLOOKUP(B13,'BASE DE DADOS OPS'!$B$5:$P$6302,14,FALSE),"Liquidação Cancelada")</f>
        <v>0</v>
      </c>
      <c r="AA13" s="4">
        <f>IF(X13&lt;&gt;"Liquidação Cancelada",VLOOKUP(B13,'BASE DE DADOS OPS'!$B$5:$P$6302,13,FALSE),"Liquidação Cancelada")</f>
        <v>2652.92</v>
      </c>
      <c r="AB13" s="4">
        <f t="shared" si="7"/>
        <v>2652.92</v>
      </c>
      <c r="AC13" s="3">
        <f t="shared" si="8"/>
        <v>0</v>
      </c>
      <c r="AD13" s="29"/>
    </row>
    <row r="14" spans="1:30" s="23" customFormat="1" ht="24.95" customHeight="1" x14ac:dyDescent="0.2">
      <c r="A14" s="23" t="str">
        <f t="shared" si="0"/>
        <v>1441|1440005|101|2025|27386559000158|3008|1559</v>
      </c>
      <c r="B14" s="23" t="str">
        <f t="shared" si="1"/>
        <v>1441|1440005|101|2025|22</v>
      </c>
      <c r="C14" s="28" t="str">
        <f t="shared" si="2"/>
        <v>1440005|22</v>
      </c>
      <c r="D14" s="10">
        <v>1441</v>
      </c>
      <c r="E14" s="10">
        <v>1440005</v>
      </c>
      <c r="F14" s="36" t="str">
        <f t="shared" si="3"/>
        <v>101/2025</v>
      </c>
      <c r="G14" s="10">
        <v>101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27386559000158</v>
      </c>
      <c r="M14" s="11" t="s">
        <v>115</v>
      </c>
      <c r="N14" s="10">
        <v>3008</v>
      </c>
      <c r="O14" s="11" t="s">
        <v>111</v>
      </c>
      <c r="P14" s="9">
        <v>46056</v>
      </c>
      <c r="Q14" s="10">
        <v>1</v>
      </c>
      <c r="R14" s="3">
        <v>1559</v>
      </c>
      <c r="S14" s="3">
        <v>0</v>
      </c>
      <c r="T14" s="3">
        <v>0</v>
      </c>
      <c r="U14" s="33">
        <f t="shared" si="5"/>
        <v>1559</v>
      </c>
      <c r="V14" s="9">
        <f>IF(X14&lt;&gt;"Liquidação Cancelada",VLOOKUP(B14,'BASE DE DADOS OPS'!$B$4:$P$6317,10,FALSE),"Liquidação Cancelada")</f>
        <v>46056</v>
      </c>
      <c r="W14" s="13">
        <f t="shared" si="6"/>
        <v>0</v>
      </c>
      <c r="X14" s="10">
        <f>VLOOKUP(A14,'BASE DE DADOS OPS'!$A$4:$P$6317,12,FALSE)</f>
        <v>22</v>
      </c>
      <c r="Y14" s="4">
        <f>IF(X14&lt;&gt;"Liquidação Cancelada",VLOOKUP(B14,'BASE DE DADOS OPS'!$B$5:$P$6302,12,FALSE),"Liquidação Cancelada")</f>
        <v>1559</v>
      </c>
      <c r="Z14" s="4">
        <f>IF(X14&lt;&gt;"Liquidação Cancelada",VLOOKUP(B14,'BASE DE DADOS OPS'!$B$5:$P$6302,14,FALSE),"Liquidação Cancelada")</f>
        <v>0</v>
      </c>
      <c r="AA14" s="4">
        <f>IF(X14&lt;&gt;"Liquidação Cancelada",VLOOKUP(B14,'BASE DE DADOS OPS'!$B$5:$P$6302,13,FALSE),"Liquidação Cancelada")</f>
        <v>1559</v>
      </c>
      <c r="AB14" s="4">
        <f t="shared" si="7"/>
        <v>1559</v>
      </c>
      <c r="AC14" s="3">
        <f t="shared" si="8"/>
        <v>0</v>
      </c>
      <c r="AD14" s="29"/>
    </row>
    <row r="15" spans="1:30" s="23" customFormat="1" ht="24.95" customHeight="1" x14ac:dyDescent="0.2">
      <c r="A15" s="23" t="str">
        <f t="shared" si="0"/>
        <v>1441|1440011|198|2025|7403266000124|4002|427354,56</v>
      </c>
      <c r="B15" s="23" t="str">
        <f t="shared" si="1"/>
        <v>1441|1440011|198|2025|596</v>
      </c>
      <c r="C15" s="28" t="str">
        <f t="shared" si="2"/>
        <v>1440011|596</v>
      </c>
      <c r="D15" s="10">
        <v>1441</v>
      </c>
      <c r="E15" s="10">
        <v>1440011</v>
      </c>
      <c r="F15" s="36" t="str">
        <f t="shared" si="3"/>
        <v>198/2025</v>
      </c>
      <c r="G15" s="10">
        <v>198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7403266000124</v>
      </c>
      <c r="M15" s="11" t="s">
        <v>471</v>
      </c>
      <c r="N15" s="10">
        <v>4002</v>
      </c>
      <c r="O15" s="11" t="s">
        <v>210</v>
      </c>
      <c r="P15" s="9">
        <v>46056</v>
      </c>
      <c r="Q15" s="10">
        <v>4</v>
      </c>
      <c r="R15" s="3">
        <v>427354.56</v>
      </c>
      <c r="S15" s="3">
        <v>0</v>
      </c>
      <c r="T15" s="3">
        <v>0</v>
      </c>
      <c r="U15" s="33">
        <f t="shared" si="5"/>
        <v>427354.56</v>
      </c>
      <c r="V15" s="9">
        <f>IF(X15&lt;&gt;"Liquidação Cancelada",VLOOKUP(B15,'BASE DE DADOS OPS'!$B$4:$P$6317,10,FALSE),"Liquidação Cancelada")</f>
        <v>46057</v>
      </c>
      <c r="W15" s="13">
        <f t="shared" si="6"/>
        <v>1</v>
      </c>
      <c r="X15" s="10">
        <f>VLOOKUP(A15,'BASE DE DADOS OPS'!$A$4:$P$6317,12,FALSE)</f>
        <v>596</v>
      </c>
      <c r="Y15" s="4">
        <f>IF(X15&lt;&gt;"Liquidação Cancelada",VLOOKUP(B15,'BASE DE DADOS OPS'!$B$5:$P$6302,12,FALSE),"Liquidação Cancelada")</f>
        <v>427354.56</v>
      </c>
      <c r="Z15" s="4">
        <f>IF(X15&lt;&gt;"Liquidação Cancelada",VLOOKUP(B15,'BASE DE DADOS OPS'!$B$5:$P$6302,14,FALSE),"Liquidação Cancelada")</f>
        <v>20513.02</v>
      </c>
      <c r="AA15" s="4">
        <f>IF(X15&lt;&gt;"Liquidação Cancelada",VLOOKUP(B15,'BASE DE DADOS OPS'!$B$5:$P$6302,13,FALSE),"Liquidação Cancelada")</f>
        <v>406841.54</v>
      </c>
      <c r="AB15" s="4">
        <f t="shared" si="7"/>
        <v>406841.54</v>
      </c>
      <c r="AC15" s="3">
        <f t="shared" si="8"/>
        <v>0</v>
      </c>
      <c r="AD15" s="29"/>
    </row>
    <row r="16" spans="1:30" s="23" customFormat="1" ht="24.95" customHeight="1" x14ac:dyDescent="0.2">
      <c r="A16" s="23" t="str">
        <f t="shared" si="0"/>
        <v>1441|1440011|377|2025|59240824000181|3904|3501,29</v>
      </c>
      <c r="B16" s="23" t="str">
        <f t="shared" si="1"/>
        <v>1441|1440011|377|2025|590</v>
      </c>
      <c r="C16" s="28" t="str">
        <f t="shared" si="2"/>
        <v>1440011|590</v>
      </c>
      <c r="D16" s="10">
        <v>1441</v>
      </c>
      <c r="E16" s="10">
        <v>1440011</v>
      </c>
      <c r="F16" s="36" t="str">
        <f t="shared" si="3"/>
        <v>377/2025</v>
      </c>
      <c r="G16" s="10">
        <v>377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59240824000181</v>
      </c>
      <c r="M16" s="11" t="s">
        <v>480</v>
      </c>
      <c r="N16" s="10">
        <v>3904</v>
      </c>
      <c r="O16" s="11" t="s">
        <v>508</v>
      </c>
      <c r="P16" s="9">
        <v>46056</v>
      </c>
      <c r="Q16" s="10">
        <v>2</v>
      </c>
      <c r="R16" s="3">
        <v>3501.29</v>
      </c>
      <c r="S16" s="3">
        <v>0</v>
      </c>
      <c r="T16" s="3">
        <v>0</v>
      </c>
      <c r="U16" s="33">
        <f t="shared" si="5"/>
        <v>3501.29</v>
      </c>
      <c r="V16" s="9">
        <f>IF(X16&lt;&gt;"Liquidação Cancelada",VLOOKUP(B16,'BASE DE DADOS OPS'!$B$4:$P$6317,10,FALSE),"Liquidação Cancelada")</f>
        <v>46056</v>
      </c>
      <c r="W16" s="13">
        <f t="shared" si="6"/>
        <v>0</v>
      </c>
      <c r="X16" s="10">
        <f>VLOOKUP(A16,'BASE DE DADOS OPS'!$A$4:$P$6317,12,FALSE)</f>
        <v>590</v>
      </c>
      <c r="Y16" s="4">
        <f>IF(X16&lt;&gt;"Liquidação Cancelada",VLOOKUP(B16,'BASE DE DADOS OPS'!$B$5:$P$6302,12,FALSE),"Liquidação Cancelada")</f>
        <v>3501.29</v>
      </c>
      <c r="Z16" s="4">
        <f>IF(X16&lt;&gt;"Liquidação Cancelada",VLOOKUP(B16,'BASE DE DADOS OPS'!$B$5:$P$6302,14,FALSE),"Liquidação Cancelada")</f>
        <v>0</v>
      </c>
      <c r="AA16" s="4">
        <f>IF(X16&lt;&gt;"Liquidação Cancelada",VLOOKUP(B16,'BASE DE DADOS OPS'!$B$5:$P$6302,13,FALSE),"Liquidação Cancelada")</f>
        <v>3501.29</v>
      </c>
      <c r="AB16" s="4">
        <f t="shared" si="7"/>
        <v>3501.29</v>
      </c>
      <c r="AC16" s="3">
        <f t="shared" si="8"/>
        <v>0</v>
      </c>
      <c r="AD16" s="29"/>
    </row>
    <row r="17" spans="1:30" s="23" customFormat="1" ht="24.95" customHeight="1" x14ac:dyDescent="0.2">
      <c r="A17" s="23" t="str">
        <f t="shared" si="0"/>
        <v>1441|1440011|390|2025|14560935000137|4005|2670,3</v>
      </c>
      <c r="B17" s="23" t="str">
        <f t="shared" si="1"/>
        <v>1441|1440011|390|2025|600</v>
      </c>
      <c r="C17" s="28" t="str">
        <f t="shared" si="2"/>
        <v>1440011|600</v>
      </c>
      <c r="D17" s="10">
        <v>1441</v>
      </c>
      <c r="E17" s="10">
        <v>1440011</v>
      </c>
      <c r="F17" s="36" t="str">
        <f t="shared" si="3"/>
        <v>390/2025</v>
      </c>
      <c r="G17" s="10">
        <v>390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14560935000137</v>
      </c>
      <c r="M17" s="11" t="s">
        <v>481</v>
      </c>
      <c r="N17" s="10">
        <v>4005</v>
      </c>
      <c r="O17" s="11" t="s">
        <v>509</v>
      </c>
      <c r="P17" s="9">
        <v>46056</v>
      </c>
      <c r="Q17" s="10">
        <v>1</v>
      </c>
      <c r="R17" s="3">
        <v>2670.3</v>
      </c>
      <c r="S17" s="3">
        <v>0</v>
      </c>
      <c r="T17" s="3">
        <v>0</v>
      </c>
      <c r="U17" s="33">
        <f t="shared" si="5"/>
        <v>2670.3</v>
      </c>
      <c r="V17" s="9">
        <f>IF(X17&lt;&gt;"Liquidação Cancelada",VLOOKUP(B17,'BASE DE DADOS OPS'!$B$4:$P$6317,10,FALSE),"Liquidação Cancelada")</f>
        <v>46058</v>
      </c>
      <c r="W17" s="13">
        <f t="shared" si="6"/>
        <v>2</v>
      </c>
      <c r="X17" s="10">
        <f>VLOOKUP(A17,'BASE DE DADOS OPS'!$A$4:$P$6317,12,FALSE)</f>
        <v>600</v>
      </c>
      <c r="Y17" s="4">
        <f>IF(X17&lt;&gt;"Liquidação Cancelada",VLOOKUP(B17,'BASE DE DADOS OPS'!$B$5:$P$6302,12,FALSE),"Liquidação Cancelada")</f>
        <v>2670.3</v>
      </c>
      <c r="Z17" s="4">
        <f>IF(X17&lt;&gt;"Liquidação Cancelada",VLOOKUP(B17,'BASE DE DADOS OPS'!$B$5:$P$6302,14,FALSE),"Liquidação Cancelada")</f>
        <v>128.16999999999999</v>
      </c>
      <c r="AA17" s="4">
        <f>IF(X17&lt;&gt;"Liquidação Cancelada",VLOOKUP(B17,'BASE DE DADOS OPS'!$B$5:$P$6302,13,FALSE),"Liquidação Cancelada")</f>
        <v>2542.13</v>
      </c>
      <c r="AB17" s="4">
        <f t="shared" si="7"/>
        <v>2542.13</v>
      </c>
      <c r="AC17" s="3">
        <f t="shared" si="8"/>
        <v>0</v>
      </c>
      <c r="AD17" s="29"/>
    </row>
    <row r="18" spans="1:30" s="23" customFormat="1" ht="24.95" customHeight="1" x14ac:dyDescent="0.2">
      <c r="A18" s="23" t="str">
        <f t="shared" si="0"/>
        <v>1441|1440011|157|2026|8458633000150|3921|738,69</v>
      </c>
      <c r="B18" s="23" t="str">
        <f t="shared" si="1"/>
        <v>1441|1440011|157|2026|609</v>
      </c>
      <c r="C18" s="28" t="str">
        <f t="shared" si="2"/>
        <v>1440011|609</v>
      </c>
      <c r="D18" s="10">
        <v>1441</v>
      </c>
      <c r="E18" s="10">
        <v>1440011</v>
      </c>
      <c r="F18" s="36" t="str">
        <f t="shared" si="3"/>
        <v>157/2026</v>
      </c>
      <c r="G18" s="10">
        <v>157</v>
      </c>
      <c r="H18" s="10">
        <v>2026</v>
      </c>
      <c r="I18" s="36" t="str">
        <f t="shared" si="4"/>
        <v>10.1</v>
      </c>
      <c r="J18" s="10">
        <v>10</v>
      </c>
      <c r="K18" s="10">
        <v>1</v>
      </c>
      <c r="L18" s="10">
        <v>8458633000150</v>
      </c>
      <c r="M18" s="11" t="s">
        <v>206</v>
      </c>
      <c r="N18" s="10">
        <v>3921</v>
      </c>
      <c r="O18" s="11" t="s">
        <v>205</v>
      </c>
      <c r="P18" s="9">
        <v>46057</v>
      </c>
      <c r="Q18" s="10">
        <v>1</v>
      </c>
      <c r="R18" s="3">
        <v>738.69</v>
      </c>
      <c r="S18" s="3">
        <v>0</v>
      </c>
      <c r="T18" s="3">
        <v>0</v>
      </c>
      <c r="U18" s="33">
        <f t="shared" si="5"/>
        <v>738.69</v>
      </c>
      <c r="V18" s="9">
        <f>IF(X18&lt;&gt;"Liquidação Cancelada",VLOOKUP(B18,'BASE DE DADOS OPS'!$B$4:$P$6317,10,FALSE),"Liquidação Cancelada")</f>
        <v>46058</v>
      </c>
      <c r="W18" s="13">
        <f t="shared" si="6"/>
        <v>1</v>
      </c>
      <c r="X18" s="10">
        <f>VLOOKUP(A18,'BASE DE DADOS OPS'!$A$4:$P$6317,12,FALSE)</f>
        <v>609</v>
      </c>
      <c r="Y18" s="4">
        <f>IF(X18&lt;&gt;"Liquidação Cancelada",VLOOKUP(B18,'BASE DE DADOS OPS'!$B$5:$P$6302,12,FALSE),"Liquidação Cancelada")</f>
        <v>738.69</v>
      </c>
      <c r="Z18" s="4">
        <f>IF(X18&lt;&gt;"Liquidação Cancelada",VLOOKUP(B18,'BASE DE DADOS OPS'!$B$5:$P$6302,14,FALSE),"Liquidação Cancelada")</f>
        <v>0</v>
      </c>
      <c r="AA18" s="4">
        <f>IF(X18&lt;&gt;"Liquidação Cancelada",VLOOKUP(B18,'BASE DE DADOS OPS'!$B$5:$P$6302,13,FALSE),"Liquidação Cancelada")</f>
        <v>738.69</v>
      </c>
      <c r="AB18" s="4">
        <f t="shared" si="7"/>
        <v>738.69</v>
      </c>
      <c r="AC18" s="3">
        <f t="shared" si="8"/>
        <v>0</v>
      </c>
      <c r="AD18" s="29"/>
    </row>
    <row r="19" spans="1:30" s="23" customFormat="1" ht="24.95" customHeight="1" x14ac:dyDescent="0.2">
      <c r="A19" s="23" t="str">
        <f t="shared" si="0"/>
        <v>1441|1440011|163|2026|8458633000150|3921|626,77</v>
      </c>
      <c r="B19" s="23" t="str">
        <f t="shared" si="1"/>
        <v>1441|1440011|163|2026|601</v>
      </c>
      <c r="C19" s="28" t="str">
        <f t="shared" si="2"/>
        <v>1440011|601</v>
      </c>
      <c r="D19" s="10">
        <v>1441</v>
      </c>
      <c r="E19" s="10">
        <v>1440011</v>
      </c>
      <c r="F19" s="36" t="str">
        <f t="shared" si="3"/>
        <v>163/2026</v>
      </c>
      <c r="G19" s="10">
        <v>163</v>
      </c>
      <c r="H19" s="10">
        <v>2026</v>
      </c>
      <c r="I19" s="36" t="str">
        <f t="shared" si="4"/>
        <v>10.1</v>
      </c>
      <c r="J19" s="10">
        <v>10</v>
      </c>
      <c r="K19" s="10">
        <v>1</v>
      </c>
      <c r="L19" s="10">
        <v>8458633000150</v>
      </c>
      <c r="M19" s="11" t="s">
        <v>206</v>
      </c>
      <c r="N19" s="10">
        <v>3921</v>
      </c>
      <c r="O19" s="11" t="s">
        <v>205</v>
      </c>
      <c r="P19" s="9">
        <v>46057</v>
      </c>
      <c r="Q19" s="10">
        <v>1</v>
      </c>
      <c r="R19" s="3">
        <v>626.77</v>
      </c>
      <c r="S19" s="3">
        <v>0</v>
      </c>
      <c r="T19" s="3">
        <v>0</v>
      </c>
      <c r="U19" s="33">
        <f t="shared" si="5"/>
        <v>626.77</v>
      </c>
      <c r="V19" s="9">
        <f>IF(X19&lt;&gt;"Liquidação Cancelada",VLOOKUP(B19,'BASE DE DADOS OPS'!$B$4:$P$6317,10,FALSE),"Liquidação Cancelada")</f>
        <v>46058</v>
      </c>
      <c r="W19" s="13">
        <f t="shared" si="6"/>
        <v>1</v>
      </c>
      <c r="X19" s="10">
        <f>VLOOKUP(A19,'BASE DE DADOS OPS'!$A$4:$P$6317,12,FALSE)</f>
        <v>601</v>
      </c>
      <c r="Y19" s="4">
        <f>IF(X19&lt;&gt;"Liquidação Cancelada",VLOOKUP(B19,'BASE DE DADOS OPS'!$B$5:$P$6302,12,FALSE),"Liquidação Cancelada")</f>
        <v>626.77</v>
      </c>
      <c r="Z19" s="4">
        <f>IF(X19&lt;&gt;"Liquidação Cancelada",VLOOKUP(B19,'BASE DE DADOS OPS'!$B$5:$P$6302,14,FALSE),"Liquidação Cancelada")</f>
        <v>0</v>
      </c>
      <c r="AA19" s="4">
        <f>IF(X19&lt;&gt;"Liquidação Cancelada",VLOOKUP(B19,'BASE DE DADOS OPS'!$B$5:$P$6302,13,FALSE),"Liquidação Cancelada")</f>
        <v>626.77</v>
      </c>
      <c r="AB19" s="4">
        <f t="shared" si="7"/>
        <v>626.77</v>
      </c>
      <c r="AC19" s="3">
        <f t="shared" si="8"/>
        <v>0</v>
      </c>
      <c r="AD19" s="29"/>
    </row>
    <row r="20" spans="1:30" s="23" customFormat="1" ht="24.95" customHeight="1" x14ac:dyDescent="0.2">
      <c r="A20" s="23" t="str">
        <f t="shared" si="0"/>
        <v>1441|1440011|172|2026|8458633000150|3921|500</v>
      </c>
      <c r="B20" s="23" t="str">
        <f t="shared" si="1"/>
        <v>1441|1440011|172|2026|608</v>
      </c>
      <c r="C20" s="28" t="str">
        <f t="shared" si="2"/>
        <v>1440011|608</v>
      </c>
      <c r="D20" s="10">
        <v>1441</v>
      </c>
      <c r="E20" s="10">
        <v>1440011</v>
      </c>
      <c r="F20" s="36" t="str">
        <f t="shared" si="3"/>
        <v>172/2026</v>
      </c>
      <c r="G20" s="10">
        <v>172</v>
      </c>
      <c r="H20" s="10">
        <v>2026</v>
      </c>
      <c r="I20" s="36" t="str">
        <f t="shared" si="4"/>
        <v>10.1</v>
      </c>
      <c r="J20" s="10">
        <v>10</v>
      </c>
      <c r="K20" s="10">
        <v>1</v>
      </c>
      <c r="L20" s="10">
        <v>8458633000150</v>
      </c>
      <c r="M20" s="11" t="s">
        <v>206</v>
      </c>
      <c r="N20" s="10">
        <v>3921</v>
      </c>
      <c r="O20" s="11" t="s">
        <v>205</v>
      </c>
      <c r="P20" s="9">
        <v>46057</v>
      </c>
      <c r="Q20" s="10">
        <v>1</v>
      </c>
      <c r="R20" s="3">
        <v>500</v>
      </c>
      <c r="S20" s="3">
        <v>0</v>
      </c>
      <c r="T20" s="3">
        <v>0</v>
      </c>
      <c r="U20" s="33">
        <f t="shared" si="5"/>
        <v>500</v>
      </c>
      <c r="V20" s="9">
        <f>IF(X20&lt;&gt;"Liquidação Cancelada",VLOOKUP(B20,'BASE DE DADOS OPS'!$B$4:$P$6317,10,FALSE),"Liquidação Cancelada")</f>
        <v>46058</v>
      </c>
      <c r="W20" s="13">
        <f t="shared" si="6"/>
        <v>1</v>
      </c>
      <c r="X20" s="10">
        <f>VLOOKUP(A20,'BASE DE DADOS OPS'!$A$4:$P$6317,12,FALSE)</f>
        <v>608</v>
      </c>
      <c r="Y20" s="4">
        <f>IF(X20&lt;&gt;"Liquidação Cancelada",VLOOKUP(B20,'BASE DE DADOS OPS'!$B$5:$P$6302,12,FALSE),"Liquidação Cancelada")</f>
        <v>500</v>
      </c>
      <c r="Z20" s="4">
        <f>IF(X20&lt;&gt;"Liquidação Cancelada",VLOOKUP(B20,'BASE DE DADOS OPS'!$B$5:$P$6302,14,FALSE),"Liquidação Cancelada")</f>
        <v>0</v>
      </c>
      <c r="AA20" s="4">
        <f>IF(X20&lt;&gt;"Liquidação Cancelada",VLOOKUP(B20,'BASE DE DADOS OPS'!$B$5:$P$6302,13,FALSE),"Liquidação Cancelada")</f>
        <v>500</v>
      </c>
      <c r="AB20" s="4">
        <f t="shared" si="7"/>
        <v>500</v>
      </c>
      <c r="AC20" s="3">
        <f t="shared" si="8"/>
        <v>0</v>
      </c>
      <c r="AD20" s="29"/>
    </row>
    <row r="21" spans="1:30" s="23" customFormat="1" ht="24.95" customHeight="1" x14ac:dyDescent="0.2">
      <c r="A21" s="23" t="str">
        <f t="shared" si="0"/>
        <v>1441|1440011|176|2026|18839001000190|3961|610,48</v>
      </c>
      <c r="B21" s="23" t="str">
        <f t="shared" si="1"/>
        <v>1441|1440011|176|2026|612</v>
      </c>
      <c r="C21" s="28" t="str">
        <f t="shared" si="2"/>
        <v>1440011|612</v>
      </c>
      <c r="D21" s="10">
        <v>1441</v>
      </c>
      <c r="E21" s="10">
        <v>1440011</v>
      </c>
      <c r="F21" s="36" t="str">
        <f t="shared" si="3"/>
        <v>176/2026</v>
      </c>
      <c r="G21" s="10">
        <v>176</v>
      </c>
      <c r="H21" s="10">
        <v>2026</v>
      </c>
      <c r="I21" s="36" t="str">
        <f t="shared" si="4"/>
        <v>10.1</v>
      </c>
      <c r="J21" s="10">
        <v>10</v>
      </c>
      <c r="K21" s="10">
        <v>1</v>
      </c>
      <c r="L21" s="10">
        <v>18839001000190</v>
      </c>
      <c r="M21" s="11" t="s">
        <v>219</v>
      </c>
      <c r="N21" s="10">
        <v>3961</v>
      </c>
      <c r="O21" s="11" t="s">
        <v>218</v>
      </c>
      <c r="P21" s="9">
        <v>46057</v>
      </c>
      <c r="Q21" s="10">
        <v>1</v>
      </c>
      <c r="R21" s="3">
        <v>623</v>
      </c>
      <c r="S21" s="3">
        <v>12.52</v>
      </c>
      <c r="T21" s="3">
        <v>0</v>
      </c>
      <c r="U21" s="33">
        <f t="shared" si="5"/>
        <v>610.48</v>
      </c>
      <c r="V21" s="9">
        <f>IF(X21&lt;&gt;"Liquidação Cancelada",VLOOKUP(B21,'BASE DE DADOS OPS'!$B$4:$P$6317,10,FALSE),"Liquidação Cancelada")</f>
        <v>46058</v>
      </c>
      <c r="W21" s="13">
        <f t="shared" si="6"/>
        <v>1</v>
      </c>
      <c r="X21" s="10">
        <f>VLOOKUP(A21,'BASE DE DADOS OPS'!$A$4:$P$6317,12,FALSE)</f>
        <v>612</v>
      </c>
      <c r="Y21" s="4">
        <f>IF(X21&lt;&gt;"Liquidação Cancelada",VLOOKUP(B21,'BASE DE DADOS OPS'!$B$5:$P$6302,12,FALSE),"Liquidação Cancelada")</f>
        <v>610.48</v>
      </c>
      <c r="Z21" s="4">
        <f>IF(X21&lt;&gt;"Liquidação Cancelada",VLOOKUP(B21,'BASE DE DADOS OPS'!$B$5:$P$6302,14,FALSE),"Liquidação Cancelada")</f>
        <v>0</v>
      </c>
      <c r="AA21" s="4">
        <f>IF(X21&lt;&gt;"Liquidação Cancelada",VLOOKUP(B21,'BASE DE DADOS OPS'!$B$5:$P$6302,13,FALSE),"Liquidação Cancelada")</f>
        <v>610.48</v>
      </c>
      <c r="AB21" s="4">
        <f t="shared" si="7"/>
        <v>610.48</v>
      </c>
      <c r="AC21" s="3">
        <f t="shared" si="8"/>
        <v>0</v>
      </c>
      <c r="AD21" s="29"/>
    </row>
    <row r="22" spans="1:30" s="23" customFormat="1" ht="24.95" customHeight="1" x14ac:dyDescent="0.2">
      <c r="A22" s="23" t="str">
        <f t="shared" si="0"/>
        <v>1441|1440005|155|2025|43782859000102|3017|14789,24</v>
      </c>
      <c r="B22" s="23" t="str">
        <f t="shared" si="1"/>
        <v>1441|1440005|155|2025|25</v>
      </c>
      <c r="C22" s="28" t="str">
        <f t="shared" si="2"/>
        <v>1440005|25</v>
      </c>
      <c r="D22" s="10">
        <v>1441</v>
      </c>
      <c r="E22" s="10">
        <v>1440005</v>
      </c>
      <c r="F22" s="36" t="str">
        <f t="shared" si="3"/>
        <v>155/2025</v>
      </c>
      <c r="G22" s="10">
        <v>155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43782859000102</v>
      </c>
      <c r="M22" s="11" t="s">
        <v>297</v>
      </c>
      <c r="N22" s="10">
        <v>3017</v>
      </c>
      <c r="O22" s="11" t="s">
        <v>108</v>
      </c>
      <c r="P22" s="9">
        <v>46057</v>
      </c>
      <c r="Q22" s="10">
        <v>1</v>
      </c>
      <c r="R22" s="3">
        <v>14789.24</v>
      </c>
      <c r="S22" s="3">
        <v>0</v>
      </c>
      <c r="T22" s="3">
        <v>0</v>
      </c>
      <c r="U22" s="33">
        <f t="shared" si="5"/>
        <v>14789.24</v>
      </c>
      <c r="V22" s="9">
        <f>IF(X22&lt;&gt;"Liquidação Cancelada",VLOOKUP(B22,'BASE DE DADOS OPS'!$B$4:$P$6317,10,FALSE),"Liquidação Cancelada")</f>
        <v>46058</v>
      </c>
      <c r="W22" s="13">
        <f t="shared" si="6"/>
        <v>1</v>
      </c>
      <c r="X22" s="10">
        <f>VLOOKUP(A22,'BASE DE DADOS OPS'!$A$4:$P$6317,12,FALSE)</f>
        <v>25</v>
      </c>
      <c r="Y22" s="4">
        <f>IF(X22&lt;&gt;"Liquidação Cancelada",VLOOKUP(B22,'BASE DE DADOS OPS'!$B$5:$P$6302,12,FALSE),"Liquidação Cancelada")</f>
        <v>14789.24</v>
      </c>
      <c r="Z22" s="4">
        <f>IF(X22&lt;&gt;"Liquidação Cancelada",VLOOKUP(B22,'BASE DE DADOS OPS'!$B$5:$P$6302,14,FALSE),"Liquidação Cancelada")</f>
        <v>177.47</v>
      </c>
      <c r="AA22" s="4">
        <f>IF(X22&lt;&gt;"Liquidação Cancelada",VLOOKUP(B22,'BASE DE DADOS OPS'!$B$5:$P$6302,13,FALSE),"Liquidação Cancelada")</f>
        <v>14611.77</v>
      </c>
      <c r="AB22" s="4">
        <f t="shared" si="7"/>
        <v>14611.77</v>
      </c>
      <c r="AC22" s="3">
        <f t="shared" si="8"/>
        <v>0</v>
      </c>
      <c r="AD22" s="29"/>
    </row>
    <row r="23" spans="1:30" s="23" customFormat="1" ht="24.95" customHeight="1" x14ac:dyDescent="0.2">
      <c r="A23" s="23" t="str">
        <f t="shared" si="0"/>
        <v>1441|1440011|218|2025|8458633000150|3921|18,74</v>
      </c>
      <c r="B23" s="23" t="str">
        <f t="shared" si="1"/>
        <v>1441|1440011|218|2025|610</v>
      </c>
      <c r="C23" s="28" t="str">
        <f t="shared" si="2"/>
        <v>1440011|610</v>
      </c>
      <c r="D23" s="10">
        <v>1441</v>
      </c>
      <c r="E23" s="10">
        <v>1440011</v>
      </c>
      <c r="F23" s="36" t="str">
        <f t="shared" si="3"/>
        <v>218/2025</v>
      </c>
      <c r="G23" s="10">
        <v>218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8458633000150</v>
      </c>
      <c r="M23" s="11" t="s">
        <v>206</v>
      </c>
      <c r="N23" s="10">
        <v>3921</v>
      </c>
      <c r="O23" s="11" t="s">
        <v>205</v>
      </c>
      <c r="P23" s="9">
        <v>46057</v>
      </c>
      <c r="Q23" s="10">
        <v>2</v>
      </c>
      <c r="R23" s="3">
        <v>18.739999999999998</v>
      </c>
      <c r="S23" s="3">
        <v>0</v>
      </c>
      <c r="T23" s="3">
        <v>0</v>
      </c>
      <c r="U23" s="33">
        <f t="shared" si="5"/>
        <v>18.739999999999998</v>
      </c>
      <c r="V23" s="9">
        <f>IF(X23&lt;&gt;"Liquidação Cancelada",VLOOKUP(B23,'BASE DE DADOS OPS'!$B$4:$P$6317,10,FALSE),"Liquidação Cancelada")</f>
        <v>46058</v>
      </c>
      <c r="W23" s="13">
        <f t="shared" si="6"/>
        <v>1</v>
      </c>
      <c r="X23" s="10">
        <f>VLOOKUP(A23,'BASE DE DADOS OPS'!$A$4:$P$6317,12,FALSE)</f>
        <v>610</v>
      </c>
      <c r="Y23" s="4">
        <f>IF(X23&lt;&gt;"Liquidação Cancelada",VLOOKUP(B23,'BASE DE DADOS OPS'!$B$5:$P$6302,12,FALSE),"Liquidação Cancelada")</f>
        <v>18.739999999999998</v>
      </c>
      <c r="Z23" s="4">
        <f>IF(X23&lt;&gt;"Liquidação Cancelada",VLOOKUP(B23,'BASE DE DADOS OPS'!$B$5:$P$6302,14,FALSE),"Liquidação Cancelada")</f>
        <v>0</v>
      </c>
      <c r="AA23" s="4">
        <f>IF(X23&lt;&gt;"Liquidação Cancelada",VLOOKUP(B23,'BASE DE DADOS OPS'!$B$5:$P$6302,13,FALSE),"Liquidação Cancelada")</f>
        <v>18.739999999999998</v>
      </c>
      <c r="AB23" s="4">
        <f t="shared" si="7"/>
        <v>18.739999999999998</v>
      </c>
      <c r="AC23" s="3">
        <f t="shared" si="8"/>
        <v>0</v>
      </c>
      <c r="AD23" s="29"/>
    </row>
    <row r="24" spans="1:30" s="23" customFormat="1" ht="24.95" customHeight="1" x14ac:dyDescent="0.2">
      <c r="A24" s="23" t="str">
        <f t="shared" si="0"/>
        <v>1441|1440011|219|2025|8458633000150|3921|13,67</v>
      </c>
      <c r="B24" s="23" t="str">
        <f t="shared" si="1"/>
        <v>1441|1440011|219|2025|611</v>
      </c>
      <c r="C24" s="28" t="str">
        <f t="shared" si="2"/>
        <v>1440011|611</v>
      </c>
      <c r="D24" s="10">
        <v>1441</v>
      </c>
      <c r="E24" s="10">
        <v>1440011</v>
      </c>
      <c r="F24" s="36" t="str">
        <f t="shared" si="3"/>
        <v>219/2025</v>
      </c>
      <c r="G24" s="10">
        <v>219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8458633000150</v>
      </c>
      <c r="M24" s="11" t="s">
        <v>206</v>
      </c>
      <c r="N24" s="10">
        <v>3921</v>
      </c>
      <c r="O24" s="11" t="s">
        <v>205</v>
      </c>
      <c r="P24" s="9">
        <v>46057</v>
      </c>
      <c r="Q24" s="10">
        <v>2</v>
      </c>
      <c r="R24" s="3">
        <v>13.67</v>
      </c>
      <c r="S24" s="3">
        <v>0</v>
      </c>
      <c r="T24" s="3">
        <v>0</v>
      </c>
      <c r="U24" s="33">
        <f t="shared" si="5"/>
        <v>13.67</v>
      </c>
      <c r="V24" s="9">
        <f>IF(X24&lt;&gt;"Liquidação Cancelada",VLOOKUP(B24,'BASE DE DADOS OPS'!$B$4:$P$6317,10,FALSE),"Liquidação Cancelada")</f>
        <v>46058</v>
      </c>
      <c r="W24" s="13">
        <f t="shared" si="6"/>
        <v>1</v>
      </c>
      <c r="X24" s="10">
        <f>VLOOKUP(A24,'BASE DE DADOS OPS'!$A$4:$P$6317,12,FALSE)</f>
        <v>611</v>
      </c>
      <c r="Y24" s="4">
        <f>IF(X24&lt;&gt;"Liquidação Cancelada",VLOOKUP(B24,'BASE DE DADOS OPS'!$B$5:$P$6302,12,FALSE),"Liquidação Cancelada")</f>
        <v>13.67</v>
      </c>
      <c r="Z24" s="4">
        <f>IF(X24&lt;&gt;"Liquidação Cancelada",VLOOKUP(B24,'BASE DE DADOS OPS'!$B$5:$P$6302,14,FALSE),"Liquidação Cancelada")</f>
        <v>0</v>
      </c>
      <c r="AA24" s="4">
        <f>IF(X24&lt;&gt;"Liquidação Cancelada",VLOOKUP(B24,'BASE DE DADOS OPS'!$B$5:$P$6302,13,FALSE),"Liquidação Cancelada")</f>
        <v>13.67</v>
      </c>
      <c r="AB24" s="4">
        <f t="shared" si="7"/>
        <v>13.67</v>
      </c>
      <c r="AC24" s="3">
        <f t="shared" si="8"/>
        <v>0</v>
      </c>
      <c r="AD24" s="29"/>
    </row>
    <row r="25" spans="1:30" s="23" customFormat="1" ht="24.95" customHeight="1" x14ac:dyDescent="0.2">
      <c r="A25" s="23" t="str">
        <f t="shared" si="0"/>
        <v>1441|1440011|357|2025|8458633000150|3921|2458,2</v>
      </c>
      <c r="B25" s="23" t="str">
        <f t="shared" si="1"/>
        <v>1441|1440011|357|2025|606</v>
      </c>
      <c r="C25" s="28" t="str">
        <f t="shared" si="2"/>
        <v>1440011|606</v>
      </c>
      <c r="D25" s="10">
        <v>1441</v>
      </c>
      <c r="E25" s="10">
        <v>1440011</v>
      </c>
      <c r="F25" s="36" t="str">
        <f t="shared" si="3"/>
        <v>357/2025</v>
      </c>
      <c r="G25" s="10">
        <v>357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8458633000150</v>
      </c>
      <c r="M25" s="11" t="s">
        <v>206</v>
      </c>
      <c r="N25" s="10">
        <v>3921</v>
      </c>
      <c r="O25" s="11" t="s">
        <v>205</v>
      </c>
      <c r="P25" s="9">
        <v>46057</v>
      </c>
      <c r="Q25" s="10">
        <v>1</v>
      </c>
      <c r="R25" s="3">
        <v>2458.1999999999998</v>
      </c>
      <c r="S25" s="3">
        <v>0</v>
      </c>
      <c r="T25" s="3">
        <v>0</v>
      </c>
      <c r="U25" s="33">
        <f t="shared" si="5"/>
        <v>2458.1999999999998</v>
      </c>
      <c r="V25" s="9">
        <f>IF(X25&lt;&gt;"Liquidação Cancelada",VLOOKUP(B25,'BASE DE DADOS OPS'!$B$4:$P$6317,10,FALSE),"Liquidação Cancelada")</f>
        <v>46058</v>
      </c>
      <c r="W25" s="13">
        <f t="shared" si="6"/>
        <v>1</v>
      </c>
      <c r="X25" s="10">
        <f>VLOOKUP(A25,'BASE DE DADOS OPS'!$A$4:$P$6317,12,FALSE)</f>
        <v>606</v>
      </c>
      <c r="Y25" s="4">
        <f>IF(X25&lt;&gt;"Liquidação Cancelada",VLOOKUP(B25,'BASE DE DADOS OPS'!$B$5:$P$6302,12,FALSE),"Liquidação Cancelada")</f>
        <v>2458.1999999999998</v>
      </c>
      <c r="Z25" s="4">
        <f>IF(X25&lt;&gt;"Liquidação Cancelada",VLOOKUP(B25,'BASE DE DADOS OPS'!$B$5:$P$6302,14,FALSE),"Liquidação Cancelada")</f>
        <v>0</v>
      </c>
      <c r="AA25" s="4">
        <f>IF(X25&lt;&gt;"Liquidação Cancelada",VLOOKUP(B25,'BASE DE DADOS OPS'!$B$5:$P$6302,13,FALSE),"Liquidação Cancelada")</f>
        <v>2458.1999999999998</v>
      </c>
      <c r="AB25" s="4">
        <f t="shared" si="7"/>
        <v>2458.1999999999998</v>
      </c>
      <c r="AC25" s="3">
        <f t="shared" si="8"/>
        <v>0</v>
      </c>
      <c r="AD25" s="29"/>
    </row>
    <row r="26" spans="1:30" s="23" customFormat="1" ht="24.95" customHeight="1" x14ac:dyDescent="0.2">
      <c r="A26" s="23" t="str">
        <f t="shared" si="0"/>
        <v>1441|1440011|57|2026|30059674687|3611|2317,9</v>
      </c>
      <c r="B26" s="23" t="str">
        <f t="shared" si="1"/>
        <v>1441|1440011|57|2026|687</v>
      </c>
      <c r="C26" s="28" t="str">
        <f t="shared" si="2"/>
        <v>1440011|687</v>
      </c>
      <c r="D26" s="10">
        <v>1441</v>
      </c>
      <c r="E26" s="10">
        <v>1440011</v>
      </c>
      <c r="F26" s="36" t="str">
        <f t="shared" si="3"/>
        <v>57/2026</v>
      </c>
      <c r="G26" s="10">
        <v>57</v>
      </c>
      <c r="H26" s="10">
        <v>2026</v>
      </c>
      <c r="I26" s="36" t="str">
        <f t="shared" si="4"/>
        <v>10.1</v>
      </c>
      <c r="J26" s="10">
        <v>10</v>
      </c>
      <c r="K26" s="10">
        <v>1</v>
      </c>
      <c r="L26" s="10">
        <v>30059674687</v>
      </c>
      <c r="M26" s="11" t="s">
        <v>116</v>
      </c>
      <c r="N26" s="10">
        <v>3611</v>
      </c>
      <c r="O26" s="11" t="s">
        <v>117</v>
      </c>
      <c r="P26" s="9">
        <v>46058</v>
      </c>
      <c r="Q26" s="10">
        <v>1</v>
      </c>
      <c r="R26" s="3">
        <v>2317.9</v>
      </c>
      <c r="S26" s="3">
        <v>0</v>
      </c>
      <c r="T26" s="3">
        <v>0</v>
      </c>
      <c r="U26" s="33">
        <f t="shared" si="5"/>
        <v>2317.9</v>
      </c>
      <c r="V26" s="9">
        <f>IF(X26&lt;&gt;"Liquidação Cancelada",VLOOKUP(B26,'BASE DE DADOS OPS'!$B$4:$P$6317,10,FALSE),"Liquidação Cancelada")</f>
        <v>46062</v>
      </c>
      <c r="W26" s="13">
        <f t="shared" si="6"/>
        <v>2</v>
      </c>
      <c r="X26" s="10">
        <f>VLOOKUP(A26,'BASE DE DADOS OPS'!$A$4:$P$6317,12,FALSE)</f>
        <v>687</v>
      </c>
      <c r="Y26" s="4">
        <f>IF(X26&lt;&gt;"Liquidação Cancelada",VLOOKUP(B26,'BASE DE DADOS OPS'!$B$5:$P$6302,12,FALSE),"Liquidação Cancelada")</f>
        <v>2317.9</v>
      </c>
      <c r="Z26" s="4">
        <f>IF(X26&lt;&gt;"Liquidação Cancelada",VLOOKUP(B26,'BASE DE DADOS OPS'!$B$5:$P$6302,14,FALSE),"Liquidação Cancelada")</f>
        <v>0</v>
      </c>
      <c r="AA26" s="4">
        <f>IF(X26&lt;&gt;"Liquidação Cancelada",VLOOKUP(B26,'BASE DE DADOS OPS'!$B$5:$P$6302,13,FALSE),"Liquidação Cancelada")</f>
        <v>2317.9</v>
      </c>
      <c r="AB26" s="4">
        <f t="shared" si="7"/>
        <v>2317.9</v>
      </c>
      <c r="AC26" s="3">
        <f t="shared" si="8"/>
        <v>0</v>
      </c>
      <c r="AD26" s="29"/>
    </row>
    <row r="27" spans="1:30" s="23" customFormat="1" ht="24.95" customHeight="1" x14ac:dyDescent="0.2">
      <c r="A27" s="23" t="str">
        <f t="shared" si="0"/>
        <v>1441|1440011|60|2026|2274463131|3611|4079,49</v>
      </c>
      <c r="B27" s="23" t="str">
        <f t="shared" si="1"/>
        <v>1441|1440011|60|2026|913</v>
      </c>
      <c r="C27" s="28" t="str">
        <f t="shared" si="2"/>
        <v>1440011|913</v>
      </c>
      <c r="D27" s="10">
        <v>1441</v>
      </c>
      <c r="E27" s="10">
        <v>1440011</v>
      </c>
      <c r="F27" s="36" t="str">
        <f t="shared" si="3"/>
        <v>60/2026</v>
      </c>
      <c r="G27" s="10">
        <v>60</v>
      </c>
      <c r="H27" s="10">
        <v>2026</v>
      </c>
      <c r="I27" s="36" t="str">
        <f t="shared" si="4"/>
        <v>10.1</v>
      </c>
      <c r="J27" s="10">
        <v>10</v>
      </c>
      <c r="K27" s="10">
        <v>1</v>
      </c>
      <c r="L27" s="10">
        <v>2274463131</v>
      </c>
      <c r="M27" s="11" t="s">
        <v>120</v>
      </c>
      <c r="N27" s="10">
        <v>3611</v>
      </c>
      <c r="O27" s="11" t="s">
        <v>117</v>
      </c>
      <c r="P27" s="9">
        <v>46058</v>
      </c>
      <c r="Q27" s="10">
        <v>1</v>
      </c>
      <c r="R27" s="3">
        <v>4079.49</v>
      </c>
      <c r="S27" s="3">
        <v>0</v>
      </c>
      <c r="T27" s="3">
        <v>0</v>
      </c>
      <c r="U27" s="33">
        <f t="shared" si="5"/>
        <v>4079.49</v>
      </c>
      <c r="V27" s="9">
        <f>IF(X27&lt;&gt;"Liquidação Cancelada",VLOOKUP(B27,'BASE DE DADOS OPS'!$B$4:$P$6317,10,FALSE),"Liquidação Cancelada")</f>
        <v>46064</v>
      </c>
      <c r="W27" s="13">
        <f t="shared" si="6"/>
        <v>4</v>
      </c>
      <c r="X27" s="10">
        <f>VLOOKUP(A27,'BASE DE DADOS OPS'!$A$4:$P$6317,12,FALSE)</f>
        <v>913</v>
      </c>
      <c r="Y27" s="4">
        <f>IF(X27&lt;&gt;"Liquidação Cancelada",VLOOKUP(B27,'BASE DE DADOS OPS'!$B$5:$P$6302,12,FALSE),"Liquidação Cancelada")</f>
        <v>4079.49</v>
      </c>
      <c r="Z27" s="4">
        <f>IF(X27&lt;&gt;"Liquidação Cancelada",VLOOKUP(B27,'BASE DE DADOS OPS'!$B$5:$P$6302,14,FALSE),"Liquidação Cancelada")</f>
        <v>642.05999999999995</v>
      </c>
      <c r="AA27" s="4">
        <f>IF(X27&lt;&gt;"Liquidação Cancelada",VLOOKUP(B27,'BASE DE DADOS OPS'!$B$5:$P$6302,13,FALSE),"Liquidação Cancelada")</f>
        <v>3437.43</v>
      </c>
      <c r="AB27" s="4">
        <f t="shared" si="7"/>
        <v>3437.43</v>
      </c>
      <c r="AC27" s="3">
        <f t="shared" si="8"/>
        <v>0</v>
      </c>
      <c r="AD27" s="29"/>
    </row>
    <row r="28" spans="1:30" s="23" customFormat="1" ht="24.95" customHeight="1" x14ac:dyDescent="0.2">
      <c r="A28" s="23" t="str">
        <f t="shared" si="0"/>
        <v>1441|1440011|61|2026|2274463131|3611|5066,67</v>
      </c>
      <c r="B28" s="23" t="str">
        <f t="shared" si="1"/>
        <v>1441|1440011|61|2026|914</v>
      </c>
      <c r="C28" s="28" t="str">
        <f t="shared" si="2"/>
        <v>1440011|914</v>
      </c>
      <c r="D28" s="10">
        <v>1441</v>
      </c>
      <c r="E28" s="10">
        <v>1440011</v>
      </c>
      <c r="F28" s="36" t="str">
        <f t="shared" si="3"/>
        <v>61/2026</v>
      </c>
      <c r="G28" s="10">
        <v>61</v>
      </c>
      <c r="H28" s="10">
        <v>2026</v>
      </c>
      <c r="I28" s="36" t="str">
        <f t="shared" si="4"/>
        <v>10.1</v>
      </c>
      <c r="J28" s="10">
        <v>10</v>
      </c>
      <c r="K28" s="10">
        <v>1</v>
      </c>
      <c r="L28" s="10">
        <v>2274463131</v>
      </c>
      <c r="M28" s="11" t="s">
        <v>120</v>
      </c>
      <c r="N28" s="10">
        <v>3611</v>
      </c>
      <c r="O28" s="11" t="s">
        <v>117</v>
      </c>
      <c r="P28" s="9">
        <v>46058</v>
      </c>
      <c r="Q28" s="10">
        <v>1</v>
      </c>
      <c r="R28" s="3">
        <v>5066.67</v>
      </c>
      <c r="S28" s="3">
        <v>0</v>
      </c>
      <c r="T28" s="3">
        <v>0</v>
      </c>
      <c r="U28" s="33">
        <f t="shared" si="5"/>
        <v>5066.67</v>
      </c>
      <c r="V28" s="9">
        <f>IF(X28&lt;&gt;"Liquidação Cancelada",VLOOKUP(B28,'BASE DE DADOS OPS'!$B$4:$P$6317,10,FALSE),"Liquidação Cancelada")</f>
        <v>46064</v>
      </c>
      <c r="W28" s="13">
        <f t="shared" si="6"/>
        <v>4</v>
      </c>
      <c r="X28" s="10">
        <f>VLOOKUP(A28,'BASE DE DADOS OPS'!$A$4:$P$6317,12,FALSE)</f>
        <v>914</v>
      </c>
      <c r="Y28" s="4">
        <f>IF(X28&lt;&gt;"Liquidação Cancelada",VLOOKUP(B28,'BASE DE DADOS OPS'!$B$5:$P$6302,12,FALSE),"Liquidação Cancelada")</f>
        <v>5066.67</v>
      </c>
      <c r="Z28" s="4">
        <f>IF(X28&lt;&gt;"Liquidação Cancelada",VLOOKUP(B28,'BASE DE DADOS OPS'!$B$5:$P$6302,14,FALSE),"Liquidação Cancelada")</f>
        <v>797.42</v>
      </c>
      <c r="AA28" s="4">
        <f>IF(X28&lt;&gt;"Liquidação Cancelada",VLOOKUP(B28,'BASE DE DADOS OPS'!$B$5:$P$6302,13,FALSE),"Liquidação Cancelada")</f>
        <v>4269.25</v>
      </c>
      <c r="AB28" s="4">
        <f t="shared" si="7"/>
        <v>4269.25</v>
      </c>
      <c r="AC28" s="3">
        <f t="shared" si="8"/>
        <v>0</v>
      </c>
      <c r="AD28" s="29"/>
    </row>
    <row r="29" spans="1:30" s="23" customFormat="1" ht="24.95" customHeight="1" x14ac:dyDescent="0.2">
      <c r="A29" s="23" t="str">
        <f t="shared" si="0"/>
        <v>1441|1440011|62|2026|2589209630|3611|3377,24</v>
      </c>
      <c r="B29" s="23" t="str">
        <f t="shared" si="1"/>
        <v>1441|1440011|62|2026|716</v>
      </c>
      <c r="C29" s="28" t="str">
        <f t="shared" si="2"/>
        <v>1440011|716</v>
      </c>
      <c r="D29" s="10">
        <v>1441</v>
      </c>
      <c r="E29" s="10">
        <v>1440011</v>
      </c>
      <c r="F29" s="36" t="str">
        <f t="shared" si="3"/>
        <v>62/2026</v>
      </c>
      <c r="G29" s="10">
        <v>62</v>
      </c>
      <c r="H29" s="10">
        <v>2026</v>
      </c>
      <c r="I29" s="36" t="str">
        <f t="shared" si="4"/>
        <v>10.1</v>
      </c>
      <c r="J29" s="10">
        <v>10</v>
      </c>
      <c r="K29" s="10">
        <v>1</v>
      </c>
      <c r="L29" s="10">
        <v>2589209630</v>
      </c>
      <c r="M29" s="11" t="s">
        <v>121</v>
      </c>
      <c r="N29" s="10">
        <v>3611</v>
      </c>
      <c r="O29" s="11" t="s">
        <v>117</v>
      </c>
      <c r="P29" s="9">
        <v>46058</v>
      </c>
      <c r="Q29" s="10">
        <v>1</v>
      </c>
      <c r="R29" s="3">
        <v>3377.24</v>
      </c>
      <c r="S29" s="3">
        <v>0</v>
      </c>
      <c r="T29" s="3">
        <v>0</v>
      </c>
      <c r="U29" s="33">
        <f t="shared" si="5"/>
        <v>3377.24</v>
      </c>
      <c r="V29" s="9">
        <f>IF(X29&lt;&gt;"Liquidação Cancelada",VLOOKUP(B29,'BASE DE DADOS OPS'!$B$4:$P$6317,10,FALSE),"Liquidação Cancelada")</f>
        <v>46062</v>
      </c>
      <c r="W29" s="13">
        <f t="shared" si="6"/>
        <v>2</v>
      </c>
      <c r="X29" s="10">
        <f>VLOOKUP(A29,'BASE DE DADOS OPS'!$A$4:$P$6317,12,FALSE)</f>
        <v>716</v>
      </c>
      <c r="Y29" s="4">
        <f>IF(X29&lt;&gt;"Liquidação Cancelada",VLOOKUP(B29,'BASE DE DADOS OPS'!$B$5:$P$6302,12,FALSE),"Liquidação Cancelada")</f>
        <v>3377.24</v>
      </c>
      <c r="Z29" s="4">
        <f>IF(X29&lt;&gt;"Liquidação Cancelada",VLOOKUP(B29,'BASE DE DADOS OPS'!$B$5:$P$6302,14,FALSE),"Liquidação Cancelada")</f>
        <v>0</v>
      </c>
      <c r="AA29" s="4">
        <f>IF(X29&lt;&gt;"Liquidação Cancelada",VLOOKUP(B29,'BASE DE DADOS OPS'!$B$5:$P$6302,13,FALSE),"Liquidação Cancelada")</f>
        <v>3377.24</v>
      </c>
      <c r="AB29" s="4">
        <f t="shared" si="7"/>
        <v>3377.24</v>
      </c>
      <c r="AC29" s="3">
        <f t="shared" si="8"/>
        <v>0</v>
      </c>
      <c r="AD29" s="29"/>
    </row>
    <row r="30" spans="1:30" s="23" customFormat="1" ht="24.95" customHeight="1" x14ac:dyDescent="0.2">
      <c r="A30" s="23" t="str">
        <f t="shared" si="0"/>
        <v>1441|1440011|64|2026|4450881680|3611|7688,33</v>
      </c>
      <c r="B30" s="23" t="str">
        <f t="shared" si="1"/>
        <v>1441|1440011|64|2026|673</v>
      </c>
      <c r="C30" s="28" t="str">
        <f t="shared" si="2"/>
        <v>1440011|673</v>
      </c>
      <c r="D30" s="10">
        <v>1441</v>
      </c>
      <c r="E30" s="10">
        <v>1440011</v>
      </c>
      <c r="F30" s="36" t="str">
        <f t="shared" si="3"/>
        <v>64/2026</v>
      </c>
      <c r="G30" s="10">
        <v>64</v>
      </c>
      <c r="H30" s="10">
        <v>2026</v>
      </c>
      <c r="I30" s="36" t="str">
        <f t="shared" si="4"/>
        <v>10.1</v>
      </c>
      <c r="J30" s="10">
        <v>10</v>
      </c>
      <c r="K30" s="10">
        <v>1</v>
      </c>
      <c r="L30" s="10">
        <v>4450881680</v>
      </c>
      <c r="M30" s="11" t="s">
        <v>123</v>
      </c>
      <c r="N30" s="10">
        <v>3611</v>
      </c>
      <c r="O30" s="11" t="s">
        <v>117</v>
      </c>
      <c r="P30" s="9">
        <v>46058</v>
      </c>
      <c r="Q30" s="10">
        <v>1</v>
      </c>
      <c r="R30" s="3">
        <v>7688.33</v>
      </c>
      <c r="S30" s="3">
        <v>0</v>
      </c>
      <c r="T30" s="3">
        <v>0</v>
      </c>
      <c r="U30" s="33">
        <f t="shared" si="5"/>
        <v>7688.33</v>
      </c>
      <c r="V30" s="9">
        <f>IF(X30&lt;&gt;"Liquidação Cancelada",VLOOKUP(B30,'BASE DE DADOS OPS'!$B$4:$P$6317,10,FALSE),"Liquidação Cancelada")</f>
        <v>46062</v>
      </c>
      <c r="W30" s="13">
        <f t="shared" si="6"/>
        <v>2</v>
      </c>
      <c r="X30" s="10">
        <f>VLOOKUP(A30,'BASE DE DADOS OPS'!$A$4:$P$6317,12,FALSE)</f>
        <v>673</v>
      </c>
      <c r="Y30" s="4">
        <f>IF(X30&lt;&gt;"Liquidação Cancelada",VLOOKUP(B30,'BASE DE DADOS OPS'!$B$5:$P$6302,12,FALSE),"Liquidação Cancelada")</f>
        <v>7688.33</v>
      </c>
      <c r="Z30" s="4">
        <f>IF(X30&lt;&gt;"Liquidação Cancelada",VLOOKUP(B30,'BASE DE DADOS OPS'!$B$5:$P$6302,14,FALSE),"Liquidação Cancelada")</f>
        <v>1038.58</v>
      </c>
      <c r="AA30" s="4">
        <f>IF(X30&lt;&gt;"Liquidação Cancelada",VLOOKUP(B30,'BASE DE DADOS OPS'!$B$5:$P$6302,13,FALSE),"Liquidação Cancelada")</f>
        <v>6649.75</v>
      </c>
      <c r="AB30" s="4">
        <f t="shared" si="7"/>
        <v>6649.75</v>
      </c>
      <c r="AC30" s="3">
        <f t="shared" si="8"/>
        <v>0</v>
      </c>
      <c r="AD30" s="29"/>
    </row>
    <row r="31" spans="1:30" s="23" customFormat="1" ht="24.95" customHeight="1" x14ac:dyDescent="0.2">
      <c r="A31" s="23" t="str">
        <f t="shared" si="0"/>
        <v>1441|1440011|65|2026|31355960606|3611|3756,86</v>
      </c>
      <c r="B31" s="23" t="str">
        <f t="shared" si="1"/>
        <v>1441|1440011|65|2026|677</v>
      </c>
      <c r="C31" s="28" t="str">
        <f t="shared" si="2"/>
        <v>1440011|677</v>
      </c>
      <c r="D31" s="10">
        <v>1441</v>
      </c>
      <c r="E31" s="10">
        <v>1440011</v>
      </c>
      <c r="F31" s="36" t="str">
        <f t="shared" si="3"/>
        <v>65/2026</v>
      </c>
      <c r="G31" s="10">
        <v>65</v>
      </c>
      <c r="H31" s="10">
        <v>2026</v>
      </c>
      <c r="I31" s="36" t="str">
        <f t="shared" si="4"/>
        <v>10.1</v>
      </c>
      <c r="J31" s="10">
        <v>10</v>
      </c>
      <c r="K31" s="10">
        <v>1</v>
      </c>
      <c r="L31" s="10">
        <v>31355960606</v>
      </c>
      <c r="M31" s="11" t="s">
        <v>124</v>
      </c>
      <c r="N31" s="10">
        <v>3611</v>
      </c>
      <c r="O31" s="11" t="s">
        <v>117</v>
      </c>
      <c r="P31" s="9">
        <v>46058</v>
      </c>
      <c r="Q31" s="10">
        <v>1</v>
      </c>
      <c r="R31" s="3">
        <v>3756.86</v>
      </c>
      <c r="S31" s="3">
        <v>0</v>
      </c>
      <c r="T31" s="3">
        <v>0</v>
      </c>
      <c r="U31" s="33">
        <f t="shared" si="5"/>
        <v>3756.86</v>
      </c>
      <c r="V31" s="9">
        <f>IF(X31&lt;&gt;"Liquidação Cancelada",VLOOKUP(B31,'BASE DE DADOS OPS'!$B$4:$P$6317,10,FALSE),"Liquidação Cancelada")</f>
        <v>46062</v>
      </c>
      <c r="W31" s="13">
        <f t="shared" si="6"/>
        <v>2</v>
      </c>
      <c r="X31" s="10">
        <f>VLOOKUP(A31,'BASE DE DADOS OPS'!$A$4:$P$6317,12,FALSE)</f>
        <v>677</v>
      </c>
      <c r="Y31" s="4">
        <f>IF(X31&lt;&gt;"Liquidação Cancelada",VLOOKUP(B31,'BASE DE DADOS OPS'!$B$5:$P$6302,12,FALSE),"Liquidação Cancelada")</f>
        <v>3756.86</v>
      </c>
      <c r="Z31" s="4">
        <f>IF(X31&lt;&gt;"Liquidação Cancelada",VLOOKUP(B31,'BASE DE DADOS OPS'!$B$5:$P$6302,14,FALSE),"Liquidação Cancelada")</f>
        <v>0</v>
      </c>
      <c r="AA31" s="4">
        <f>IF(X31&lt;&gt;"Liquidação Cancelada",VLOOKUP(B31,'BASE DE DADOS OPS'!$B$5:$P$6302,13,FALSE),"Liquidação Cancelada")</f>
        <v>3756.86</v>
      </c>
      <c r="AB31" s="4">
        <f t="shared" si="7"/>
        <v>3756.86</v>
      </c>
      <c r="AC31" s="3">
        <f t="shared" si="8"/>
        <v>0</v>
      </c>
      <c r="AD31" s="29"/>
    </row>
    <row r="32" spans="1:30" s="23" customFormat="1" ht="24.95" customHeight="1" x14ac:dyDescent="0.2">
      <c r="A32" s="23" t="str">
        <f t="shared" si="0"/>
        <v>1441|1440011|66|2026|48447510697|3611|7005,51</v>
      </c>
      <c r="B32" s="23" t="str">
        <f t="shared" si="1"/>
        <v>1441|1440011|66|2026|674</v>
      </c>
      <c r="C32" s="28" t="str">
        <f t="shared" si="2"/>
        <v>1440011|674</v>
      </c>
      <c r="D32" s="10">
        <v>1441</v>
      </c>
      <c r="E32" s="10">
        <v>1440011</v>
      </c>
      <c r="F32" s="36" t="str">
        <f t="shared" si="3"/>
        <v>66/2026</v>
      </c>
      <c r="G32" s="10">
        <v>66</v>
      </c>
      <c r="H32" s="10">
        <v>2026</v>
      </c>
      <c r="I32" s="36" t="str">
        <f t="shared" si="4"/>
        <v>10.1</v>
      </c>
      <c r="J32" s="10">
        <v>10</v>
      </c>
      <c r="K32" s="10">
        <v>1</v>
      </c>
      <c r="L32" s="10">
        <v>48447510697</v>
      </c>
      <c r="M32" s="11" t="s">
        <v>125</v>
      </c>
      <c r="N32" s="10">
        <v>3611</v>
      </c>
      <c r="O32" s="11" t="s">
        <v>117</v>
      </c>
      <c r="P32" s="9">
        <v>46058</v>
      </c>
      <c r="Q32" s="10">
        <v>1</v>
      </c>
      <c r="R32" s="3">
        <v>7005.51</v>
      </c>
      <c r="S32" s="3">
        <v>0</v>
      </c>
      <c r="T32" s="3">
        <v>0</v>
      </c>
      <c r="U32" s="33">
        <f t="shared" si="5"/>
        <v>7005.51</v>
      </c>
      <c r="V32" s="9">
        <f>IF(X32&lt;&gt;"Liquidação Cancelada",VLOOKUP(B32,'BASE DE DADOS OPS'!$B$4:$P$6317,10,FALSE),"Liquidação Cancelada")</f>
        <v>46062</v>
      </c>
      <c r="W32" s="13">
        <f t="shared" si="6"/>
        <v>2</v>
      </c>
      <c r="X32" s="10">
        <f>VLOOKUP(A32,'BASE DE DADOS OPS'!$A$4:$P$6317,12,FALSE)</f>
        <v>674</v>
      </c>
      <c r="Y32" s="4">
        <f>IF(X32&lt;&gt;"Liquidação Cancelada",VLOOKUP(B32,'BASE DE DADOS OPS'!$B$5:$P$6302,12,FALSE),"Liquidação Cancelada")</f>
        <v>7005.51</v>
      </c>
      <c r="Z32" s="4">
        <f>IF(X32&lt;&gt;"Liquidação Cancelada",VLOOKUP(B32,'BASE DE DADOS OPS'!$B$5:$P$6302,14,FALSE),"Liquidação Cancelada")</f>
        <v>804.94</v>
      </c>
      <c r="AA32" s="4">
        <f>IF(X32&lt;&gt;"Liquidação Cancelada",VLOOKUP(B32,'BASE DE DADOS OPS'!$B$5:$P$6302,13,FALSE),"Liquidação Cancelada")</f>
        <v>6200.57</v>
      </c>
      <c r="AB32" s="4">
        <f t="shared" si="7"/>
        <v>6200.57</v>
      </c>
      <c r="AC32" s="3">
        <f t="shared" si="8"/>
        <v>0</v>
      </c>
      <c r="AD32" s="29"/>
    </row>
    <row r="33" spans="1:30" s="23" customFormat="1" ht="24.95" customHeight="1" x14ac:dyDescent="0.2">
      <c r="A33" s="23" t="str">
        <f t="shared" si="0"/>
        <v>1441|1440011|68|2026|6355953620|3611|4155,6</v>
      </c>
      <c r="B33" s="23" t="str">
        <f t="shared" si="1"/>
        <v>1441|1440011|68|2026|657</v>
      </c>
      <c r="C33" s="28" t="str">
        <f t="shared" si="2"/>
        <v>1440011|657</v>
      </c>
      <c r="D33" s="10">
        <v>1441</v>
      </c>
      <c r="E33" s="10">
        <v>1440011</v>
      </c>
      <c r="F33" s="36" t="str">
        <f t="shared" si="3"/>
        <v>68/2026</v>
      </c>
      <c r="G33" s="10">
        <v>68</v>
      </c>
      <c r="H33" s="10">
        <v>2026</v>
      </c>
      <c r="I33" s="36" t="str">
        <f t="shared" si="4"/>
        <v>10.1</v>
      </c>
      <c r="J33" s="10">
        <v>10</v>
      </c>
      <c r="K33" s="10">
        <v>1</v>
      </c>
      <c r="L33" s="10">
        <v>6355953620</v>
      </c>
      <c r="M33" s="11" t="s">
        <v>127</v>
      </c>
      <c r="N33" s="10">
        <v>3611</v>
      </c>
      <c r="O33" s="11" t="s">
        <v>117</v>
      </c>
      <c r="P33" s="9">
        <v>46058</v>
      </c>
      <c r="Q33" s="10">
        <v>1</v>
      </c>
      <c r="R33" s="3">
        <v>4155.6000000000004</v>
      </c>
      <c r="S33" s="3">
        <v>0</v>
      </c>
      <c r="T33" s="3">
        <v>0</v>
      </c>
      <c r="U33" s="33">
        <f t="shared" si="5"/>
        <v>4155.6000000000004</v>
      </c>
      <c r="V33" s="9">
        <f>IF(X33&lt;&gt;"Liquidação Cancelada",VLOOKUP(B33,'BASE DE DADOS OPS'!$B$4:$P$6317,10,FALSE),"Liquidação Cancelada")</f>
        <v>46062</v>
      </c>
      <c r="W33" s="13">
        <f t="shared" si="6"/>
        <v>2</v>
      </c>
      <c r="X33" s="10">
        <f>VLOOKUP(A33,'BASE DE DADOS OPS'!$A$4:$P$6317,12,FALSE)</f>
        <v>657</v>
      </c>
      <c r="Y33" s="4">
        <f>IF(X33&lt;&gt;"Liquidação Cancelada",VLOOKUP(B33,'BASE DE DADOS OPS'!$B$5:$P$6302,12,FALSE),"Liquidação Cancelada")</f>
        <v>4155.6000000000004</v>
      </c>
      <c r="Z33" s="4">
        <f>IF(X33&lt;&gt;"Liquidação Cancelada",VLOOKUP(B33,'BASE DE DADOS OPS'!$B$5:$P$6302,14,FALSE),"Liquidação Cancelada")</f>
        <v>0</v>
      </c>
      <c r="AA33" s="4">
        <f>IF(X33&lt;&gt;"Liquidação Cancelada",VLOOKUP(B33,'BASE DE DADOS OPS'!$B$5:$P$6302,13,FALSE),"Liquidação Cancelada")</f>
        <v>4155.6000000000004</v>
      </c>
      <c r="AB33" s="4">
        <f t="shared" si="7"/>
        <v>4155.6000000000004</v>
      </c>
      <c r="AC33" s="3">
        <f t="shared" si="8"/>
        <v>0</v>
      </c>
      <c r="AD33" s="29"/>
    </row>
    <row r="34" spans="1:30" s="23" customFormat="1" ht="24.95" customHeight="1" x14ac:dyDescent="0.2">
      <c r="A34" s="23" t="str">
        <f t="shared" si="0"/>
        <v>1441|1440011|69|2026|68472099687|3611|22000</v>
      </c>
      <c r="B34" s="23" t="str">
        <f t="shared" si="1"/>
        <v>1441|1440011|69|2026|649</v>
      </c>
      <c r="C34" s="28" t="str">
        <f t="shared" si="2"/>
        <v>1440011|649</v>
      </c>
      <c r="D34" s="10">
        <v>1441</v>
      </c>
      <c r="E34" s="10">
        <v>1440011</v>
      </c>
      <c r="F34" s="36" t="str">
        <f t="shared" si="3"/>
        <v>69/2026</v>
      </c>
      <c r="G34" s="10">
        <v>69</v>
      </c>
      <c r="H34" s="10">
        <v>2026</v>
      </c>
      <c r="I34" s="36" t="str">
        <f t="shared" si="4"/>
        <v>10.1</v>
      </c>
      <c r="J34" s="10">
        <v>10</v>
      </c>
      <c r="K34" s="10">
        <v>1</v>
      </c>
      <c r="L34" s="10">
        <v>68472099687</v>
      </c>
      <c r="M34" s="11" t="s">
        <v>128</v>
      </c>
      <c r="N34" s="10">
        <v>3611</v>
      </c>
      <c r="O34" s="11" t="s">
        <v>117</v>
      </c>
      <c r="P34" s="9">
        <v>46058</v>
      </c>
      <c r="Q34" s="10">
        <v>1</v>
      </c>
      <c r="R34" s="3">
        <v>22000</v>
      </c>
      <c r="S34" s="3">
        <v>0</v>
      </c>
      <c r="T34" s="3">
        <v>0</v>
      </c>
      <c r="U34" s="33">
        <f t="shared" si="5"/>
        <v>22000</v>
      </c>
      <c r="V34" s="9">
        <f>IF(X34&lt;&gt;"Liquidação Cancelada",VLOOKUP(B34,'BASE DE DADOS OPS'!$B$4:$P$6317,10,FALSE),"Liquidação Cancelada")</f>
        <v>46062</v>
      </c>
      <c r="W34" s="13">
        <f t="shared" si="6"/>
        <v>2</v>
      </c>
      <c r="X34" s="10">
        <f>VLOOKUP(A34,'BASE DE DADOS OPS'!$A$4:$P$6317,12,FALSE)</f>
        <v>649</v>
      </c>
      <c r="Y34" s="4">
        <f>IF(X34&lt;&gt;"Liquidação Cancelada",VLOOKUP(B34,'BASE DE DADOS OPS'!$B$5:$P$6302,12,FALSE),"Liquidação Cancelada")</f>
        <v>22000</v>
      </c>
      <c r="Z34" s="4">
        <f>IF(X34&lt;&gt;"Liquidação Cancelada",VLOOKUP(B34,'BASE DE DADOS OPS'!$B$5:$P$6302,14,FALSE),"Liquidação Cancelada")</f>
        <v>4974.29</v>
      </c>
      <c r="AA34" s="4">
        <f>IF(X34&lt;&gt;"Liquidação Cancelada",VLOOKUP(B34,'BASE DE DADOS OPS'!$B$5:$P$6302,13,FALSE),"Liquidação Cancelada")</f>
        <v>17025.71</v>
      </c>
      <c r="AB34" s="4">
        <f t="shared" si="7"/>
        <v>17025.71</v>
      </c>
      <c r="AC34" s="3">
        <f t="shared" si="8"/>
        <v>0</v>
      </c>
      <c r="AD34" s="29"/>
    </row>
    <row r="35" spans="1:30" s="23" customFormat="1" ht="24.95" customHeight="1" x14ac:dyDescent="0.2">
      <c r="A35" s="23" t="str">
        <f t="shared" si="0"/>
        <v>1441|1440011|72|2026|91352053691|3611|5048,81</v>
      </c>
      <c r="B35" s="23" t="str">
        <f t="shared" si="1"/>
        <v>1441|1440011|72|2026|652</v>
      </c>
      <c r="C35" s="28" t="str">
        <f t="shared" si="2"/>
        <v>1440011|652</v>
      </c>
      <c r="D35" s="10">
        <v>1441</v>
      </c>
      <c r="E35" s="10">
        <v>1440011</v>
      </c>
      <c r="F35" s="36" t="str">
        <f t="shared" si="3"/>
        <v>72/2026</v>
      </c>
      <c r="G35" s="10">
        <v>72</v>
      </c>
      <c r="H35" s="10">
        <v>2026</v>
      </c>
      <c r="I35" s="36" t="str">
        <f t="shared" si="4"/>
        <v>10.1</v>
      </c>
      <c r="J35" s="10">
        <v>10</v>
      </c>
      <c r="K35" s="10">
        <v>1</v>
      </c>
      <c r="L35" s="10">
        <v>91352053691</v>
      </c>
      <c r="M35" s="11" t="s">
        <v>130</v>
      </c>
      <c r="N35" s="10">
        <v>3611</v>
      </c>
      <c r="O35" s="11" t="s">
        <v>117</v>
      </c>
      <c r="P35" s="9">
        <v>46058</v>
      </c>
      <c r="Q35" s="10">
        <v>1</v>
      </c>
      <c r="R35" s="3">
        <v>5048.8100000000004</v>
      </c>
      <c r="S35" s="3">
        <v>0</v>
      </c>
      <c r="T35" s="3">
        <v>0</v>
      </c>
      <c r="U35" s="33">
        <f t="shared" si="5"/>
        <v>5048.8100000000004</v>
      </c>
      <c r="V35" s="9">
        <f>IF(X35&lt;&gt;"Liquidação Cancelada",VLOOKUP(B35,'BASE DE DADOS OPS'!$B$4:$P$6317,10,FALSE),"Liquidação Cancelada")</f>
        <v>46062</v>
      </c>
      <c r="W35" s="13">
        <f t="shared" si="6"/>
        <v>2</v>
      </c>
      <c r="X35" s="10">
        <f>VLOOKUP(A35,'BASE DE DADOS OPS'!$A$4:$P$6317,12,FALSE)</f>
        <v>652</v>
      </c>
      <c r="Y35" s="4">
        <f>IF(X35&lt;&gt;"Liquidação Cancelada",VLOOKUP(B35,'BASE DE DADOS OPS'!$B$5:$P$6302,12,FALSE),"Liquidação Cancelada")</f>
        <v>5048.8100000000004</v>
      </c>
      <c r="Z35" s="4">
        <f>IF(X35&lt;&gt;"Liquidação Cancelada",VLOOKUP(B35,'BASE DE DADOS OPS'!$B$5:$P$6302,14,FALSE),"Liquidação Cancelada")</f>
        <v>17.47</v>
      </c>
      <c r="AA35" s="4">
        <f>IF(X35&lt;&gt;"Liquidação Cancelada",VLOOKUP(B35,'BASE DE DADOS OPS'!$B$5:$P$6302,13,FALSE),"Liquidação Cancelada")</f>
        <v>5031.34</v>
      </c>
      <c r="AB35" s="4">
        <f t="shared" si="7"/>
        <v>5031.34</v>
      </c>
      <c r="AC35" s="3">
        <f t="shared" si="8"/>
        <v>0</v>
      </c>
      <c r="AD35" s="29"/>
    </row>
    <row r="36" spans="1:30" s="23" customFormat="1" ht="24.95" customHeight="1" x14ac:dyDescent="0.2">
      <c r="A36" s="23" t="str">
        <f t="shared" si="0"/>
        <v>1441|1440011|75|2026|8229035000109|3920|185825,65</v>
      </c>
      <c r="B36" s="23" t="str">
        <f t="shared" si="1"/>
        <v>1441|1440011|75|2026|671</v>
      </c>
      <c r="C36" s="28" t="str">
        <f t="shared" si="2"/>
        <v>1440011|671</v>
      </c>
      <c r="D36" s="10">
        <v>1441</v>
      </c>
      <c r="E36" s="10">
        <v>1440011</v>
      </c>
      <c r="F36" s="36" t="str">
        <f t="shared" si="3"/>
        <v>75/2026</v>
      </c>
      <c r="G36" s="10">
        <v>75</v>
      </c>
      <c r="H36" s="10">
        <v>2026</v>
      </c>
      <c r="I36" s="36" t="str">
        <f t="shared" si="4"/>
        <v>10.1</v>
      </c>
      <c r="J36" s="10">
        <v>10</v>
      </c>
      <c r="K36" s="10">
        <v>1</v>
      </c>
      <c r="L36" s="10">
        <v>8229035000109</v>
      </c>
      <c r="M36" s="11" t="s">
        <v>133</v>
      </c>
      <c r="N36" s="10">
        <v>3920</v>
      </c>
      <c r="O36" s="11" t="s">
        <v>117</v>
      </c>
      <c r="P36" s="9">
        <v>46058</v>
      </c>
      <c r="Q36" s="10">
        <v>1</v>
      </c>
      <c r="R36" s="3">
        <v>185825.65</v>
      </c>
      <c r="S36" s="3">
        <v>0</v>
      </c>
      <c r="T36" s="3">
        <v>0</v>
      </c>
      <c r="U36" s="33">
        <f t="shared" si="5"/>
        <v>185825.65</v>
      </c>
      <c r="V36" s="9">
        <f>IF(X36&lt;&gt;"Liquidação Cancelada",VLOOKUP(B36,'BASE DE DADOS OPS'!$B$4:$P$6317,10,FALSE),"Liquidação Cancelada")</f>
        <v>46062</v>
      </c>
      <c r="W36" s="13">
        <f t="shared" si="6"/>
        <v>2</v>
      </c>
      <c r="X36" s="10">
        <f>VLOOKUP(A36,'BASE DE DADOS OPS'!$A$4:$P$6317,12,FALSE)</f>
        <v>671</v>
      </c>
      <c r="Y36" s="4">
        <f>IF(X36&lt;&gt;"Liquidação Cancelada",VLOOKUP(B36,'BASE DE DADOS OPS'!$B$5:$P$6302,12,FALSE),"Liquidação Cancelada")</f>
        <v>185825.65</v>
      </c>
      <c r="Z36" s="4">
        <f>IF(X36&lt;&gt;"Liquidação Cancelada",VLOOKUP(B36,'BASE DE DADOS OPS'!$B$5:$P$6302,14,FALSE),"Liquidação Cancelada")</f>
        <v>8919.6299999999992</v>
      </c>
      <c r="AA36" s="4">
        <f>IF(X36&lt;&gt;"Liquidação Cancelada",VLOOKUP(B36,'BASE DE DADOS OPS'!$B$5:$P$6302,13,FALSE),"Liquidação Cancelada")</f>
        <v>176906.02</v>
      </c>
      <c r="AB36" s="4">
        <f t="shared" si="7"/>
        <v>176906.02</v>
      </c>
      <c r="AC36" s="3">
        <f t="shared" si="8"/>
        <v>0</v>
      </c>
      <c r="AD36" s="29"/>
    </row>
    <row r="37" spans="1:30" s="23" customFormat="1" ht="24.95" customHeight="1" x14ac:dyDescent="0.2">
      <c r="A37" s="23" t="str">
        <f t="shared" si="0"/>
        <v>1441|1440011|84|2026|83228365620|3611|3834,92</v>
      </c>
      <c r="B37" s="23" t="str">
        <f t="shared" si="1"/>
        <v>1441|1440011|84|2026|725</v>
      </c>
      <c r="C37" s="28" t="str">
        <f t="shared" si="2"/>
        <v>1440011|725</v>
      </c>
      <c r="D37" s="10">
        <v>1441</v>
      </c>
      <c r="E37" s="10">
        <v>1440011</v>
      </c>
      <c r="F37" s="36" t="str">
        <f t="shared" si="3"/>
        <v>84/2026</v>
      </c>
      <c r="G37" s="10">
        <v>84</v>
      </c>
      <c r="H37" s="10">
        <v>2026</v>
      </c>
      <c r="I37" s="36" t="str">
        <f t="shared" si="4"/>
        <v>10.1</v>
      </c>
      <c r="J37" s="10">
        <v>10</v>
      </c>
      <c r="K37" s="10">
        <v>1</v>
      </c>
      <c r="L37" s="10">
        <v>83228365620</v>
      </c>
      <c r="M37" s="11" t="s">
        <v>142</v>
      </c>
      <c r="N37" s="10">
        <v>3611</v>
      </c>
      <c r="O37" s="11" t="s">
        <v>117</v>
      </c>
      <c r="P37" s="9">
        <v>46058</v>
      </c>
      <c r="Q37" s="10">
        <v>1</v>
      </c>
      <c r="R37" s="3">
        <v>3834.92</v>
      </c>
      <c r="S37" s="3">
        <v>0</v>
      </c>
      <c r="T37" s="3">
        <v>0</v>
      </c>
      <c r="U37" s="33">
        <f t="shared" si="5"/>
        <v>3834.92</v>
      </c>
      <c r="V37" s="9">
        <f>IF(X37&lt;&gt;"Liquidação Cancelada",VLOOKUP(B37,'BASE DE DADOS OPS'!$B$4:$P$6317,10,FALSE),"Liquidação Cancelada")</f>
        <v>46062</v>
      </c>
      <c r="W37" s="13">
        <f t="shared" si="6"/>
        <v>2</v>
      </c>
      <c r="X37" s="10">
        <f>VLOOKUP(A37,'BASE DE DADOS OPS'!$A$4:$P$6317,12,FALSE)</f>
        <v>725</v>
      </c>
      <c r="Y37" s="4">
        <f>IF(X37&lt;&gt;"Liquidação Cancelada",VLOOKUP(B37,'BASE DE DADOS OPS'!$B$5:$P$6302,12,FALSE),"Liquidação Cancelada")</f>
        <v>3834.92</v>
      </c>
      <c r="Z37" s="4">
        <f>IF(X37&lt;&gt;"Liquidação Cancelada",VLOOKUP(B37,'BASE DE DADOS OPS'!$B$5:$P$6302,14,FALSE),"Liquidação Cancelada")</f>
        <v>0</v>
      </c>
      <c r="AA37" s="4">
        <f>IF(X37&lt;&gt;"Liquidação Cancelada",VLOOKUP(B37,'BASE DE DADOS OPS'!$B$5:$P$6302,13,FALSE),"Liquidação Cancelada")</f>
        <v>3834.92</v>
      </c>
      <c r="AB37" s="4">
        <f t="shared" si="7"/>
        <v>3834.92</v>
      </c>
      <c r="AC37" s="3">
        <f t="shared" si="8"/>
        <v>0</v>
      </c>
      <c r="AD37" s="29"/>
    </row>
    <row r="38" spans="1:30" s="23" customFormat="1" ht="24.95" customHeight="1" x14ac:dyDescent="0.2">
      <c r="A38" s="23" t="str">
        <f t="shared" si="0"/>
        <v>1441|1440011|94|2026|83507191687|3611|3834,92</v>
      </c>
      <c r="B38" s="23" t="str">
        <f t="shared" si="1"/>
        <v>1441|1440011|94|2026|676</v>
      </c>
      <c r="C38" s="28" t="str">
        <f t="shared" si="2"/>
        <v>1440011|676</v>
      </c>
      <c r="D38" s="10">
        <v>1441</v>
      </c>
      <c r="E38" s="10">
        <v>1440011</v>
      </c>
      <c r="F38" s="36" t="str">
        <f t="shared" si="3"/>
        <v>94/2026</v>
      </c>
      <c r="G38" s="10">
        <v>94</v>
      </c>
      <c r="H38" s="10">
        <v>2026</v>
      </c>
      <c r="I38" s="36" t="str">
        <f t="shared" si="4"/>
        <v>10.1</v>
      </c>
      <c r="J38" s="10">
        <v>10</v>
      </c>
      <c r="K38" s="10">
        <v>1</v>
      </c>
      <c r="L38" s="10">
        <v>83507191687</v>
      </c>
      <c r="M38" s="11" t="s">
        <v>150</v>
      </c>
      <c r="N38" s="10">
        <v>3611</v>
      </c>
      <c r="O38" s="11" t="s">
        <v>117</v>
      </c>
      <c r="P38" s="9">
        <v>46058</v>
      </c>
      <c r="Q38" s="10">
        <v>1</v>
      </c>
      <c r="R38" s="3">
        <v>3834.92</v>
      </c>
      <c r="S38" s="3">
        <v>0</v>
      </c>
      <c r="T38" s="3">
        <v>0</v>
      </c>
      <c r="U38" s="33">
        <f t="shared" si="5"/>
        <v>3834.92</v>
      </c>
      <c r="V38" s="9">
        <f>IF(X38&lt;&gt;"Liquidação Cancelada",VLOOKUP(B38,'BASE DE DADOS OPS'!$B$4:$P$6317,10,FALSE),"Liquidação Cancelada")</f>
        <v>46062</v>
      </c>
      <c r="W38" s="13">
        <f t="shared" si="6"/>
        <v>2</v>
      </c>
      <c r="X38" s="10">
        <f>VLOOKUP(A38,'BASE DE DADOS OPS'!$A$4:$P$6317,12,FALSE)</f>
        <v>676</v>
      </c>
      <c r="Y38" s="4">
        <f>IF(X38&lt;&gt;"Liquidação Cancelada",VLOOKUP(B38,'BASE DE DADOS OPS'!$B$5:$P$6302,12,FALSE),"Liquidação Cancelada")</f>
        <v>3834.92</v>
      </c>
      <c r="Z38" s="4">
        <f>IF(X38&lt;&gt;"Liquidação Cancelada",VLOOKUP(B38,'BASE DE DADOS OPS'!$B$5:$P$6302,14,FALSE),"Liquidação Cancelada")</f>
        <v>0</v>
      </c>
      <c r="AA38" s="4">
        <f>IF(X38&lt;&gt;"Liquidação Cancelada",VLOOKUP(B38,'BASE DE DADOS OPS'!$B$5:$P$6302,13,FALSE),"Liquidação Cancelada")</f>
        <v>3834.92</v>
      </c>
      <c r="AB38" s="4">
        <f t="shared" si="7"/>
        <v>3834.92</v>
      </c>
      <c r="AC38" s="3">
        <f t="shared" si="8"/>
        <v>0</v>
      </c>
      <c r="AD38" s="29"/>
    </row>
    <row r="39" spans="1:30" s="23" customFormat="1" ht="24.95" customHeight="1" x14ac:dyDescent="0.2">
      <c r="A39" s="23" t="str">
        <f t="shared" si="0"/>
        <v>1441|1440011|98|2026|21374872687|3611|8151,05</v>
      </c>
      <c r="B39" s="23" t="str">
        <f t="shared" si="1"/>
        <v>1441|1440011|98|2026|660</v>
      </c>
      <c r="C39" s="28" t="str">
        <f t="shared" si="2"/>
        <v>1440011|660</v>
      </c>
      <c r="D39" s="10">
        <v>1441</v>
      </c>
      <c r="E39" s="10">
        <v>1440011</v>
      </c>
      <c r="F39" s="36" t="str">
        <f t="shared" si="3"/>
        <v>98/2026</v>
      </c>
      <c r="G39" s="10">
        <v>98</v>
      </c>
      <c r="H39" s="10">
        <v>2026</v>
      </c>
      <c r="I39" s="36" t="str">
        <f t="shared" si="4"/>
        <v>10.1</v>
      </c>
      <c r="J39" s="10">
        <v>10</v>
      </c>
      <c r="K39" s="10">
        <v>1</v>
      </c>
      <c r="L39" s="10">
        <v>21374872687</v>
      </c>
      <c r="M39" s="11" t="s">
        <v>154</v>
      </c>
      <c r="N39" s="10">
        <v>3611</v>
      </c>
      <c r="O39" s="11" t="s">
        <v>117</v>
      </c>
      <c r="P39" s="9">
        <v>46058</v>
      </c>
      <c r="Q39" s="10">
        <v>1</v>
      </c>
      <c r="R39" s="3">
        <v>8151.05</v>
      </c>
      <c r="S39" s="3">
        <v>0</v>
      </c>
      <c r="T39" s="3">
        <v>0</v>
      </c>
      <c r="U39" s="33">
        <f t="shared" si="5"/>
        <v>8151.05</v>
      </c>
      <c r="V39" s="9">
        <f>IF(X39&lt;&gt;"Liquidação Cancelada",VLOOKUP(B39,'BASE DE DADOS OPS'!$B$4:$P$6317,10,FALSE),"Liquidação Cancelada")</f>
        <v>46062</v>
      </c>
      <c r="W39" s="13">
        <f t="shared" si="6"/>
        <v>2</v>
      </c>
      <c r="X39" s="10">
        <f>VLOOKUP(A39,'BASE DE DADOS OPS'!$A$4:$P$6317,12,FALSE)</f>
        <v>660</v>
      </c>
      <c r="Y39" s="4">
        <f>IF(X39&lt;&gt;"Liquidação Cancelada",VLOOKUP(B39,'BASE DE DADOS OPS'!$B$5:$P$6302,12,FALSE),"Liquidação Cancelada")</f>
        <v>8151.05</v>
      </c>
      <c r="Z39" s="4">
        <f>IF(X39&lt;&gt;"Liquidação Cancelada",VLOOKUP(B39,'BASE DE DADOS OPS'!$B$5:$P$6302,14,FALSE),"Liquidação Cancelada")</f>
        <v>1165.83</v>
      </c>
      <c r="AA39" s="4">
        <f>IF(X39&lt;&gt;"Liquidação Cancelada",VLOOKUP(B39,'BASE DE DADOS OPS'!$B$5:$P$6302,13,FALSE),"Liquidação Cancelada")</f>
        <v>6985.22</v>
      </c>
      <c r="AB39" s="4">
        <f t="shared" si="7"/>
        <v>6985.22</v>
      </c>
      <c r="AC39" s="3">
        <f t="shared" si="8"/>
        <v>0</v>
      </c>
      <c r="AD39" s="29"/>
    </row>
    <row r="40" spans="1:30" s="23" customFormat="1" ht="24.95" customHeight="1" x14ac:dyDescent="0.2">
      <c r="A40" s="23" t="str">
        <f t="shared" si="0"/>
        <v>1441|1440011|103|2026|84374071687|3611|3508,65</v>
      </c>
      <c r="B40" s="23" t="str">
        <f t="shared" si="1"/>
        <v>1441|1440011|103|2026|721</v>
      </c>
      <c r="C40" s="28" t="str">
        <f t="shared" si="2"/>
        <v>1440011|721</v>
      </c>
      <c r="D40" s="10">
        <v>1441</v>
      </c>
      <c r="E40" s="10">
        <v>1440011</v>
      </c>
      <c r="F40" s="36" t="str">
        <f t="shared" si="3"/>
        <v>103/2026</v>
      </c>
      <c r="G40" s="10">
        <v>103</v>
      </c>
      <c r="H40" s="10">
        <v>2026</v>
      </c>
      <c r="I40" s="36" t="str">
        <f t="shared" si="4"/>
        <v>10.1</v>
      </c>
      <c r="J40" s="10">
        <v>10</v>
      </c>
      <c r="K40" s="10">
        <v>1</v>
      </c>
      <c r="L40" s="10">
        <v>84374071687</v>
      </c>
      <c r="M40" s="11" t="s">
        <v>159</v>
      </c>
      <c r="N40" s="10">
        <v>3611</v>
      </c>
      <c r="O40" s="11" t="s">
        <v>117</v>
      </c>
      <c r="P40" s="9">
        <v>46058</v>
      </c>
      <c r="Q40" s="10">
        <v>1</v>
      </c>
      <c r="R40" s="3">
        <v>3508.65</v>
      </c>
      <c r="S40" s="3">
        <v>0</v>
      </c>
      <c r="T40" s="3">
        <v>0</v>
      </c>
      <c r="U40" s="33">
        <f t="shared" si="5"/>
        <v>3508.65</v>
      </c>
      <c r="V40" s="9">
        <f>IF(X40&lt;&gt;"Liquidação Cancelada",VLOOKUP(B40,'BASE DE DADOS OPS'!$B$4:$P$6317,10,FALSE),"Liquidação Cancelada")</f>
        <v>46062</v>
      </c>
      <c r="W40" s="13">
        <f t="shared" si="6"/>
        <v>2</v>
      </c>
      <c r="X40" s="10">
        <f>VLOOKUP(A40,'BASE DE DADOS OPS'!$A$4:$P$6317,12,FALSE)</f>
        <v>721</v>
      </c>
      <c r="Y40" s="4">
        <f>IF(X40&lt;&gt;"Liquidação Cancelada",VLOOKUP(B40,'BASE DE DADOS OPS'!$B$5:$P$6302,12,FALSE),"Liquidação Cancelada")</f>
        <v>3508.65</v>
      </c>
      <c r="Z40" s="4">
        <f>IF(X40&lt;&gt;"Liquidação Cancelada",VLOOKUP(B40,'BASE DE DADOS OPS'!$B$5:$P$6302,14,FALSE),"Liquidação Cancelada")</f>
        <v>0</v>
      </c>
      <c r="AA40" s="4">
        <f>IF(X40&lt;&gt;"Liquidação Cancelada",VLOOKUP(B40,'BASE DE DADOS OPS'!$B$5:$P$6302,13,FALSE),"Liquidação Cancelada")</f>
        <v>3508.65</v>
      </c>
      <c r="AB40" s="4">
        <f t="shared" si="7"/>
        <v>3508.65</v>
      </c>
      <c r="AC40" s="3">
        <f t="shared" si="8"/>
        <v>0</v>
      </c>
      <c r="AD40" s="29"/>
    </row>
    <row r="41" spans="1:30" s="23" customFormat="1" ht="24.95" customHeight="1" x14ac:dyDescent="0.2">
      <c r="A41" s="23" t="str">
        <f t="shared" si="0"/>
        <v>1441|1440011|105|2026|9269157628|3611|3932,79</v>
      </c>
      <c r="B41" s="23" t="str">
        <f t="shared" si="1"/>
        <v>1441|1440011|105|2026|722</v>
      </c>
      <c r="C41" s="28" t="str">
        <f t="shared" si="2"/>
        <v>1440011|722</v>
      </c>
      <c r="D41" s="10">
        <v>1441</v>
      </c>
      <c r="E41" s="10">
        <v>1440011</v>
      </c>
      <c r="F41" s="36" t="str">
        <f t="shared" si="3"/>
        <v>105/2026</v>
      </c>
      <c r="G41" s="10">
        <v>105</v>
      </c>
      <c r="H41" s="10">
        <v>2026</v>
      </c>
      <c r="I41" s="36" t="str">
        <f t="shared" si="4"/>
        <v>10.1</v>
      </c>
      <c r="J41" s="10">
        <v>10</v>
      </c>
      <c r="K41" s="10">
        <v>1</v>
      </c>
      <c r="L41" s="10">
        <v>9269157628</v>
      </c>
      <c r="M41" s="11" t="s">
        <v>161</v>
      </c>
      <c r="N41" s="10">
        <v>3611</v>
      </c>
      <c r="O41" s="11" t="s">
        <v>117</v>
      </c>
      <c r="P41" s="9">
        <v>46058</v>
      </c>
      <c r="Q41" s="10">
        <v>1</v>
      </c>
      <c r="R41" s="3">
        <v>3932.79</v>
      </c>
      <c r="S41" s="3">
        <v>0</v>
      </c>
      <c r="T41" s="3">
        <v>0</v>
      </c>
      <c r="U41" s="33">
        <f t="shared" si="5"/>
        <v>3932.79</v>
      </c>
      <c r="V41" s="9">
        <f>IF(X41&lt;&gt;"Liquidação Cancelada",VLOOKUP(B41,'BASE DE DADOS OPS'!$B$4:$P$6317,10,FALSE),"Liquidação Cancelada")</f>
        <v>46062</v>
      </c>
      <c r="W41" s="13">
        <f t="shared" si="6"/>
        <v>2</v>
      </c>
      <c r="X41" s="10">
        <f>VLOOKUP(A41,'BASE DE DADOS OPS'!$A$4:$P$6317,12,FALSE)</f>
        <v>722</v>
      </c>
      <c r="Y41" s="4">
        <f>IF(X41&lt;&gt;"Liquidação Cancelada",VLOOKUP(B41,'BASE DE DADOS OPS'!$B$5:$P$6302,12,FALSE),"Liquidação Cancelada")</f>
        <v>3932.79</v>
      </c>
      <c r="Z41" s="4">
        <f>IF(X41&lt;&gt;"Liquidação Cancelada",VLOOKUP(B41,'BASE DE DADOS OPS'!$B$5:$P$6302,14,FALSE),"Liquidação Cancelada")</f>
        <v>0</v>
      </c>
      <c r="AA41" s="4">
        <f>IF(X41&lt;&gt;"Liquidação Cancelada",VLOOKUP(B41,'BASE DE DADOS OPS'!$B$5:$P$6302,13,FALSE),"Liquidação Cancelada")</f>
        <v>3932.79</v>
      </c>
      <c r="AB41" s="4">
        <f t="shared" si="7"/>
        <v>3932.79</v>
      </c>
      <c r="AC41" s="3">
        <f t="shared" si="8"/>
        <v>0</v>
      </c>
      <c r="AD41" s="29"/>
    </row>
    <row r="42" spans="1:30" s="23" customFormat="1" ht="24.95" customHeight="1" x14ac:dyDescent="0.2">
      <c r="A42" s="23" t="str">
        <f t="shared" si="0"/>
        <v>1441|1440011|124|2026|2895180679|3611|5278,01</v>
      </c>
      <c r="B42" s="23" t="str">
        <f t="shared" si="1"/>
        <v>1441|1440011|124|2026|668</v>
      </c>
      <c r="C42" s="28" t="str">
        <f t="shared" si="2"/>
        <v>1440011|668</v>
      </c>
      <c r="D42" s="10">
        <v>1441</v>
      </c>
      <c r="E42" s="10">
        <v>1440011</v>
      </c>
      <c r="F42" s="36" t="str">
        <f t="shared" si="3"/>
        <v>124/2026</v>
      </c>
      <c r="G42" s="10">
        <v>124</v>
      </c>
      <c r="H42" s="10">
        <v>2026</v>
      </c>
      <c r="I42" s="36" t="str">
        <f t="shared" si="4"/>
        <v>10.1</v>
      </c>
      <c r="J42" s="10">
        <v>10</v>
      </c>
      <c r="K42" s="10">
        <v>1</v>
      </c>
      <c r="L42" s="10">
        <v>2895180679</v>
      </c>
      <c r="M42" s="11" t="s">
        <v>180</v>
      </c>
      <c r="N42" s="10">
        <v>3611</v>
      </c>
      <c r="O42" s="11" t="s">
        <v>117</v>
      </c>
      <c r="P42" s="9">
        <v>46058</v>
      </c>
      <c r="Q42" s="10">
        <v>1</v>
      </c>
      <c r="R42" s="3">
        <v>5278.01</v>
      </c>
      <c r="S42" s="3">
        <v>0</v>
      </c>
      <c r="T42" s="3">
        <v>0</v>
      </c>
      <c r="U42" s="33">
        <f t="shared" si="5"/>
        <v>5278.01</v>
      </c>
      <c r="V42" s="9">
        <f>IF(X42&lt;&gt;"Liquidação Cancelada",VLOOKUP(B42,'BASE DE DADOS OPS'!$B$4:$P$6317,10,FALSE),"Liquidação Cancelada")</f>
        <v>46062</v>
      </c>
      <c r="W42" s="13">
        <f t="shared" si="6"/>
        <v>2</v>
      </c>
      <c r="X42" s="10">
        <f>VLOOKUP(A42,'BASE DE DADOS OPS'!$A$4:$P$6317,12,FALSE)</f>
        <v>668</v>
      </c>
      <c r="Y42" s="4">
        <f>IF(X42&lt;&gt;"Liquidação Cancelada",VLOOKUP(B42,'BASE DE DADOS OPS'!$B$5:$P$6302,12,FALSE),"Liquidação Cancelada")</f>
        <v>5278.0099999999993</v>
      </c>
      <c r="Z42" s="4">
        <f>IF(X42&lt;&gt;"Liquidação Cancelada",VLOOKUP(B42,'BASE DE DADOS OPS'!$B$5:$P$6302,14,FALSE),"Liquidação Cancelada")</f>
        <v>99.86</v>
      </c>
      <c r="AA42" s="4">
        <f>IF(X42&lt;&gt;"Liquidação Cancelada",VLOOKUP(B42,'BASE DE DADOS OPS'!$B$5:$P$6302,13,FALSE),"Liquidação Cancelada")</f>
        <v>5178.1499999999996</v>
      </c>
      <c r="AB42" s="4">
        <f t="shared" si="7"/>
        <v>5178.1499999999996</v>
      </c>
      <c r="AC42" s="3">
        <f t="shared" si="8"/>
        <v>9.0949470177292824E-13</v>
      </c>
      <c r="AD42" s="29"/>
    </row>
    <row r="43" spans="1:30" s="23" customFormat="1" ht="24.95" customHeight="1" x14ac:dyDescent="0.2">
      <c r="A43" s="23" t="str">
        <f t="shared" si="0"/>
        <v>1441|1440011|130|2026|38133478000162|3920|11434,85</v>
      </c>
      <c r="B43" s="23" t="str">
        <f t="shared" si="1"/>
        <v>1441|1440011|130|2026|719</v>
      </c>
      <c r="C43" s="28" t="str">
        <f t="shared" si="2"/>
        <v>1440011|719</v>
      </c>
      <c r="D43" s="10">
        <v>1441</v>
      </c>
      <c r="E43" s="10">
        <v>1440011</v>
      </c>
      <c r="F43" s="36" t="str">
        <f t="shared" si="3"/>
        <v>130/2026</v>
      </c>
      <c r="G43" s="10">
        <v>130</v>
      </c>
      <c r="H43" s="10">
        <v>2026</v>
      </c>
      <c r="I43" s="36" t="str">
        <f t="shared" si="4"/>
        <v>10.1</v>
      </c>
      <c r="J43" s="10">
        <v>10</v>
      </c>
      <c r="K43" s="10">
        <v>1</v>
      </c>
      <c r="L43" s="10">
        <v>38133478000162</v>
      </c>
      <c r="M43" s="11" t="s">
        <v>183</v>
      </c>
      <c r="N43" s="10">
        <v>3920</v>
      </c>
      <c r="O43" s="11" t="s">
        <v>117</v>
      </c>
      <c r="P43" s="9">
        <v>46058</v>
      </c>
      <c r="Q43" s="10">
        <v>1</v>
      </c>
      <c r="R43" s="3">
        <v>11434.85</v>
      </c>
      <c r="S43" s="3">
        <v>0</v>
      </c>
      <c r="T43" s="3">
        <v>0</v>
      </c>
      <c r="U43" s="33">
        <f t="shared" si="5"/>
        <v>11434.85</v>
      </c>
      <c r="V43" s="9">
        <f>IF(X43&lt;&gt;"Liquidação Cancelada",VLOOKUP(B43,'BASE DE DADOS OPS'!$B$4:$P$6317,10,FALSE),"Liquidação Cancelada")</f>
        <v>46062</v>
      </c>
      <c r="W43" s="13">
        <f t="shared" si="6"/>
        <v>2</v>
      </c>
      <c r="X43" s="10">
        <f>VLOOKUP(A43,'BASE DE DADOS OPS'!$A$4:$P$6317,12,FALSE)</f>
        <v>719</v>
      </c>
      <c r="Y43" s="4">
        <f>IF(X43&lt;&gt;"Liquidação Cancelada",VLOOKUP(B43,'BASE DE DADOS OPS'!$B$5:$P$6302,12,FALSE),"Liquidação Cancelada")</f>
        <v>11434.85</v>
      </c>
      <c r="Z43" s="4">
        <f>IF(X43&lt;&gt;"Liquidação Cancelada",VLOOKUP(B43,'BASE DE DADOS OPS'!$B$5:$P$6302,14,FALSE),"Liquidação Cancelada")</f>
        <v>548.87</v>
      </c>
      <c r="AA43" s="4">
        <f>IF(X43&lt;&gt;"Liquidação Cancelada",VLOOKUP(B43,'BASE DE DADOS OPS'!$B$5:$P$6302,13,FALSE),"Liquidação Cancelada")</f>
        <v>10885.98</v>
      </c>
      <c r="AB43" s="4">
        <f t="shared" si="7"/>
        <v>10885.98</v>
      </c>
      <c r="AC43" s="3">
        <f t="shared" si="8"/>
        <v>0</v>
      </c>
      <c r="AD43" s="29"/>
    </row>
    <row r="44" spans="1:30" s="23" customFormat="1" ht="24.95" customHeight="1" x14ac:dyDescent="0.2">
      <c r="A44" s="23" t="str">
        <f t="shared" si="0"/>
        <v>1441|1440011|131|2026|7353227000160|3920|400553,49</v>
      </c>
      <c r="B44" s="23" t="str">
        <f t="shared" si="1"/>
        <v>1441|1440011|131|2026|718</v>
      </c>
      <c r="C44" s="28" t="str">
        <f t="shared" si="2"/>
        <v>1440011|718</v>
      </c>
      <c r="D44" s="10">
        <v>1441</v>
      </c>
      <c r="E44" s="10">
        <v>1440011</v>
      </c>
      <c r="F44" s="36" t="str">
        <f t="shared" si="3"/>
        <v>131/2026</v>
      </c>
      <c r="G44" s="10">
        <v>131</v>
      </c>
      <c r="H44" s="10">
        <v>2026</v>
      </c>
      <c r="I44" s="36" t="str">
        <f t="shared" si="4"/>
        <v>10.1</v>
      </c>
      <c r="J44" s="10">
        <v>10</v>
      </c>
      <c r="K44" s="10">
        <v>1</v>
      </c>
      <c r="L44" s="10">
        <v>7353227000160</v>
      </c>
      <c r="M44" s="11" t="s">
        <v>184</v>
      </c>
      <c r="N44" s="10">
        <v>3920</v>
      </c>
      <c r="O44" s="11" t="s">
        <v>117</v>
      </c>
      <c r="P44" s="9">
        <v>46058</v>
      </c>
      <c r="Q44" s="10">
        <v>1</v>
      </c>
      <c r="R44" s="3">
        <v>400553.49</v>
      </c>
      <c r="S44" s="3">
        <v>0</v>
      </c>
      <c r="T44" s="3">
        <v>0</v>
      </c>
      <c r="U44" s="33">
        <f t="shared" si="5"/>
        <v>400553.49</v>
      </c>
      <c r="V44" s="9">
        <f>IF(X44&lt;&gt;"Liquidação Cancelada",VLOOKUP(B44,'BASE DE DADOS OPS'!$B$4:$P$6317,10,FALSE),"Liquidação Cancelada")</f>
        <v>46062</v>
      </c>
      <c r="W44" s="13">
        <f t="shared" si="6"/>
        <v>2</v>
      </c>
      <c r="X44" s="10">
        <f>VLOOKUP(A44,'BASE DE DADOS OPS'!$A$4:$P$6317,12,FALSE)</f>
        <v>718</v>
      </c>
      <c r="Y44" s="4">
        <f>IF(X44&lt;&gt;"Liquidação Cancelada",VLOOKUP(B44,'BASE DE DADOS OPS'!$B$5:$P$6302,12,FALSE),"Liquidação Cancelada")</f>
        <v>400553.49</v>
      </c>
      <c r="Z44" s="4">
        <f>IF(X44&lt;&gt;"Liquidação Cancelada",VLOOKUP(B44,'BASE DE DADOS OPS'!$B$5:$P$6302,14,FALSE),"Liquidação Cancelada")</f>
        <v>19226.57</v>
      </c>
      <c r="AA44" s="4">
        <f>IF(X44&lt;&gt;"Liquidação Cancelada",VLOOKUP(B44,'BASE DE DADOS OPS'!$B$5:$P$6302,13,FALSE),"Liquidação Cancelada")</f>
        <v>381326.92</v>
      </c>
      <c r="AB44" s="4">
        <f t="shared" si="7"/>
        <v>381326.92</v>
      </c>
      <c r="AC44" s="3">
        <f t="shared" si="8"/>
        <v>0</v>
      </c>
      <c r="AD44" s="29"/>
    </row>
    <row r="45" spans="1:30" s="23" customFormat="1" ht="24.95" customHeight="1" x14ac:dyDescent="0.2">
      <c r="A45" s="23" t="str">
        <f t="shared" si="0"/>
        <v>1441|1440011|132|2026|40574380000192|3920|194356,62</v>
      </c>
      <c r="B45" s="23" t="str">
        <f t="shared" si="1"/>
        <v>1441|1440011|132|2026|717</v>
      </c>
      <c r="C45" s="28" t="str">
        <f t="shared" si="2"/>
        <v>1440011|717</v>
      </c>
      <c r="D45" s="10">
        <v>1441</v>
      </c>
      <c r="E45" s="10">
        <v>1440011</v>
      </c>
      <c r="F45" s="36" t="str">
        <f t="shared" si="3"/>
        <v>132/2026</v>
      </c>
      <c r="G45" s="10">
        <v>132</v>
      </c>
      <c r="H45" s="10">
        <v>2026</v>
      </c>
      <c r="I45" s="36" t="str">
        <f t="shared" si="4"/>
        <v>10.1</v>
      </c>
      <c r="J45" s="10">
        <v>10</v>
      </c>
      <c r="K45" s="10">
        <v>1</v>
      </c>
      <c r="L45" s="10">
        <v>40574380000192</v>
      </c>
      <c r="M45" s="11" t="s">
        <v>185</v>
      </c>
      <c r="N45" s="10">
        <v>3920</v>
      </c>
      <c r="O45" s="11" t="s">
        <v>117</v>
      </c>
      <c r="P45" s="9">
        <v>46058</v>
      </c>
      <c r="Q45" s="10">
        <v>1</v>
      </c>
      <c r="R45" s="3">
        <v>194356.62</v>
      </c>
      <c r="S45" s="3">
        <v>0</v>
      </c>
      <c r="T45" s="3">
        <v>0</v>
      </c>
      <c r="U45" s="33">
        <f t="shared" si="5"/>
        <v>194356.62</v>
      </c>
      <c r="V45" s="9">
        <f>IF(X45&lt;&gt;"Liquidação Cancelada",VLOOKUP(B45,'BASE DE DADOS OPS'!$B$4:$P$6317,10,FALSE),"Liquidação Cancelada")</f>
        <v>46062</v>
      </c>
      <c r="W45" s="13">
        <f t="shared" si="6"/>
        <v>2</v>
      </c>
      <c r="X45" s="10">
        <f>VLOOKUP(A45,'BASE DE DADOS OPS'!$A$4:$P$6317,12,FALSE)</f>
        <v>717</v>
      </c>
      <c r="Y45" s="4">
        <f>IF(X45&lt;&gt;"Liquidação Cancelada",VLOOKUP(B45,'BASE DE DADOS OPS'!$B$5:$P$6302,12,FALSE),"Liquidação Cancelada")</f>
        <v>194356.62</v>
      </c>
      <c r="Z45" s="4">
        <f>IF(X45&lt;&gt;"Liquidação Cancelada",VLOOKUP(B45,'BASE DE DADOS OPS'!$B$5:$P$6302,14,FALSE),"Liquidação Cancelada")</f>
        <v>9329.1200000000008</v>
      </c>
      <c r="AA45" s="4">
        <f>IF(X45&lt;&gt;"Liquidação Cancelada",VLOOKUP(B45,'BASE DE DADOS OPS'!$B$5:$P$6302,13,FALSE),"Liquidação Cancelada")</f>
        <v>185027.5</v>
      </c>
      <c r="AB45" s="4">
        <f t="shared" si="7"/>
        <v>185027.5</v>
      </c>
      <c r="AC45" s="3">
        <f t="shared" si="8"/>
        <v>0</v>
      </c>
      <c r="AD45" s="29"/>
    </row>
    <row r="46" spans="1:30" s="23" customFormat="1" ht="24.95" customHeight="1" x14ac:dyDescent="0.2">
      <c r="A46" s="23" t="str">
        <f t="shared" si="0"/>
        <v>1441|1440011|136|2026|4858733629|3611|6000</v>
      </c>
      <c r="B46" s="23" t="str">
        <f t="shared" si="1"/>
        <v>1441|1440011|136|2026|720</v>
      </c>
      <c r="C46" s="28" t="str">
        <f t="shared" si="2"/>
        <v>1440011|720</v>
      </c>
      <c r="D46" s="10">
        <v>1441</v>
      </c>
      <c r="E46" s="10">
        <v>1440011</v>
      </c>
      <c r="F46" s="36" t="str">
        <f t="shared" si="3"/>
        <v>136/2026</v>
      </c>
      <c r="G46" s="10">
        <v>136</v>
      </c>
      <c r="H46" s="10">
        <v>2026</v>
      </c>
      <c r="I46" s="36" t="str">
        <f t="shared" si="4"/>
        <v>10.1</v>
      </c>
      <c r="J46" s="10">
        <v>10</v>
      </c>
      <c r="K46" s="10">
        <v>1</v>
      </c>
      <c r="L46" s="10">
        <v>4858733629</v>
      </c>
      <c r="M46" s="11" t="s">
        <v>188</v>
      </c>
      <c r="N46" s="10">
        <v>3611</v>
      </c>
      <c r="O46" s="11" t="s">
        <v>117</v>
      </c>
      <c r="P46" s="9">
        <v>46058</v>
      </c>
      <c r="Q46" s="10">
        <v>1</v>
      </c>
      <c r="R46" s="3">
        <v>6000</v>
      </c>
      <c r="S46" s="3">
        <v>0</v>
      </c>
      <c r="T46" s="3">
        <v>0</v>
      </c>
      <c r="U46" s="33">
        <f t="shared" si="5"/>
        <v>6000</v>
      </c>
      <c r="V46" s="9">
        <f>IF(X46&lt;&gt;"Liquidação Cancelada",VLOOKUP(B46,'BASE DE DADOS OPS'!$B$4:$P$6317,10,FALSE),"Liquidação Cancelada")</f>
        <v>46062</v>
      </c>
      <c r="W46" s="13">
        <f t="shared" si="6"/>
        <v>2</v>
      </c>
      <c r="X46" s="10">
        <f>VLOOKUP(A46,'BASE DE DADOS OPS'!$A$4:$P$6317,12,FALSE)</f>
        <v>720</v>
      </c>
      <c r="Y46" s="4">
        <f>IF(X46&lt;&gt;"Liquidação Cancelada",VLOOKUP(B46,'BASE DE DADOS OPS'!$B$5:$P$6302,12,FALSE),"Liquidação Cancelada")</f>
        <v>6000</v>
      </c>
      <c r="Z46" s="4">
        <f>IF(X46&lt;&gt;"Liquidação Cancelada",VLOOKUP(B46,'BASE DE DADOS OPS'!$B$5:$P$6302,14,FALSE),"Liquidação Cancelada")</f>
        <v>394.54</v>
      </c>
      <c r="AA46" s="4">
        <f>IF(X46&lt;&gt;"Liquidação Cancelada",VLOOKUP(B46,'BASE DE DADOS OPS'!$B$5:$P$6302,13,FALSE),"Liquidação Cancelada")</f>
        <v>5605.46</v>
      </c>
      <c r="AB46" s="4">
        <f t="shared" si="7"/>
        <v>5605.46</v>
      </c>
      <c r="AC46" s="3">
        <f t="shared" si="8"/>
        <v>0</v>
      </c>
      <c r="AD46" s="29"/>
    </row>
    <row r="47" spans="1:30" s="23" customFormat="1" ht="24.95" customHeight="1" x14ac:dyDescent="0.2">
      <c r="A47" s="23" t="str">
        <f t="shared" si="0"/>
        <v>1441|1440011|137|2026|5845088000166|3920|30603,62</v>
      </c>
      <c r="B47" s="23" t="str">
        <f t="shared" si="1"/>
        <v>1441|1440011|137|2026|715</v>
      </c>
      <c r="C47" s="28" t="str">
        <f t="shared" si="2"/>
        <v>1440011|715</v>
      </c>
      <c r="D47" s="10">
        <v>1441</v>
      </c>
      <c r="E47" s="10">
        <v>1440011</v>
      </c>
      <c r="F47" s="36" t="str">
        <f t="shared" si="3"/>
        <v>137/2026</v>
      </c>
      <c r="G47" s="10">
        <v>137</v>
      </c>
      <c r="H47" s="10">
        <v>2026</v>
      </c>
      <c r="I47" s="36" t="str">
        <f t="shared" si="4"/>
        <v>10.1</v>
      </c>
      <c r="J47" s="10">
        <v>10</v>
      </c>
      <c r="K47" s="10">
        <v>1</v>
      </c>
      <c r="L47" s="10">
        <v>5845088000166</v>
      </c>
      <c r="M47" s="11" t="s">
        <v>189</v>
      </c>
      <c r="N47" s="10">
        <v>3920</v>
      </c>
      <c r="O47" s="11" t="s">
        <v>117</v>
      </c>
      <c r="P47" s="9">
        <v>46058</v>
      </c>
      <c r="Q47" s="10">
        <v>1</v>
      </c>
      <c r="R47" s="3">
        <v>30603.62</v>
      </c>
      <c r="S47" s="3">
        <v>0</v>
      </c>
      <c r="T47" s="3">
        <v>0</v>
      </c>
      <c r="U47" s="33">
        <f t="shared" si="5"/>
        <v>30603.62</v>
      </c>
      <c r="V47" s="9">
        <f>IF(X47&lt;&gt;"Liquidação Cancelada",VLOOKUP(B47,'BASE DE DADOS OPS'!$B$4:$P$6317,10,FALSE),"Liquidação Cancelada")</f>
        <v>46062</v>
      </c>
      <c r="W47" s="13">
        <f t="shared" si="6"/>
        <v>2</v>
      </c>
      <c r="X47" s="10">
        <f>VLOOKUP(A47,'BASE DE DADOS OPS'!$A$4:$P$6317,12,FALSE)</f>
        <v>715</v>
      </c>
      <c r="Y47" s="4">
        <f>IF(X47&lt;&gt;"Liquidação Cancelada",VLOOKUP(B47,'BASE DE DADOS OPS'!$B$5:$P$6302,12,FALSE),"Liquidação Cancelada")</f>
        <v>30603.620000000003</v>
      </c>
      <c r="Z47" s="4">
        <f>IF(X47&lt;&gt;"Liquidação Cancelada",VLOOKUP(B47,'BASE DE DADOS OPS'!$B$5:$P$6302,14,FALSE),"Liquidação Cancelada")</f>
        <v>734.49</v>
      </c>
      <c r="AA47" s="4">
        <f>IF(X47&lt;&gt;"Liquidação Cancelada",VLOOKUP(B47,'BASE DE DADOS OPS'!$B$5:$P$6302,13,FALSE),"Liquidação Cancelada")</f>
        <v>29869.13</v>
      </c>
      <c r="AB47" s="4">
        <f t="shared" si="7"/>
        <v>29869.13</v>
      </c>
      <c r="AC47" s="3">
        <f t="shared" si="8"/>
        <v>-3.637978807091713E-12</v>
      </c>
      <c r="AD47" s="29"/>
    </row>
    <row r="48" spans="1:30" s="23" customFormat="1" ht="24.95" customHeight="1" x14ac:dyDescent="0.2">
      <c r="A48" s="23" t="str">
        <f t="shared" si="0"/>
        <v>1441|1440011|139|2026|7887283000184|3920|6350,08</v>
      </c>
      <c r="B48" s="23" t="str">
        <f t="shared" si="1"/>
        <v>1441|1440011|139|2026|661</v>
      </c>
      <c r="C48" s="28" t="str">
        <f t="shared" si="2"/>
        <v>1440011|661</v>
      </c>
      <c r="D48" s="10">
        <v>1441</v>
      </c>
      <c r="E48" s="10">
        <v>1440011</v>
      </c>
      <c r="F48" s="36" t="str">
        <f t="shared" si="3"/>
        <v>139/2026</v>
      </c>
      <c r="G48" s="10">
        <v>139</v>
      </c>
      <c r="H48" s="10">
        <v>2026</v>
      </c>
      <c r="I48" s="36" t="str">
        <f t="shared" si="4"/>
        <v>10.1</v>
      </c>
      <c r="J48" s="10">
        <v>10</v>
      </c>
      <c r="K48" s="10">
        <v>1</v>
      </c>
      <c r="L48" s="10">
        <v>7887283000184</v>
      </c>
      <c r="M48" s="11" t="s">
        <v>191</v>
      </c>
      <c r="N48" s="10">
        <v>3920</v>
      </c>
      <c r="O48" s="11" t="s">
        <v>117</v>
      </c>
      <c r="P48" s="9">
        <v>46058</v>
      </c>
      <c r="Q48" s="10">
        <v>1</v>
      </c>
      <c r="R48" s="3">
        <v>6350.08</v>
      </c>
      <c r="S48" s="3">
        <v>0</v>
      </c>
      <c r="T48" s="3">
        <v>0</v>
      </c>
      <c r="U48" s="33">
        <f t="shared" si="5"/>
        <v>6350.08</v>
      </c>
      <c r="V48" s="9">
        <f>IF(X48&lt;&gt;"Liquidação Cancelada",VLOOKUP(B48,'BASE DE DADOS OPS'!$B$4:$P$6317,10,FALSE),"Liquidação Cancelada")</f>
        <v>46062</v>
      </c>
      <c r="W48" s="13">
        <f t="shared" si="6"/>
        <v>2</v>
      </c>
      <c r="X48" s="10">
        <f>VLOOKUP(A48,'BASE DE DADOS OPS'!$A$4:$P$6317,12,FALSE)</f>
        <v>661</v>
      </c>
      <c r="Y48" s="4">
        <f>IF(X48&lt;&gt;"Liquidação Cancelada",VLOOKUP(B48,'BASE DE DADOS OPS'!$B$5:$P$6302,12,FALSE),"Liquidação Cancelada")</f>
        <v>6350.08</v>
      </c>
      <c r="Z48" s="4">
        <f>IF(X48&lt;&gt;"Liquidação Cancelada",VLOOKUP(B48,'BASE DE DADOS OPS'!$B$5:$P$6302,14,FALSE),"Liquidação Cancelada")</f>
        <v>304.8</v>
      </c>
      <c r="AA48" s="4">
        <f>IF(X48&lt;&gt;"Liquidação Cancelada",VLOOKUP(B48,'BASE DE DADOS OPS'!$B$5:$P$6302,13,FALSE),"Liquidação Cancelada")</f>
        <v>6045.28</v>
      </c>
      <c r="AB48" s="4">
        <f t="shared" si="7"/>
        <v>6045.28</v>
      </c>
      <c r="AC48" s="3">
        <f t="shared" si="8"/>
        <v>0</v>
      </c>
      <c r="AD48" s="29"/>
    </row>
    <row r="49" spans="1:30" s="23" customFormat="1" ht="24.95" customHeight="1" x14ac:dyDescent="0.2">
      <c r="A49" s="23" t="str">
        <f t="shared" si="0"/>
        <v>1441|1440011|154|2026|9475334000196|3999|1425,56</v>
      </c>
      <c r="B49" s="23" t="str">
        <f t="shared" si="1"/>
        <v>1441|1440011|154|2026|683</v>
      </c>
      <c r="C49" s="28" t="str">
        <f t="shared" si="2"/>
        <v>1440011|683</v>
      </c>
      <c r="D49" s="10">
        <v>1441</v>
      </c>
      <c r="E49" s="10">
        <v>1440011</v>
      </c>
      <c r="F49" s="36" t="str">
        <f t="shared" si="3"/>
        <v>154/2026</v>
      </c>
      <c r="G49" s="10">
        <v>154</v>
      </c>
      <c r="H49" s="10">
        <v>2026</v>
      </c>
      <c r="I49" s="36" t="str">
        <f t="shared" si="4"/>
        <v>10.1</v>
      </c>
      <c r="J49" s="10">
        <v>10</v>
      </c>
      <c r="K49" s="10">
        <v>1</v>
      </c>
      <c r="L49" s="10">
        <v>9475334000196</v>
      </c>
      <c r="M49" s="11" t="s">
        <v>202</v>
      </c>
      <c r="N49" s="10">
        <v>3999</v>
      </c>
      <c r="O49" s="11" t="s">
        <v>203</v>
      </c>
      <c r="P49" s="9">
        <v>46058</v>
      </c>
      <c r="Q49" s="10">
        <v>1</v>
      </c>
      <c r="R49" s="3">
        <v>1425.56</v>
      </c>
      <c r="S49" s="3">
        <v>0</v>
      </c>
      <c r="T49" s="3">
        <v>0</v>
      </c>
      <c r="U49" s="33">
        <f t="shared" si="5"/>
        <v>1425.56</v>
      </c>
      <c r="V49" s="9">
        <f>IF(X49&lt;&gt;"Liquidação Cancelada",VLOOKUP(B49,'BASE DE DADOS OPS'!$B$4:$P$6317,10,FALSE),"Liquidação Cancelada")</f>
        <v>46062</v>
      </c>
      <c r="W49" s="13">
        <f t="shared" si="6"/>
        <v>2</v>
      </c>
      <c r="X49" s="10">
        <f>VLOOKUP(A49,'BASE DE DADOS OPS'!$A$4:$P$6317,12,FALSE)</f>
        <v>683</v>
      </c>
      <c r="Y49" s="4">
        <f>IF(X49&lt;&gt;"Liquidação Cancelada",VLOOKUP(B49,'BASE DE DADOS OPS'!$B$5:$P$6302,12,FALSE),"Liquidação Cancelada")</f>
        <v>1425.5600000000002</v>
      </c>
      <c r="Z49" s="4">
        <f>IF(X49&lt;&gt;"Liquidação Cancelada",VLOOKUP(B49,'BASE DE DADOS OPS'!$B$5:$P$6302,14,FALSE),"Liquidação Cancelada")</f>
        <v>68.430000000000007</v>
      </c>
      <c r="AA49" s="4">
        <f>IF(X49&lt;&gt;"Liquidação Cancelada",VLOOKUP(B49,'BASE DE DADOS OPS'!$B$5:$P$6302,13,FALSE),"Liquidação Cancelada")</f>
        <v>1357.13</v>
      </c>
      <c r="AB49" s="4">
        <f t="shared" si="7"/>
        <v>1357.13</v>
      </c>
      <c r="AC49" s="3">
        <f t="shared" si="8"/>
        <v>-2.2737367544323206E-13</v>
      </c>
      <c r="AD49" s="29"/>
    </row>
    <row r="50" spans="1:30" s="23" customFormat="1" ht="24.95" hidden="1" customHeight="1" x14ac:dyDescent="0.2">
      <c r="A50" s="23" t="str">
        <f t="shared" si="0"/>
        <v>1441|1440011|191|2026|5487631000109|9329|195,69</v>
      </c>
      <c r="B50" s="23" t="str">
        <f t="shared" si="1"/>
        <v>1441|1440011|191|2026|603</v>
      </c>
      <c r="C50" s="28" t="str">
        <f t="shared" si="2"/>
        <v>1440011|603</v>
      </c>
      <c r="D50" s="129">
        <v>1441</v>
      </c>
      <c r="E50" s="129">
        <v>1440011</v>
      </c>
      <c r="F50" s="129" t="str">
        <f t="shared" si="3"/>
        <v>191/2026</v>
      </c>
      <c r="G50" s="129">
        <v>191</v>
      </c>
      <c r="H50" s="129">
        <v>2026</v>
      </c>
      <c r="I50" s="129" t="str">
        <f t="shared" si="4"/>
        <v>10.1</v>
      </c>
      <c r="J50" s="129">
        <v>10</v>
      </c>
      <c r="K50" s="129">
        <v>1</v>
      </c>
      <c r="L50" s="129">
        <v>5487631000109</v>
      </c>
      <c r="M50" s="130" t="s">
        <v>235</v>
      </c>
      <c r="N50" s="129">
        <v>9329</v>
      </c>
      <c r="O50" s="130" t="s">
        <v>236</v>
      </c>
      <c r="P50" s="131">
        <v>46058</v>
      </c>
      <c r="Q50" s="129">
        <v>1</v>
      </c>
      <c r="R50" s="132">
        <v>195.69</v>
      </c>
      <c r="S50" s="132">
        <v>0</v>
      </c>
      <c r="T50" s="132">
        <v>0</v>
      </c>
      <c r="U50" s="133">
        <f t="shared" si="5"/>
        <v>195.69</v>
      </c>
      <c r="V50" s="131">
        <f>IF(X50&lt;&gt;"Liquidação Cancelada",VLOOKUP(B50,'BASE DE DADOS OPS'!$B$4:$P$6317,10,FALSE),"Liquidação Cancelada")</f>
        <v>46058</v>
      </c>
      <c r="W50" s="13">
        <f t="shared" si="6"/>
        <v>0</v>
      </c>
      <c r="X50" s="129">
        <f>VLOOKUP(A50,'BASE DE DADOS OPS'!$A$4:$P$6317,12,FALSE)</f>
        <v>603</v>
      </c>
      <c r="Y50" s="134">
        <f>IF(X50&lt;&gt;"Liquidação Cancelada",VLOOKUP(B50,'BASE DE DADOS OPS'!$B$5:$P$6302,12,FALSE),"Liquidação Cancelada")</f>
        <v>195.69</v>
      </c>
      <c r="Z50" s="134">
        <f>IF(X50&lt;&gt;"Liquidação Cancelada",VLOOKUP(B50,'BASE DE DADOS OPS'!$B$5:$P$6302,14,FALSE),"Liquidação Cancelada")</f>
        <v>0</v>
      </c>
      <c r="AA50" s="134">
        <f>IF(X50&lt;&gt;"Liquidação Cancelada",VLOOKUP(B50,'BASE DE DADOS OPS'!$B$5:$P$6302,13,FALSE),"Liquidação Cancelada")</f>
        <v>195.69</v>
      </c>
      <c r="AB50" s="134">
        <f t="shared" si="7"/>
        <v>195.69</v>
      </c>
      <c r="AC50" s="132">
        <f t="shared" si="8"/>
        <v>0</v>
      </c>
      <c r="AD50" s="29"/>
    </row>
    <row r="51" spans="1:30" s="23" customFormat="1" ht="24.95" hidden="1" customHeight="1" x14ac:dyDescent="0.2">
      <c r="A51" s="23" t="str">
        <f t="shared" si="0"/>
        <v>1441|1440011|191|2026|5487631000109|9329|195,39</v>
      </c>
      <c r="B51" s="23" t="str">
        <f t="shared" si="1"/>
        <v>1441|1440011|191|2026|604</v>
      </c>
      <c r="C51" s="28" t="str">
        <f t="shared" si="2"/>
        <v>1440011|604</v>
      </c>
      <c r="D51" s="129">
        <v>1441</v>
      </c>
      <c r="E51" s="129">
        <v>1440011</v>
      </c>
      <c r="F51" s="129" t="str">
        <f t="shared" si="3"/>
        <v>191/2026</v>
      </c>
      <c r="G51" s="129">
        <v>191</v>
      </c>
      <c r="H51" s="129">
        <v>2026</v>
      </c>
      <c r="I51" s="129" t="str">
        <f t="shared" si="4"/>
        <v>10.1</v>
      </c>
      <c r="J51" s="129">
        <v>10</v>
      </c>
      <c r="K51" s="129">
        <v>1</v>
      </c>
      <c r="L51" s="129">
        <v>5487631000109</v>
      </c>
      <c r="M51" s="130" t="s">
        <v>235</v>
      </c>
      <c r="N51" s="129">
        <v>9329</v>
      </c>
      <c r="O51" s="130" t="s">
        <v>236</v>
      </c>
      <c r="P51" s="131">
        <v>46058</v>
      </c>
      <c r="Q51" s="129">
        <v>2</v>
      </c>
      <c r="R51" s="132">
        <v>195.39</v>
      </c>
      <c r="S51" s="132">
        <v>0</v>
      </c>
      <c r="T51" s="132">
        <v>0</v>
      </c>
      <c r="U51" s="133">
        <f t="shared" si="5"/>
        <v>195.39</v>
      </c>
      <c r="V51" s="131">
        <f>IF(X51&lt;&gt;"Liquidação Cancelada",VLOOKUP(B51,'BASE DE DADOS OPS'!$B$4:$P$6317,10,FALSE),"Liquidação Cancelada")</f>
        <v>46058</v>
      </c>
      <c r="W51" s="13">
        <f t="shared" si="6"/>
        <v>0</v>
      </c>
      <c r="X51" s="129">
        <f>VLOOKUP(A51,'BASE DE DADOS OPS'!$A$4:$P$6317,12,FALSE)</f>
        <v>604</v>
      </c>
      <c r="Y51" s="134">
        <f>IF(X51&lt;&gt;"Liquidação Cancelada",VLOOKUP(B51,'BASE DE DADOS OPS'!$B$5:$P$6302,12,FALSE),"Liquidação Cancelada")</f>
        <v>195.39</v>
      </c>
      <c r="Z51" s="134">
        <f>IF(X51&lt;&gt;"Liquidação Cancelada",VLOOKUP(B51,'BASE DE DADOS OPS'!$B$5:$P$6302,14,FALSE),"Liquidação Cancelada")</f>
        <v>0</v>
      </c>
      <c r="AA51" s="134">
        <f>IF(X51&lt;&gt;"Liquidação Cancelada",VLOOKUP(B51,'BASE DE DADOS OPS'!$B$5:$P$6302,13,FALSE),"Liquidação Cancelada")</f>
        <v>195.39</v>
      </c>
      <c r="AB51" s="134">
        <f t="shared" si="7"/>
        <v>195.39</v>
      </c>
      <c r="AC51" s="132">
        <f t="shared" si="8"/>
        <v>0</v>
      </c>
      <c r="AD51" s="29"/>
    </row>
    <row r="52" spans="1:30" s="23" customFormat="1" ht="24.95" hidden="1" customHeight="1" x14ac:dyDescent="0.2">
      <c r="A52" s="23" t="str">
        <f t="shared" si="0"/>
        <v>1441|1440011|191|2026|5487631000109|9329|390,77</v>
      </c>
      <c r="B52" s="23" t="str">
        <f t="shared" si="1"/>
        <v>1441|1440011|191|2026|605</v>
      </c>
      <c r="C52" s="28" t="str">
        <f t="shared" si="2"/>
        <v>1440011|605</v>
      </c>
      <c r="D52" s="129">
        <v>1441</v>
      </c>
      <c r="E52" s="129">
        <v>1440011</v>
      </c>
      <c r="F52" s="129" t="str">
        <f t="shared" si="3"/>
        <v>191/2026</v>
      </c>
      <c r="G52" s="129">
        <v>191</v>
      </c>
      <c r="H52" s="129">
        <v>2026</v>
      </c>
      <c r="I52" s="129" t="str">
        <f t="shared" si="4"/>
        <v>10.1</v>
      </c>
      <c r="J52" s="129">
        <v>10</v>
      </c>
      <c r="K52" s="129">
        <v>1</v>
      </c>
      <c r="L52" s="129">
        <v>5487631000109</v>
      </c>
      <c r="M52" s="130" t="s">
        <v>235</v>
      </c>
      <c r="N52" s="129">
        <v>9329</v>
      </c>
      <c r="O52" s="130" t="s">
        <v>236</v>
      </c>
      <c r="P52" s="131">
        <v>46058</v>
      </c>
      <c r="Q52" s="129">
        <v>3</v>
      </c>
      <c r="R52" s="132">
        <v>390.77</v>
      </c>
      <c r="S52" s="132">
        <v>0</v>
      </c>
      <c r="T52" s="132">
        <v>0</v>
      </c>
      <c r="U52" s="133">
        <f t="shared" si="5"/>
        <v>390.77</v>
      </c>
      <c r="V52" s="131">
        <f>IF(X52&lt;&gt;"Liquidação Cancelada",VLOOKUP(B52,'BASE DE DADOS OPS'!$B$4:$P$6317,10,FALSE),"Liquidação Cancelada")</f>
        <v>46058</v>
      </c>
      <c r="W52" s="13">
        <f t="shared" si="6"/>
        <v>0</v>
      </c>
      <c r="X52" s="129">
        <f>VLOOKUP(A52,'BASE DE DADOS OPS'!$A$4:$P$6317,12,FALSE)</f>
        <v>605</v>
      </c>
      <c r="Y52" s="134">
        <f>IF(X52&lt;&gt;"Liquidação Cancelada",VLOOKUP(B52,'BASE DE DADOS OPS'!$B$5:$P$6302,12,FALSE),"Liquidação Cancelada")</f>
        <v>390.77</v>
      </c>
      <c r="Z52" s="134">
        <f>IF(X52&lt;&gt;"Liquidação Cancelada",VLOOKUP(B52,'BASE DE DADOS OPS'!$B$5:$P$6302,14,FALSE),"Liquidação Cancelada")</f>
        <v>0</v>
      </c>
      <c r="AA52" s="134">
        <f>IF(X52&lt;&gt;"Liquidação Cancelada",VLOOKUP(B52,'BASE DE DADOS OPS'!$B$5:$P$6302,13,FALSE),"Liquidação Cancelada")</f>
        <v>390.77</v>
      </c>
      <c r="AB52" s="134">
        <f t="shared" si="7"/>
        <v>390.77</v>
      </c>
      <c r="AC52" s="132">
        <f t="shared" si="8"/>
        <v>0</v>
      </c>
      <c r="AD52" s="29"/>
    </row>
    <row r="53" spans="1:30" s="23" customFormat="1" ht="24.95" customHeight="1" x14ac:dyDescent="0.2">
      <c r="A53" s="23" t="str">
        <f t="shared" si="0"/>
        <v>1441|1440011|202|2026|38437345000180|3920|11468,31</v>
      </c>
      <c r="B53" s="23" t="str">
        <f t="shared" si="1"/>
        <v>1441|1440011|202|2026|665</v>
      </c>
      <c r="C53" s="28" t="str">
        <f t="shared" si="2"/>
        <v>1440011|665</v>
      </c>
      <c r="D53" s="10">
        <v>1441</v>
      </c>
      <c r="E53" s="10">
        <v>1440011</v>
      </c>
      <c r="F53" s="36" t="str">
        <f t="shared" si="3"/>
        <v>202/2026</v>
      </c>
      <c r="G53" s="10">
        <v>202</v>
      </c>
      <c r="H53" s="10">
        <v>2026</v>
      </c>
      <c r="I53" s="36" t="str">
        <f t="shared" si="4"/>
        <v>10.1</v>
      </c>
      <c r="J53" s="10">
        <v>10</v>
      </c>
      <c r="K53" s="10">
        <v>1</v>
      </c>
      <c r="L53" s="10">
        <v>38437345000180</v>
      </c>
      <c r="M53" s="11" t="s">
        <v>246</v>
      </c>
      <c r="N53" s="10">
        <v>3920</v>
      </c>
      <c r="O53" s="11" t="s">
        <v>117</v>
      </c>
      <c r="P53" s="9">
        <v>46058</v>
      </c>
      <c r="Q53" s="10">
        <v>1</v>
      </c>
      <c r="R53" s="3">
        <v>11468.31</v>
      </c>
      <c r="S53" s="3">
        <v>0</v>
      </c>
      <c r="T53" s="3">
        <v>0</v>
      </c>
      <c r="U53" s="33">
        <f t="shared" si="5"/>
        <v>11468.31</v>
      </c>
      <c r="V53" s="9">
        <f>IF(X53&lt;&gt;"Liquidação Cancelada",VLOOKUP(B53,'BASE DE DADOS OPS'!$B$4:$P$6317,10,FALSE),"Liquidação Cancelada")</f>
        <v>46062</v>
      </c>
      <c r="W53" s="13">
        <f t="shared" si="6"/>
        <v>2</v>
      </c>
      <c r="X53" s="10">
        <f>VLOOKUP(A53,'BASE DE DADOS OPS'!$A$4:$P$6317,12,FALSE)</f>
        <v>665</v>
      </c>
      <c r="Y53" s="4">
        <f>IF(X53&lt;&gt;"Liquidação Cancelada",VLOOKUP(B53,'BASE DE DADOS OPS'!$B$5:$P$6302,12,FALSE),"Liquidação Cancelada")</f>
        <v>11468.31</v>
      </c>
      <c r="Z53" s="4">
        <f>IF(X53&lt;&gt;"Liquidação Cancelada",VLOOKUP(B53,'BASE DE DADOS OPS'!$B$5:$P$6302,14,FALSE),"Liquidação Cancelada")</f>
        <v>550.48</v>
      </c>
      <c r="AA53" s="4">
        <f>IF(X53&lt;&gt;"Liquidação Cancelada",VLOOKUP(B53,'BASE DE DADOS OPS'!$B$5:$P$6302,13,FALSE),"Liquidação Cancelada")</f>
        <v>10917.83</v>
      </c>
      <c r="AB53" s="4">
        <f t="shared" si="7"/>
        <v>10917.83</v>
      </c>
      <c r="AC53" s="3">
        <f t="shared" si="8"/>
        <v>0</v>
      </c>
      <c r="AD53" s="29"/>
    </row>
    <row r="54" spans="1:30" s="23" customFormat="1" ht="24.95" customHeight="1" x14ac:dyDescent="0.2">
      <c r="A54" s="23" t="str">
        <f t="shared" si="0"/>
        <v>1441|1440011|206|2025|81243735000148|4002|29146,92</v>
      </c>
      <c r="B54" s="23" t="str">
        <f t="shared" si="1"/>
        <v>1441|1440011|206|2025|679</v>
      </c>
      <c r="C54" s="28" t="str">
        <f t="shared" si="2"/>
        <v>1440011|679</v>
      </c>
      <c r="D54" s="10">
        <v>1441</v>
      </c>
      <c r="E54" s="10">
        <v>1440011</v>
      </c>
      <c r="F54" s="36" t="str">
        <f t="shared" si="3"/>
        <v>206/2025</v>
      </c>
      <c r="G54" s="10">
        <v>206</v>
      </c>
      <c r="H54" s="10">
        <v>2025</v>
      </c>
      <c r="I54" s="36" t="str">
        <f t="shared" si="4"/>
        <v>10.1</v>
      </c>
      <c r="J54" s="10">
        <v>10</v>
      </c>
      <c r="K54" s="10">
        <v>1</v>
      </c>
      <c r="L54" s="10">
        <v>81243735000148</v>
      </c>
      <c r="M54" s="11" t="s">
        <v>300</v>
      </c>
      <c r="N54" s="10">
        <v>4002</v>
      </c>
      <c r="O54" s="11" t="s">
        <v>210</v>
      </c>
      <c r="P54" s="9">
        <v>46058</v>
      </c>
      <c r="Q54" s="10">
        <v>1</v>
      </c>
      <c r="R54" s="3">
        <v>29146.92</v>
      </c>
      <c r="S54" s="3">
        <v>0</v>
      </c>
      <c r="T54" s="3">
        <v>0</v>
      </c>
      <c r="U54" s="33">
        <f t="shared" si="5"/>
        <v>29146.92</v>
      </c>
      <c r="V54" s="9">
        <f>IF(X54&lt;&gt;"Liquidação Cancelada",VLOOKUP(B54,'BASE DE DADOS OPS'!$B$4:$P$6317,10,FALSE),"Liquidação Cancelada")</f>
        <v>46062</v>
      </c>
      <c r="W54" s="13">
        <f t="shared" si="6"/>
        <v>2</v>
      </c>
      <c r="X54" s="10">
        <f>VLOOKUP(A54,'BASE DE DADOS OPS'!$A$4:$P$6317,12,FALSE)</f>
        <v>679</v>
      </c>
      <c r="Y54" s="4">
        <f>IF(X54&lt;&gt;"Liquidação Cancelada",VLOOKUP(B54,'BASE DE DADOS OPS'!$B$5:$P$6302,12,FALSE),"Liquidação Cancelada")</f>
        <v>29146.92</v>
      </c>
      <c r="Z54" s="4">
        <f>IF(X54&lt;&gt;"Liquidação Cancelada",VLOOKUP(B54,'BASE DE DADOS OPS'!$B$5:$P$6302,14,FALSE),"Liquidação Cancelada")</f>
        <v>1399.05</v>
      </c>
      <c r="AA54" s="4">
        <f>IF(X54&lt;&gt;"Liquidação Cancelada",VLOOKUP(B54,'BASE DE DADOS OPS'!$B$5:$P$6302,13,FALSE),"Liquidação Cancelada")</f>
        <v>27747.87</v>
      </c>
      <c r="AB54" s="4">
        <f t="shared" si="7"/>
        <v>27747.87</v>
      </c>
      <c r="AC54" s="3">
        <f t="shared" si="8"/>
        <v>0</v>
      </c>
      <c r="AD54" s="29"/>
    </row>
    <row r="55" spans="1:30" s="23" customFormat="1" ht="24.95" customHeight="1" x14ac:dyDescent="0.2">
      <c r="A55" s="23" t="str">
        <f t="shared" si="0"/>
        <v>1441|1440011|58|2026|15794466634|3611|4283,42</v>
      </c>
      <c r="B55" s="23" t="str">
        <f t="shared" si="1"/>
        <v>1441|1440011|58|2026|853</v>
      </c>
      <c r="C55" s="28" t="str">
        <f t="shared" si="2"/>
        <v>1440011|853</v>
      </c>
      <c r="D55" s="10">
        <v>1441</v>
      </c>
      <c r="E55" s="10">
        <v>1440011</v>
      </c>
      <c r="F55" s="36" t="str">
        <f t="shared" si="3"/>
        <v>58/2026</v>
      </c>
      <c r="G55" s="10">
        <v>58</v>
      </c>
      <c r="H55" s="10">
        <v>2026</v>
      </c>
      <c r="I55" s="36" t="str">
        <f t="shared" si="4"/>
        <v>10.1</v>
      </c>
      <c r="J55" s="10">
        <v>10</v>
      </c>
      <c r="K55" s="10">
        <v>1</v>
      </c>
      <c r="L55" s="10">
        <v>15794466634</v>
      </c>
      <c r="M55" s="11" t="s">
        <v>118</v>
      </c>
      <c r="N55" s="10">
        <v>3611</v>
      </c>
      <c r="O55" s="11" t="s">
        <v>117</v>
      </c>
      <c r="P55" s="9">
        <v>46059</v>
      </c>
      <c r="Q55" s="10">
        <v>1</v>
      </c>
      <c r="R55" s="3">
        <v>4283.42</v>
      </c>
      <c r="S55" s="3">
        <v>0</v>
      </c>
      <c r="T55" s="3">
        <v>0</v>
      </c>
      <c r="U55" s="33">
        <f t="shared" si="5"/>
        <v>4283.42</v>
      </c>
      <c r="V55" s="9">
        <f>IF(X55&lt;&gt;"Liquidação Cancelada",VLOOKUP(B55,'BASE DE DADOS OPS'!$B$4:$P$6317,10,FALSE),"Liquidação Cancelada")</f>
        <v>46064</v>
      </c>
      <c r="W55" s="13">
        <f t="shared" si="6"/>
        <v>3</v>
      </c>
      <c r="X55" s="10">
        <f>VLOOKUP(A55,'BASE DE DADOS OPS'!$A$4:$P$6317,12,FALSE)</f>
        <v>853</v>
      </c>
      <c r="Y55" s="4">
        <f>IF(X55&lt;&gt;"Liquidação Cancelada",VLOOKUP(B55,'BASE DE DADOS OPS'!$B$5:$P$6302,12,FALSE),"Liquidação Cancelada")</f>
        <v>4283.42</v>
      </c>
      <c r="Z55" s="4">
        <f>IF(X55&lt;&gt;"Liquidação Cancelada",VLOOKUP(B55,'BASE DE DADOS OPS'!$B$5:$P$6302,14,FALSE),"Liquidação Cancelada")</f>
        <v>0</v>
      </c>
      <c r="AA55" s="4">
        <f>IF(X55&lt;&gt;"Liquidação Cancelada",VLOOKUP(B55,'BASE DE DADOS OPS'!$B$5:$P$6302,13,FALSE),"Liquidação Cancelada")</f>
        <v>4283.42</v>
      </c>
      <c r="AB55" s="4">
        <f t="shared" si="7"/>
        <v>4283.42</v>
      </c>
      <c r="AC55" s="3">
        <f t="shared" si="8"/>
        <v>0</v>
      </c>
      <c r="AD55" s="29"/>
    </row>
    <row r="56" spans="1:30" s="23" customFormat="1" ht="24.95" customHeight="1" x14ac:dyDescent="0.2">
      <c r="A56" s="23" t="str">
        <f t="shared" si="0"/>
        <v>1441|1440011|59|2026|2896116605|3611|4283,43</v>
      </c>
      <c r="B56" s="23" t="str">
        <f t="shared" si="1"/>
        <v>1441|1440011|59|2026|854</v>
      </c>
      <c r="C56" s="28" t="str">
        <f t="shared" si="2"/>
        <v>1440011|854</v>
      </c>
      <c r="D56" s="10">
        <v>1441</v>
      </c>
      <c r="E56" s="10">
        <v>1440011</v>
      </c>
      <c r="F56" s="36" t="str">
        <f t="shared" si="3"/>
        <v>59/2026</v>
      </c>
      <c r="G56" s="10">
        <v>59</v>
      </c>
      <c r="H56" s="10">
        <v>2026</v>
      </c>
      <c r="I56" s="36" t="str">
        <f t="shared" si="4"/>
        <v>10.1</v>
      </c>
      <c r="J56" s="10">
        <v>10</v>
      </c>
      <c r="K56" s="10">
        <v>1</v>
      </c>
      <c r="L56" s="10">
        <v>2896116605</v>
      </c>
      <c r="M56" s="11" t="s">
        <v>119</v>
      </c>
      <c r="N56" s="10">
        <v>3611</v>
      </c>
      <c r="O56" s="11" t="s">
        <v>117</v>
      </c>
      <c r="P56" s="9">
        <v>46059</v>
      </c>
      <c r="Q56" s="10">
        <v>1</v>
      </c>
      <c r="R56" s="3">
        <v>4283.43</v>
      </c>
      <c r="S56" s="3">
        <v>0</v>
      </c>
      <c r="T56" s="3">
        <v>0</v>
      </c>
      <c r="U56" s="33">
        <f t="shared" si="5"/>
        <v>4283.43</v>
      </c>
      <c r="V56" s="9">
        <f>IF(X56&lt;&gt;"Liquidação Cancelada",VLOOKUP(B56,'BASE DE DADOS OPS'!$B$4:$P$6317,10,FALSE),"Liquidação Cancelada")</f>
        <v>46064</v>
      </c>
      <c r="W56" s="13">
        <f t="shared" si="6"/>
        <v>3</v>
      </c>
      <c r="X56" s="10">
        <f>VLOOKUP(A56,'BASE DE DADOS OPS'!$A$4:$P$6317,12,FALSE)</f>
        <v>854</v>
      </c>
      <c r="Y56" s="4">
        <f>IF(X56&lt;&gt;"Liquidação Cancelada",VLOOKUP(B56,'BASE DE DADOS OPS'!$B$5:$P$6302,12,FALSE),"Liquidação Cancelada")</f>
        <v>4283.43</v>
      </c>
      <c r="Z56" s="4">
        <f>IF(X56&lt;&gt;"Liquidação Cancelada",VLOOKUP(B56,'BASE DE DADOS OPS'!$B$5:$P$6302,14,FALSE),"Liquidação Cancelada")</f>
        <v>0</v>
      </c>
      <c r="AA56" s="4">
        <f>IF(X56&lt;&gt;"Liquidação Cancelada",VLOOKUP(B56,'BASE DE DADOS OPS'!$B$5:$P$6302,13,FALSE),"Liquidação Cancelada")</f>
        <v>4283.43</v>
      </c>
      <c r="AB56" s="4">
        <f t="shared" si="7"/>
        <v>4283.43</v>
      </c>
      <c r="AC56" s="3">
        <f t="shared" si="8"/>
        <v>0</v>
      </c>
      <c r="AD56" s="29"/>
    </row>
    <row r="57" spans="1:30" s="23" customFormat="1" ht="24.95" customHeight="1" x14ac:dyDescent="0.2">
      <c r="A57" s="23" t="str">
        <f t="shared" si="0"/>
        <v>1441|1440011|63|2026|11040267670|3611|2195,63</v>
      </c>
      <c r="B57" s="23" t="str">
        <f t="shared" si="1"/>
        <v>1441|1440011|63|2026|856</v>
      </c>
      <c r="C57" s="28" t="str">
        <f t="shared" si="2"/>
        <v>1440011|856</v>
      </c>
      <c r="D57" s="10">
        <v>1441</v>
      </c>
      <c r="E57" s="10">
        <v>1440011</v>
      </c>
      <c r="F57" s="36" t="str">
        <f t="shared" si="3"/>
        <v>63/2026</v>
      </c>
      <c r="G57" s="10">
        <v>63</v>
      </c>
      <c r="H57" s="10">
        <v>2026</v>
      </c>
      <c r="I57" s="36" t="str">
        <f t="shared" si="4"/>
        <v>10.1</v>
      </c>
      <c r="J57" s="10">
        <v>10</v>
      </c>
      <c r="K57" s="10">
        <v>1</v>
      </c>
      <c r="L57" s="10">
        <v>11040267670</v>
      </c>
      <c r="M57" s="11" t="s">
        <v>122</v>
      </c>
      <c r="N57" s="10">
        <v>3611</v>
      </c>
      <c r="O57" s="11" t="s">
        <v>117</v>
      </c>
      <c r="P57" s="9">
        <v>46059</v>
      </c>
      <c r="Q57" s="10">
        <v>1</v>
      </c>
      <c r="R57" s="3">
        <v>2195.63</v>
      </c>
      <c r="S57" s="3">
        <v>0</v>
      </c>
      <c r="T57" s="3">
        <v>0</v>
      </c>
      <c r="U57" s="33">
        <f t="shared" si="5"/>
        <v>2195.63</v>
      </c>
      <c r="V57" s="9">
        <f>IF(X57&lt;&gt;"Liquidação Cancelada",VLOOKUP(B57,'BASE DE DADOS OPS'!$B$4:$P$6317,10,FALSE),"Liquidação Cancelada")</f>
        <v>46064</v>
      </c>
      <c r="W57" s="13">
        <f t="shared" si="6"/>
        <v>3</v>
      </c>
      <c r="X57" s="10">
        <f>VLOOKUP(A57,'BASE DE DADOS OPS'!$A$4:$P$6317,12,FALSE)</f>
        <v>856</v>
      </c>
      <c r="Y57" s="4">
        <f>IF(X57&lt;&gt;"Liquidação Cancelada",VLOOKUP(B57,'BASE DE DADOS OPS'!$B$5:$P$6302,12,FALSE),"Liquidação Cancelada")</f>
        <v>2195.63</v>
      </c>
      <c r="Z57" s="4">
        <f>IF(X57&lt;&gt;"Liquidação Cancelada",VLOOKUP(B57,'BASE DE DADOS OPS'!$B$5:$P$6302,14,FALSE),"Liquidação Cancelada")</f>
        <v>0</v>
      </c>
      <c r="AA57" s="4">
        <f>IF(X57&lt;&gt;"Liquidação Cancelada",VLOOKUP(B57,'BASE DE DADOS OPS'!$B$5:$P$6302,13,FALSE),"Liquidação Cancelada")</f>
        <v>2195.63</v>
      </c>
      <c r="AB57" s="4">
        <f t="shared" si="7"/>
        <v>2195.63</v>
      </c>
      <c r="AC57" s="3">
        <f t="shared" si="8"/>
        <v>0</v>
      </c>
      <c r="AD57" s="29"/>
    </row>
    <row r="58" spans="1:30" s="23" customFormat="1" ht="24.95" customHeight="1" x14ac:dyDescent="0.2">
      <c r="A58" s="23" t="str">
        <f t="shared" si="0"/>
        <v>1441|1440011|67|2026|29412494000101|3920|6315,59</v>
      </c>
      <c r="B58" s="23" t="str">
        <f t="shared" si="1"/>
        <v>1441|1440011|67|2026|726</v>
      </c>
      <c r="C58" s="28" t="str">
        <f t="shared" si="2"/>
        <v>1440011|726</v>
      </c>
      <c r="D58" s="10">
        <v>1441</v>
      </c>
      <c r="E58" s="10">
        <v>1440011</v>
      </c>
      <c r="F58" s="36" t="str">
        <f t="shared" si="3"/>
        <v>67/2026</v>
      </c>
      <c r="G58" s="10">
        <v>67</v>
      </c>
      <c r="H58" s="10">
        <v>2026</v>
      </c>
      <c r="I58" s="36" t="str">
        <f t="shared" si="4"/>
        <v>10.1</v>
      </c>
      <c r="J58" s="10">
        <v>10</v>
      </c>
      <c r="K58" s="10">
        <v>1</v>
      </c>
      <c r="L58" s="10">
        <v>29412494000101</v>
      </c>
      <c r="M58" s="11" t="s">
        <v>126</v>
      </c>
      <c r="N58" s="10">
        <v>3920</v>
      </c>
      <c r="O58" s="11" t="s">
        <v>117</v>
      </c>
      <c r="P58" s="9">
        <v>46059</v>
      </c>
      <c r="Q58" s="10">
        <v>1</v>
      </c>
      <c r="R58" s="3">
        <v>6315.59</v>
      </c>
      <c r="S58" s="3">
        <v>0</v>
      </c>
      <c r="T58" s="3">
        <v>0</v>
      </c>
      <c r="U58" s="33">
        <f t="shared" si="5"/>
        <v>6315.59</v>
      </c>
      <c r="V58" s="9">
        <f>IF(X58&lt;&gt;"Liquidação Cancelada",VLOOKUP(B58,'BASE DE DADOS OPS'!$B$4:$P$6317,10,FALSE),"Liquidação Cancelada")</f>
        <v>46062</v>
      </c>
      <c r="W58" s="13">
        <f t="shared" si="6"/>
        <v>1</v>
      </c>
      <c r="X58" s="10">
        <f>VLOOKUP(A58,'BASE DE DADOS OPS'!$A$4:$P$6317,12,FALSE)</f>
        <v>726</v>
      </c>
      <c r="Y58" s="4">
        <f>IF(X58&lt;&gt;"Liquidação Cancelada",VLOOKUP(B58,'BASE DE DADOS OPS'!$B$5:$P$6302,12,FALSE),"Liquidação Cancelada")</f>
        <v>6315.5899999999992</v>
      </c>
      <c r="Z58" s="4">
        <f>IF(X58&lt;&gt;"Liquidação Cancelada",VLOOKUP(B58,'BASE DE DADOS OPS'!$B$5:$P$6302,14,FALSE),"Liquidação Cancelada")</f>
        <v>303.14999999999998</v>
      </c>
      <c r="AA58" s="4">
        <f>IF(X58&lt;&gt;"Liquidação Cancelada",VLOOKUP(B58,'BASE DE DADOS OPS'!$B$5:$P$6302,13,FALSE),"Liquidação Cancelada")</f>
        <v>6012.44</v>
      </c>
      <c r="AB58" s="4">
        <f t="shared" si="7"/>
        <v>6012.44</v>
      </c>
      <c r="AC58" s="3">
        <f t="shared" si="8"/>
        <v>9.0949470177292824E-13</v>
      </c>
      <c r="AD58" s="29"/>
    </row>
    <row r="59" spans="1:30" s="23" customFormat="1" ht="24.95" customHeight="1" x14ac:dyDescent="0.2">
      <c r="A59" s="23" t="str">
        <f t="shared" si="0"/>
        <v>1441|1440011|73|2026|69750416104|3611|1366,08</v>
      </c>
      <c r="B59" s="23" t="str">
        <f t="shared" si="1"/>
        <v>1441|1440011|73|2026|744</v>
      </c>
      <c r="C59" s="28" t="str">
        <f t="shared" si="2"/>
        <v>1440011|744</v>
      </c>
      <c r="D59" s="10">
        <v>1441</v>
      </c>
      <c r="E59" s="10">
        <v>1440011</v>
      </c>
      <c r="F59" s="36" t="str">
        <f t="shared" si="3"/>
        <v>73/2026</v>
      </c>
      <c r="G59" s="10">
        <v>73</v>
      </c>
      <c r="H59" s="10">
        <v>2026</v>
      </c>
      <c r="I59" s="36" t="str">
        <f t="shared" si="4"/>
        <v>10.1</v>
      </c>
      <c r="J59" s="10">
        <v>10</v>
      </c>
      <c r="K59" s="10">
        <v>1</v>
      </c>
      <c r="L59" s="10">
        <v>69750416104</v>
      </c>
      <c r="M59" s="11" t="s">
        <v>131</v>
      </c>
      <c r="N59" s="10">
        <v>3611</v>
      </c>
      <c r="O59" s="11" t="s">
        <v>117</v>
      </c>
      <c r="P59" s="9">
        <v>46059</v>
      </c>
      <c r="Q59" s="10">
        <v>1</v>
      </c>
      <c r="R59" s="3">
        <v>1366.08</v>
      </c>
      <c r="S59" s="3">
        <v>0</v>
      </c>
      <c r="T59" s="3">
        <v>0</v>
      </c>
      <c r="U59" s="33">
        <f t="shared" si="5"/>
        <v>1366.08</v>
      </c>
      <c r="V59" s="9">
        <f>IF(X59&lt;&gt;"Liquidação Cancelada",VLOOKUP(B59,'BASE DE DADOS OPS'!$B$4:$P$6317,10,FALSE),"Liquidação Cancelada")</f>
        <v>46063</v>
      </c>
      <c r="W59" s="13">
        <f t="shared" si="6"/>
        <v>2</v>
      </c>
      <c r="X59" s="10">
        <f>VLOOKUP(A59,'BASE DE DADOS OPS'!$A$4:$P$6317,12,FALSE)</f>
        <v>744</v>
      </c>
      <c r="Y59" s="4">
        <f>IF(X59&lt;&gt;"Liquidação Cancelada",VLOOKUP(B59,'BASE DE DADOS OPS'!$B$5:$P$6302,12,FALSE),"Liquidação Cancelada")</f>
        <v>1366.08</v>
      </c>
      <c r="Z59" s="4">
        <f>IF(X59&lt;&gt;"Liquidação Cancelada",VLOOKUP(B59,'BASE DE DADOS OPS'!$B$5:$P$6302,14,FALSE),"Liquidação Cancelada")</f>
        <v>0</v>
      </c>
      <c r="AA59" s="4">
        <f>IF(X59&lt;&gt;"Liquidação Cancelada",VLOOKUP(B59,'BASE DE DADOS OPS'!$B$5:$P$6302,13,FALSE),"Liquidação Cancelada")</f>
        <v>1366.08</v>
      </c>
      <c r="AB59" s="4">
        <f t="shared" si="7"/>
        <v>1366.08</v>
      </c>
      <c r="AC59" s="3">
        <f t="shared" si="8"/>
        <v>0</v>
      </c>
      <c r="AD59" s="29"/>
    </row>
    <row r="60" spans="1:30" s="23" customFormat="1" ht="24.95" customHeight="1" x14ac:dyDescent="0.2">
      <c r="A60" s="23" t="str">
        <f t="shared" si="0"/>
        <v>1441|1440011|74|2026|26791960663|3611|5150,52</v>
      </c>
      <c r="B60" s="23" t="str">
        <f t="shared" si="1"/>
        <v>1441|1440011|74|2026|732</v>
      </c>
      <c r="C60" s="28" t="str">
        <f t="shared" si="2"/>
        <v>1440011|732</v>
      </c>
      <c r="D60" s="10">
        <v>1441</v>
      </c>
      <c r="E60" s="10">
        <v>1440011</v>
      </c>
      <c r="F60" s="36" t="str">
        <f t="shared" si="3"/>
        <v>74/2026</v>
      </c>
      <c r="G60" s="10">
        <v>74</v>
      </c>
      <c r="H60" s="10">
        <v>2026</v>
      </c>
      <c r="I60" s="36" t="str">
        <f t="shared" si="4"/>
        <v>10.1</v>
      </c>
      <c r="J60" s="10">
        <v>10</v>
      </c>
      <c r="K60" s="10">
        <v>1</v>
      </c>
      <c r="L60" s="10">
        <v>26791960663</v>
      </c>
      <c r="M60" s="11" t="s">
        <v>132</v>
      </c>
      <c r="N60" s="10">
        <v>3611</v>
      </c>
      <c r="O60" s="11" t="s">
        <v>117</v>
      </c>
      <c r="P60" s="9">
        <v>46059</v>
      </c>
      <c r="Q60" s="10">
        <v>1</v>
      </c>
      <c r="R60" s="3">
        <v>5150.5200000000004</v>
      </c>
      <c r="S60" s="3">
        <v>0</v>
      </c>
      <c r="T60" s="3">
        <v>0</v>
      </c>
      <c r="U60" s="33">
        <f t="shared" si="5"/>
        <v>5150.5200000000004</v>
      </c>
      <c r="V60" s="9">
        <f>IF(X60&lt;&gt;"Liquidação Cancelada",VLOOKUP(B60,'BASE DE DADOS OPS'!$B$4:$P$6317,10,FALSE),"Liquidação Cancelada")</f>
        <v>46062</v>
      </c>
      <c r="W60" s="13">
        <f t="shared" si="6"/>
        <v>1</v>
      </c>
      <c r="X60" s="10">
        <f>VLOOKUP(A60,'BASE DE DADOS OPS'!$A$4:$P$6317,12,FALSE)</f>
        <v>732</v>
      </c>
      <c r="Y60" s="4">
        <f>IF(X60&lt;&gt;"Liquidação Cancelada",VLOOKUP(B60,'BASE DE DADOS OPS'!$B$5:$P$6302,12,FALSE),"Liquidação Cancelada")</f>
        <v>5150.5199999999995</v>
      </c>
      <c r="Z60" s="4">
        <f>IF(X60&lt;&gt;"Liquidação Cancelada",VLOOKUP(B60,'BASE DE DADOS OPS'!$B$5:$P$6302,14,FALSE),"Liquidação Cancelada")</f>
        <v>53.91</v>
      </c>
      <c r="AA60" s="4">
        <f>IF(X60&lt;&gt;"Liquidação Cancelada",VLOOKUP(B60,'BASE DE DADOS OPS'!$B$5:$P$6302,13,FALSE),"Liquidação Cancelada")</f>
        <v>5096.6099999999997</v>
      </c>
      <c r="AB60" s="4">
        <f t="shared" si="7"/>
        <v>5096.6099999999997</v>
      </c>
      <c r="AC60" s="3">
        <f t="shared" si="8"/>
        <v>9.0949470177292824E-13</v>
      </c>
      <c r="AD60" s="29"/>
    </row>
    <row r="61" spans="1:30" s="23" customFormat="1" ht="24.95" customHeight="1" x14ac:dyDescent="0.2">
      <c r="A61" s="23" t="str">
        <f t="shared" si="0"/>
        <v>1441|1440011|76|2026|96593172804|3611|2668,75</v>
      </c>
      <c r="B61" s="23" t="str">
        <f t="shared" si="1"/>
        <v>1441|1440011|76|2026|765</v>
      </c>
      <c r="C61" s="28" t="str">
        <f t="shared" si="2"/>
        <v>1440011|765</v>
      </c>
      <c r="D61" s="10">
        <v>1441</v>
      </c>
      <c r="E61" s="10">
        <v>1440011</v>
      </c>
      <c r="F61" s="36" t="str">
        <f t="shared" si="3"/>
        <v>76/2026</v>
      </c>
      <c r="G61" s="10">
        <v>76</v>
      </c>
      <c r="H61" s="10">
        <v>2026</v>
      </c>
      <c r="I61" s="36" t="str">
        <f t="shared" si="4"/>
        <v>10.1</v>
      </c>
      <c r="J61" s="10">
        <v>10</v>
      </c>
      <c r="K61" s="10">
        <v>1</v>
      </c>
      <c r="L61" s="10">
        <v>96593172804</v>
      </c>
      <c r="M61" s="11" t="s">
        <v>134</v>
      </c>
      <c r="N61" s="10">
        <v>3611</v>
      </c>
      <c r="O61" s="11" t="s">
        <v>117</v>
      </c>
      <c r="P61" s="9">
        <v>46059</v>
      </c>
      <c r="Q61" s="10">
        <v>1</v>
      </c>
      <c r="R61" s="3">
        <v>2668.75</v>
      </c>
      <c r="S61" s="3">
        <v>0</v>
      </c>
      <c r="T61" s="3">
        <v>0</v>
      </c>
      <c r="U61" s="33">
        <f t="shared" si="5"/>
        <v>2668.75</v>
      </c>
      <c r="V61" s="9">
        <f>IF(X61&lt;&gt;"Liquidação Cancelada",VLOOKUP(B61,'BASE DE DADOS OPS'!$B$4:$P$6317,10,FALSE),"Liquidação Cancelada")</f>
        <v>46063</v>
      </c>
      <c r="W61" s="13">
        <f t="shared" si="6"/>
        <v>2</v>
      </c>
      <c r="X61" s="10">
        <f>VLOOKUP(A61,'BASE DE DADOS OPS'!$A$4:$P$6317,12,FALSE)</f>
        <v>765</v>
      </c>
      <c r="Y61" s="4">
        <f>IF(X61&lt;&gt;"Liquidação Cancelada",VLOOKUP(B61,'BASE DE DADOS OPS'!$B$5:$P$6302,12,FALSE),"Liquidação Cancelada")</f>
        <v>2668.75</v>
      </c>
      <c r="Z61" s="4">
        <f>IF(X61&lt;&gt;"Liquidação Cancelada",VLOOKUP(B61,'BASE DE DADOS OPS'!$B$5:$P$6302,14,FALSE),"Liquidação Cancelada")</f>
        <v>0</v>
      </c>
      <c r="AA61" s="4">
        <f>IF(X61&lt;&gt;"Liquidação Cancelada",VLOOKUP(B61,'BASE DE DADOS OPS'!$B$5:$P$6302,13,FALSE),"Liquidação Cancelada")</f>
        <v>2668.75</v>
      </c>
      <c r="AB61" s="4">
        <f t="shared" si="7"/>
        <v>2668.75</v>
      </c>
      <c r="AC61" s="3">
        <f t="shared" si="8"/>
        <v>0</v>
      </c>
      <c r="AD61" s="29"/>
    </row>
    <row r="62" spans="1:30" s="23" customFormat="1" ht="24.95" customHeight="1" x14ac:dyDescent="0.2">
      <c r="A62" s="23" t="str">
        <f t="shared" si="0"/>
        <v>1441|1440011|77|2026|71077325000110|3920|30751,27</v>
      </c>
      <c r="B62" s="23" t="str">
        <f t="shared" si="1"/>
        <v>1441|1440011|77|2026|862</v>
      </c>
      <c r="C62" s="28" t="str">
        <f t="shared" si="2"/>
        <v>1440011|862</v>
      </c>
      <c r="D62" s="10">
        <v>1441</v>
      </c>
      <c r="E62" s="10">
        <v>1440011</v>
      </c>
      <c r="F62" s="36" t="str">
        <f t="shared" si="3"/>
        <v>77/2026</v>
      </c>
      <c r="G62" s="10">
        <v>77</v>
      </c>
      <c r="H62" s="10">
        <v>2026</v>
      </c>
      <c r="I62" s="36" t="str">
        <f t="shared" si="4"/>
        <v>10.1</v>
      </c>
      <c r="J62" s="10">
        <v>10</v>
      </c>
      <c r="K62" s="10">
        <v>1</v>
      </c>
      <c r="L62" s="10">
        <v>71077325000110</v>
      </c>
      <c r="M62" s="11" t="s">
        <v>135</v>
      </c>
      <c r="N62" s="10">
        <v>3920</v>
      </c>
      <c r="O62" s="11" t="s">
        <v>117</v>
      </c>
      <c r="P62" s="9">
        <v>46059</v>
      </c>
      <c r="Q62" s="10">
        <v>1</v>
      </c>
      <c r="R62" s="3">
        <v>30751.27</v>
      </c>
      <c r="S62" s="3">
        <v>0</v>
      </c>
      <c r="T62" s="3">
        <v>0</v>
      </c>
      <c r="U62" s="33">
        <f t="shared" si="5"/>
        <v>30751.27</v>
      </c>
      <c r="V62" s="9">
        <f>IF(X62&lt;&gt;"Liquidação Cancelada",VLOOKUP(B62,'BASE DE DADOS OPS'!$B$4:$P$6317,10,FALSE),"Liquidação Cancelada")</f>
        <v>46064</v>
      </c>
      <c r="W62" s="13">
        <f t="shared" si="6"/>
        <v>3</v>
      </c>
      <c r="X62" s="10">
        <f>VLOOKUP(A62,'BASE DE DADOS OPS'!$A$4:$P$6317,12,FALSE)</f>
        <v>862</v>
      </c>
      <c r="Y62" s="4">
        <f>IF(X62&lt;&gt;"Liquidação Cancelada",VLOOKUP(B62,'BASE DE DADOS OPS'!$B$5:$P$6302,12,FALSE),"Liquidação Cancelada")</f>
        <v>30751.27</v>
      </c>
      <c r="Z62" s="4">
        <f>IF(X62&lt;&gt;"Liquidação Cancelada",VLOOKUP(B62,'BASE DE DADOS OPS'!$B$5:$P$6302,14,FALSE),"Liquidação Cancelada")</f>
        <v>1476.06</v>
      </c>
      <c r="AA62" s="4">
        <f>IF(X62&lt;&gt;"Liquidação Cancelada",VLOOKUP(B62,'BASE DE DADOS OPS'!$B$5:$P$6302,13,FALSE),"Liquidação Cancelada")</f>
        <v>29275.21</v>
      </c>
      <c r="AB62" s="4">
        <f t="shared" si="7"/>
        <v>29275.21</v>
      </c>
      <c r="AC62" s="3">
        <f t="shared" si="8"/>
        <v>0</v>
      </c>
      <c r="AD62" s="29"/>
    </row>
    <row r="63" spans="1:30" s="23" customFormat="1" ht="24.95" customHeight="1" x14ac:dyDescent="0.2">
      <c r="A63" s="23" t="str">
        <f t="shared" si="0"/>
        <v>1441|1440011|78|2026|3063355000118|3920|71595,18</v>
      </c>
      <c r="B63" s="23" t="str">
        <f t="shared" si="1"/>
        <v>1441|1440011|78|2026|730</v>
      </c>
      <c r="C63" s="28" t="str">
        <f t="shared" si="2"/>
        <v>1440011|730</v>
      </c>
      <c r="D63" s="10">
        <v>1441</v>
      </c>
      <c r="E63" s="10">
        <v>1440011</v>
      </c>
      <c r="F63" s="36" t="str">
        <f t="shared" si="3"/>
        <v>78/2026</v>
      </c>
      <c r="G63" s="10">
        <v>78</v>
      </c>
      <c r="H63" s="10">
        <v>2026</v>
      </c>
      <c r="I63" s="36" t="str">
        <f t="shared" si="4"/>
        <v>10.1</v>
      </c>
      <c r="J63" s="10">
        <v>10</v>
      </c>
      <c r="K63" s="10">
        <v>1</v>
      </c>
      <c r="L63" s="10">
        <v>3063355000118</v>
      </c>
      <c r="M63" s="11" t="s">
        <v>136</v>
      </c>
      <c r="N63" s="10">
        <v>3920</v>
      </c>
      <c r="O63" s="11" t="s">
        <v>117</v>
      </c>
      <c r="P63" s="9">
        <v>46059</v>
      </c>
      <c r="Q63" s="10">
        <v>1</v>
      </c>
      <c r="R63" s="3">
        <v>71595.179999999993</v>
      </c>
      <c r="S63" s="3">
        <v>0</v>
      </c>
      <c r="T63" s="3">
        <v>0</v>
      </c>
      <c r="U63" s="33">
        <f t="shared" si="5"/>
        <v>71595.179999999993</v>
      </c>
      <c r="V63" s="9">
        <f>IF(X63&lt;&gt;"Liquidação Cancelada",VLOOKUP(B63,'BASE DE DADOS OPS'!$B$4:$P$6317,10,FALSE),"Liquidação Cancelada")</f>
        <v>46062</v>
      </c>
      <c r="W63" s="13">
        <f t="shared" si="6"/>
        <v>1</v>
      </c>
      <c r="X63" s="10">
        <f>VLOOKUP(A63,'BASE DE DADOS OPS'!$A$4:$P$6317,12,FALSE)</f>
        <v>730</v>
      </c>
      <c r="Y63" s="4">
        <f>IF(X63&lt;&gt;"Liquidação Cancelada",VLOOKUP(B63,'BASE DE DADOS OPS'!$B$5:$P$6302,12,FALSE),"Liquidação Cancelada")</f>
        <v>71595.180000000008</v>
      </c>
      <c r="Z63" s="4">
        <f>IF(X63&lt;&gt;"Liquidação Cancelada",VLOOKUP(B63,'BASE DE DADOS OPS'!$B$5:$P$6302,14,FALSE),"Liquidação Cancelada")</f>
        <v>3436.57</v>
      </c>
      <c r="AA63" s="4">
        <f>IF(X63&lt;&gt;"Liquidação Cancelada",VLOOKUP(B63,'BASE DE DADOS OPS'!$B$5:$P$6302,13,FALSE),"Liquidação Cancelada")</f>
        <v>68158.61</v>
      </c>
      <c r="AB63" s="4">
        <f t="shared" si="7"/>
        <v>68158.61</v>
      </c>
      <c r="AC63" s="3">
        <f t="shared" si="8"/>
        <v>-1.4551915228366852E-11</v>
      </c>
      <c r="AD63" s="29"/>
    </row>
    <row r="64" spans="1:30" s="23" customFormat="1" ht="24.95" customHeight="1" x14ac:dyDescent="0.2">
      <c r="A64" s="23" t="str">
        <f t="shared" si="0"/>
        <v>1441|1440011|79|2026|15226019000128|3920|8264,61</v>
      </c>
      <c r="B64" s="23" t="str">
        <f t="shared" si="1"/>
        <v>1441|1440011|79|2026|729</v>
      </c>
      <c r="C64" s="28" t="str">
        <f t="shared" si="2"/>
        <v>1440011|729</v>
      </c>
      <c r="D64" s="10">
        <v>1441</v>
      </c>
      <c r="E64" s="10">
        <v>1440011</v>
      </c>
      <c r="F64" s="36" t="str">
        <f t="shared" si="3"/>
        <v>79/2026</v>
      </c>
      <c r="G64" s="10">
        <v>79</v>
      </c>
      <c r="H64" s="10">
        <v>2026</v>
      </c>
      <c r="I64" s="36" t="str">
        <f t="shared" si="4"/>
        <v>10.1</v>
      </c>
      <c r="J64" s="10">
        <v>10</v>
      </c>
      <c r="K64" s="10">
        <v>1</v>
      </c>
      <c r="L64" s="10">
        <v>15226019000128</v>
      </c>
      <c r="M64" s="11" t="s">
        <v>137</v>
      </c>
      <c r="N64" s="10">
        <v>3920</v>
      </c>
      <c r="O64" s="11" t="s">
        <v>117</v>
      </c>
      <c r="P64" s="9">
        <v>46059</v>
      </c>
      <c r="Q64" s="10">
        <v>1</v>
      </c>
      <c r="R64" s="3">
        <v>8264.61</v>
      </c>
      <c r="S64" s="3">
        <v>0</v>
      </c>
      <c r="T64" s="3">
        <v>0</v>
      </c>
      <c r="U64" s="33">
        <f t="shared" si="5"/>
        <v>8264.61</v>
      </c>
      <c r="V64" s="9">
        <f>IF(X64&lt;&gt;"Liquidação Cancelada",VLOOKUP(B64,'BASE DE DADOS OPS'!$B$4:$P$6317,10,FALSE),"Liquidação Cancelada")</f>
        <v>46062</v>
      </c>
      <c r="W64" s="13">
        <f t="shared" si="6"/>
        <v>1</v>
      </c>
      <c r="X64" s="10">
        <f>VLOOKUP(A64,'BASE DE DADOS OPS'!$A$4:$P$6317,12,FALSE)</f>
        <v>729</v>
      </c>
      <c r="Y64" s="4">
        <f>IF(X64&lt;&gt;"Liquidação Cancelada",VLOOKUP(B64,'BASE DE DADOS OPS'!$B$5:$P$6302,12,FALSE),"Liquidação Cancelada")</f>
        <v>8264.61</v>
      </c>
      <c r="Z64" s="4">
        <f>IF(X64&lt;&gt;"Liquidação Cancelada",VLOOKUP(B64,'BASE DE DADOS OPS'!$B$5:$P$6302,14,FALSE),"Liquidação Cancelada")</f>
        <v>1197.06</v>
      </c>
      <c r="AA64" s="4">
        <f>IF(X64&lt;&gt;"Liquidação Cancelada",VLOOKUP(B64,'BASE DE DADOS OPS'!$B$5:$P$6302,13,FALSE),"Liquidação Cancelada")</f>
        <v>7067.55</v>
      </c>
      <c r="AB64" s="4">
        <f t="shared" si="7"/>
        <v>7067.5500000000011</v>
      </c>
      <c r="AC64" s="3">
        <f t="shared" si="8"/>
        <v>-9.0949470177292824E-13</v>
      </c>
      <c r="AD64" s="29"/>
    </row>
    <row r="65" spans="1:30" s="23" customFormat="1" ht="24.95" customHeight="1" x14ac:dyDescent="0.2">
      <c r="A65" s="23" t="str">
        <f t="shared" ref="A65:A128" si="9">D65&amp;"|"&amp;E65&amp;"|"&amp;G65&amp;"|"&amp;H65&amp;"|"&amp;L65&amp;"|"&amp;N65&amp;"|"&amp;U65</f>
        <v>1441|1440011|80|2026|3941401840|3611|2668,75</v>
      </c>
      <c r="B65" s="23" t="str">
        <f t="shared" ref="B65:B128" si="10">D65&amp;"|"&amp;E65&amp;"|"&amp;G65&amp;"|"&amp;H65&amp;"|"&amp;X65</f>
        <v>1441|1440011|80|2026|761</v>
      </c>
      <c r="C65" s="28" t="str">
        <f t="shared" ref="C65:C128" si="11">E65&amp;"|"&amp;X65</f>
        <v>1440011|761</v>
      </c>
      <c r="D65" s="10">
        <v>1441</v>
      </c>
      <c r="E65" s="10">
        <v>1440011</v>
      </c>
      <c r="F65" s="36" t="str">
        <f t="shared" ref="F65:F128" si="12">G65&amp;"/"&amp;H65</f>
        <v>80/2026</v>
      </c>
      <c r="G65" s="10">
        <v>80</v>
      </c>
      <c r="H65" s="10">
        <v>2026</v>
      </c>
      <c r="I65" s="36" t="str">
        <f t="shared" ref="I65:I128" si="13">J65&amp;"."&amp;K65</f>
        <v>10.1</v>
      </c>
      <c r="J65" s="10">
        <v>10</v>
      </c>
      <c r="K65" s="10">
        <v>1</v>
      </c>
      <c r="L65" s="10">
        <v>3941401840</v>
      </c>
      <c r="M65" s="11" t="s">
        <v>138</v>
      </c>
      <c r="N65" s="10">
        <v>3611</v>
      </c>
      <c r="O65" s="11" t="s">
        <v>117</v>
      </c>
      <c r="P65" s="9">
        <v>46059</v>
      </c>
      <c r="Q65" s="10">
        <v>1</v>
      </c>
      <c r="R65" s="3">
        <v>2668.75</v>
      </c>
      <c r="S65" s="3">
        <v>0</v>
      </c>
      <c r="T65" s="3">
        <v>0</v>
      </c>
      <c r="U65" s="33">
        <f t="shared" ref="U65:U128" si="14">R65-S65-T65</f>
        <v>2668.75</v>
      </c>
      <c r="V65" s="9">
        <f>IF(X65&lt;&gt;"Liquidação Cancelada",VLOOKUP(B65,'BASE DE DADOS OPS'!$B$4:$P$6317,10,FALSE),"Liquidação Cancelada")</f>
        <v>46063</v>
      </c>
      <c r="W65" s="13">
        <f t="shared" ref="W65:W128" si="15">IF(X65&lt;&gt;"Liquidação Cancelada",IF(ISBLANK(V65),"AGUARDANDO PAGAMENTO",NETWORKDAYS(P65,V65)-1),"Liquidação Cancelada")</f>
        <v>2</v>
      </c>
      <c r="X65" s="10">
        <f>VLOOKUP(A65,'BASE DE DADOS OPS'!$A$4:$P$6317,12,FALSE)</f>
        <v>761</v>
      </c>
      <c r="Y65" s="4">
        <f>IF(X65&lt;&gt;"Liquidação Cancelada",VLOOKUP(B65,'BASE DE DADOS OPS'!$B$5:$P$6302,12,FALSE),"Liquidação Cancelada")</f>
        <v>2668.75</v>
      </c>
      <c r="Z65" s="4">
        <f>IF(X65&lt;&gt;"Liquidação Cancelada",VLOOKUP(B65,'BASE DE DADOS OPS'!$B$5:$P$6302,14,FALSE),"Liquidação Cancelada")</f>
        <v>0</v>
      </c>
      <c r="AA65" s="4">
        <f>IF(X65&lt;&gt;"Liquidação Cancelada",VLOOKUP(B65,'BASE DE DADOS OPS'!$B$5:$P$6302,13,FALSE),"Liquidação Cancelada")</f>
        <v>2668.75</v>
      </c>
      <c r="AB65" s="4">
        <f t="shared" ref="AB65:AB128" si="16">IF(X65&lt;&gt;"Liquidação Cancelada",Y65-Z65,"Liquidação Cancelada")</f>
        <v>2668.75</v>
      </c>
      <c r="AC65" s="3">
        <f t="shared" ref="AC65:AC128" si="17"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 t="shared" si="9"/>
        <v>1441|1440011|81|2026|5985417646|3611|2692,43</v>
      </c>
      <c r="B66" s="23" t="str">
        <f t="shared" si="10"/>
        <v>1441|1440011|81|2026|736</v>
      </c>
      <c r="C66" s="28" t="str">
        <f t="shared" si="11"/>
        <v>1440011|736</v>
      </c>
      <c r="D66" s="10">
        <v>1441</v>
      </c>
      <c r="E66" s="10">
        <v>1440011</v>
      </c>
      <c r="F66" s="36" t="str">
        <f t="shared" si="12"/>
        <v>81/2026</v>
      </c>
      <c r="G66" s="10">
        <v>81</v>
      </c>
      <c r="H66" s="10">
        <v>2026</v>
      </c>
      <c r="I66" s="36" t="str">
        <f t="shared" si="13"/>
        <v>10.1</v>
      </c>
      <c r="J66" s="10">
        <v>10</v>
      </c>
      <c r="K66" s="10">
        <v>1</v>
      </c>
      <c r="L66" s="10">
        <v>5985417646</v>
      </c>
      <c r="M66" s="11" t="s">
        <v>139</v>
      </c>
      <c r="N66" s="10">
        <v>3611</v>
      </c>
      <c r="O66" s="11" t="s">
        <v>117</v>
      </c>
      <c r="P66" s="9">
        <v>46059</v>
      </c>
      <c r="Q66" s="10">
        <v>1</v>
      </c>
      <c r="R66" s="3">
        <v>2692.43</v>
      </c>
      <c r="S66" s="3">
        <v>0</v>
      </c>
      <c r="T66" s="3">
        <v>0</v>
      </c>
      <c r="U66" s="33">
        <f t="shared" si="14"/>
        <v>2692.43</v>
      </c>
      <c r="V66" s="9">
        <f>IF(X66&lt;&gt;"Liquidação Cancelada",VLOOKUP(B66,'BASE DE DADOS OPS'!$B$4:$P$6317,10,FALSE),"Liquidação Cancelada")</f>
        <v>46062</v>
      </c>
      <c r="W66" s="13">
        <f t="shared" si="15"/>
        <v>1</v>
      </c>
      <c r="X66" s="10">
        <f>VLOOKUP(A66,'BASE DE DADOS OPS'!$A$4:$P$6317,12,FALSE)</f>
        <v>736</v>
      </c>
      <c r="Y66" s="4">
        <f>IF(X66&lt;&gt;"Liquidação Cancelada",VLOOKUP(B66,'BASE DE DADOS OPS'!$B$5:$P$6302,12,FALSE),"Liquidação Cancelada")</f>
        <v>2692.43</v>
      </c>
      <c r="Z66" s="4">
        <f>IF(X66&lt;&gt;"Liquidação Cancelada",VLOOKUP(B66,'BASE DE DADOS OPS'!$B$5:$P$6302,14,FALSE),"Liquidação Cancelada")</f>
        <v>0</v>
      </c>
      <c r="AA66" s="4">
        <f>IF(X66&lt;&gt;"Liquidação Cancelada",VLOOKUP(B66,'BASE DE DADOS OPS'!$B$5:$P$6302,13,FALSE),"Liquidação Cancelada")</f>
        <v>2692.43</v>
      </c>
      <c r="AB66" s="4">
        <f t="shared" si="16"/>
        <v>2692.43</v>
      </c>
      <c r="AC66" s="3">
        <f t="shared" si="17"/>
        <v>0</v>
      </c>
      <c r="AD66" s="29"/>
    </row>
    <row r="67" spans="1:30" s="23" customFormat="1" ht="24.95" customHeight="1" x14ac:dyDescent="0.2">
      <c r="A67" s="23" t="str">
        <f t="shared" si="9"/>
        <v>1441|1440011|82|2026|73060178615|3611|3756,64</v>
      </c>
      <c r="B67" s="23" t="str">
        <f t="shared" si="10"/>
        <v>1441|1440011|82|2026|734</v>
      </c>
      <c r="C67" s="28" t="str">
        <f t="shared" si="11"/>
        <v>1440011|734</v>
      </c>
      <c r="D67" s="10">
        <v>1441</v>
      </c>
      <c r="E67" s="10">
        <v>1440011</v>
      </c>
      <c r="F67" s="36" t="str">
        <f t="shared" si="12"/>
        <v>82/2026</v>
      </c>
      <c r="G67" s="10">
        <v>82</v>
      </c>
      <c r="H67" s="10">
        <v>2026</v>
      </c>
      <c r="I67" s="36" t="str">
        <f t="shared" si="13"/>
        <v>10.1</v>
      </c>
      <c r="J67" s="10">
        <v>10</v>
      </c>
      <c r="K67" s="10">
        <v>1</v>
      </c>
      <c r="L67" s="10">
        <v>73060178615</v>
      </c>
      <c r="M67" s="11" t="s">
        <v>140</v>
      </c>
      <c r="N67" s="10">
        <v>3611</v>
      </c>
      <c r="O67" s="11" t="s">
        <v>117</v>
      </c>
      <c r="P67" s="9">
        <v>46059</v>
      </c>
      <c r="Q67" s="10">
        <v>1</v>
      </c>
      <c r="R67" s="3">
        <v>3756.64</v>
      </c>
      <c r="S67" s="3">
        <v>0</v>
      </c>
      <c r="T67" s="3">
        <v>0</v>
      </c>
      <c r="U67" s="33">
        <f t="shared" si="14"/>
        <v>3756.64</v>
      </c>
      <c r="V67" s="9">
        <f>IF(X67&lt;&gt;"Liquidação Cancelada",VLOOKUP(B67,'BASE DE DADOS OPS'!$B$4:$P$6317,10,FALSE),"Liquidação Cancelada")</f>
        <v>46062</v>
      </c>
      <c r="W67" s="13">
        <f t="shared" si="15"/>
        <v>1</v>
      </c>
      <c r="X67" s="10">
        <f>VLOOKUP(A67,'BASE DE DADOS OPS'!$A$4:$P$6317,12,FALSE)</f>
        <v>734</v>
      </c>
      <c r="Y67" s="4">
        <f>IF(X67&lt;&gt;"Liquidação Cancelada",VLOOKUP(B67,'BASE DE DADOS OPS'!$B$5:$P$6302,12,FALSE),"Liquidação Cancelada")</f>
        <v>3756.64</v>
      </c>
      <c r="Z67" s="4">
        <f>IF(X67&lt;&gt;"Liquidação Cancelada",VLOOKUP(B67,'BASE DE DADOS OPS'!$B$5:$P$6302,14,FALSE),"Liquidação Cancelada")</f>
        <v>0</v>
      </c>
      <c r="AA67" s="4">
        <f>IF(X67&lt;&gt;"Liquidação Cancelada",VLOOKUP(B67,'BASE DE DADOS OPS'!$B$5:$P$6302,13,FALSE),"Liquidação Cancelada")</f>
        <v>3756.64</v>
      </c>
      <c r="AB67" s="4">
        <f t="shared" si="16"/>
        <v>3756.64</v>
      </c>
      <c r="AC67" s="3">
        <f t="shared" si="17"/>
        <v>0</v>
      </c>
      <c r="AD67" s="29"/>
    </row>
    <row r="68" spans="1:30" s="23" customFormat="1" ht="24.95" customHeight="1" x14ac:dyDescent="0.2">
      <c r="A68" s="23" t="str">
        <f t="shared" si="9"/>
        <v>1441|1440011|83|2026|37578588672|3611|1780,23</v>
      </c>
      <c r="B68" s="23" t="str">
        <f t="shared" si="10"/>
        <v>1441|1440011|83|2026|746</v>
      </c>
      <c r="C68" s="28" t="str">
        <f t="shared" si="11"/>
        <v>1440011|746</v>
      </c>
      <c r="D68" s="10">
        <v>1441</v>
      </c>
      <c r="E68" s="10">
        <v>1440011</v>
      </c>
      <c r="F68" s="36" t="str">
        <f t="shared" si="12"/>
        <v>83/2026</v>
      </c>
      <c r="G68" s="10">
        <v>83</v>
      </c>
      <c r="H68" s="10">
        <v>2026</v>
      </c>
      <c r="I68" s="36" t="str">
        <f t="shared" si="13"/>
        <v>10.1</v>
      </c>
      <c r="J68" s="10">
        <v>10</v>
      </c>
      <c r="K68" s="10">
        <v>1</v>
      </c>
      <c r="L68" s="10">
        <v>37578588672</v>
      </c>
      <c r="M68" s="11" t="s">
        <v>141</v>
      </c>
      <c r="N68" s="10">
        <v>3611</v>
      </c>
      <c r="O68" s="11" t="s">
        <v>117</v>
      </c>
      <c r="P68" s="9">
        <v>46059</v>
      </c>
      <c r="Q68" s="10">
        <v>1</v>
      </c>
      <c r="R68" s="3">
        <v>1780.23</v>
      </c>
      <c r="S68" s="3">
        <v>0</v>
      </c>
      <c r="T68" s="3">
        <v>0</v>
      </c>
      <c r="U68" s="33">
        <f t="shared" si="14"/>
        <v>1780.23</v>
      </c>
      <c r="V68" s="9">
        <f>IF(X68&lt;&gt;"Liquidação Cancelada",VLOOKUP(B68,'BASE DE DADOS OPS'!$B$4:$P$6317,10,FALSE),"Liquidação Cancelada")</f>
        <v>46063</v>
      </c>
      <c r="W68" s="13">
        <f t="shared" si="15"/>
        <v>2</v>
      </c>
      <c r="X68" s="10">
        <f>VLOOKUP(A68,'BASE DE DADOS OPS'!$A$4:$P$6317,12,FALSE)</f>
        <v>746</v>
      </c>
      <c r="Y68" s="4">
        <f>IF(X68&lt;&gt;"Liquidação Cancelada",VLOOKUP(B68,'BASE DE DADOS OPS'!$B$5:$P$6302,12,FALSE),"Liquidação Cancelada")</f>
        <v>1780.23</v>
      </c>
      <c r="Z68" s="4">
        <f>IF(X68&lt;&gt;"Liquidação Cancelada",VLOOKUP(B68,'BASE DE DADOS OPS'!$B$5:$P$6302,14,FALSE),"Liquidação Cancelada")</f>
        <v>0</v>
      </c>
      <c r="AA68" s="4">
        <f>IF(X68&lt;&gt;"Liquidação Cancelada",VLOOKUP(B68,'BASE DE DADOS OPS'!$B$5:$P$6302,13,FALSE),"Liquidação Cancelada")</f>
        <v>1780.23</v>
      </c>
      <c r="AB68" s="4">
        <f t="shared" si="16"/>
        <v>1780.23</v>
      </c>
      <c r="AC68" s="3">
        <f t="shared" si="17"/>
        <v>0</v>
      </c>
      <c r="AD68" s="29"/>
    </row>
    <row r="69" spans="1:30" s="23" customFormat="1" ht="24.95" customHeight="1" x14ac:dyDescent="0.2">
      <c r="A69" s="23" t="str">
        <f t="shared" si="9"/>
        <v>1441|1440011|85|2026|24046590653|3611|6666,9</v>
      </c>
      <c r="B69" s="23" t="str">
        <f t="shared" si="10"/>
        <v>1441|1440011|85|2026|759</v>
      </c>
      <c r="C69" s="28" t="str">
        <f t="shared" si="11"/>
        <v>1440011|759</v>
      </c>
      <c r="D69" s="10">
        <v>1441</v>
      </c>
      <c r="E69" s="10">
        <v>1440011</v>
      </c>
      <c r="F69" s="36" t="str">
        <f t="shared" si="12"/>
        <v>85/2026</v>
      </c>
      <c r="G69" s="10">
        <v>85</v>
      </c>
      <c r="H69" s="10">
        <v>2026</v>
      </c>
      <c r="I69" s="36" t="str">
        <f t="shared" si="13"/>
        <v>10.1</v>
      </c>
      <c r="J69" s="10">
        <v>10</v>
      </c>
      <c r="K69" s="10">
        <v>1</v>
      </c>
      <c r="L69" s="10">
        <v>24046590653</v>
      </c>
      <c r="M69" s="11" t="s">
        <v>143</v>
      </c>
      <c r="N69" s="10">
        <v>3611</v>
      </c>
      <c r="O69" s="11" t="s">
        <v>117</v>
      </c>
      <c r="P69" s="9">
        <v>46059</v>
      </c>
      <c r="Q69" s="10">
        <v>1</v>
      </c>
      <c r="R69" s="3">
        <v>6666.9</v>
      </c>
      <c r="S69" s="3">
        <v>0</v>
      </c>
      <c r="T69" s="3">
        <v>0</v>
      </c>
      <c r="U69" s="33">
        <f t="shared" si="14"/>
        <v>6666.9</v>
      </c>
      <c r="V69" s="9">
        <f>IF(X69&lt;&gt;"Liquidação Cancelada",VLOOKUP(B69,'BASE DE DADOS OPS'!$B$4:$P$6317,10,FALSE),"Liquidação Cancelada")</f>
        <v>46063</v>
      </c>
      <c r="W69" s="13">
        <f t="shared" si="15"/>
        <v>2</v>
      </c>
      <c r="X69" s="10">
        <f>VLOOKUP(A69,'BASE DE DADOS OPS'!$A$4:$P$6317,12,FALSE)</f>
        <v>759</v>
      </c>
      <c r="Y69" s="4">
        <f>IF(X69&lt;&gt;"Liquidação Cancelada",VLOOKUP(B69,'BASE DE DADOS OPS'!$B$5:$P$6302,12,FALSE),"Liquidação Cancelada")</f>
        <v>6666.9</v>
      </c>
      <c r="Z69" s="4">
        <f>IF(X69&lt;&gt;"Liquidação Cancelada",VLOOKUP(B69,'BASE DE DADOS OPS'!$B$5:$P$6302,14,FALSE),"Liquidação Cancelada")</f>
        <v>666.73</v>
      </c>
      <c r="AA69" s="4">
        <f>IF(X69&lt;&gt;"Liquidação Cancelada",VLOOKUP(B69,'BASE DE DADOS OPS'!$B$5:$P$6302,13,FALSE),"Liquidação Cancelada")</f>
        <v>6000.17</v>
      </c>
      <c r="AB69" s="4">
        <f t="shared" si="16"/>
        <v>6000.17</v>
      </c>
      <c r="AC69" s="3">
        <f t="shared" si="17"/>
        <v>0</v>
      </c>
      <c r="AD69" s="29"/>
    </row>
    <row r="70" spans="1:30" s="23" customFormat="1" ht="24.95" customHeight="1" x14ac:dyDescent="0.2">
      <c r="A70" s="23" t="str">
        <f t="shared" si="9"/>
        <v>1441|1440011|87|2026|3801004600|3611|3648,03</v>
      </c>
      <c r="B70" s="23" t="str">
        <f t="shared" si="10"/>
        <v>1441|1440011|87|2026|767</v>
      </c>
      <c r="C70" s="28" t="str">
        <f t="shared" si="11"/>
        <v>1440011|767</v>
      </c>
      <c r="D70" s="10">
        <v>1441</v>
      </c>
      <c r="E70" s="10">
        <v>1440011</v>
      </c>
      <c r="F70" s="36" t="str">
        <f t="shared" si="12"/>
        <v>87/2026</v>
      </c>
      <c r="G70" s="10">
        <v>87</v>
      </c>
      <c r="H70" s="10">
        <v>2026</v>
      </c>
      <c r="I70" s="36" t="str">
        <f t="shared" si="13"/>
        <v>10.1</v>
      </c>
      <c r="J70" s="10">
        <v>10</v>
      </c>
      <c r="K70" s="10">
        <v>1</v>
      </c>
      <c r="L70" s="10">
        <v>3801004600</v>
      </c>
      <c r="M70" s="11" t="s">
        <v>144</v>
      </c>
      <c r="N70" s="10">
        <v>3611</v>
      </c>
      <c r="O70" s="11" t="s">
        <v>117</v>
      </c>
      <c r="P70" s="9">
        <v>46059</v>
      </c>
      <c r="Q70" s="10">
        <v>1</v>
      </c>
      <c r="R70" s="3">
        <v>3648.03</v>
      </c>
      <c r="S70" s="3">
        <v>0</v>
      </c>
      <c r="T70" s="3">
        <v>0</v>
      </c>
      <c r="U70" s="33">
        <f t="shared" si="14"/>
        <v>3648.03</v>
      </c>
      <c r="V70" s="9">
        <f>IF(X70&lt;&gt;"Liquidação Cancelada",VLOOKUP(B70,'BASE DE DADOS OPS'!$B$4:$P$6317,10,FALSE),"Liquidação Cancelada")</f>
        <v>46063</v>
      </c>
      <c r="W70" s="13">
        <f t="shared" si="15"/>
        <v>2</v>
      </c>
      <c r="X70" s="10">
        <f>VLOOKUP(A70,'BASE DE DADOS OPS'!$A$4:$P$6317,12,FALSE)</f>
        <v>767</v>
      </c>
      <c r="Y70" s="4">
        <f>IF(X70&lt;&gt;"Liquidação Cancelada",VLOOKUP(B70,'BASE DE DADOS OPS'!$B$5:$P$6302,12,FALSE),"Liquidação Cancelada")</f>
        <v>3648.03</v>
      </c>
      <c r="Z70" s="4">
        <f>IF(X70&lt;&gt;"Liquidação Cancelada",VLOOKUP(B70,'BASE DE DADOS OPS'!$B$5:$P$6302,14,FALSE),"Liquidação Cancelada")</f>
        <v>0</v>
      </c>
      <c r="AA70" s="4">
        <f>IF(X70&lt;&gt;"Liquidação Cancelada",VLOOKUP(B70,'BASE DE DADOS OPS'!$B$5:$P$6302,13,FALSE),"Liquidação Cancelada")</f>
        <v>3648.03</v>
      </c>
      <c r="AB70" s="4">
        <f t="shared" si="16"/>
        <v>3648.03</v>
      </c>
      <c r="AC70" s="3">
        <f t="shared" si="17"/>
        <v>0</v>
      </c>
      <c r="AD70" s="29"/>
    </row>
    <row r="71" spans="1:30" s="23" customFormat="1" ht="24.95" customHeight="1" x14ac:dyDescent="0.2">
      <c r="A71" s="23" t="str">
        <f t="shared" si="9"/>
        <v>1441|1440011|88|2026|12104191653|3611|13219,48</v>
      </c>
      <c r="B71" s="23" t="str">
        <f t="shared" si="10"/>
        <v>1441|1440011|88|2026|851</v>
      </c>
      <c r="C71" s="28" t="str">
        <f t="shared" si="11"/>
        <v>1440011|851</v>
      </c>
      <c r="D71" s="10">
        <v>1441</v>
      </c>
      <c r="E71" s="10">
        <v>1440011</v>
      </c>
      <c r="F71" s="36" t="str">
        <f t="shared" si="12"/>
        <v>88/2026</v>
      </c>
      <c r="G71" s="10">
        <v>88</v>
      </c>
      <c r="H71" s="10">
        <v>2026</v>
      </c>
      <c r="I71" s="36" t="str">
        <f t="shared" si="13"/>
        <v>10.1</v>
      </c>
      <c r="J71" s="10">
        <v>10</v>
      </c>
      <c r="K71" s="10">
        <v>1</v>
      </c>
      <c r="L71" s="10">
        <v>12104191653</v>
      </c>
      <c r="M71" s="11" t="s">
        <v>145</v>
      </c>
      <c r="N71" s="10">
        <v>3611</v>
      </c>
      <c r="O71" s="11" t="s">
        <v>117</v>
      </c>
      <c r="P71" s="9">
        <v>46059</v>
      </c>
      <c r="Q71" s="10">
        <v>1</v>
      </c>
      <c r="R71" s="3">
        <v>13219.48</v>
      </c>
      <c r="S71" s="3">
        <v>0</v>
      </c>
      <c r="T71" s="3">
        <v>0</v>
      </c>
      <c r="U71" s="33">
        <f t="shared" si="14"/>
        <v>13219.48</v>
      </c>
      <c r="V71" s="9">
        <f>IF(X71&lt;&gt;"Liquidação Cancelada",VLOOKUP(B71,'BASE DE DADOS OPS'!$B$4:$P$6317,10,FALSE),"Liquidação Cancelada")</f>
        <v>46064</v>
      </c>
      <c r="W71" s="13">
        <f t="shared" si="15"/>
        <v>3</v>
      </c>
      <c r="X71" s="10">
        <f>VLOOKUP(A71,'BASE DE DADOS OPS'!$A$4:$P$6317,12,FALSE)</f>
        <v>851</v>
      </c>
      <c r="Y71" s="4">
        <f>IF(X71&lt;&gt;"Liquidação Cancelada",VLOOKUP(B71,'BASE DE DADOS OPS'!$B$5:$P$6302,12,FALSE),"Liquidação Cancelada")</f>
        <v>13219.48</v>
      </c>
      <c r="Z71" s="4">
        <f>IF(X71&lt;&gt;"Liquidação Cancelada",VLOOKUP(B71,'BASE DE DADOS OPS'!$B$5:$P$6302,14,FALSE),"Liquidação Cancelada")</f>
        <v>2559.65</v>
      </c>
      <c r="AA71" s="4">
        <f>IF(X71&lt;&gt;"Liquidação Cancelada",VLOOKUP(B71,'BASE DE DADOS OPS'!$B$5:$P$6302,13,FALSE),"Liquidação Cancelada")</f>
        <v>10659.83</v>
      </c>
      <c r="AB71" s="4">
        <f t="shared" si="16"/>
        <v>10659.83</v>
      </c>
      <c r="AC71" s="3">
        <f t="shared" si="17"/>
        <v>0</v>
      </c>
      <c r="AD71" s="29"/>
    </row>
    <row r="72" spans="1:30" s="23" customFormat="1" ht="24.95" customHeight="1" x14ac:dyDescent="0.2">
      <c r="A72" s="23" t="str">
        <f t="shared" si="9"/>
        <v>1441|1440011|90|2026|87992400763|3611|8404,11</v>
      </c>
      <c r="B72" s="23" t="str">
        <f t="shared" si="10"/>
        <v>1441|1440011|90|2026|910</v>
      </c>
      <c r="C72" s="28" t="str">
        <f t="shared" si="11"/>
        <v>1440011|910</v>
      </c>
      <c r="D72" s="10">
        <v>1441</v>
      </c>
      <c r="E72" s="10">
        <v>1440011</v>
      </c>
      <c r="F72" s="36" t="str">
        <f t="shared" si="12"/>
        <v>90/2026</v>
      </c>
      <c r="G72" s="10">
        <v>90</v>
      </c>
      <c r="H72" s="10">
        <v>2026</v>
      </c>
      <c r="I72" s="36" t="str">
        <f t="shared" si="13"/>
        <v>10.1</v>
      </c>
      <c r="J72" s="10">
        <v>10</v>
      </c>
      <c r="K72" s="10">
        <v>1</v>
      </c>
      <c r="L72" s="10">
        <v>87992400763</v>
      </c>
      <c r="M72" s="11" t="s">
        <v>146</v>
      </c>
      <c r="N72" s="10">
        <v>3611</v>
      </c>
      <c r="O72" s="11" t="s">
        <v>117</v>
      </c>
      <c r="P72" s="9">
        <v>46059</v>
      </c>
      <c r="Q72" s="10">
        <v>1</v>
      </c>
      <c r="R72" s="3">
        <v>8404.11</v>
      </c>
      <c r="S72" s="3">
        <v>0</v>
      </c>
      <c r="T72" s="3">
        <v>0</v>
      </c>
      <c r="U72" s="33">
        <f t="shared" si="14"/>
        <v>8404.11</v>
      </c>
      <c r="V72" s="9">
        <f>IF(X72&lt;&gt;"Liquidação Cancelada",VLOOKUP(B72,'BASE DE DADOS OPS'!$B$4:$P$6317,10,FALSE),"Liquidação Cancelada")</f>
        <v>46064</v>
      </c>
      <c r="W72" s="13">
        <f t="shared" si="15"/>
        <v>3</v>
      </c>
      <c r="X72" s="10">
        <f>VLOOKUP(A72,'BASE DE DADOS OPS'!$A$4:$P$6317,12,FALSE)</f>
        <v>910</v>
      </c>
      <c r="Y72" s="4">
        <f>IF(X72&lt;&gt;"Liquidação Cancelada",VLOOKUP(B72,'BASE DE DADOS OPS'!$B$5:$P$6302,12,FALSE),"Liquidação Cancelada")</f>
        <v>8404.11</v>
      </c>
      <c r="Z72" s="4">
        <f>IF(X72&lt;&gt;"Liquidação Cancelada",VLOOKUP(B72,'BASE DE DADOS OPS'!$B$5:$P$6302,14,FALSE),"Liquidação Cancelada")</f>
        <v>1235.42</v>
      </c>
      <c r="AA72" s="4">
        <f>IF(X72&lt;&gt;"Liquidação Cancelada",VLOOKUP(B72,'BASE DE DADOS OPS'!$B$5:$P$6302,13,FALSE),"Liquidação Cancelada")</f>
        <v>7168.69</v>
      </c>
      <c r="AB72" s="4">
        <f t="shared" si="16"/>
        <v>7168.6900000000005</v>
      </c>
      <c r="AC72" s="3">
        <f t="shared" si="17"/>
        <v>-9.0949470177292824E-13</v>
      </c>
      <c r="AD72" s="29"/>
    </row>
    <row r="73" spans="1:30" s="23" customFormat="1" ht="24.95" customHeight="1" x14ac:dyDescent="0.2">
      <c r="A73" s="23" t="str">
        <f t="shared" si="9"/>
        <v>1441|1440011|91|2026|14408503649|3611|6985,94</v>
      </c>
      <c r="B73" s="23" t="str">
        <f t="shared" si="10"/>
        <v>1441|1440011|91|2026|871</v>
      </c>
      <c r="C73" s="28" t="str">
        <f t="shared" si="11"/>
        <v>1440011|871</v>
      </c>
      <c r="D73" s="10">
        <v>1441</v>
      </c>
      <c r="E73" s="10">
        <v>1440011</v>
      </c>
      <c r="F73" s="36" t="str">
        <f t="shared" si="12"/>
        <v>91/2026</v>
      </c>
      <c r="G73" s="10">
        <v>91</v>
      </c>
      <c r="H73" s="10">
        <v>2026</v>
      </c>
      <c r="I73" s="36" t="str">
        <f t="shared" si="13"/>
        <v>10.1</v>
      </c>
      <c r="J73" s="10">
        <v>10</v>
      </c>
      <c r="K73" s="10">
        <v>1</v>
      </c>
      <c r="L73" s="10">
        <v>14408503649</v>
      </c>
      <c r="M73" s="11" t="s">
        <v>147</v>
      </c>
      <c r="N73" s="10">
        <v>3611</v>
      </c>
      <c r="O73" s="11" t="s">
        <v>117</v>
      </c>
      <c r="P73" s="9">
        <v>46059</v>
      </c>
      <c r="Q73" s="10">
        <v>1</v>
      </c>
      <c r="R73" s="3">
        <v>6985.94</v>
      </c>
      <c r="S73" s="3">
        <v>0</v>
      </c>
      <c r="T73" s="3">
        <v>0</v>
      </c>
      <c r="U73" s="33">
        <f t="shared" si="14"/>
        <v>6985.94</v>
      </c>
      <c r="V73" s="9">
        <f>IF(X73&lt;&gt;"Liquidação Cancelada",VLOOKUP(B73,'BASE DE DADOS OPS'!$B$4:$P$6317,10,FALSE),"Liquidação Cancelada")</f>
        <v>46064</v>
      </c>
      <c r="W73" s="13">
        <f t="shared" si="15"/>
        <v>3</v>
      </c>
      <c r="X73" s="10">
        <f>VLOOKUP(A73,'BASE DE DADOS OPS'!$A$4:$P$6317,12,FALSE)</f>
        <v>871</v>
      </c>
      <c r="Y73" s="4">
        <f>IF(X73&lt;&gt;"Liquidação Cancelada",VLOOKUP(B73,'BASE DE DADOS OPS'!$B$5:$P$6302,12,FALSE),"Liquidação Cancelada")</f>
        <v>6985.9400000000005</v>
      </c>
      <c r="Z73" s="4">
        <f>IF(X73&lt;&gt;"Liquidação Cancelada",VLOOKUP(B73,'BASE DE DADOS OPS'!$B$5:$P$6302,14,FALSE),"Liquidação Cancelada")</f>
        <v>796.94</v>
      </c>
      <c r="AA73" s="4">
        <f>IF(X73&lt;&gt;"Liquidação Cancelada",VLOOKUP(B73,'BASE DE DADOS OPS'!$B$5:$P$6302,13,FALSE),"Liquidação Cancelada")</f>
        <v>6189</v>
      </c>
      <c r="AB73" s="4">
        <f t="shared" si="16"/>
        <v>6189</v>
      </c>
      <c r="AC73" s="3">
        <f t="shared" si="17"/>
        <v>0</v>
      </c>
      <c r="AD73" s="29"/>
    </row>
    <row r="74" spans="1:30" s="23" customFormat="1" ht="24.95" customHeight="1" x14ac:dyDescent="0.2">
      <c r="A74" s="23" t="str">
        <f t="shared" si="9"/>
        <v>1441|1440011|92|2026|58352910604|3611|6985,94</v>
      </c>
      <c r="B74" s="23" t="str">
        <f t="shared" si="10"/>
        <v>1441|1440011|92|2026|873</v>
      </c>
      <c r="C74" s="28" t="str">
        <f t="shared" si="11"/>
        <v>1440011|873</v>
      </c>
      <c r="D74" s="10">
        <v>1441</v>
      </c>
      <c r="E74" s="10">
        <v>1440011</v>
      </c>
      <c r="F74" s="36" t="str">
        <f t="shared" si="12"/>
        <v>92/2026</v>
      </c>
      <c r="G74" s="10">
        <v>92</v>
      </c>
      <c r="H74" s="10">
        <v>2026</v>
      </c>
      <c r="I74" s="36" t="str">
        <f t="shared" si="13"/>
        <v>10.1</v>
      </c>
      <c r="J74" s="10">
        <v>10</v>
      </c>
      <c r="K74" s="10">
        <v>1</v>
      </c>
      <c r="L74" s="10">
        <v>58352910604</v>
      </c>
      <c r="M74" s="11" t="s">
        <v>148</v>
      </c>
      <c r="N74" s="10">
        <v>3611</v>
      </c>
      <c r="O74" s="11" t="s">
        <v>117</v>
      </c>
      <c r="P74" s="9">
        <v>46059</v>
      </c>
      <c r="Q74" s="10">
        <v>1</v>
      </c>
      <c r="R74" s="3">
        <v>6985.94</v>
      </c>
      <c r="S74" s="3">
        <v>0</v>
      </c>
      <c r="T74" s="3">
        <v>0</v>
      </c>
      <c r="U74" s="33">
        <f t="shared" si="14"/>
        <v>6985.94</v>
      </c>
      <c r="V74" s="9">
        <f>IF(X74&lt;&gt;"Liquidação Cancelada",VLOOKUP(B74,'BASE DE DADOS OPS'!$B$4:$P$6317,10,FALSE),"Liquidação Cancelada")</f>
        <v>46064</v>
      </c>
      <c r="W74" s="13">
        <f t="shared" si="15"/>
        <v>3</v>
      </c>
      <c r="X74" s="10">
        <f>VLOOKUP(A74,'BASE DE DADOS OPS'!$A$4:$P$6317,12,FALSE)</f>
        <v>873</v>
      </c>
      <c r="Y74" s="4">
        <f>IF(X74&lt;&gt;"Liquidação Cancelada",VLOOKUP(B74,'BASE DE DADOS OPS'!$B$5:$P$6302,12,FALSE),"Liquidação Cancelada")</f>
        <v>6985.9400000000005</v>
      </c>
      <c r="Z74" s="4">
        <f>IF(X74&lt;&gt;"Liquidação Cancelada",VLOOKUP(B74,'BASE DE DADOS OPS'!$B$5:$P$6302,14,FALSE),"Liquidação Cancelada")</f>
        <v>796.94</v>
      </c>
      <c r="AA74" s="4">
        <f>IF(X74&lt;&gt;"Liquidação Cancelada",VLOOKUP(B74,'BASE DE DADOS OPS'!$B$5:$P$6302,13,FALSE),"Liquidação Cancelada")</f>
        <v>6189</v>
      </c>
      <c r="AB74" s="4">
        <f t="shared" si="16"/>
        <v>6189</v>
      </c>
      <c r="AC74" s="3">
        <f t="shared" si="17"/>
        <v>0</v>
      </c>
      <c r="AD74" s="29"/>
    </row>
    <row r="75" spans="1:30" s="23" customFormat="1" ht="24.95" customHeight="1" x14ac:dyDescent="0.2">
      <c r="A75" s="23" t="str">
        <f t="shared" si="9"/>
        <v>1441|1440011|93|2026|51801027668|3611|5458,84</v>
      </c>
      <c r="B75" s="23" t="str">
        <f t="shared" si="10"/>
        <v>1441|1440011|93|2026|868</v>
      </c>
      <c r="C75" s="28" t="str">
        <f t="shared" si="11"/>
        <v>1440011|868</v>
      </c>
      <c r="D75" s="10">
        <v>1441</v>
      </c>
      <c r="E75" s="10">
        <v>1440011</v>
      </c>
      <c r="F75" s="36" t="str">
        <f t="shared" si="12"/>
        <v>93/2026</v>
      </c>
      <c r="G75" s="10">
        <v>93</v>
      </c>
      <c r="H75" s="10">
        <v>2026</v>
      </c>
      <c r="I75" s="36" t="str">
        <f t="shared" si="13"/>
        <v>10.1</v>
      </c>
      <c r="J75" s="10">
        <v>10</v>
      </c>
      <c r="K75" s="10">
        <v>1</v>
      </c>
      <c r="L75" s="10">
        <v>51801027668</v>
      </c>
      <c r="M75" s="11" t="s">
        <v>149</v>
      </c>
      <c r="N75" s="10">
        <v>3611</v>
      </c>
      <c r="O75" s="11" t="s">
        <v>117</v>
      </c>
      <c r="P75" s="9">
        <v>46059</v>
      </c>
      <c r="Q75" s="10">
        <v>1</v>
      </c>
      <c r="R75" s="3">
        <v>5458.84</v>
      </c>
      <c r="S75" s="3">
        <v>0</v>
      </c>
      <c r="T75" s="3">
        <v>0</v>
      </c>
      <c r="U75" s="33">
        <f t="shared" si="14"/>
        <v>5458.84</v>
      </c>
      <c r="V75" s="9">
        <f>IF(X75&lt;&gt;"Liquidação Cancelada",VLOOKUP(B75,'BASE DE DADOS OPS'!$B$4:$P$6317,10,FALSE),"Liquidação Cancelada")</f>
        <v>46064</v>
      </c>
      <c r="W75" s="13">
        <f t="shared" si="15"/>
        <v>3</v>
      </c>
      <c r="X75" s="10">
        <f>VLOOKUP(A75,'BASE DE DADOS OPS'!$A$4:$P$6317,12,FALSE)</f>
        <v>868</v>
      </c>
      <c r="Y75" s="4">
        <f>IF(X75&lt;&gt;"Liquidação Cancelada",VLOOKUP(B75,'BASE DE DADOS OPS'!$B$5:$P$6302,12,FALSE),"Liquidação Cancelada")</f>
        <v>5458.84</v>
      </c>
      <c r="Z75" s="4">
        <f>IF(X75&lt;&gt;"Liquidação Cancelada",VLOOKUP(B75,'BASE DE DADOS OPS'!$B$5:$P$6302,14,FALSE),"Liquidação Cancelada")</f>
        <v>173.67</v>
      </c>
      <c r="AA75" s="4">
        <f>IF(X75&lt;&gt;"Liquidação Cancelada",VLOOKUP(B75,'BASE DE DADOS OPS'!$B$5:$P$6302,13,FALSE),"Liquidação Cancelada")</f>
        <v>5285.17</v>
      </c>
      <c r="AB75" s="4">
        <f t="shared" si="16"/>
        <v>5285.17</v>
      </c>
      <c r="AC75" s="3">
        <f t="shared" si="17"/>
        <v>0</v>
      </c>
      <c r="AD75" s="29"/>
    </row>
    <row r="76" spans="1:30" s="23" customFormat="1" ht="24.95" customHeight="1" x14ac:dyDescent="0.2">
      <c r="A76" s="23" t="str">
        <f t="shared" si="9"/>
        <v>1441|1440011|95|2026|11713521660|3611|2867,89</v>
      </c>
      <c r="B76" s="23" t="str">
        <f t="shared" si="10"/>
        <v>1441|1440011|95|2026|733</v>
      </c>
      <c r="C76" s="28" t="str">
        <f t="shared" si="11"/>
        <v>1440011|733</v>
      </c>
      <c r="D76" s="10">
        <v>1441</v>
      </c>
      <c r="E76" s="10">
        <v>1440011</v>
      </c>
      <c r="F76" s="36" t="str">
        <f t="shared" si="12"/>
        <v>95/2026</v>
      </c>
      <c r="G76" s="10">
        <v>95</v>
      </c>
      <c r="H76" s="10">
        <v>2026</v>
      </c>
      <c r="I76" s="36" t="str">
        <f t="shared" si="13"/>
        <v>10.1</v>
      </c>
      <c r="J76" s="10">
        <v>10</v>
      </c>
      <c r="K76" s="10">
        <v>1</v>
      </c>
      <c r="L76" s="10">
        <v>11713521660</v>
      </c>
      <c r="M76" s="11" t="s">
        <v>151</v>
      </c>
      <c r="N76" s="10">
        <v>3611</v>
      </c>
      <c r="O76" s="11" t="s">
        <v>117</v>
      </c>
      <c r="P76" s="9">
        <v>46059</v>
      </c>
      <c r="Q76" s="10">
        <v>1</v>
      </c>
      <c r="R76" s="3">
        <v>2867.89</v>
      </c>
      <c r="S76" s="3">
        <v>0</v>
      </c>
      <c r="T76" s="3">
        <v>0</v>
      </c>
      <c r="U76" s="33">
        <f t="shared" si="14"/>
        <v>2867.89</v>
      </c>
      <c r="V76" s="9">
        <f>IF(X76&lt;&gt;"Liquidação Cancelada",VLOOKUP(B76,'BASE DE DADOS OPS'!$B$4:$P$6317,10,FALSE),"Liquidação Cancelada")</f>
        <v>46062</v>
      </c>
      <c r="W76" s="13">
        <f t="shared" si="15"/>
        <v>1</v>
      </c>
      <c r="X76" s="10">
        <f>VLOOKUP(A76,'BASE DE DADOS OPS'!$A$4:$P$6317,12,FALSE)</f>
        <v>733</v>
      </c>
      <c r="Y76" s="4">
        <f>IF(X76&lt;&gt;"Liquidação Cancelada",VLOOKUP(B76,'BASE DE DADOS OPS'!$B$5:$P$6302,12,FALSE),"Liquidação Cancelada")</f>
        <v>2867.89</v>
      </c>
      <c r="Z76" s="4">
        <f>IF(X76&lt;&gt;"Liquidação Cancelada",VLOOKUP(B76,'BASE DE DADOS OPS'!$B$5:$P$6302,14,FALSE),"Liquidação Cancelada")</f>
        <v>0</v>
      </c>
      <c r="AA76" s="4">
        <f>IF(X76&lt;&gt;"Liquidação Cancelada",VLOOKUP(B76,'BASE DE DADOS OPS'!$B$5:$P$6302,13,FALSE),"Liquidação Cancelada")</f>
        <v>2867.89</v>
      </c>
      <c r="AB76" s="4">
        <f t="shared" si="16"/>
        <v>2867.89</v>
      </c>
      <c r="AC76" s="3">
        <f t="shared" si="17"/>
        <v>0</v>
      </c>
      <c r="AD76" s="29"/>
    </row>
    <row r="77" spans="1:30" s="23" customFormat="1" ht="24.95" customHeight="1" x14ac:dyDescent="0.2">
      <c r="A77" s="23" t="str">
        <f t="shared" si="9"/>
        <v>1441|1440011|96|2026|84939974634|3611|5273,86</v>
      </c>
      <c r="B77" s="23" t="str">
        <f t="shared" si="10"/>
        <v>1441|1440011|96|2026|735</v>
      </c>
      <c r="C77" s="28" t="str">
        <f t="shared" si="11"/>
        <v>1440011|735</v>
      </c>
      <c r="D77" s="10">
        <v>1441</v>
      </c>
      <c r="E77" s="10">
        <v>1440011</v>
      </c>
      <c r="F77" s="36" t="str">
        <f t="shared" si="12"/>
        <v>96/2026</v>
      </c>
      <c r="G77" s="10">
        <v>96</v>
      </c>
      <c r="H77" s="10">
        <v>2026</v>
      </c>
      <c r="I77" s="36" t="str">
        <f t="shared" si="13"/>
        <v>10.1</v>
      </c>
      <c r="J77" s="10">
        <v>10</v>
      </c>
      <c r="K77" s="10">
        <v>1</v>
      </c>
      <c r="L77" s="10">
        <v>84939974634</v>
      </c>
      <c r="M77" s="11" t="s">
        <v>152</v>
      </c>
      <c r="N77" s="10">
        <v>3611</v>
      </c>
      <c r="O77" s="11" t="s">
        <v>117</v>
      </c>
      <c r="P77" s="9">
        <v>46059</v>
      </c>
      <c r="Q77" s="10">
        <v>1</v>
      </c>
      <c r="R77" s="3">
        <v>5273.86</v>
      </c>
      <c r="S77" s="3">
        <v>0</v>
      </c>
      <c r="T77" s="3">
        <v>0</v>
      </c>
      <c r="U77" s="33">
        <f t="shared" si="14"/>
        <v>5273.86</v>
      </c>
      <c r="V77" s="9">
        <f>IF(X77&lt;&gt;"Liquidação Cancelada",VLOOKUP(B77,'BASE DE DADOS OPS'!$B$4:$P$6317,10,FALSE),"Liquidação Cancelada")</f>
        <v>46062</v>
      </c>
      <c r="W77" s="13">
        <f t="shared" si="15"/>
        <v>1</v>
      </c>
      <c r="X77" s="10">
        <f>VLOOKUP(A77,'BASE DE DADOS OPS'!$A$4:$P$6317,12,FALSE)</f>
        <v>735</v>
      </c>
      <c r="Y77" s="4">
        <f>IF(X77&lt;&gt;"Liquidação Cancelada",VLOOKUP(B77,'BASE DE DADOS OPS'!$B$5:$P$6302,12,FALSE),"Liquidação Cancelada")</f>
        <v>5273.86</v>
      </c>
      <c r="Z77" s="4">
        <f>IF(X77&lt;&gt;"Liquidação Cancelada",VLOOKUP(B77,'BASE DE DADOS OPS'!$B$5:$P$6302,14,FALSE),"Liquidação Cancelada")</f>
        <v>98.17</v>
      </c>
      <c r="AA77" s="4">
        <f>IF(X77&lt;&gt;"Liquidação Cancelada",VLOOKUP(B77,'BASE DE DADOS OPS'!$B$5:$P$6302,13,FALSE),"Liquidação Cancelada")</f>
        <v>5175.6899999999996</v>
      </c>
      <c r="AB77" s="4">
        <f t="shared" si="16"/>
        <v>5175.6899999999996</v>
      </c>
      <c r="AC77" s="3">
        <f t="shared" si="17"/>
        <v>0</v>
      </c>
      <c r="AD77" s="29"/>
    </row>
    <row r="78" spans="1:30" s="23" customFormat="1" ht="24.95" customHeight="1" x14ac:dyDescent="0.2">
      <c r="A78" s="23" t="str">
        <f t="shared" si="9"/>
        <v>1441|1440011|97|2026|24891606649|3611|5273,86</v>
      </c>
      <c r="B78" s="23" t="str">
        <f t="shared" si="10"/>
        <v>1441|1440011|97|2026|738</v>
      </c>
      <c r="C78" s="28" t="str">
        <f t="shared" si="11"/>
        <v>1440011|738</v>
      </c>
      <c r="D78" s="10">
        <v>1441</v>
      </c>
      <c r="E78" s="10">
        <v>1440011</v>
      </c>
      <c r="F78" s="36" t="str">
        <f t="shared" si="12"/>
        <v>97/2026</v>
      </c>
      <c r="G78" s="10">
        <v>97</v>
      </c>
      <c r="H78" s="10">
        <v>2026</v>
      </c>
      <c r="I78" s="36" t="str">
        <f t="shared" si="13"/>
        <v>10.1</v>
      </c>
      <c r="J78" s="10">
        <v>10</v>
      </c>
      <c r="K78" s="10">
        <v>1</v>
      </c>
      <c r="L78" s="10">
        <v>24891606649</v>
      </c>
      <c r="M78" s="11" t="s">
        <v>153</v>
      </c>
      <c r="N78" s="10">
        <v>3611</v>
      </c>
      <c r="O78" s="11" t="s">
        <v>117</v>
      </c>
      <c r="P78" s="9">
        <v>46059</v>
      </c>
      <c r="Q78" s="10">
        <v>1</v>
      </c>
      <c r="R78" s="3">
        <v>5273.86</v>
      </c>
      <c r="S78" s="3">
        <v>0</v>
      </c>
      <c r="T78" s="3">
        <v>0</v>
      </c>
      <c r="U78" s="33">
        <f t="shared" si="14"/>
        <v>5273.86</v>
      </c>
      <c r="V78" s="9">
        <f>IF(X78&lt;&gt;"Liquidação Cancelada",VLOOKUP(B78,'BASE DE DADOS OPS'!$B$4:$P$6317,10,FALSE),"Liquidação Cancelada")</f>
        <v>46062</v>
      </c>
      <c r="W78" s="13">
        <f t="shared" si="15"/>
        <v>1</v>
      </c>
      <c r="X78" s="10">
        <f>VLOOKUP(A78,'BASE DE DADOS OPS'!$A$4:$P$6317,12,FALSE)</f>
        <v>738</v>
      </c>
      <c r="Y78" s="4">
        <f>IF(X78&lt;&gt;"Liquidação Cancelada",VLOOKUP(B78,'BASE DE DADOS OPS'!$B$5:$P$6302,12,FALSE),"Liquidação Cancelada")</f>
        <v>5273.86</v>
      </c>
      <c r="Z78" s="4">
        <f>IF(X78&lt;&gt;"Liquidação Cancelada",VLOOKUP(B78,'BASE DE DADOS OPS'!$B$5:$P$6302,14,FALSE),"Liquidação Cancelada")</f>
        <v>98.17</v>
      </c>
      <c r="AA78" s="4">
        <f>IF(X78&lt;&gt;"Liquidação Cancelada",VLOOKUP(B78,'BASE DE DADOS OPS'!$B$5:$P$6302,13,FALSE),"Liquidação Cancelada")</f>
        <v>5175.6899999999996</v>
      </c>
      <c r="AB78" s="4">
        <f t="shared" si="16"/>
        <v>5175.6899999999996</v>
      </c>
      <c r="AC78" s="3">
        <f t="shared" si="17"/>
        <v>0</v>
      </c>
      <c r="AD78" s="29"/>
    </row>
    <row r="79" spans="1:30" s="23" customFormat="1" ht="24.95" customHeight="1" x14ac:dyDescent="0.2">
      <c r="A79" s="23" t="str">
        <f t="shared" si="9"/>
        <v>1441|1440011|99|2026|82839425653|3611|12642,14</v>
      </c>
      <c r="B79" s="23" t="str">
        <f t="shared" si="10"/>
        <v>1441|1440011|99|2026|741</v>
      </c>
      <c r="C79" s="28" t="str">
        <f t="shared" si="11"/>
        <v>1440011|741</v>
      </c>
      <c r="D79" s="10">
        <v>1441</v>
      </c>
      <c r="E79" s="10">
        <v>1440011</v>
      </c>
      <c r="F79" s="36" t="str">
        <f t="shared" si="12"/>
        <v>99/2026</v>
      </c>
      <c r="G79" s="10">
        <v>99</v>
      </c>
      <c r="H79" s="10">
        <v>2026</v>
      </c>
      <c r="I79" s="36" t="str">
        <f t="shared" si="13"/>
        <v>10.1</v>
      </c>
      <c r="J79" s="10">
        <v>10</v>
      </c>
      <c r="K79" s="10">
        <v>1</v>
      </c>
      <c r="L79" s="10">
        <v>82839425653</v>
      </c>
      <c r="M79" s="11" t="s">
        <v>155</v>
      </c>
      <c r="N79" s="10">
        <v>3611</v>
      </c>
      <c r="O79" s="11" t="s">
        <v>117</v>
      </c>
      <c r="P79" s="9">
        <v>46059</v>
      </c>
      <c r="Q79" s="10">
        <v>1</v>
      </c>
      <c r="R79" s="3">
        <v>12642.14</v>
      </c>
      <c r="S79" s="3">
        <v>0</v>
      </c>
      <c r="T79" s="3">
        <v>0</v>
      </c>
      <c r="U79" s="33">
        <f t="shared" si="14"/>
        <v>12642.14</v>
      </c>
      <c r="V79" s="9">
        <f>IF(X79&lt;&gt;"Liquidação Cancelada",VLOOKUP(B79,'BASE DE DADOS OPS'!$B$4:$P$6317,10,FALSE),"Liquidação Cancelada")</f>
        <v>46062</v>
      </c>
      <c r="W79" s="13">
        <f t="shared" si="15"/>
        <v>1</v>
      </c>
      <c r="X79" s="10">
        <f>VLOOKUP(A79,'BASE DE DADOS OPS'!$A$4:$P$6317,12,FALSE)</f>
        <v>741</v>
      </c>
      <c r="Y79" s="4">
        <f>IF(X79&lt;&gt;"Liquidação Cancelada",VLOOKUP(B79,'BASE DE DADOS OPS'!$B$5:$P$6302,12,FALSE),"Liquidação Cancelada")</f>
        <v>12642.14</v>
      </c>
      <c r="Z79" s="4">
        <f>IF(X79&lt;&gt;"Liquidação Cancelada",VLOOKUP(B79,'BASE DE DADOS OPS'!$B$5:$P$6302,14,FALSE),"Liquidação Cancelada")</f>
        <v>2400.88</v>
      </c>
      <c r="AA79" s="4">
        <f>IF(X79&lt;&gt;"Liquidação Cancelada",VLOOKUP(B79,'BASE DE DADOS OPS'!$B$5:$P$6302,13,FALSE),"Liquidação Cancelada")</f>
        <v>10241.26</v>
      </c>
      <c r="AB79" s="4">
        <f t="shared" si="16"/>
        <v>10241.259999999998</v>
      </c>
      <c r="AC79" s="3">
        <f t="shared" si="17"/>
        <v>1.8189894035458565E-12</v>
      </c>
      <c r="AD79" s="29"/>
    </row>
    <row r="80" spans="1:30" s="23" customFormat="1" ht="24.95" customHeight="1" x14ac:dyDescent="0.2">
      <c r="A80" s="23" t="str">
        <f t="shared" si="9"/>
        <v>1441|1440011|100|2026|4928579895|3611|7673,24</v>
      </c>
      <c r="B80" s="23" t="str">
        <f t="shared" si="10"/>
        <v>1441|1440011|100|2026|749</v>
      </c>
      <c r="C80" s="28" t="str">
        <f t="shared" si="11"/>
        <v>1440011|749</v>
      </c>
      <c r="D80" s="10">
        <v>1441</v>
      </c>
      <c r="E80" s="10">
        <v>1440011</v>
      </c>
      <c r="F80" s="36" t="str">
        <f t="shared" si="12"/>
        <v>100/2026</v>
      </c>
      <c r="G80" s="10">
        <v>100</v>
      </c>
      <c r="H80" s="10">
        <v>2026</v>
      </c>
      <c r="I80" s="36" t="str">
        <f t="shared" si="13"/>
        <v>10.1</v>
      </c>
      <c r="J80" s="10">
        <v>10</v>
      </c>
      <c r="K80" s="10">
        <v>1</v>
      </c>
      <c r="L80" s="10">
        <v>4928579895</v>
      </c>
      <c r="M80" s="11" t="s">
        <v>156</v>
      </c>
      <c r="N80" s="10">
        <v>3611</v>
      </c>
      <c r="O80" s="11" t="s">
        <v>117</v>
      </c>
      <c r="P80" s="9">
        <v>46059</v>
      </c>
      <c r="Q80" s="10">
        <v>1</v>
      </c>
      <c r="R80" s="3">
        <v>7673.24</v>
      </c>
      <c r="S80" s="3">
        <v>0</v>
      </c>
      <c r="T80" s="3">
        <v>0</v>
      </c>
      <c r="U80" s="33">
        <f t="shared" si="14"/>
        <v>7673.24</v>
      </c>
      <c r="V80" s="9">
        <f>IF(X80&lt;&gt;"Liquidação Cancelada",VLOOKUP(B80,'BASE DE DADOS OPS'!$B$4:$P$6317,10,FALSE),"Liquidação Cancelada")</f>
        <v>46063</v>
      </c>
      <c r="W80" s="13">
        <f t="shared" si="15"/>
        <v>2</v>
      </c>
      <c r="X80" s="10">
        <f>VLOOKUP(A80,'BASE DE DADOS OPS'!$A$4:$P$6317,12,FALSE)</f>
        <v>749</v>
      </c>
      <c r="Y80" s="4">
        <f>IF(X80&lt;&gt;"Liquidação Cancelada",VLOOKUP(B80,'BASE DE DADOS OPS'!$B$5:$P$6302,12,FALSE),"Liquidação Cancelada")</f>
        <v>7673.2400000000007</v>
      </c>
      <c r="Z80" s="4">
        <f>IF(X80&lt;&gt;"Liquidação Cancelada",VLOOKUP(B80,'BASE DE DADOS OPS'!$B$5:$P$6302,14,FALSE),"Liquidação Cancelada")</f>
        <v>1034.43</v>
      </c>
      <c r="AA80" s="4">
        <f>IF(X80&lt;&gt;"Liquidação Cancelada",VLOOKUP(B80,'BASE DE DADOS OPS'!$B$5:$P$6302,13,FALSE),"Liquidação Cancelada")</f>
        <v>6638.81</v>
      </c>
      <c r="AB80" s="4">
        <f t="shared" si="16"/>
        <v>6638.81</v>
      </c>
      <c r="AC80" s="3">
        <f t="shared" si="17"/>
        <v>-9.0949470177292824E-13</v>
      </c>
      <c r="AD80" s="29"/>
    </row>
    <row r="81" spans="1:30" s="23" customFormat="1" ht="24.95" customHeight="1" x14ac:dyDescent="0.2">
      <c r="A81" s="23" t="str">
        <f t="shared" si="9"/>
        <v>1441|1440011|101|2026|49463330615|3611|3792,45</v>
      </c>
      <c r="B81" s="23" t="str">
        <f t="shared" si="10"/>
        <v>1441|1440011|101|2026|742</v>
      </c>
      <c r="C81" s="28" t="str">
        <f t="shared" si="11"/>
        <v>1440011|742</v>
      </c>
      <c r="D81" s="10">
        <v>1441</v>
      </c>
      <c r="E81" s="10">
        <v>1440011</v>
      </c>
      <c r="F81" s="36" t="str">
        <f t="shared" si="12"/>
        <v>101/2026</v>
      </c>
      <c r="G81" s="10">
        <v>101</v>
      </c>
      <c r="H81" s="10">
        <v>2026</v>
      </c>
      <c r="I81" s="36" t="str">
        <f t="shared" si="13"/>
        <v>10.1</v>
      </c>
      <c r="J81" s="10">
        <v>10</v>
      </c>
      <c r="K81" s="10">
        <v>1</v>
      </c>
      <c r="L81" s="10">
        <v>49463330615</v>
      </c>
      <c r="M81" s="11" t="s">
        <v>157</v>
      </c>
      <c r="N81" s="10">
        <v>3611</v>
      </c>
      <c r="O81" s="11" t="s">
        <v>117</v>
      </c>
      <c r="P81" s="9">
        <v>46059</v>
      </c>
      <c r="Q81" s="10">
        <v>1</v>
      </c>
      <c r="R81" s="3">
        <v>3792.45</v>
      </c>
      <c r="S81" s="3">
        <v>0</v>
      </c>
      <c r="T81" s="3">
        <v>0</v>
      </c>
      <c r="U81" s="33">
        <f t="shared" si="14"/>
        <v>3792.45</v>
      </c>
      <c r="V81" s="9">
        <f>IF(X81&lt;&gt;"Liquidação Cancelada",VLOOKUP(B81,'BASE DE DADOS OPS'!$B$4:$P$6317,10,FALSE),"Liquidação Cancelada")</f>
        <v>46063</v>
      </c>
      <c r="W81" s="13">
        <f t="shared" si="15"/>
        <v>2</v>
      </c>
      <c r="X81" s="10">
        <f>VLOOKUP(A81,'BASE DE DADOS OPS'!$A$4:$P$6317,12,FALSE)</f>
        <v>742</v>
      </c>
      <c r="Y81" s="4">
        <f>IF(X81&lt;&gt;"Liquidação Cancelada",VLOOKUP(B81,'BASE DE DADOS OPS'!$B$5:$P$6302,12,FALSE),"Liquidação Cancelada")</f>
        <v>3792.45</v>
      </c>
      <c r="Z81" s="4">
        <f>IF(X81&lt;&gt;"Liquidação Cancelada",VLOOKUP(B81,'BASE DE DADOS OPS'!$B$5:$P$6302,14,FALSE),"Liquidação Cancelada")</f>
        <v>0</v>
      </c>
      <c r="AA81" s="4">
        <f>IF(X81&lt;&gt;"Liquidação Cancelada",VLOOKUP(B81,'BASE DE DADOS OPS'!$B$5:$P$6302,13,FALSE),"Liquidação Cancelada")</f>
        <v>3792.45</v>
      </c>
      <c r="AB81" s="4">
        <f t="shared" si="16"/>
        <v>3792.45</v>
      </c>
      <c r="AC81" s="3">
        <f t="shared" si="17"/>
        <v>0</v>
      </c>
      <c r="AD81" s="29"/>
    </row>
    <row r="82" spans="1:30" s="23" customFormat="1" ht="24.95" customHeight="1" x14ac:dyDescent="0.2">
      <c r="A82" s="23" t="str">
        <f t="shared" si="9"/>
        <v>1441|1440011|102|2026|86784552687|3611|5403,59</v>
      </c>
      <c r="B82" s="23" t="str">
        <f t="shared" si="10"/>
        <v>1441|1440011|102|2026|745</v>
      </c>
      <c r="C82" s="28" t="str">
        <f t="shared" si="11"/>
        <v>1440011|745</v>
      </c>
      <c r="D82" s="10">
        <v>1441</v>
      </c>
      <c r="E82" s="10">
        <v>1440011</v>
      </c>
      <c r="F82" s="36" t="str">
        <f t="shared" si="12"/>
        <v>102/2026</v>
      </c>
      <c r="G82" s="10">
        <v>102</v>
      </c>
      <c r="H82" s="10">
        <v>2026</v>
      </c>
      <c r="I82" s="36" t="str">
        <f t="shared" si="13"/>
        <v>10.1</v>
      </c>
      <c r="J82" s="10">
        <v>10</v>
      </c>
      <c r="K82" s="10">
        <v>1</v>
      </c>
      <c r="L82" s="10">
        <v>86784552687</v>
      </c>
      <c r="M82" s="11" t="s">
        <v>158</v>
      </c>
      <c r="N82" s="10">
        <v>3611</v>
      </c>
      <c r="O82" s="11" t="s">
        <v>117</v>
      </c>
      <c r="P82" s="9">
        <v>46059</v>
      </c>
      <c r="Q82" s="10">
        <v>1</v>
      </c>
      <c r="R82" s="3">
        <v>5403.59</v>
      </c>
      <c r="S82" s="3">
        <v>0</v>
      </c>
      <c r="T82" s="3">
        <v>0</v>
      </c>
      <c r="U82" s="33">
        <f t="shared" si="14"/>
        <v>5403.59</v>
      </c>
      <c r="V82" s="9">
        <f>IF(X82&lt;&gt;"Liquidação Cancelada",VLOOKUP(B82,'BASE DE DADOS OPS'!$B$4:$P$6317,10,FALSE),"Liquidação Cancelada")</f>
        <v>46063</v>
      </c>
      <c r="W82" s="13">
        <f t="shared" si="15"/>
        <v>2</v>
      </c>
      <c r="X82" s="10">
        <f>VLOOKUP(A82,'BASE DE DADOS OPS'!$A$4:$P$6317,12,FALSE)</f>
        <v>745</v>
      </c>
      <c r="Y82" s="4">
        <f>IF(X82&lt;&gt;"Liquidação Cancelada",VLOOKUP(B82,'BASE DE DADOS OPS'!$B$5:$P$6302,12,FALSE),"Liquidação Cancelada")</f>
        <v>5403.59</v>
      </c>
      <c r="Z82" s="4">
        <f>IF(X82&lt;&gt;"Liquidação Cancelada",VLOOKUP(B82,'BASE DE DADOS OPS'!$B$5:$P$6302,14,FALSE),"Liquidação Cancelada")</f>
        <v>151.12</v>
      </c>
      <c r="AA82" s="4">
        <f>IF(X82&lt;&gt;"Liquidação Cancelada",VLOOKUP(B82,'BASE DE DADOS OPS'!$B$5:$P$6302,13,FALSE),"Liquidação Cancelada")</f>
        <v>5252.47</v>
      </c>
      <c r="AB82" s="4">
        <f t="shared" si="16"/>
        <v>5252.47</v>
      </c>
      <c r="AC82" s="3">
        <f t="shared" si="17"/>
        <v>0</v>
      </c>
      <c r="AD82" s="29"/>
    </row>
    <row r="83" spans="1:30" s="23" customFormat="1" ht="24.95" customHeight="1" x14ac:dyDescent="0.2">
      <c r="A83" s="23" t="str">
        <f t="shared" si="9"/>
        <v>1441|1440011|104|2026|32734751615|3611|6159,34</v>
      </c>
      <c r="B83" s="23" t="str">
        <f t="shared" si="10"/>
        <v>1441|1440011|104|2026|756</v>
      </c>
      <c r="C83" s="28" t="str">
        <f t="shared" si="11"/>
        <v>1440011|756</v>
      </c>
      <c r="D83" s="10">
        <v>1441</v>
      </c>
      <c r="E83" s="10">
        <v>1440011</v>
      </c>
      <c r="F83" s="36" t="str">
        <f t="shared" si="12"/>
        <v>104/2026</v>
      </c>
      <c r="G83" s="10">
        <v>104</v>
      </c>
      <c r="H83" s="10">
        <v>2026</v>
      </c>
      <c r="I83" s="36" t="str">
        <f t="shared" si="13"/>
        <v>10.1</v>
      </c>
      <c r="J83" s="10">
        <v>10</v>
      </c>
      <c r="K83" s="10">
        <v>1</v>
      </c>
      <c r="L83" s="10">
        <v>32734751615</v>
      </c>
      <c r="M83" s="11" t="s">
        <v>160</v>
      </c>
      <c r="N83" s="10">
        <v>3611</v>
      </c>
      <c r="O83" s="11" t="s">
        <v>117</v>
      </c>
      <c r="P83" s="9">
        <v>46059</v>
      </c>
      <c r="Q83" s="10">
        <v>1</v>
      </c>
      <c r="R83" s="3">
        <v>6159.34</v>
      </c>
      <c r="S83" s="3">
        <v>0</v>
      </c>
      <c r="T83" s="3">
        <v>0</v>
      </c>
      <c r="U83" s="33">
        <f t="shared" si="14"/>
        <v>6159.34</v>
      </c>
      <c r="V83" s="9">
        <f>IF(X83&lt;&gt;"Liquidação Cancelada",VLOOKUP(B83,'BASE DE DADOS OPS'!$B$4:$P$6317,10,FALSE),"Liquidação Cancelada")</f>
        <v>46063</v>
      </c>
      <c r="W83" s="13">
        <f t="shared" si="15"/>
        <v>2</v>
      </c>
      <c r="X83" s="10">
        <f>VLOOKUP(A83,'BASE DE DADOS OPS'!$A$4:$P$6317,12,FALSE)</f>
        <v>756</v>
      </c>
      <c r="Y83" s="4">
        <f>IF(X83&lt;&gt;"Liquidação Cancelada",VLOOKUP(B83,'BASE DE DADOS OPS'!$B$5:$P$6302,12,FALSE),"Liquidação Cancelada")</f>
        <v>6159.34</v>
      </c>
      <c r="Z83" s="4">
        <f>IF(X83&lt;&gt;"Liquidação Cancelada",VLOOKUP(B83,'BASE DE DADOS OPS'!$B$5:$P$6302,14,FALSE),"Liquidação Cancelada")</f>
        <v>459.58</v>
      </c>
      <c r="AA83" s="4">
        <f>IF(X83&lt;&gt;"Liquidação Cancelada",VLOOKUP(B83,'BASE DE DADOS OPS'!$B$5:$P$6302,13,FALSE),"Liquidação Cancelada")</f>
        <v>5699.76</v>
      </c>
      <c r="AB83" s="4">
        <f t="shared" si="16"/>
        <v>5699.76</v>
      </c>
      <c r="AC83" s="3">
        <f t="shared" si="17"/>
        <v>0</v>
      </c>
      <c r="AD83" s="29"/>
    </row>
    <row r="84" spans="1:30" s="23" customFormat="1" ht="24.95" customHeight="1" x14ac:dyDescent="0.2">
      <c r="A84" s="23" t="str">
        <f t="shared" si="9"/>
        <v>1441|1440011|106|2026|22068043000141|3920|8772,93</v>
      </c>
      <c r="B84" s="23" t="str">
        <f t="shared" si="10"/>
        <v>1441|1440011|106|2026|743</v>
      </c>
      <c r="C84" s="28" t="str">
        <f t="shared" si="11"/>
        <v>1440011|743</v>
      </c>
      <c r="D84" s="10">
        <v>1441</v>
      </c>
      <c r="E84" s="10">
        <v>1440011</v>
      </c>
      <c r="F84" s="36" t="str">
        <f t="shared" si="12"/>
        <v>106/2026</v>
      </c>
      <c r="G84" s="10">
        <v>106</v>
      </c>
      <c r="H84" s="10">
        <v>2026</v>
      </c>
      <c r="I84" s="36" t="str">
        <f t="shared" si="13"/>
        <v>10.1</v>
      </c>
      <c r="J84" s="10">
        <v>10</v>
      </c>
      <c r="K84" s="10">
        <v>1</v>
      </c>
      <c r="L84" s="10">
        <v>22068043000141</v>
      </c>
      <c r="M84" s="11" t="s">
        <v>162</v>
      </c>
      <c r="N84" s="10">
        <v>3920</v>
      </c>
      <c r="O84" s="11" t="s">
        <v>117</v>
      </c>
      <c r="P84" s="9">
        <v>46059</v>
      </c>
      <c r="Q84" s="10">
        <v>1</v>
      </c>
      <c r="R84" s="3">
        <v>8772.93</v>
      </c>
      <c r="S84" s="3">
        <v>0</v>
      </c>
      <c r="T84" s="3">
        <v>0</v>
      </c>
      <c r="U84" s="33">
        <f t="shared" si="14"/>
        <v>8772.93</v>
      </c>
      <c r="V84" s="9">
        <f>IF(X84&lt;&gt;"Liquidação Cancelada",VLOOKUP(B84,'BASE DE DADOS OPS'!$B$4:$P$6317,10,FALSE),"Liquidação Cancelada")</f>
        <v>46063</v>
      </c>
      <c r="W84" s="13">
        <f t="shared" si="15"/>
        <v>2</v>
      </c>
      <c r="X84" s="10">
        <f>VLOOKUP(A84,'BASE DE DADOS OPS'!$A$4:$P$6317,12,FALSE)</f>
        <v>743</v>
      </c>
      <c r="Y84" s="4">
        <f>IF(X84&lt;&gt;"Liquidação Cancelada",VLOOKUP(B84,'BASE DE DADOS OPS'!$B$5:$P$6302,12,FALSE),"Liquidação Cancelada")</f>
        <v>8772.93</v>
      </c>
      <c r="Z84" s="4">
        <f>IF(X84&lt;&gt;"Liquidação Cancelada",VLOOKUP(B84,'BASE DE DADOS OPS'!$B$5:$P$6302,14,FALSE),"Liquidação Cancelada")</f>
        <v>421.1</v>
      </c>
      <c r="AA84" s="4">
        <f>IF(X84&lt;&gt;"Liquidação Cancelada",VLOOKUP(B84,'BASE DE DADOS OPS'!$B$5:$P$6302,13,FALSE),"Liquidação Cancelada")</f>
        <v>8351.83</v>
      </c>
      <c r="AB84" s="4">
        <f t="shared" si="16"/>
        <v>8351.83</v>
      </c>
      <c r="AC84" s="3">
        <f t="shared" si="17"/>
        <v>0</v>
      </c>
      <c r="AD84" s="29"/>
    </row>
    <row r="85" spans="1:30" s="23" customFormat="1" ht="24.95" customHeight="1" x14ac:dyDescent="0.2">
      <c r="A85" s="23" t="str">
        <f t="shared" si="9"/>
        <v>1441|1440011|107|2026|73694126600|3611|7785,03</v>
      </c>
      <c r="B85" s="23" t="str">
        <f t="shared" si="10"/>
        <v>1441|1440011|107|2026|755</v>
      </c>
      <c r="C85" s="28" t="str">
        <f t="shared" si="11"/>
        <v>1440011|755</v>
      </c>
      <c r="D85" s="10">
        <v>1441</v>
      </c>
      <c r="E85" s="10">
        <v>1440011</v>
      </c>
      <c r="F85" s="36" t="str">
        <f t="shared" si="12"/>
        <v>107/2026</v>
      </c>
      <c r="G85" s="10">
        <v>107</v>
      </c>
      <c r="H85" s="10">
        <v>2026</v>
      </c>
      <c r="I85" s="36" t="str">
        <f t="shared" si="13"/>
        <v>10.1</v>
      </c>
      <c r="J85" s="10">
        <v>10</v>
      </c>
      <c r="K85" s="10">
        <v>1</v>
      </c>
      <c r="L85" s="10">
        <v>73694126600</v>
      </c>
      <c r="M85" s="11" t="s">
        <v>163</v>
      </c>
      <c r="N85" s="10">
        <v>3611</v>
      </c>
      <c r="O85" s="11" t="s">
        <v>117</v>
      </c>
      <c r="P85" s="9">
        <v>46059</v>
      </c>
      <c r="Q85" s="10">
        <v>1</v>
      </c>
      <c r="R85" s="3">
        <v>7785.03</v>
      </c>
      <c r="S85" s="3">
        <v>0</v>
      </c>
      <c r="T85" s="3">
        <v>0</v>
      </c>
      <c r="U85" s="33">
        <f t="shared" si="14"/>
        <v>7785.03</v>
      </c>
      <c r="V85" s="9">
        <f>IF(X85&lt;&gt;"Liquidação Cancelada",VLOOKUP(B85,'BASE DE DADOS OPS'!$B$4:$P$6317,10,FALSE),"Liquidação Cancelada")</f>
        <v>46063</v>
      </c>
      <c r="W85" s="13">
        <f t="shared" si="15"/>
        <v>2</v>
      </c>
      <c r="X85" s="10">
        <f>VLOOKUP(A85,'BASE DE DADOS OPS'!$A$4:$P$6317,12,FALSE)</f>
        <v>755</v>
      </c>
      <c r="Y85" s="4">
        <f>IF(X85&lt;&gt;"Liquidação Cancelada",VLOOKUP(B85,'BASE DE DADOS OPS'!$B$5:$P$6302,12,FALSE),"Liquidação Cancelada")</f>
        <v>7785.03</v>
      </c>
      <c r="Z85" s="4">
        <f>IF(X85&lt;&gt;"Liquidação Cancelada",VLOOKUP(B85,'BASE DE DADOS OPS'!$B$5:$P$6302,14,FALSE),"Liquidação Cancelada")</f>
        <v>1065.17</v>
      </c>
      <c r="AA85" s="4">
        <f>IF(X85&lt;&gt;"Liquidação Cancelada",VLOOKUP(B85,'BASE DE DADOS OPS'!$B$5:$P$6302,13,FALSE),"Liquidação Cancelada")</f>
        <v>6719.86</v>
      </c>
      <c r="AB85" s="4">
        <f t="shared" si="16"/>
        <v>6719.86</v>
      </c>
      <c r="AC85" s="3">
        <f t="shared" si="17"/>
        <v>0</v>
      </c>
      <c r="AD85" s="29"/>
    </row>
    <row r="86" spans="1:30" s="23" customFormat="1" ht="24.95" customHeight="1" x14ac:dyDescent="0.2">
      <c r="A86" s="23" t="str">
        <f t="shared" si="9"/>
        <v>1441|1440011|108|2026|89330994687|3611|4056,31</v>
      </c>
      <c r="B86" s="23" t="str">
        <f t="shared" si="10"/>
        <v>1441|1440011|108|2026|865</v>
      </c>
      <c r="C86" s="28" t="str">
        <f t="shared" si="11"/>
        <v>1440011|865</v>
      </c>
      <c r="D86" s="10">
        <v>1441</v>
      </c>
      <c r="E86" s="10">
        <v>1440011</v>
      </c>
      <c r="F86" s="36" t="str">
        <f t="shared" si="12"/>
        <v>108/2026</v>
      </c>
      <c r="G86" s="10">
        <v>108</v>
      </c>
      <c r="H86" s="10">
        <v>2026</v>
      </c>
      <c r="I86" s="36" t="str">
        <f t="shared" si="13"/>
        <v>10.1</v>
      </c>
      <c r="J86" s="10">
        <v>10</v>
      </c>
      <c r="K86" s="10">
        <v>1</v>
      </c>
      <c r="L86" s="10">
        <v>89330994687</v>
      </c>
      <c r="M86" s="11" t="s">
        <v>164</v>
      </c>
      <c r="N86" s="10">
        <v>3611</v>
      </c>
      <c r="O86" s="11" t="s">
        <v>117</v>
      </c>
      <c r="P86" s="9">
        <v>46059</v>
      </c>
      <c r="Q86" s="10">
        <v>1</v>
      </c>
      <c r="R86" s="3">
        <v>4056.31</v>
      </c>
      <c r="S86" s="3">
        <v>0</v>
      </c>
      <c r="T86" s="3">
        <v>0</v>
      </c>
      <c r="U86" s="33">
        <f t="shared" si="14"/>
        <v>4056.31</v>
      </c>
      <c r="V86" s="9">
        <f>IF(X86&lt;&gt;"Liquidação Cancelada",VLOOKUP(B86,'BASE DE DADOS OPS'!$B$4:$P$6317,10,FALSE),"Liquidação Cancelada")</f>
        <v>46064</v>
      </c>
      <c r="W86" s="13">
        <f t="shared" si="15"/>
        <v>3</v>
      </c>
      <c r="X86" s="10">
        <f>VLOOKUP(A86,'BASE DE DADOS OPS'!$A$4:$P$6317,12,FALSE)</f>
        <v>865</v>
      </c>
      <c r="Y86" s="4">
        <f>IF(X86&lt;&gt;"Liquidação Cancelada",VLOOKUP(B86,'BASE DE DADOS OPS'!$B$5:$P$6302,12,FALSE),"Liquidação Cancelada")</f>
        <v>4056.31</v>
      </c>
      <c r="Z86" s="4">
        <f>IF(X86&lt;&gt;"Liquidação Cancelada",VLOOKUP(B86,'BASE DE DADOS OPS'!$B$5:$P$6302,14,FALSE),"Liquidação Cancelada")</f>
        <v>0</v>
      </c>
      <c r="AA86" s="4">
        <f>IF(X86&lt;&gt;"Liquidação Cancelada",VLOOKUP(B86,'BASE DE DADOS OPS'!$B$5:$P$6302,13,FALSE),"Liquidação Cancelada")</f>
        <v>4056.31</v>
      </c>
      <c r="AB86" s="4">
        <f t="shared" si="16"/>
        <v>4056.31</v>
      </c>
      <c r="AC86" s="3">
        <f t="shared" si="17"/>
        <v>0</v>
      </c>
      <c r="AD86" s="29"/>
    </row>
    <row r="87" spans="1:30" s="23" customFormat="1" ht="24.95" customHeight="1" x14ac:dyDescent="0.2">
      <c r="A87" s="23" t="str">
        <f t="shared" si="9"/>
        <v>1441|1440011|109|2026|10212674650|3611|3977,87</v>
      </c>
      <c r="B87" s="23" t="str">
        <f t="shared" si="10"/>
        <v>1441|1440011|109|2026|724</v>
      </c>
      <c r="C87" s="28" t="str">
        <f t="shared" si="11"/>
        <v>1440011|724</v>
      </c>
      <c r="D87" s="10">
        <v>1441</v>
      </c>
      <c r="E87" s="10">
        <v>1440011</v>
      </c>
      <c r="F87" s="36" t="str">
        <f t="shared" si="12"/>
        <v>109/2026</v>
      </c>
      <c r="G87" s="10">
        <v>109</v>
      </c>
      <c r="H87" s="10">
        <v>2026</v>
      </c>
      <c r="I87" s="36" t="str">
        <f t="shared" si="13"/>
        <v>10.1</v>
      </c>
      <c r="J87" s="10">
        <v>10</v>
      </c>
      <c r="K87" s="10">
        <v>1</v>
      </c>
      <c r="L87" s="10">
        <v>10212674650</v>
      </c>
      <c r="M87" s="11" t="s">
        <v>165</v>
      </c>
      <c r="N87" s="10">
        <v>3611</v>
      </c>
      <c r="O87" s="11" t="s">
        <v>117</v>
      </c>
      <c r="P87" s="9">
        <v>46059</v>
      </c>
      <c r="Q87" s="10">
        <v>1</v>
      </c>
      <c r="R87" s="3">
        <v>3977.87</v>
      </c>
      <c r="S87" s="3">
        <v>0</v>
      </c>
      <c r="T87" s="3">
        <v>0</v>
      </c>
      <c r="U87" s="33">
        <f t="shared" si="14"/>
        <v>3977.87</v>
      </c>
      <c r="V87" s="9">
        <f>IF(X87&lt;&gt;"Liquidação Cancelada",VLOOKUP(B87,'BASE DE DADOS OPS'!$B$4:$P$6317,10,FALSE),"Liquidação Cancelada")</f>
        <v>46062</v>
      </c>
      <c r="W87" s="13">
        <f t="shared" si="15"/>
        <v>1</v>
      </c>
      <c r="X87" s="10">
        <f>VLOOKUP(A87,'BASE DE DADOS OPS'!$A$4:$P$6317,12,FALSE)</f>
        <v>724</v>
      </c>
      <c r="Y87" s="4">
        <f>IF(X87&lt;&gt;"Liquidação Cancelada",VLOOKUP(B87,'BASE DE DADOS OPS'!$B$5:$P$6302,12,FALSE),"Liquidação Cancelada")</f>
        <v>3977.87</v>
      </c>
      <c r="Z87" s="4">
        <f>IF(X87&lt;&gt;"Liquidação Cancelada",VLOOKUP(B87,'BASE DE DADOS OPS'!$B$5:$P$6302,14,FALSE),"Liquidação Cancelada")</f>
        <v>0</v>
      </c>
      <c r="AA87" s="4">
        <f>IF(X87&lt;&gt;"Liquidação Cancelada",VLOOKUP(B87,'BASE DE DADOS OPS'!$B$5:$P$6302,13,FALSE),"Liquidação Cancelada")</f>
        <v>3977.87</v>
      </c>
      <c r="AB87" s="4">
        <f t="shared" si="16"/>
        <v>3977.87</v>
      </c>
      <c r="AC87" s="3">
        <f t="shared" si="17"/>
        <v>0</v>
      </c>
      <c r="AD87" s="29"/>
    </row>
    <row r="88" spans="1:30" s="23" customFormat="1" ht="24.95" customHeight="1" x14ac:dyDescent="0.2">
      <c r="A88" s="23" t="str">
        <f t="shared" si="9"/>
        <v>1441|1440011|110|2026|17709692000144|3920|30679,36</v>
      </c>
      <c r="B88" s="23" t="str">
        <f t="shared" si="10"/>
        <v>1441|1440011|110|2026|753</v>
      </c>
      <c r="C88" s="28" t="str">
        <f t="shared" si="11"/>
        <v>1440011|753</v>
      </c>
      <c r="D88" s="10">
        <v>1441</v>
      </c>
      <c r="E88" s="10">
        <v>1440011</v>
      </c>
      <c r="F88" s="36" t="str">
        <f t="shared" si="12"/>
        <v>110/2026</v>
      </c>
      <c r="G88" s="10">
        <v>110</v>
      </c>
      <c r="H88" s="10">
        <v>2026</v>
      </c>
      <c r="I88" s="36" t="str">
        <f t="shared" si="13"/>
        <v>10.1</v>
      </c>
      <c r="J88" s="10">
        <v>10</v>
      </c>
      <c r="K88" s="10">
        <v>1</v>
      </c>
      <c r="L88" s="10">
        <v>17709692000144</v>
      </c>
      <c r="M88" s="11" t="s">
        <v>166</v>
      </c>
      <c r="N88" s="10">
        <v>3920</v>
      </c>
      <c r="O88" s="11" t="s">
        <v>117</v>
      </c>
      <c r="P88" s="9">
        <v>46059</v>
      </c>
      <c r="Q88" s="10">
        <v>1</v>
      </c>
      <c r="R88" s="3">
        <v>30679.360000000001</v>
      </c>
      <c r="S88" s="3">
        <v>0</v>
      </c>
      <c r="T88" s="3">
        <v>0</v>
      </c>
      <c r="U88" s="33">
        <f t="shared" si="14"/>
        <v>30679.360000000001</v>
      </c>
      <c r="V88" s="9">
        <f>IF(X88&lt;&gt;"Liquidação Cancelada",VLOOKUP(B88,'BASE DE DADOS OPS'!$B$4:$P$6317,10,FALSE),"Liquidação Cancelada")</f>
        <v>46063</v>
      </c>
      <c r="W88" s="13">
        <f t="shared" si="15"/>
        <v>2</v>
      </c>
      <c r="X88" s="10">
        <f>VLOOKUP(A88,'BASE DE DADOS OPS'!$A$4:$P$6317,12,FALSE)</f>
        <v>753</v>
      </c>
      <c r="Y88" s="4">
        <f>IF(X88&lt;&gt;"Liquidação Cancelada",VLOOKUP(B88,'BASE DE DADOS OPS'!$B$5:$P$6302,12,FALSE),"Liquidação Cancelada")</f>
        <v>30679.360000000001</v>
      </c>
      <c r="Z88" s="4">
        <f>IF(X88&lt;&gt;"Liquidação Cancelada",VLOOKUP(B88,'BASE DE DADOS OPS'!$B$5:$P$6302,14,FALSE),"Liquidação Cancelada")</f>
        <v>0</v>
      </c>
      <c r="AA88" s="4">
        <f>IF(X88&lt;&gt;"Liquidação Cancelada",VLOOKUP(B88,'BASE DE DADOS OPS'!$B$5:$P$6302,13,FALSE),"Liquidação Cancelada")</f>
        <v>30679.360000000001</v>
      </c>
      <c r="AB88" s="4">
        <f t="shared" si="16"/>
        <v>30679.360000000001</v>
      </c>
      <c r="AC88" s="3">
        <f t="shared" si="17"/>
        <v>0</v>
      </c>
      <c r="AD88" s="29"/>
    </row>
    <row r="89" spans="1:30" s="23" customFormat="1" ht="24.95" customHeight="1" x14ac:dyDescent="0.2">
      <c r="A89" s="23" t="str">
        <f t="shared" si="9"/>
        <v>1441|1440011|111|2026|62297406649|3611|1955,33</v>
      </c>
      <c r="B89" s="23" t="str">
        <f t="shared" si="10"/>
        <v>1441|1440011|111|2026|728</v>
      </c>
      <c r="C89" s="28" t="str">
        <f t="shared" si="11"/>
        <v>1440011|728</v>
      </c>
      <c r="D89" s="10">
        <v>1441</v>
      </c>
      <c r="E89" s="10">
        <v>1440011</v>
      </c>
      <c r="F89" s="36" t="str">
        <f t="shared" si="12"/>
        <v>111/2026</v>
      </c>
      <c r="G89" s="10">
        <v>111</v>
      </c>
      <c r="H89" s="10">
        <v>2026</v>
      </c>
      <c r="I89" s="36" t="str">
        <f t="shared" si="13"/>
        <v>10.1</v>
      </c>
      <c r="J89" s="10">
        <v>10</v>
      </c>
      <c r="K89" s="10">
        <v>1</v>
      </c>
      <c r="L89" s="10">
        <v>62297406649</v>
      </c>
      <c r="M89" s="11" t="s">
        <v>167</v>
      </c>
      <c r="N89" s="10">
        <v>3611</v>
      </c>
      <c r="O89" s="11" t="s">
        <v>117</v>
      </c>
      <c r="P89" s="9">
        <v>46059</v>
      </c>
      <c r="Q89" s="10">
        <v>1</v>
      </c>
      <c r="R89" s="3">
        <v>1955.33</v>
      </c>
      <c r="S89" s="3">
        <v>0</v>
      </c>
      <c r="T89" s="3">
        <v>0</v>
      </c>
      <c r="U89" s="33">
        <f t="shared" si="14"/>
        <v>1955.33</v>
      </c>
      <c r="V89" s="9">
        <f>IF(X89&lt;&gt;"Liquidação Cancelada",VLOOKUP(B89,'BASE DE DADOS OPS'!$B$4:$P$6317,10,FALSE),"Liquidação Cancelada")</f>
        <v>46062</v>
      </c>
      <c r="W89" s="13">
        <f t="shared" si="15"/>
        <v>1</v>
      </c>
      <c r="X89" s="10">
        <f>VLOOKUP(A89,'BASE DE DADOS OPS'!$A$4:$P$6317,12,FALSE)</f>
        <v>728</v>
      </c>
      <c r="Y89" s="4">
        <f>IF(X89&lt;&gt;"Liquidação Cancelada",VLOOKUP(B89,'BASE DE DADOS OPS'!$B$5:$P$6302,12,FALSE),"Liquidação Cancelada")</f>
        <v>1955.33</v>
      </c>
      <c r="Z89" s="4">
        <f>IF(X89&lt;&gt;"Liquidação Cancelada",VLOOKUP(B89,'BASE DE DADOS OPS'!$B$5:$P$6302,14,FALSE),"Liquidação Cancelada")</f>
        <v>0</v>
      </c>
      <c r="AA89" s="4">
        <f>IF(X89&lt;&gt;"Liquidação Cancelada",VLOOKUP(B89,'BASE DE DADOS OPS'!$B$5:$P$6302,13,FALSE),"Liquidação Cancelada")</f>
        <v>1955.33</v>
      </c>
      <c r="AB89" s="4">
        <f t="shared" si="16"/>
        <v>1955.33</v>
      </c>
      <c r="AC89" s="3">
        <f t="shared" si="17"/>
        <v>0</v>
      </c>
      <c r="AD89" s="29"/>
    </row>
    <row r="90" spans="1:30" s="23" customFormat="1" ht="24.95" customHeight="1" x14ac:dyDescent="0.2">
      <c r="A90" s="23" t="str">
        <f t="shared" si="9"/>
        <v>1441|1440011|112|2026|98321560687|3611|3480,75</v>
      </c>
      <c r="B90" s="23" t="str">
        <f t="shared" si="10"/>
        <v>1441|1440011|112|2026|731</v>
      </c>
      <c r="C90" s="28" t="str">
        <f t="shared" si="11"/>
        <v>1440011|731</v>
      </c>
      <c r="D90" s="10">
        <v>1441</v>
      </c>
      <c r="E90" s="10">
        <v>1440011</v>
      </c>
      <c r="F90" s="36" t="str">
        <f t="shared" si="12"/>
        <v>112/2026</v>
      </c>
      <c r="G90" s="10">
        <v>112</v>
      </c>
      <c r="H90" s="10">
        <v>2026</v>
      </c>
      <c r="I90" s="36" t="str">
        <f t="shared" si="13"/>
        <v>10.1</v>
      </c>
      <c r="J90" s="10">
        <v>10</v>
      </c>
      <c r="K90" s="10">
        <v>1</v>
      </c>
      <c r="L90" s="10">
        <v>98321560687</v>
      </c>
      <c r="M90" s="11" t="s">
        <v>168</v>
      </c>
      <c r="N90" s="10">
        <v>3611</v>
      </c>
      <c r="O90" s="11" t="s">
        <v>117</v>
      </c>
      <c r="P90" s="9">
        <v>46059</v>
      </c>
      <c r="Q90" s="10">
        <v>1</v>
      </c>
      <c r="R90" s="3">
        <v>3480.75</v>
      </c>
      <c r="S90" s="3">
        <v>0</v>
      </c>
      <c r="T90" s="3">
        <v>0</v>
      </c>
      <c r="U90" s="33">
        <f t="shared" si="14"/>
        <v>3480.75</v>
      </c>
      <c r="V90" s="9">
        <f>IF(X90&lt;&gt;"Liquidação Cancelada",VLOOKUP(B90,'BASE DE DADOS OPS'!$B$4:$P$6317,10,FALSE),"Liquidação Cancelada")</f>
        <v>46062</v>
      </c>
      <c r="W90" s="13">
        <f t="shared" si="15"/>
        <v>1</v>
      </c>
      <c r="X90" s="10">
        <f>VLOOKUP(A90,'BASE DE DADOS OPS'!$A$4:$P$6317,12,FALSE)</f>
        <v>731</v>
      </c>
      <c r="Y90" s="4">
        <f>IF(X90&lt;&gt;"Liquidação Cancelada",VLOOKUP(B90,'BASE DE DADOS OPS'!$B$5:$P$6302,12,FALSE),"Liquidação Cancelada")</f>
        <v>3480.75</v>
      </c>
      <c r="Z90" s="4">
        <f>IF(X90&lt;&gt;"Liquidação Cancelada",VLOOKUP(B90,'BASE DE DADOS OPS'!$B$5:$P$6302,14,FALSE),"Liquidação Cancelada")</f>
        <v>0</v>
      </c>
      <c r="AA90" s="4">
        <f>IF(X90&lt;&gt;"Liquidação Cancelada",VLOOKUP(B90,'BASE DE DADOS OPS'!$B$5:$P$6302,13,FALSE),"Liquidação Cancelada")</f>
        <v>3480.75</v>
      </c>
      <c r="AB90" s="4">
        <f t="shared" si="16"/>
        <v>3480.75</v>
      </c>
      <c r="AC90" s="3">
        <f t="shared" si="17"/>
        <v>0</v>
      </c>
      <c r="AD90" s="29"/>
    </row>
    <row r="91" spans="1:30" s="23" customFormat="1" ht="24.95" customHeight="1" x14ac:dyDescent="0.2">
      <c r="A91" s="23" t="str">
        <f t="shared" si="9"/>
        <v>1441|1440011|113|2026|9256973000160|3920|10556,41</v>
      </c>
      <c r="B91" s="23" t="str">
        <f t="shared" si="10"/>
        <v>1441|1440011|113|2026|760</v>
      </c>
      <c r="C91" s="28" t="str">
        <f t="shared" si="11"/>
        <v>1440011|760</v>
      </c>
      <c r="D91" s="10">
        <v>1441</v>
      </c>
      <c r="E91" s="10">
        <v>1440011</v>
      </c>
      <c r="F91" s="36" t="str">
        <f t="shared" si="12"/>
        <v>113/2026</v>
      </c>
      <c r="G91" s="10">
        <v>113</v>
      </c>
      <c r="H91" s="10">
        <v>2026</v>
      </c>
      <c r="I91" s="36" t="str">
        <f t="shared" si="13"/>
        <v>10.1</v>
      </c>
      <c r="J91" s="10">
        <v>10</v>
      </c>
      <c r="K91" s="10">
        <v>1</v>
      </c>
      <c r="L91" s="10">
        <v>9256973000160</v>
      </c>
      <c r="M91" s="11" t="s">
        <v>169</v>
      </c>
      <c r="N91" s="10">
        <v>3920</v>
      </c>
      <c r="O91" s="11" t="s">
        <v>117</v>
      </c>
      <c r="P91" s="9">
        <v>46059</v>
      </c>
      <c r="Q91" s="10">
        <v>1</v>
      </c>
      <c r="R91" s="3">
        <v>10556.41</v>
      </c>
      <c r="S91" s="3">
        <v>0</v>
      </c>
      <c r="T91" s="3">
        <v>0</v>
      </c>
      <c r="U91" s="33">
        <f t="shared" si="14"/>
        <v>10556.41</v>
      </c>
      <c r="V91" s="9">
        <f>IF(X91&lt;&gt;"Liquidação Cancelada",VLOOKUP(B91,'BASE DE DADOS OPS'!$B$4:$P$6317,10,FALSE),"Liquidação Cancelada")</f>
        <v>46063</v>
      </c>
      <c r="W91" s="13">
        <f t="shared" si="15"/>
        <v>2</v>
      </c>
      <c r="X91" s="10">
        <f>VLOOKUP(A91,'BASE DE DADOS OPS'!$A$4:$P$6317,12,FALSE)</f>
        <v>760</v>
      </c>
      <c r="Y91" s="4">
        <f>IF(X91&lt;&gt;"Liquidação Cancelada",VLOOKUP(B91,'BASE DE DADOS OPS'!$B$5:$P$6302,12,FALSE),"Liquidação Cancelada")</f>
        <v>10556.41</v>
      </c>
      <c r="Z91" s="4">
        <f>IF(X91&lt;&gt;"Liquidação Cancelada",VLOOKUP(B91,'BASE DE DADOS OPS'!$B$5:$P$6302,14,FALSE),"Liquidação Cancelada")</f>
        <v>506.71</v>
      </c>
      <c r="AA91" s="4">
        <f>IF(X91&lt;&gt;"Liquidação Cancelada",VLOOKUP(B91,'BASE DE DADOS OPS'!$B$5:$P$6302,13,FALSE),"Liquidação Cancelada")</f>
        <v>10049.700000000001</v>
      </c>
      <c r="AB91" s="4">
        <f t="shared" si="16"/>
        <v>10049.700000000001</v>
      </c>
      <c r="AC91" s="3">
        <f t="shared" si="17"/>
        <v>0</v>
      </c>
      <c r="AD91" s="29"/>
    </row>
    <row r="92" spans="1:30" s="23" customFormat="1" ht="24.95" customHeight="1" x14ac:dyDescent="0.2">
      <c r="A92" s="23" t="str">
        <f t="shared" si="9"/>
        <v>1441|1440011|114|2026|56653212653|3611|2109,82</v>
      </c>
      <c r="B92" s="23" t="str">
        <f t="shared" si="10"/>
        <v>1441|1440011|114|2026|723</v>
      </c>
      <c r="C92" s="28" t="str">
        <f t="shared" si="11"/>
        <v>1440011|723</v>
      </c>
      <c r="D92" s="10">
        <v>1441</v>
      </c>
      <c r="E92" s="10">
        <v>1440011</v>
      </c>
      <c r="F92" s="36" t="str">
        <f t="shared" si="12"/>
        <v>114/2026</v>
      </c>
      <c r="G92" s="10">
        <v>114</v>
      </c>
      <c r="H92" s="10">
        <v>2026</v>
      </c>
      <c r="I92" s="36" t="str">
        <f t="shared" si="13"/>
        <v>10.1</v>
      </c>
      <c r="J92" s="10">
        <v>10</v>
      </c>
      <c r="K92" s="10">
        <v>1</v>
      </c>
      <c r="L92" s="10">
        <v>56653212653</v>
      </c>
      <c r="M92" s="11" t="s">
        <v>170</v>
      </c>
      <c r="N92" s="10">
        <v>3611</v>
      </c>
      <c r="O92" s="11" t="s">
        <v>117</v>
      </c>
      <c r="P92" s="9">
        <v>46059</v>
      </c>
      <c r="Q92" s="10">
        <v>1</v>
      </c>
      <c r="R92" s="3">
        <v>2109.8200000000002</v>
      </c>
      <c r="S92" s="3">
        <v>0</v>
      </c>
      <c r="T92" s="3">
        <v>0</v>
      </c>
      <c r="U92" s="33">
        <f t="shared" si="14"/>
        <v>2109.8200000000002</v>
      </c>
      <c r="V92" s="9">
        <f>IF(X92&lt;&gt;"Liquidação Cancelada",VLOOKUP(B92,'BASE DE DADOS OPS'!$B$4:$P$6317,10,FALSE),"Liquidação Cancelada")</f>
        <v>46062</v>
      </c>
      <c r="W92" s="13">
        <f t="shared" si="15"/>
        <v>1</v>
      </c>
      <c r="X92" s="10">
        <f>VLOOKUP(A92,'BASE DE DADOS OPS'!$A$4:$P$6317,12,FALSE)</f>
        <v>723</v>
      </c>
      <c r="Y92" s="4">
        <f>IF(X92&lt;&gt;"Liquidação Cancelada",VLOOKUP(B92,'BASE DE DADOS OPS'!$B$5:$P$6302,12,FALSE),"Liquidação Cancelada")</f>
        <v>2109.8200000000002</v>
      </c>
      <c r="Z92" s="4">
        <f>IF(X92&lt;&gt;"Liquidação Cancelada",VLOOKUP(B92,'BASE DE DADOS OPS'!$B$5:$P$6302,14,FALSE),"Liquidação Cancelada")</f>
        <v>0</v>
      </c>
      <c r="AA92" s="4">
        <f>IF(X92&lt;&gt;"Liquidação Cancelada",VLOOKUP(B92,'BASE DE DADOS OPS'!$B$5:$P$6302,13,FALSE),"Liquidação Cancelada")</f>
        <v>2109.8200000000002</v>
      </c>
      <c r="AB92" s="4">
        <f t="shared" si="16"/>
        <v>2109.8200000000002</v>
      </c>
      <c r="AC92" s="3">
        <f t="shared" si="17"/>
        <v>0</v>
      </c>
      <c r="AD92" s="29"/>
    </row>
    <row r="93" spans="1:30" s="23" customFormat="1" ht="24.95" customHeight="1" x14ac:dyDescent="0.2">
      <c r="A93" s="23" t="str">
        <f t="shared" si="9"/>
        <v>1441|1440011|115|2026|59424451687|3611|3239,75</v>
      </c>
      <c r="B93" s="23" t="str">
        <f t="shared" si="10"/>
        <v>1441|1440011|115|2026|887</v>
      </c>
      <c r="C93" s="28" t="str">
        <f t="shared" si="11"/>
        <v>1440011|887</v>
      </c>
      <c r="D93" s="10">
        <v>1441</v>
      </c>
      <c r="E93" s="10">
        <v>1440011</v>
      </c>
      <c r="F93" s="36" t="str">
        <f t="shared" si="12"/>
        <v>115/2026</v>
      </c>
      <c r="G93" s="10">
        <v>115</v>
      </c>
      <c r="H93" s="10">
        <v>2026</v>
      </c>
      <c r="I93" s="36" t="str">
        <f t="shared" si="13"/>
        <v>10.1</v>
      </c>
      <c r="J93" s="10">
        <v>10</v>
      </c>
      <c r="K93" s="10">
        <v>1</v>
      </c>
      <c r="L93" s="10">
        <v>59424451687</v>
      </c>
      <c r="M93" s="11" t="s">
        <v>171</v>
      </c>
      <c r="N93" s="10">
        <v>3611</v>
      </c>
      <c r="O93" s="11" t="s">
        <v>117</v>
      </c>
      <c r="P93" s="9">
        <v>46059</v>
      </c>
      <c r="Q93" s="10">
        <v>1</v>
      </c>
      <c r="R93" s="3">
        <v>3239.75</v>
      </c>
      <c r="S93" s="3">
        <v>0</v>
      </c>
      <c r="T93" s="3">
        <v>0</v>
      </c>
      <c r="U93" s="33">
        <f t="shared" si="14"/>
        <v>3239.75</v>
      </c>
      <c r="V93" s="9">
        <f>IF(X93&lt;&gt;"Liquidação Cancelada",VLOOKUP(B93,'BASE DE DADOS OPS'!$B$4:$P$6317,10,FALSE),"Liquidação Cancelada")</f>
        <v>46064</v>
      </c>
      <c r="W93" s="13">
        <f t="shared" si="15"/>
        <v>3</v>
      </c>
      <c r="X93" s="10">
        <f>VLOOKUP(A93,'BASE DE DADOS OPS'!$A$4:$P$6317,12,FALSE)</f>
        <v>887</v>
      </c>
      <c r="Y93" s="4">
        <f>IF(X93&lt;&gt;"Liquidação Cancelada",VLOOKUP(B93,'BASE DE DADOS OPS'!$B$5:$P$6302,12,FALSE),"Liquidação Cancelada")</f>
        <v>3239.75</v>
      </c>
      <c r="Z93" s="4">
        <f>IF(X93&lt;&gt;"Liquidação Cancelada",VLOOKUP(B93,'BASE DE DADOS OPS'!$B$5:$P$6302,14,FALSE),"Liquidação Cancelada")</f>
        <v>0</v>
      </c>
      <c r="AA93" s="4">
        <f>IF(X93&lt;&gt;"Liquidação Cancelada",VLOOKUP(B93,'BASE DE DADOS OPS'!$B$5:$P$6302,13,FALSE),"Liquidação Cancelada")</f>
        <v>3239.75</v>
      </c>
      <c r="AB93" s="4">
        <f t="shared" si="16"/>
        <v>3239.75</v>
      </c>
      <c r="AC93" s="3">
        <f t="shared" si="17"/>
        <v>0</v>
      </c>
      <c r="AD93" s="29"/>
    </row>
    <row r="94" spans="1:30" s="23" customFormat="1" ht="24.95" customHeight="1" x14ac:dyDescent="0.2">
      <c r="A94" s="23" t="str">
        <f t="shared" si="9"/>
        <v>1441|1440011|116|2026|69209960653|3611|2113,32</v>
      </c>
      <c r="B94" s="23" t="str">
        <f t="shared" si="10"/>
        <v>1441|1440011|116|2026|855</v>
      </c>
      <c r="C94" s="28" t="str">
        <f t="shared" si="11"/>
        <v>1440011|855</v>
      </c>
      <c r="D94" s="10">
        <v>1441</v>
      </c>
      <c r="E94" s="10">
        <v>1440011</v>
      </c>
      <c r="F94" s="36" t="str">
        <f t="shared" si="12"/>
        <v>116/2026</v>
      </c>
      <c r="G94" s="10">
        <v>116</v>
      </c>
      <c r="H94" s="10">
        <v>2026</v>
      </c>
      <c r="I94" s="36" t="str">
        <f t="shared" si="13"/>
        <v>10.1</v>
      </c>
      <c r="J94" s="10">
        <v>10</v>
      </c>
      <c r="K94" s="10">
        <v>1</v>
      </c>
      <c r="L94" s="10">
        <v>69209960653</v>
      </c>
      <c r="M94" s="11" t="s">
        <v>172</v>
      </c>
      <c r="N94" s="10">
        <v>3611</v>
      </c>
      <c r="O94" s="11" t="s">
        <v>117</v>
      </c>
      <c r="P94" s="9">
        <v>46059</v>
      </c>
      <c r="Q94" s="10">
        <v>1</v>
      </c>
      <c r="R94" s="3">
        <v>2113.3200000000002</v>
      </c>
      <c r="S94" s="3">
        <v>0</v>
      </c>
      <c r="T94" s="3">
        <v>0</v>
      </c>
      <c r="U94" s="33">
        <f t="shared" si="14"/>
        <v>2113.3200000000002</v>
      </c>
      <c r="V94" s="9">
        <f>IF(X94&lt;&gt;"Liquidação Cancelada",VLOOKUP(B94,'BASE DE DADOS OPS'!$B$4:$P$6317,10,FALSE),"Liquidação Cancelada")</f>
        <v>46064</v>
      </c>
      <c r="W94" s="13">
        <f t="shared" si="15"/>
        <v>3</v>
      </c>
      <c r="X94" s="10">
        <f>VLOOKUP(A94,'BASE DE DADOS OPS'!$A$4:$P$6317,12,FALSE)</f>
        <v>855</v>
      </c>
      <c r="Y94" s="4">
        <f>IF(X94&lt;&gt;"Liquidação Cancelada",VLOOKUP(B94,'BASE DE DADOS OPS'!$B$5:$P$6302,12,FALSE),"Liquidação Cancelada")</f>
        <v>2113.3200000000002</v>
      </c>
      <c r="Z94" s="4">
        <f>IF(X94&lt;&gt;"Liquidação Cancelada",VLOOKUP(B94,'BASE DE DADOS OPS'!$B$5:$P$6302,14,FALSE),"Liquidação Cancelada")</f>
        <v>0</v>
      </c>
      <c r="AA94" s="4">
        <f>IF(X94&lt;&gt;"Liquidação Cancelada",VLOOKUP(B94,'BASE DE DADOS OPS'!$B$5:$P$6302,13,FALSE),"Liquidação Cancelada")</f>
        <v>2113.3200000000002</v>
      </c>
      <c r="AB94" s="4">
        <f t="shared" si="16"/>
        <v>2113.3200000000002</v>
      </c>
      <c r="AC94" s="3">
        <f t="shared" si="17"/>
        <v>0</v>
      </c>
      <c r="AD94" s="29"/>
    </row>
    <row r="95" spans="1:30" s="23" customFormat="1" ht="24.95" customHeight="1" x14ac:dyDescent="0.2">
      <c r="A95" s="23" t="str">
        <f t="shared" si="9"/>
        <v>1441|1440011|117|2026|54710693668|3611|9554,1</v>
      </c>
      <c r="B95" s="23" t="str">
        <f t="shared" si="10"/>
        <v>1441|1440011|117|2026|763</v>
      </c>
      <c r="C95" s="28" t="str">
        <f t="shared" si="11"/>
        <v>1440011|763</v>
      </c>
      <c r="D95" s="10">
        <v>1441</v>
      </c>
      <c r="E95" s="10">
        <v>1440011</v>
      </c>
      <c r="F95" s="36" t="str">
        <f t="shared" si="12"/>
        <v>117/2026</v>
      </c>
      <c r="G95" s="10">
        <v>117</v>
      </c>
      <c r="H95" s="10">
        <v>2026</v>
      </c>
      <c r="I95" s="36" t="str">
        <f t="shared" si="13"/>
        <v>10.1</v>
      </c>
      <c r="J95" s="10">
        <v>10</v>
      </c>
      <c r="K95" s="10">
        <v>1</v>
      </c>
      <c r="L95" s="10">
        <v>54710693668</v>
      </c>
      <c r="M95" s="11" t="s">
        <v>173</v>
      </c>
      <c r="N95" s="10">
        <v>3611</v>
      </c>
      <c r="O95" s="11" t="s">
        <v>117</v>
      </c>
      <c r="P95" s="9">
        <v>46059</v>
      </c>
      <c r="Q95" s="10">
        <v>1</v>
      </c>
      <c r="R95" s="3">
        <v>9554.1</v>
      </c>
      <c r="S95" s="3">
        <v>0</v>
      </c>
      <c r="T95" s="3">
        <v>0</v>
      </c>
      <c r="U95" s="33">
        <f t="shared" si="14"/>
        <v>9554.1</v>
      </c>
      <c r="V95" s="9">
        <f>IF(X95&lt;&gt;"Liquidação Cancelada",VLOOKUP(B95,'BASE DE DADOS OPS'!$B$4:$P$6317,10,FALSE),"Liquidação Cancelada")</f>
        <v>46063</v>
      </c>
      <c r="W95" s="13">
        <f t="shared" si="15"/>
        <v>2</v>
      </c>
      <c r="X95" s="10">
        <f>VLOOKUP(A95,'BASE DE DADOS OPS'!$A$4:$P$6317,12,FALSE)</f>
        <v>763</v>
      </c>
      <c r="Y95" s="4">
        <f>IF(X95&lt;&gt;"Liquidação Cancelada",VLOOKUP(B95,'BASE DE DADOS OPS'!$B$5:$P$6302,12,FALSE),"Liquidação Cancelada")</f>
        <v>9554.1</v>
      </c>
      <c r="Z95" s="4">
        <f>IF(X95&lt;&gt;"Liquidação Cancelada",VLOOKUP(B95,'BASE DE DADOS OPS'!$B$5:$P$6302,14,FALSE),"Liquidação Cancelada")</f>
        <v>1551.67</v>
      </c>
      <c r="AA95" s="4">
        <f>IF(X95&lt;&gt;"Liquidação Cancelada",VLOOKUP(B95,'BASE DE DADOS OPS'!$B$5:$P$6302,13,FALSE),"Liquidação Cancelada")</f>
        <v>8002.43</v>
      </c>
      <c r="AB95" s="4">
        <f t="shared" si="16"/>
        <v>8002.43</v>
      </c>
      <c r="AC95" s="3">
        <f t="shared" si="17"/>
        <v>0</v>
      </c>
      <c r="AD95" s="29"/>
    </row>
    <row r="96" spans="1:30" s="23" customFormat="1" ht="24.95" customHeight="1" x14ac:dyDescent="0.2">
      <c r="A96" s="23" t="str">
        <f t="shared" si="9"/>
        <v>1441|1440011|118|2026|16618025672|3611|3698,77</v>
      </c>
      <c r="B96" s="23" t="str">
        <f t="shared" si="10"/>
        <v>1441|1440011|118|2026|863</v>
      </c>
      <c r="C96" s="28" t="str">
        <f t="shared" si="11"/>
        <v>1440011|863</v>
      </c>
      <c r="D96" s="10">
        <v>1441</v>
      </c>
      <c r="E96" s="10">
        <v>1440011</v>
      </c>
      <c r="F96" s="36" t="str">
        <f t="shared" si="12"/>
        <v>118/2026</v>
      </c>
      <c r="G96" s="10">
        <v>118</v>
      </c>
      <c r="H96" s="10">
        <v>2026</v>
      </c>
      <c r="I96" s="36" t="str">
        <f t="shared" si="13"/>
        <v>10.1</v>
      </c>
      <c r="J96" s="10">
        <v>10</v>
      </c>
      <c r="K96" s="10">
        <v>1</v>
      </c>
      <c r="L96" s="10">
        <v>16618025672</v>
      </c>
      <c r="M96" s="11" t="s">
        <v>174</v>
      </c>
      <c r="N96" s="10">
        <v>3611</v>
      </c>
      <c r="O96" s="11" t="s">
        <v>117</v>
      </c>
      <c r="P96" s="9">
        <v>46059</v>
      </c>
      <c r="Q96" s="10">
        <v>1</v>
      </c>
      <c r="R96" s="3">
        <v>3698.77</v>
      </c>
      <c r="S96" s="3">
        <v>0</v>
      </c>
      <c r="T96" s="3">
        <v>0</v>
      </c>
      <c r="U96" s="33">
        <f t="shared" si="14"/>
        <v>3698.77</v>
      </c>
      <c r="V96" s="9">
        <f>IF(X96&lt;&gt;"Liquidação Cancelada",VLOOKUP(B96,'BASE DE DADOS OPS'!$B$4:$P$6317,10,FALSE),"Liquidação Cancelada")</f>
        <v>46064</v>
      </c>
      <c r="W96" s="13">
        <f t="shared" si="15"/>
        <v>3</v>
      </c>
      <c r="X96" s="10">
        <f>VLOOKUP(A96,'BASE DE DADOS OPS'!$A$4:$P$6317,12,FALSE)</f>
        <v>863</v>
      </c>
      <c r="Y96" s="4">
        <f>IF(X96&lt;&gt;"Liquidação Cancelada",VLOOKUP(B96,'BASE DE DADOS OPS'!$B$5:$P$6302,12,FALSE),"Liquidação Cancelada")</f>
        <v>3698.77</v>
      </c>
      <c r="Z96" s="4">
        <f>IF(X96&lt;&gt;"Liquidação Cancelada",VLOOKUP(B96,'BASE DE DADOS OPS'!$B$5:$P$6302,14,FALSE),"Liquidação Cancelada")</f>
        <v>0</v>
      </c>
      <c r="AA96" s="4">
        <f>IF(X96&lt;&gt;"Liquidação Cancelada",VLOOKUP(B96,'BASE DE DADOS OPS'!$B$5:$P$6302,13,FALSE),"Liquidação Cancelada")</f>
        <v>3698.77</v>
      </c>
      <c r="AB96" s="4">
        <f t="shared" si="16"/>
        <v>3698.77</v>
      </c>
      <c r="AC96" s="3">
        <f t="shared" si="17"/>
        <v>0</v>
      </c>
      <c r="AD96" s="29"/>
    </row>
    <row r="97" spans="1:30" s="23" customFormat="1" ht="24.95" customHeight="1" x14ac:dyDescent="0.2">
      <c r="A97" s="23" t="str">
        <f t="shared" si="9"/>
        <v>1441|1440011|119|2026|56445180604|3611|3343,34</v>
      </c>
      <c r="B97" s="23" t="str">
        <f t="shared" si="10"/>
        <v>1441|1440011|119|2026|902</v>
      </c>
      <c r="C97" s="28" t="str">
        <f t="shared" si="11"/>
        <v>1440011|902</v>
      </c>
      <c r="D97" s="10">
        <v>1441</v>
      </c>
      <c r="E97" s="10">
        <v>1440011</v>
      </c>
      <c r="F97" s="36" t="str">
        <f t="shared" si="12"/>
        <v>119/2026</v>
      </c>
      <c r="G97" s="10">
        <v>119</v>
      </c>
      <c r="H97" s="10">
        <v>2026</v>
      </c>
      <c r="I97" s="36" t="str">
        <f t="shared" si="13"/>
        <v>10.1</v>
      </c>
      <c r="J97" s="10">
        <v>10</v>
      </c>
      <c r="K97" s="10">
        <v>1</v>
      </c>
      <c r="L97" s="10">
        <v>56445180604</v>
      </c>
      <c r="M97" s="11" t="s">
        <v>175</v>
      </c>
      <c r="N97" s="10">
        <v>3611</v>
      </c>
      <c r="O97" s="11" t="s">
        <v>117</v>
      </c>
      <c r="P97" s="9">
        <v>46059</v>
      </c>
      <c r="Q97" s="10">
        <v>1</v>
      </c>
      <c r="R97" s="3">
        <v>3343.34</v>
      </c>
      <c r="S97" s="3">
        <v>0</v>
      </c>
      <c r="T97" s="3">
        <v>0</v>
      </c>
      <c r="U97" s="33">
        <f t="shared" si="14"/>
        <v>3343.34</v>
      </c>
      <c r="V97" s="9">
        <f>IF(X97&lt;&gt;"Liquidação Cancelada",VLOOKUP(B97,'BASE DE DADOS OPS'!$B$4:$P$6317,10,FALSE),"Liquidação Cancelada")</f>
        <v>46064</v>
      </c>
      <c r="W97" s="13">
        <f t="shared" si="15"/>
        <v>3</v>
      </c>
      <c r="X97" s="10">
        <f>VLOOKUP(A97,'BASE DE DADOS OPS'!$A$4:$P$6317,12,FALSE)</f>
        <v>902</v>
      </c>
      <c r="Y97" s="4">
        <f>IF(X97&lt;&gt;"Liquidação Cancelada",VLOOKUP(B97,'BASE DE DADOS OPS'!$B$5:$P$6302,12,FALSE),"Liquidação Cancelada")</f>
        <v>3343.34</v>
      </c>
      <c r="Z97" s="4">
        <f>IF(X97&lt;&gt;"Liquidação Cancelada",VLOOKUP(B97,'BASE DE DADOS OPS'!$B$5:$P$6302,14,FALSE),"Liquidação Cancelada")</f>
        <v>0</v>
      </c>
      <c r="AA97" s="4">
        <f>IF(X97&lt;&gt;"Liquidação Cancelada",VLOOKUP(B97,'BASE DE DADOS OPS'!$B$5:$P$6302,13,FALSE),"Liquidação Cancelada")</f>
        <v>3343.34</v>
      </c>
      <c r="AB97" s="4">
        <f t="shared" si="16"/>
        <v>3343.34</v>
      </c>
      <c r="AC97" s="3">
        <f t="shared" si="17"/>
        <v>0</v>
      </c>
      <c r="AD97" s="29"/>
    </row>
    <row r="98" spans="1:30" s="23" customFormat="1" ht="24.95" customHeight="1" x14ac:dyDescent="0.2">
      <c r="A98" s="23" t="str">
        <f t="shared" si="9"/>
        <v>1441|1440011|120|2026|62895958653|3611|1552,3</v>
      </c>
      <c r="B98" s="23" t="str">
        <f t="shared" si="10"/>
        <v>1441|1440011|120|2026|751</v>
      </c>
      <c r="C98" s="28" t="str">
        <f t="shared" si="11"/>
        <v>1440011|751</v>
      </c>
      <c r="D98" s="10">
        <v>1441</v>
      </c>
      <c r="E98" s="10">
        <v>1440011</v>
      </c>
      <c r="F98" s="36" t="str">
        <f t="shared" si="12"/>
        <v>120/2026</v>
      </c>
      <c r="G98" s="10">
        <v>120</v>
      </c>
      <c r="H98" s="10">
        <v>2026</v>
      </c>
      <c r="I98" s="36" t="str">
        <f t="shared" si="13"/>
        <v>10.1</v>
      </c>
      <c r="J98" s="10">
        <v>10</v>
      </c>
      <c r="K98" s="10">
        <v>1</v>
      </c>
      <c r="L98" s="10">
        <v>62895958653</v>
      </c>
      <c r="M98" s="11" t="s">
        <v>176</v>
      </c>
      <c r="N98" s="10">
        <v>3611</v>
      </c>
      <c r="O98" s="11" t="s">
        <v>117</v>
      </c>
      <c r="P98" s="9">
        <v>46059</v>
      </c>
      <c r="Q98" s="10">
        <v>1</v>
      </c>
      <c r="R98" s="3">
        <v>1552.3</v>
      </c>
      <c r="S98" s="3">
        <v>0</v>
      </c>
      <c r="T98" s="3">
        <v>0</v>
      </c>
      <c r="U98" s="33">
        <f t="shared" si="14"/>
        <v>1552.3</v>
      </c>
      <c r="V98" s="9">
        <f>IF(X98&lt;&gt;"Liquidação Cancelada",VLOOKUP(B98,'BASE DE DADOS OPS'!$B$4:$P$6317,10,FALSE),"Liquidação Cancelada")</f>
        <v>46063</v>
      </c>
      <c r="W98" s="13">
        <f t="shared" si="15"/>
        <v>2</v>
      </c>
      <c r="X98" s="10">
        <f>VLOOKUP(A98,'BASE DE DADOS OPS'!$A$4:$P$6317,12,FALSE)</f>
        <v>751</v>
      </c>
      <c r="Y98" s="4">
        <f>IF(X98&lt;&gt;"Liquidação Cancelada",VLOOKUP(B98,'BASE DE DADOS OPS'!$B$5:$P$6302,12,FALSE),"Liquidação Cancelada")</f>
        <v>1552.3</v>
      </c>
      <c r="Z98" s="4">
        <f>IF(X98&lt;&gt;"Liquidação Cancelada",VLOOKUP(B98,'BASE DE DADOS OPS'!$B$5:$P$6302,14,FALSE),"Liquidação Cancelada")</f>
        <v>0</v>
      </c>
      <c r="AA98" s="4">
        <f>IF(X98&lt;&gt;"Liquidação Cancelada",VLOOKUP(B98,'BASE DE DADOS OPS'!$B$5:$P$6302,13,FALSE),"Liquidação Cancelada")</f>
        <v>1552.3</v>
      </c>
      <c r="AB98" s="4">
        <f t="shared" si="16"/>
        <v>1552.3</v>
      </c>
      <c r="AC98" s="3">
        <f t="shared" si="17"/>
        <v>0</v>
      </c>
      <c r="AD98" s="29"/>
    </row>
    <row r="99" spans="1:30" s="23" customFormat="1" ht="24.95" customHeight="1" x14ac:dyDescent="0.2">
      <c r="A99" s="23" t="str">
        <f t="shared" si="9"/>
        <v>1441|1440011|121|2026|54565707691|3611|1552,3</v>
      </c>
      <c r="B99" s="23" t="str">
        <f t="shared" si="10"/>
        <v>1441|1440011|121|2026|748</v>
      </c>
      <c r="C99" s="28" t="str">
        <f t="shared" si="11"/>
        <v>1440011|748</v>
      </c>
      <c r="D99" s="10">
        <v>1441</v>
      </c>
      <c r="E99" s="10">
        <v>1440011</v>
      </c>
      <c r="F99" s="36" t="str">
        <f t="shared" si="12"/>
        <v>121/2026</v>
      </c>
      <c r="G99" s="10">
        <v>121</v>
      </c>
      <c r="H99" s="10">
        <v>2026</v>
      </c>
      <c r="I99" s="36" t="str">
        <f t="shared" si="13"/>
        <v>10.1</v>
      </c>
      <c r="J99" s="10">
        <v>10</v>
      </c>
      <c r="K99" s="10">
        <v>1</v>
      </c>
      <c r="L99" s="10">
        <v>54565707691</v>
      </c>
      <c r="M99" s="11" t="s">
        <v>177</v>
      </c>
      <c r="N99" s="10">
        <v>3611</v>
      </c>
      <c r="O99" s="11" t="s">
        <v>117</v>
      </c>
      <c r="P99" s="9">
        <v>46059</v>
      </c>
      <c r="Q99" s="10">
        <v>1</v>
      </c>
      <c r="R99" s="3">
        <v>1552.3</v>
      </c>
      <c r="S99" s="3">
        <v>0</v>
      </c>
      <c r="T99" s="3">
        <v>0</v>
      </c>
      <c r="U99" s="33">
        <f t="shared" si="14"/>
        <v>1552.3</v>
      </c>
      <c r="V99" s="9">
        <f>IF(X99&lt;&gt;"Liquidação Cancelada",VLOOKUP(B99,'BASE DE DADOS OPS'!$B$4:$P$6317,10,FALSE),"Liquidação Cancelada")</f>
        <v>46063</v>
      </c>
      <c r="W99" s="13">
        <f t="shared" si="15"/>
        <v>2</v>
      </c>
      <c r="X99" s="10">
        <f>VLOOKUP(A99,'BASE DE DADOS OPS'!$A$4:$P$6317,12,FALSE)</f>
        <v>748</v>
      </c>
      <c r="Y99" s="4">
        <f>IF(X99&lt;&gt;"Liquidação Cancelada",VLOOKUP(B99,'BASE DE DADOS OPS'!$B$5:$P$6302,12,FALSE),"Liquidação Cancelada")</f>
        <v>1552.3</v>
      </c>
      <c r="Z99" s="4">
        <f>IF(X99&lt;&gt;"Liquidação Cancelada",VLOOKUP(B99,'BASE DE DADOS OPS'!$B$5:$P$6302,14,FALSE),"Liquidação Cancelada")</f>
        <v>0</v>
      </c>
      <c r="AA99" s="4">
        <f>IF(X99&lt;&gt;"Liquidação Cancelada",VLOOKUP(B99,'BASE DE DADOS OPS'!$B$5:$P$6302,13,FALSE),"Liquidação Cancelada")</f>
        <v>1552.3</v>
      </c>
      <c r="AB99" s="4">
        <f t="shared" si="16"/>
        <v>1552.3</v>
      </c>
      <c r="AC99" s="3">
        <f t="shared" si="17"/>
        <v>0</v>
      </c>
      <c r="AD99" s="29"/>
    </row>
    <row r="100" spans="1:30" s="23" customFormat="1" ht="24.95" customHeight="1" x14ac:dyDescent="0.2">
      <c r="A100" s="23" t="str">
        <f t="shared" si="9"/>
        <v>1441|1440011|122|2026|62897306653|3611|1552,31</v>
      </c>
      <c r="B100" s="23" t="str">
        <f t="shared" si="10"/>
        <v>1441|1440011|122|2026|750</v>
      </c>
      <c r="C100" s="28" t="str">
        <f t="shared" si="11"/>
        <v>1440011|750</v>
      </c>
      <c r="D100" s="10">
        <v>1441</v>
      </c>
      <c r="E100" s="10">
        <v>1440011</v>
      </c>
      <c r="F100" s="36" t="str">
        <f t="shared" si="12"/>
        <v>122/2026</v>
      </c>
      <c r="G100" s="10">
        <v>122</v>
      </c>
      <c r="H100" s="10">
        <v>2026</v>
      </c>
      <c r="I100" s="36" t="str">
        <f t="shared" si="13"/>
        <v>10.1</v>
      </c>
      <c r="J100" s="10">
        <v>10</v>
      </c>
      <c r="K100" s="10">
        <v>1</v>
      </c>
      <c r="L100" s="10">
        <v>62897306653</v>
      </c>
      <c r="M100" s="11" t="s">
        <v>178</v>
      </c>
      <c r="N100" s="10">
        <v>3611</v>
      </c>
      <c r="O100" s="11" t="s">
        <v>117</v>
      </c>
      <c r="P100" s="9">
        <v>46059</v>
      </c>
      <c r="Q100" s="10">
        <v>1</v>
      </c>
      <c r="R100" s="3">
        <v>1552.31</v>
      </c>
      <c r="S100" s="3">
        <v>0</v>
      </c>
      <c r="T100" s="3">
        <v>0</v>
      </c>
      <c r="U100" s="33">
        <f t="shared" si="14"/>
        <v>1552.31</v>
      </c>
      <c r="V100" s="9">
        <f>IF(X100&lt;&gt;"Liquidação Cancelada",VLOOKUP(B100,'BASE DE DADOS OPS'!$B$4:$P$6317,10,FALSE),"Liquidação Cancelada")</f>
        <v>46063</v>
      </c>
      <c r="W100" s="13">
        <f t="shared" si="15"/>
        <v>2</v>
      </c>
      <c r="X100" s="10">
        <f>VLOOKUP(A100,'BASE DE DADOS OPS'!$A$4:$P$6317,12,FALSE)</f>
        <v>750</v>
      </c>
      <c r="Y100" s="4">
        <f>IF(X100&lt;&gt;"Liquidação Cancelada",VLOOKUP(B100,'BASE DE DADOS OPS'!$B$5:$P$6302,12,FALSE),"Liquidação Cancelada")</f>
        <v>1552.31</v>
      </c>
      <c r="Z100" s="4">
        <f>IF(X100&lt;&gt;"Liquidação Cancelada",VLOOKUP(B100,'BASE DE DADOS OPS'!$B$5:$P$6302,14,FALSE),"Liquidação Cancelada")</f>
        <v>0</v>
      </c>
      <c r="AA100" s="4">
        <f>IF(X100&lt;&gt;"Liquidação Cancelada",VLOOKUP(B100,'BASE DE DADOS OPS'!$B$5:$P$6302,13,FALSE),"Liquidação Cancelada")</f>
        <v>1552.31</v>
      </c>
      <c r="AB100" s="4">
        <f t="shared" si="16"/>
        <v>1552.31</v>
      </c>
      <c r="AC100" s="3">
        <f t="shared" si="17"/>
        <v>0</v>
      </c>
      <c r="AD100" s="29"/>
    </row>
    <row r="101" spans="1:30" s="23" customFormat="1" ht="24.95" customHeight="1" x14ac:dyDescent="0.2">
      <c r="A101" s="23" t="str">
        <f t="shared" si="9"/>
        <v>1441|1440011|125|2026|20660570610|3611|13721,82</v>
      </c>
      <c r="B101" s="23" t="str">
        <f t="shared" si="10"/>
        <v>1441|1440011|125|2026|889</v>
      </c>
      <c r="C101" s="28" t="str">
        <f t="shared" si="11"/>
        <v>1440011|889</v>
      </c>
      <c r="D101" s="10">
        <v>1441</v>
      </c>
      <c r="E101" s="10">
        <v>1440011</v>
      </c>
      <c r="F101" s="36" t="str">
        <f t="shared" si="12"/>
        <v>125/2026</v>
      </c>
      <c r="G101" s="10">
        <v>125</v>
      </c>
      <c r="H101" s="10">
        <v>2026</v>
      </c>
      <c r="I101" s="36" t="str">
        <f t="shared" si="13"/>
        <v>10.1</v>
      </c>
      <c r="J101" s="10">
        <v>10</v>
      </c>
      <c r="K101" s="10">
        <v>1</v>
      </c>
      <c r="L101" s="10">
        <v>20660570610</v>
      </c>
      <c r="M101" s="11" t="s">
        <v>181</v>
      </c>
      <c r="N101" s="10">
        <v>3611</v>
      </c>
      <c r="O101" s="11" t="s">
        <v>117</v>
      </c>
      <c r="P101" s="9">
        <v>46059</v>
      </c>
      <c r="Q101" s="10">
        <v>1</v>
      </c>
      <c r="R101" s="3">
        <v>13721.82</v>
      </c>
      <c r="S101" s="3">
        <v>0</v>
      </c>
      <c r="T101" s="3">
        <v>0</v>
      </c>
      <c r="U101" s="33">
        <f t="shared" si="14"/>
        <v>13721.82</v>
      </c>
      <c r="V101" s="9">
        <f>IF(X101&lt;&gt;"Liquidação Cancelada",VLOOKUP(B101,'BASE DE DADOS OPS'!$B$4:$P$6317,10,FALSE),"Liquidação Cancelada")</f>
        <v>46064</v>
      </c>
      <c r="W101" s="13">
        <f t="shared" si="15"/>
        <v>3</v>
      </c>
      <c r="X101" s="10">
        <f>VLOOKUP(A101,'BASE DE DADOS OPS'!$A$4:$P$6317,12,FALSE)</f>
        <v>889</v>
      </c>
      <c r="Y101" s="4">
        <f>IF(X101&lt;&gt;"Liquidação Cancelada",VLOOKUP(B101,'BASE DE DADOS OPS'!$B$5:$P$6302,12,FALSE),"Liquidação Cancelada")</f>
        <v>13721.82</v>
      </c>
      <c r="Z101" s="4">
        <f>IF(X101&lt;&gt;"Liquidação Cancelada",VLOOKUP(B101,'BASE DE DADOS OPS'!$B$5:$P$6302,14,FALSE),"Liquidação Cancelada")</f>
        <v>2697.79</v>
      </c>
      <c r="AA101" s="4">
        <f>IF(X101&lt;&gt;"Liquidação Cancelada",VLOOKUP(B101,'BASE DE DADOS OPS'!$B$5:$P$6302,13,FALSE),"Liquidação Cancelada")</f>
        <v>11024.03</v>
      </c>
      <c r="AB101" s="4">
        <f t="shared" si="16"/>
        <v>11024.029999999999</v>
      </c>
      <c r="AC101" s="3">
        <f t="shared" si="17"/>
        <v>1.8189894035458565E-12</v>
      </c>
      <c r="AD101" s="29"/>
    </row>
    <row r="102" spans="1:30" s="23" customFormat="1" ht="24.95" customHeight="1" x14ac:dyDescent="0.2">
      <c r="A102" s="23" t="str">
        <f t="shared" si="9"/>
        <v>1441|1440011|126|2026|95644954668|3611|9985,08</v>
      </c>
      <c r="B102" s="23" t="str">
        <f t="shared" si="10"/>
        <v>1441|1440011|126|2026|727</v>
      </c>
      <c r="C102" s="28" t="str">
        <f t="shared" si="11"/>
        <v>1440011|727</v>
      </c>
      <c r="D102" s="10">
        <v>1441</v>
      </c>
      <c r="E102" s="10">
        <v>1440011</v>
      </c>
      <c r="F102" s="36" t="str">
        <f t="shared" si="12"/>
        <v>126/2026</v>
      </c>
      <c r="G102" s="10">
        <v>126</v>
      </c>
      <c r="H102" s="10">
        <v>2026</v>
      </c>
      <c r="I102" s="36" t="str">
        <f t="shared" si="13"/>
        <v>10.1</v>
      </c>
      <c r="J102" s="10">
        <v>10</v>
      </c>
      <c r="K102" s="10">
        <v>1</v>
      </c>
      <c r="L102" s="10">
        <v>95644954668</v>
      </c>
      <c r="M102" s="11" t="s">
        <v>182</v>
      </c>
      <c r="N102" s="10">
        <v>3611</v>
      </c>
      <c r="O102" s="11" t="s">
        <v>117</v>
      </c>
      <c r="P102" s="9">
        <v>46059</v>
      </c>
      <c r="Q102" s="10">
        <v>1</v>
      </c>
      <c r="R102" s="3">
        <v>9985.08</v>
      </c>
      <c r="S102" s="3">
        <v>0</v>
      </c>
      <c r="T102" s="3">
        <v>0</v>
      </c>
      <c r="U102" s="33">
        <f t="shared" si="14"/>
        <v>9985.08</v>
      </c>
      <c r="V102" s="9">
        <f>IF(X102&lt;&gt;"Liquidação Cancelada",VLOOKUP(B102,'BASE DE DADOS OPS'!$B$4:$P$6317,10,FALSE),"Liquidação Cancelada")</f>
        <v>46062</v>
      </c>
      <c r="W102" s="13">
        <f t="shared" si="15"/>
        <v>1</v>
      </c>
      <c r="X102" s="10">
        <f>VLOOKUP(A102,'BASE DE DADOS OPS'!$A$4:$P$6317,12,FALSE)</f>
        <v>727</v>
      </c>
      <c r="Y102" s="4">
        <f>IF(X102&lt;&gt;"Liquidação Cancelada",VLOOKUP(B102,'BASE DE DADOS OPS'!$B$5:$P$6302,12,FALSE),"Liquidação Cancelada")</f>
        <v>9985.08</v>
      </c>
      <c r="Z102" s="4">
        <f>IF(X102&lt;&gt;"Liquidação Cancelada",VLOOKUP(B102,'BASE DE DADOS OPS'!$B$5:$P$6302,14,FALSE),"Liquidação Cancelada")</f>
        <v>1670.19</v>
      </c>
      <c r="AA102" s="4">
        <f>IF(X102&lt;&gt;"Liquidação Cancelada",VLOOKUP(B102,'BASE DE DADOS OPS'!$B$5:$P$6302,13,FALSE),"Liquidação Cancelada")</f>
        <v>8314.89</v>
      </c>
      <c r="AB102" s="4">
        <f t="shared" si="16"/>
        <v>8314.89</v>
      </c>
      <c r="AC102" s="3">
        <f t="shared" si="17"/>
        <v>0</v>
      </c>
      <c r="AD102" s="29"/>
    </row>
    <row r="103" spans="1:30" s="23" customFormat="1" ht="24.95" customHeight="1" x14ac:dyDescent="0.2">
      <c r="A103" s="23" t="str">
        <f t="shared" si="9"/>
        <v>1441|1440011|134|2026|12791300000115|3920|20000</v>
      </c>
      <c r="B103" s="23" t="str">
        <f t="shared" si="10"/>
        <v>1441|1440011|134|2026|752</v>
      </c>
      <c r="C103" s="28" t="str">
        <f t="shared" si="11"/>
        <v>1440011|752</v>
      </c>
      <c r="D103" s="10">
        <v>1441</v>
      </c>
      <c r="E103" s="10">
        <v>1440011</v>
      </c>
      <c r="F103" s="36" t="str">
        <f t="shared" si="12"/>
        <v>134/2026</v>
      </c>
      <c r="G103" s="10">
        <v>134</v>
      </c>
      <c r="H103" s="10">
        <v>2026</v>
      </c>
      <c r="I103" s="36" t="str">
        <f t="shared" si="13"/>
        <v>10.1</v>
      </c>
      <c r="J103" s="10">
        <v>10</v>
      </c>
      <c r="K103" s="10">
        <v>1</v>
      </c>
      <c r="L103" s="10">
        <v>12791300000115</v>
      </c>
      <c r="M103" s="11" t="s">
        <v>186</v>
      </c>
      <c r="N103" s="10">
        <v>3920</v>
      </c>
      <c r="O103" s="11" t="s">
        <v>117</v>
      </c>
      <c r="P103" s="9">
        <v>46059</v>
      </c>
      <c r="Q103" s="10">
        <v>1</v>
      </c>
      <c r="R103" s="3">
        <v>20000</v>
      </c>
      <c r="S103" s="3">
        <v>0</v>
      </c>
      <c r="T103" s="3">
        <v>0</v>
      </c>
      <c r="U103" s="33">
        <f t="shared" si="14"/>
        <v>20000</v>
      </c>
      <c r="V103" s="9">
        <f>IF(X103&lt;&gt;"Liquidação Cancelada",VLOOKUP(B103,'BASE DE DADOS OPS'!$B$4:$P$6317,10,FALSE),"Liquidação Cancelada")</f>
        <v>46063</v>
      </c>
      <c r="W103" s="13">
        <f t="shared" si="15"/>
        <v>2</v>
      </c>
      <c r="X103" s="10">
        <f>VLOOKUP(A103,'BASE DE DADOS OPS'!$A$4:$P$6317,12,FALSE)</f>
        <v>752</v>
      </c>
      <c r="Y103" s="4">
        <f>IF(X103&lt;&gt;"Liquidação Cancelada",VLOOKUP(B103,'BASE DE DADOS OPS'!$B$5:$P$6302,12,FALSE),"Liquidação Cancelada")</f>
        <v>20000</v>
      </c>
      <c r="Z103" s="4">
        <f>IF(X103&lt;&gt;"Liquidação Cancelada",VLOOKUP(B103,'BASE DE DADOS OPS'!$B$5:$P$6302,14,FALSE),"Liquidação Cancelada")</f>
        <v>960</v>
      </c>
      <c r="AA103" s="4">
        <f>IF(X103&lt;&gt;"Liquidação Cancelada",VLOOKUP(B103,'BASE DE DADOS OPS'!$B$5:$P$6302,13,FALSE),"Liquidação Cancelada")</f>
        <v>19040</v>
      </c>
      <c r="AB103" s="4">
        <f t="shared" si="16"/>
        <v>19040</v>
      </c>
      <c r="AC103" s="3">
        <f t="shared" si="17"/>
        <v>0</v>
      </c>
      <c r="AD103" s="29"/>
    </row>
    <row r="104" spans="1:30" s="23" customFormat="1" ht="24.95" customHeight="1" x14ac:dyDescent="0.2">
      <c r="A104" s="23" t="str">
        <f t="shared" si="9"/>
        <v>1441|1440011|135|2026|28771161000106|3920|5316,76</v>
      </c>
      <c r="B104" s="23" t="str">
        <f t="shared" si="10"/>
        <v>1441|1440011|135|2026|859</v>
      </c>
      <c r="C104" s="28" t="str">
        <f t="shared" si="11"/>
        <v>1440011|859</v>
      </c>
      <c r="D104" s="10">
        <v>1441</v>
      </c>
      <c r="E104" s="10">
        <v>1440011</v>
      </c>
      <c r="F104" s="36" t="str">
        <f t="shared" si="12"/>
        <v>135/2026</v>
      </c>
      <c r="G104" s="10">
        <v>135</v>
      </c>
      <c r="H104" s="10">
        <v>2026</v>
      </c>
      <c r="I104" s="36" t="str">
        <f t="shared" si="13"/>
        <v>10.1</v>
      </c>
      <c r="J104" s="10">
        <v>10</v>
      </c>
      <c r="K104" s="10">
        <v>1</v>
      </c>
      <c r="L104" s="10">
        <v>28771161000106</v>
      </c>
      <c r="M104" s="11" t="s">
        <v>187</v>
      </c>
      <c r="N104" s="10">
        <v>3920</v>
      </c>
      <c r="O104" s="11" t="s">
        <v>117</v>
      </c>
      <c r="P104" s="9">
        <v>46059</v>
      </c>
      <c r="Q104" s="10">
        <v>1</v>
      </c>
      <c r="R104" s="3">
        <v>5316.76</v>
      </c>
      <c r="S104" s="3">
        <v>0</v>
      </c>
      <c r="T104" s="3">
        <v>0</v>
      </c>
      <c r="U104" s="33">
        <f t="shared" si="14"/>
        <v>5316.76</v>
      </c>
      <c r="V104" s="9">
        <f>IF(X104&lt;&gt;"Liquidação Cancelada",VLOOKUP(B104,'BASE DE DADOS OPS'!$B$4:$P$6317,10,FALSE),"Liquidação Cancelada")</f>
        <v>46064</v>
      </c>
      <c r="W104" s="13">
        <f t="shared" si="15"/>
        <v>3</v>
      </c>
      <c r="X104" s="10">
        <f>VLOOKUP(A104,'BASE DE DADOS OPS'!$A$4:$P$6317,12,FALSE)</f>
        <v>859</v>
      </c>
      <c r="Y104" s="4">
        <f>IF(X104&lt;&gt;"Liquidação Cancelada",VLOOKUP(B104,'BASE DE DADOS OPS'!$B$5:$P$6302,12,FALSE),"Liquidação Cancelada")</f>
        <v>5316.76</v>
      </c>
      <c r="Z104" s="4">
        <f>IF(X104&lt;&gt;"Liquidação Cancelada",VLOOKUP(B104,'BASE DE DADOS OPS'!$B$5:$P$6302,14,FALSE),"Liquidação Cancelada")</f>
        <v>255.2</v>
      </c>
      <c r="AA104" s="4">
        <f>IF(X104&lt;&gt;"Liquidação Cancelada",VLOOKUP(B104,'BASE DE DADOS OPS'!$B$5:$P$6302,13,FALSE),"Liquidação Cancelada")</f>
        <v>5061.5600000000004</v>
      </c>
      <c r="AB104" s="4">
        <f t="shared" si="16"/>
        <v>5061.5600000000004</v>
      </c>
      <c r="AC104" s="3">
        <f t="shared" si="17"/>
        <v>0</v>
      </c>
      <c r="AD104" s="29"/>
    </row>
    <row r="105" spans="1:30" s="23" customFormat="1" ht="24.95" customHeight="1" x14ac:dyDescent="0.2">
      <c r="A105" s="23" t="str">
        <f t="shared" si="9"/>
        <v>1441|1440011|138|2026|58445252000104|3920|37200</v>
      </c>
      <c r="B105" s="23" t="str">
        <f t="shared" si="10"/>
        <v>1441|1440011|138|2026|754</v>
      </c>
      <c r="C105" s="28" t="str">
        <f t="shared" si="11"/>
        <v>1440011|754</v>
      </c>
      <c r="D105" s="10">
        <v>1441</v>
      </c>
      <c r="E105" s="10">
        <v>1440011</v>
      </c>
      <c r="F105" s="36" t="str">
        <f t="shared" si="12"/>
        <v>138/2026</v>
      </c>
      <c r="G105" s="10">
        <v>138</v>
      </c>
      <c r="H105" s="10">
        <v>2026</v>
      </c>
      <c r="I105" s="36" t="str">
        <f t="shared" si="13"/>
        <v>10.1</v>
      </c>
      <c r="J105" s="10">
        <v>10</v>
      </c>
      <c r="K105" s="10">
        <v>1</v>
      </c>
      <c r="L105" s="10">
        <v>58445252000104</v>
      </c>
      <c r="M105" s="11" t="s">
        <v>190</v>
      </c>
      <c r="N105" s="10">
        <v>3920</v>
      </c>
      <c r="O105" s="11" t="s">
        <v>117</v>
      </c>
      <c r="P105" s="9">
        <v>46059</v>
      </c>
      <c r="Q105" s="10">
        <v>1</v>
      </c>
      <c r="R105" s="3">
        <v>37200</v>
      </c>
      <c r="S105" s="3">
        <v>0</v>
      </c>
      <c r="T105" s="3">
        <v>0</v>
      </c>
      <c r="U105" s="33">
        <f t="shared" si="14"/>
        <v>37200</v>
      </c>
      <c r="V105" s="9">
        <f>IF(X105&lt;&gt;"Liquidação Cancelada",VLOOKUP(B105,'BASE DE DADOS OPS'!$B$4:$P$6317,10,FALSE),"Liquidação Cancelada")</f>
        <v>46063</v>
      </c>
      <c r="W105" s="13">
        <f t="shared" si="15"/>
        <v>2</v>
      </c>
      <c r="X105" s="10">
        <f>VLOOKUP(A105,'BASE DE DADOS OPS'!$A$4:$P$6317,12,FALSE)</f>
        <v>754</v>
      </c>
      <c r="Y105" s="4">
        <f>IF(X105&lt;&gt;"Liquidação Cancelada",VLOOKUP(B105,'BASE DE DADOS OPS'!$B$5:$P$6302,12,FALSE),"Liquidação Cancelada")</f>
        <v>37200</v>
      </c>
      <c r="Z105" s="4">
        <f>IF(X105&lt;&gt;"Liquidação Cancelada",VLOOKUP(B105,'BASE DE DADOS OPS'!$B$5:$P$6302,14,FALSE),"Liquidação Cancelada")</f>
        <v>1785.6</v>
      </c>
      <c r="AA105" s="4">
        <f>IF(X105&lt;&gt;"Liquidação Cancelada",VLOOKUP(B105,'BASE DE DADOS OPS'!$B$5:$P$6302,13,FALSE),"Liquidação Cancelada")</f>
        <v>35414.400000000001</v>
      </c>
      <c r="AB105" s="4">
        <f t="shared" si="16"/>
        <v>35414.400000000001</v>
      </c>
      <c r="AC105" s="3">
        <f t="shared" si="17"/>
        <v>0</v>
      </c>
      <c r="AD105" s="29"/>
    </row>
    <row r="106" spans="1:30" s="23" customFormat="1" ht="24.95" customHeight="1" x14ac:dyDescent="0.2">
      <c r="A106" s="23" t="str">
        <f t="shared" si="9"/>
        <v>1441|1440011|140|2026|9069772000154|3920|17332,26</v>
      </c>
      <c r="B106" s="23" t="str">
        <f t="shared" si="10"/>
        <v>1441|1440011|140|2026|739</v>
      </c>
      <c r="C106" s="28" t="str">
        <f t="shared" si="11"/>
        <v>1440011|739</v>
      </c>
      <c r="D106" s="10">
        <v>1441</v>
      </c>
      <c r="E106" s="10">
        <v>1440011</v>
      </c>
      <c r="F106" s="36" t="str">
        <f t="shared" si="12"/>
        <v>140/2026</v>
      </c>
      <c r="G106" s="10">
        <v>140</v>
      </c>
      <c r="H106" s="10">
        <v>2026</v>
      </c>
      <c r="I106" s="36" t="str">
        <f t="shared" si="13"/>
        <v>10.1</v>
      </c>
      <c r="J106" s="10">
        <v>10</v>
      </c>
      <c r="K106" s="10">
        <v>1</v>
      </c>
      <c r="L106" s="10">
        <v>9069772000154</v>
      </c>
      <c r="M106" s="11" t="s">
        <v>192</v>
      </c>
      <c r="N106" s="10">
        <v>3920</v>
      </c>
      <c r="O106" s="11" t="s">
        <v>117</v>
      </c>
      <c r="P106" s="9">
        <v>46059</v>
      </c>
      <c r="Q106" s="10">
        <v>1</v>
      </c>
      <c r="R106" s="3">
        <v>17332.259999999998</v>
      </c>
      <c r="S106" s="3">
        <v>0</v>
      </c>
      <c r="T106" s="3">
        <v>0</v>
      </c>
      <c r="U106" s="33">
        <f t="shared" si="14"/>
        <v>17332.259999999998</v>
      </c>
      <c r="V106" s="9">
        <f>IF(X106&lt;&gt;"Liquidação Cancelada",VLOOKUP(B106,'BASE DE DADOS OPS'!$B$4:$P$6317,10,FALSE),"Liquidação Cancelada")</f>
        <v>46062</v>
      </c>
      <c r="W106" s="13">
        <f t="shared" si="15"/>
        <v>1</v>
      </c>
      <c r="X106" s="10">
        <f>VLOOKUP(A106,'BASE DE DADOS OPS'!$A$4:$P$6317,12,FALSE)</f>
        <v>739</v>
      </c>
      <c r="Y106" s="4">
        <f>IF(X106&lt;&gt;"Liquidação Cancelada",VLOOKUP(B106,'BASE DE DADOS OPS'!$B$5:$P$6302,12,FALSE),"Liquidação Cancelada")</f>
        <v>17332.260000000002</v>
      </c>
      <c r="Z106" s="4">
        <f>IF(X106&lt;&gt;"Liquidação Cancelada",VLOOKUP(B106,'BASE DE DADOS OPS'!$B$5:$P$6302,14,FALSE),"Liquidação Cancelada")</f>
        <v>831.95</v>
      </c>
      <c r="AA106" s="4">
        <f>IF(X106&lt;&gt;"Liquidação Cancelada",VLOOKUP(B106,'BASE DE DADOS OPS'!$B$5:$P$6302,13,FALSE),"Liquidação Cancelada")</f>
        <v>16500.310000000001</v>
      </c>
      <c r="AB106" s="4">
        <f t="shared" si="16"/>
        <v>16500.310000000001</v>
      </c>
      <c r="AC106" s="3">
        <f t="shared" si="17"/>
        <v>-3.637978807091713E-12</v>
      </c>
      <c r="AD106" s="29"/>
    </row>
    <row r="107" spans="1:30" s="23" customFormat="1" ht="24.95" customHeight="1" x14ac:dyDescent="0.2">
      <c r="A107" s="23" t="str">
        <f t="shared" si="9"/>
        <v>1441|1440011|143|2026|37454422000147|3920|6934,9</v>
      </c>
      <c r="B107" s="23" t="str">
        <f t="shared" si="10"/>
        <v>1441|1440011|143|2026|903</v>
      </c>
      <c r="C107" s="28" t="str">
        <f t="shared" si="11"/>
        <v>1440011|903</v>
      </c>
      <c r="D107" s="10">
        <v>1441</v>
      </c>
      <c r="E107" s="10">
        <v>1440011</v>
      </c>
      <c r="F107" s="36" t="str">
        <f t="shared" si="12"/>
        <v>143/2026</v>
      </c>
      <c r="G107" s="10">
        <v>143</v>
      </c>
      <c r="H107" s="10">
        <v>2026</v>
      </c>
      <c r="I107" s="36" t="str">
        <f t="shared" si="13"/>
        <v>10.1</v>
      </c>
      <c r="J107" s="10">
        <v>10</v>
      </c>
      <c r="K107" s="10">
        <v>1</v>
      </c>
      <c r="L107" s="10">
        <v>37454422000147</v>
      </c>
      <c r="M107" s="11" t="s">
        <v>193</v>
      </c>
      <c r="N107" s="10">
        <v>3920</v>
      </c>
      <c r="O107" s="11" t="s">
        <v>117</v>
      </c>
      <c r="P107" s="9">
        <v>46059</v>
      </c>
      <c r="Q107" s="10">
        <v>1</v>
      </c>
      <c r="R107" s="3">
        <v>6934.9</v>
      </c>
      <c r="S107" s="3">
        <v>0</v>
      </c>
      <c r="T107" s="3">
        <v>0</v>
      </c>
      <c r="U107" s="33">
        <f t="shared" si="14"/>
        <v>6934.9</v>
      </c>
      <c r="V107" s="9">
        <f>IF(X107&lt;&gt;"Liquidação Cancelada",VLOOKUP(B107,'BASE DE DADOS OPS'!$B$4:$P$6317,10,FALSE),"Liquidação Cancelada")</f>
        <v>46064</v>
      </c>
      <c r="W107" s="13">
        <f t="shared" si="15"/>
        <v>3</v>
      </c>
      <c r="X107" s="10">
        <f>VLOOKUP(A107,'BASE DE DADOS OPS'!$A$4:$P$6317,12,FALSE)</f>
        <v>903</v>
      </c>
      <c r="Y107" s="4">
        <f>IF(X107&lt;&gt;"Liquidação Cancelada",VLOOKUP(B107,'BASE DE DADOS OPS'!$B$5:$P$6302,12,FALSE),"Liquidação Cancelada")</f>
        <v>6934.9</v>
      </c>
      <c r="Z107" s="4">
        <f>IF(X107&lt;&gt;"Liquidação Cancelada",VLOOKUP(B107,'BASE DE DADOS OPS'!$B$5:$P$6302,14,FALSE),"Liquidação Cancelada")</f>
        <v>776.12</v>
      </c>
      <c r="AA107" s="4">
        <f>IF(X107&lt;&gt;"Liquidação Cancelada",VLOOKUP(B107,'BASE DE DADOS OPS'!$B$5:$P$6302,13,FALSE),"Liquidação Cancelada")</f>
        <v>6158.78</v>
      </c>
      <c r="AB107" s="4">
        <f t="shared" si="16"/>
        <v>6158.78</v>
      </c>
      <c r="AC107" s="3">
        <f t="shared" si="17"/>
        <v>0</v>
      </c>
      <c r="AD107" s="29"/>
    </row>
    <row r="108" spans="1:30" s="23" customFormat="1" ht="24.95" customHeight="1" x14ac:dyDescent="0.2">
      <c r="A108" s="23" t="str">
        <f t="shared" si="9"/>
        <v>1441|1440011|144|2026|12723002000198|3920|4212,79</v>
      </c>
      <c r="B108" s="23" t="str">
        <f t="shared" si="10"/>
        <v>1441|1440011|144|2026|737</v>
      </c>
      <c r="C108" s="28" t="str">
        <f t="shared" si="11"/>
        <v>1440011|737</v>
      </c>
      <c r="D108" s="10">
        <v>1441</v>
      </c>
      <c r="E108" s="10">
        <v>1440011</v>
      </c>
      <c r="F108" s="36" t="str">
        <f t="shared" si="12"/>
        <v>144/2026</v>
      </c>
      <c r="G108" s="10">
        <v>144</v>
      </c>
      <c r="H108" s="10">
        <v>2026</v>
      </c>
      <c r="I108" s="36" t="str">
        <f t="shared" si="13"/>
        <v>10.1</v>
      </c>
      <c r="J108" s="10">
        <v>10</v>
      </c>
      <c r="K108" s="10">
        <v>1</v>
      </c>
      <c r="L108" s="10">
        <v>12723002000198</v>
      </c>
      <c r="M108" s="11" t="s">
        <v>194</v>
      </c>
      <c r="N108" s="10">
        <v>3920</v>
      </c>
      <c r="O108" s="11" t="s">
        <v>117</v>
      </c>
      <c r="P108" s="9">
        <v>46059</v>
      </c>
      <c r="Q108" s="10">
        <v>1</v>
      </c>
      <c r="R108" s="3">
        <v>4212.79</v>
      </c>
      <c r="S108" s="3">
        <v>0</v>
      </c>
      <c r="T108" s="3">
        <v>0</v>
      </c>
      <c r="U108" s="33">
        <f t="shared" si="14"/>
        <v>4212.79</v>
      </c>
      <c r="V108" s="9">
        <f>IF(X108&lt;&gt;"Liquidação Cancelada",VLOOKUP(B108,'BASE DE DADOS OPS'!$B$4:$P$6317,10,FALSE),"Liquidação Cancelada")</f>
        <v>46062</v>
      </c>
      <c r="W108" s="13">
        <f t="shared" si="15"/>
        <v>1</v>
      </c>
      <c r="X108" s="10">
        <f>VLOOKUP(A108,'BASE DE DADOS OPS'!$A$4:$P$6317,12,FALSE)</f>
        <v>737</v>
      </c>
      <c r="Y108" s="4">
        <f>IF(X108&lt;&gt;"Liquidação Cancelada",VLOOKUP(B108,'BASE DE DADOS OPS'!$B$5:$P$6302,12,FALSE),"Liquidação Cancelada")</f>
        <v>4212.79</v>
      </c>
      <c r="Z108" s="4">
        <f>IF(X108&lt;&gt;"Liquidação Cancelada",VLOOKUP(B108,'BASE DE DADOS OPS'!$B$5:$P$6302,14,FALSE),"Liquidação Cancelada")</f>
        <v>202.21</v>
      </c>
      <c r="AA108" s="4">
        <f>IF(X108&lt;&gt;"Liquidação Cancelada",VLOOKUP(B108,'BASE DE DADOS OPS'!$B$5:$P$6302,13,FALSE),"Liquidação Cancelada")</f>
        <v>4010.58</v>
      </c>
      <c r="AB108" s="4">
        <f t="shared" si="16"/>
        <v>4010.58</v>
      </c>
      <c r="AC108" s="3">
        <f t="shared" si="17"/>
        <v>0</v>
      </c>
      <c r="AD108" s="29"/>
    </row>
    <row r="109" spans="1:30" s="23" customFormat="1" ht="24.95" customHeight="1" x14ac:dyDescent="0.2">
      <c r="A109" s="23" t="str">
        <f t="shared" si="9"/>
        <v>1441|1440011|145|2026|52549488000104|3920|28000</v>
      </c>
      <c r="B109" s="23" t="str">
        <f t="shared" si="10"/>
        <v>1441|1440011|145|2026|757</v>
      </c>
      <c r="C109" s="28" t="str">
        <f t="shared" si="11"/>
        <v>1440011|757</v>
      </c>
      <c r="D109" s="10">
        <v>1441</v>
      </c>
      <c r="E109" s="10">
        <v>1440011</v>
      </c>
      <c r="F109" s="36" t="str">
        <f t="shared" si="12"/>
        <v>145/2026</v>
      </c>
      <c r="G109" s="10">
        <v>145</v>
      </c>
      <c r="H109" s="10">
        <v>2026</v>
      </c>
      <c r="I109" s="36" t="str">
        <f t="shared" si="13"/>
        <v>10.1</v>
      </c>
      <c r="J109" s="10">
        <v>10</v>
      </c>
      <c r="K109" s="10">
        <v>1</v>
      </c>
      <c r="L109" s="10">
        <v>52549488000104</v>
      </c>
      <c r="M109" s="11" t="s">
        <v>195</v>
      </c>
      <c r="N109" s="10">
        <v>3920</v>
      </c>
      <c r="O109" s="11" t="s">
        <v>117</v>
      </c>
      <c r="P109" s="9">
        <v>46059</v>
      </c>
      <c r="Q109" s="10">
        <v>1</v>
      </c>
      <c r="R109" s="3">
        <v>28000</v>
      </c>
      <c r="S109" s="3">
        <v>0</v>
      </c>
      <c r="T109" s="3">
        <v>0</v>
      </c>
      <c r="U109" s="33">
        <f t="shared" si="14"/>
        <v>28000</v>
      </c>
      <c r="V109" s="9">
        <f>IF(X109&lt;&gt;"Liquidação Cancelada",VLOOKUP(B109,'BASE DE DADOS OPS'!$B$4:$P$6317,10,FALSE),"Liquidação Cancelada")</f>
        <v>46063</v>
      </c>
      <c r="W109" s="13">
        <f t="shared" si="15"/>
        <v>2</v>
      </c>
      <c r="X109" s="10">
        <f>VLOOKUP(A109,'BASE DE DADOS OPS'!$A$4:$P$6317,12,FALSE)</f>
        <v>757</v>
      </c>
      <c r="Y109" s="4">
        <f>IF(X109&lt;&gt;"Liquidação Cancelada",VLOOKUP(B109,'BASE DE DADOS OPS'!$B$5:$P$6302,12,FALSE),"Liquidação Cancelada")</f>
        <v>28000</v>
      </c>
      <c r="Z109" s="4">
        <f>IF(X109&lt;&gt;"Liquidação Cancelada",VLOOKUP(B109,'BASE DE DADOS OPS'!$B$5:$P$6302,14,FALSE),"Liquidação Cancelada")</f>
        <v>1344</v>
      </c>
      <c r="AA109" s="4">
        <f>IF(X109&lt;&gt;"Liquidação Cancelada",VLOOKUP(B109,'BASE DE DADOS OPS'!$B$5:$P$6302,13,FALSE),"Liquidação Cancelada")</f>
        <v>26656</v>
      </c>
      <c r="AB109" s="4">
        <f t="shared" si="16"/>
        <v>26656</v>
      </c>
      <c r="AC109" s="3">
        <f t="shared" si="17"/>
        <v>0</v>
      </c>
      <c r="AD109" s="29"/>
    </row>
    <row r="110" spans="1:30" s="23" customFormat="1" ht="24.95" customHeight="1" x14ac:dyDescent="0.2">
      <c r="A110" s="23" t="str">
        <f t="shared" si="9"/>
        <v>1441|1440011|146|2026|64486426000180|3920|12500</v>
      </c>
      <c r="B110" s="23" t="str">
        <f t="shared" si="10"/>
        <v>1441|1440011|146|2026|678</v>
      </c>
      <c r="C110" s="28" t="str">
        <f t="shared" si="11"/>
        <v>1440011|678</v>
      </c>
      <c r="D110" s="10">
        <v>1441</v>
      </c>
      <c r="E110" s="10">
        <v>1440011</v>
      </c>
      <c r="F110" s="36" t="str">
        <f t="shared" si="12"/>
        <v>146/2026</v>
      </c>
      <c r="G110" s="10">
        <v>146</v>
      </c>
      <c r="H110" s="10">
        <v>2026</v>
      </c>
      <c r="I110" s="36" t="str">
        <f t="shared" si="13"/>
        <v>10.1</v>
      </c>
      <c r="J110" s="10">
        <v>10</v>
      </c>
      <c r="K110" s="10">
        <v>1</v>
      </c>
      <c r="L110" s="10">
        <v>64486426000180</v>
      </c>
      <c r="M110" s="11" t="s">
        <v>196</v>
      </c>
      <c r="N110" s="10">
        <v>3920</v>
      </c>
      <c r="O110" s="11" t="s">
        <v>117</v>
      </c>
      <c r="P110" s="9">
        <v>46059</v>
      </c>
      <c r="Q110" s="10">
        <v>1</v>
      </c>
      <c r="R110" s="3">
        <v>12500</v>
      </c>
      <c r="S110" s="3">
        <v>0</v>
      </c>
      <c r="T110" s="3">
        <v>0</v>
      </c>
      <c r="U110" s="33">
        <f t="shared" si="14"/>
        <v>12500</v>
      </c>
      <c r="V110" s="9">
        <f>IF(X110&lt;&gt;"Liquidação Cancelada",VLOOKUP(B110,'BASE DE DADOS OPS'!$B$4:$P$6317,10,FALSE),"Liquidação Cancelada")</f>
        <v>46062</v>
      </c>
      <c r="W110" s="13">
        <f t="shared" si="15"/>
        <v>1</v>
      </c>
      <c r="X110" s="10">
        <f>VLOOKUP(A110,'BASE DE DADOS OPS'!$A$4:$P$6317,12,FALSE)</f>
        <v>678</v>
      </c>
      <c r="Y110" s="4">
        <f>IF(X110&lt;&gt;"Liquidação Cancelada",VLOOKUP(B110,'BASE DE DADOS OPS'!$B$5:$P$6302,12,FALSE),"Liquidação Cancelada")</f>
        <v>12500</v>
      </c>
      <c r="Z110" s="4">
        <f>IF(X110&lt;&gt;"Liquidação Cancelada",VLOOKUP(B110,'BASE DE DADOS OPS'!$B$5:$P$6302,14,FALSE),"Liquidação Cancelada")</f>
        <v>600</v>
      </c>
      <c r="AA110" s="4">
        <f>IF(X110&lt;&gt;"Liquidação Cancelada",VLOOKUP(B110,'BASE DE DADOS OPS'!$B$5:$P$6302,13,FALSE),"Liquidação Cancelada")</f>
        <v>11900</v>
      </c>
      <c r="AB110" s="4">
        <f t="shared" si="16"/>
        <v>11900</v>
      </c>
      <c r="AC110" s="3">
        <f t="shared" si="17"/>
        <v>0</v>
      </c>
      <c r="AD110" s="29"/>
    </row>
    <row r="111" spans="1:30" s="23" customFormat="1" ht="24.95" customHeight="1" x14ac:dyDescent="0.2">
      <c r="A111" s="23" t="str">
        <f t="shared" si="9"/>
        <v>1441|1440011|147|2026|35502073000166|3920|10267,32</v>
      </c>
      <c r="B111" s="23" t="str">
        <f t="shared" si="10"/>
        <v>1441|1440011|147|2026|875</v>
      </c>
      <c r="C111" s="28" t="str">
        <f t="shared" si="11"/>
        <v>1440011|875</v>
      </c>
      <c r="D111" s="10">
        <v>1441</v>
      </c>
      <c r="E111" s="10">
        <v>1440011</v>
      </c>
      <c r="F111" s="36" t="str">
        <f t="shared" si="12"/>
        <v>147/2026</v>
      </c>
      <c r="G111" s="10">
        <v>147</v>
      </c>
      <c r="H111" s="10">
        <v>2026</v>
      </c>
      <c r="I111" s="36" t="str">
        <f t="shared" si="13"/>
        <v>10.1</v>
      </c>
      <c r="J111" s="10">
        <v>10</v>
      </c>
      <c r="K111" s="10">
        <v>1</v>
      </c>
      <c r="L111" s="10">
        <v>35502073000166</v>
      </c>
      <c r="M111" s="11" t="s">
        <v>197</v>
      </c>
      <c r="N111" s="10">
        <v>3920</v>
      </c>
      <c r="O111" s="11" t="s">
        <v>117</v>
      </c>
      <c r="P111" s="9">
        <v>46059</v>
      </c>
      <c r="Q111" s="10">
        <v>1</v>
      </c>
      <c r="R111" s="3">
        <v>10267.32</v>
      </c>
      <c r="S111" s="3">
        <v>0</v>
      </c>
      <c r="T111" s="3">
        <v>0</v>
      </c>
      <c r="U111" s="33">
        <f t="shared" si="14"/>
        <v>10267.32</v>
      </c>
      <c r="V111" s="9">
        <f>IF(X111&lt;&gt;"Liquidação Cancelada",VLOOKUP(B111,'BASE DE DADOS OPS'!$B$4:$P$6317,10,FALSE),"Liquidação Cancelada")</f>
        <v>46064</v>
      </c>
      <c r="W111" s="13">
        <f t="shared" si="15"/>
        <v>3</v>
      </c>
      <c r="X111" s="10">
        <f>VLOOKUP(A111,'BASE DE DADOS OPS'!$A$4:$P$6317,12,FALSE)</f>
        <v>875</v>
      </c>
      <c r="Y111" s="4">
        <f>IF(X111&lt;&gt;"Liquidação Cancelada",VLOOKUP(B111,'BASE DE DADOS OPS'!$B$5:$P$6302,12,FALSE),"Liquidação Cancelada")</f>
        <v>10267.32</v>
      </c>
      <c r="Z111" s="4">
        <f>IF(X111&lt;&gt;"Liquidação Cancelada",VLOOKUP(B111,'BASE DE DADOS OPS'!$B$5:$P$6302,14,FALSE),"Liquidação Cancelada")</f>
        <v>492.83</v>
      </c>
      <c r="AA111" s="4">
        <f>IF(X111&lt;&gt;"Liquidação Cancelada",VLOOKUP(B111,'BASE DE DADOS OPS'!$B$5:$P$6302,13,FALSE),"Liquidação Cancelada")</f>
        <v>9774.49</v>
      </c>
      <c r="AB111" s="4">
        <f t="shared" si="16"/>
        <v>9774.49</v>
      </c>
      <c r="AC111" s="3">
        <f t="shared" si="17"/>
        <v>0</v>
      </c>
      <c r="AD111" s="29"/>
    </row>
    <row r="112" spans="1:30" s="23" customFormat="1" ht="24.95" customHeight="1" x14ac:dyDescent="0.2">
      <c r="A112" s="23" t="str">
        <f t="shared" si="9"/>
        <v>1441|1440011|148|2026|31519474000178|3920|17300</v>
      </c>
      <c r="B112" s="23" t="str">
        <f t="shared" si="10"/>
        <v>1441|1440011|148|2026|896</v>
      </c>
      <c r="C112" s="28" t="str">
        <f t="shared" si="11"/>
        <v>1440011|896</v>
      </c>
      <c r="D112" s="10">
        <v>1441</v>
      </c>
      <c r="E112" s="10">
        <v>1440011</v>
      </c>
      <c r="F112" s="36" t="str">
        <f t="shared" si="12"/>
        <v>148/2026</v>
      </c>
      <c r="G112" s="10">
        <v>148</v>
      </c>
      <c r="H112" s="10">
        <v>2026</v>
      </c>
      <c r="I112" s="36" t="str">
        <f t="shared" si="13"/>
        <v>10.1</v>
      </c>
      <c r="J112" s="10">
        <v>10</v>
      </c>
      <c r="K112" s="10">
        <v>1</v>
      </c>
      <c r="L112" s="10">
        <v>31519474000178</v>
      </c>
      <c r="M112" s="11" t="s">
        <v>198</v>
      </c>
      <c r="N112" s="10">
        <v>3920</v>
      </c>
      <c r="O112" s="11" t="s">
        <v>117</v>
      </c>
      <c r="P112" s="9">
        <v>46059</v>
      </c>
      <c r="Q112" s="10">
        <v>1</v>
      </c>
      <c r="R112" s="3">
        <v>17300</v>
      </c>
      <c r="S112" s="3">
        <v>0</v>
      </c>
      <c r="T112" s="3">
        <v>0</v>
      </c>
      <c r="U112" s="33">
        <f t="shared" si="14"/>
        <v>17300</v>
      </c>
      <c r="V112" s="9">
        <f>IF(X112&lt;&gt;"Liquidação Cancelada",VLOOKUP(B112,'BASE DE DADOS OPS'!$B$4:$P$6317,10,FALSE),"Liquidação Cancelada")</f>
        <v>46064</v>
      </c>
      <c r="W112" s="13">
        <f t="shared" si="15"/>
        <v>3</v>
      </c>
      <c r="X112" s="10">
        <f>VLOOKUP(A112,'BASE DE DADOS OPS'!$A$4:$P$6317,12,FALSE)</f>
        <v>896</v>
      </c>
      <c r="Y112" s="4">
        <f>IF(X112&lt;&gt;"Liquidação Cancelada",VLOOKUP(B112,'BASE DE DADOS OPS'!$B$5:$P$6302,12,FALSE),"Liquidação Cancelada")</f>
        <v>17300</v>
      </c>
      <c r="Z112" s="4">
        <f>IF(X112&lt;&gt;"Liquidação Cancelada",VLOOKUP(B112,'BASE DE DADOS OPS'!$B$5:$P$6302,14,FALSE),"Liquidação Cancelada")</f>
        <v>830.4</v>
      </c>
      <c r="AA112" s="4">
        <f>IF(X112&lt;&gt;"Liquidação Cancelada",VLOOKUP(B112,'BASE DE DADOS OPS'!$B$5:$P$6302,13,FALSE),"Liquidação Cancelada")</f>
        <v>16469.599999999999</v>
      </c>
      <c r="AB112" s="4">
        <f t="shared" si="16"/>
        <v>16469.599999999999</v>
      </c>
      <c r="AC112" s="3">
        <f t="shared" si="17"/>
        <v>0</v>
      </c>
      <c r="AD112" s="29"/>
    </row>
    <row r="113" spans="1:30" s="23" customFormat="1" ht="24.95" customHeight="1" x14ac:dyDescent="0.2">
      <c r="A113" s="23" t="str">
        <f t="shared" si="9"/>
        <v>1441|1440011|153|2026|3922282000172|3920|800</v>
      </c>
      <c r="B113" s="23" t="str">
        <f t="shared" si="10"/>
        <v>1441|1440011|153|2026|911</v>
      </c>
      <c r="C113" s="28" t="str">
        <f t="shared" si="11"/>
        <v>1440011|911</v>
      </c>
      <c r="D113" s="10">
        <v>1441</v>
      </c>
      <c r="E113" s="10">
        <v>1440011</v>
      </c>
      <c r="F113" s="36" t="str">
        <f t="shared" si="12"/>
        <v>153/2026</v>
      </c>
      <c r="G113" s="10">
        <v>153</v>
      </c>
      <c r="H113" s="10">
        <v>2026</v>
      </c>
      <c r="I113" s="36" t="str">
        <f t="shared" si="13"/>
        <v>10.1</v>
      </c>
      <c r="J113" s="10">
        <v>10</v>
      </c>
      <c r="K113" s="10">
        <v>1</v>
      </c>
      <c r="L113" s="10">
        <v>3922282000172</v>
      </c>
      <c r="M113" s="11" t="s">
        <v>201</v>
      </c>
      <c r="N113" s="10">
        <v>3920</v>
      </c>
      <c r="O113" s="11" t="s">
        <v>117</v>
      </c>
      <c r="P113" s="9">
        <v>46059</v>
      </c>
      <c r="Q113" s="10">
        <v>1</v>
      </c>
      <c r="R113" s="3">
        <v>800</v>
      </c>
      <c r="S113" s="3">
        <v>0</v>
      </c>
      <c r="T113" s="3">
        <v>0</v>
      </c>
      <c r="U113" s="33">
        <f t="shared" si="14"/>
        <v>800</v>
      </c>
      <c r="V113" s="9">
        <f>IF(X113&lt;&gt;"Liquidação Cancelada",VLOOKUP(B113,'BASE DE DADOS OPS'!$B$4:$P$6317,10,FALSE),"Liquidação Cancelada")</f>
        <v>46064</v>
      </c>
      <c r="W113" s="13">
        <f t="shared" si="15"/>
        <v>3</v>
      </c>
      <c r="X113" s="10">
        <f>VLOOKUP(A113,'BASE DE DADOS OPS'!$A$4:$P$6317,12,FALSE)</f>
        <v>911</v>
      </c>
      <c r="Y113" s="4">
        <f>IF(X113&lt;&gt;"Liquidação Cancelada",VLOOKUP(B113,'BASE DE DADOS OPS'!$B$5:$P$6302,12,FALSE),"Liquidação Cancelada")</f>
        <v>800</v>
      </c>
      <c r="Z113" s="4">
        <f>IF(X113&lt;&gt;"Liquidação Cancelada",VLOOKUP(B113,'BASE DE DADOS OPS'!$B$5:$P$6302,14,FALSE),"Liquidação Cancelada")</f>
        <v>38.4</v>
      </c>
      <c r="AA113" s="4">
        <f>IF(X113&lt;&gt;"Liquidação Cancelada",VLOOKUP(B113,'BASE DE DADOS OPS'!$B$5:$P$6302,13,FALSE),"Liquidação Cancelada")</f>
        <v>761.6</v>
      </c>
      <c r="AB113" s="4">
        <f t="shared" si="16"/>
        <v>761.6</v>
      </c>
      <c r="AC113" s="3">
        <f t="shared" si="17"/>
        <v>0</v>
      </c>
      <c r="AD113" s="29"/>
    </row>
    <row r="114" spans="1:30" s="23" customFormat="1" ht="24.95" customHeight="1" x14ac:dyDescent="0.2">
      <c r="A114" s="23" t="str">
        <f t="shared" si="9"/>
        <v>1441|1440011|159|2026|28309420000173|3921|622,86</v>
      </c>
      <c r="B114" s="23" t="str">
        <f t="shared" si="10"/>
        <v>1441|1440011|159|2026|704</v>
      </c>
      <c r="C114" s="28" t="str">
        <f t="shared" si="11"/>
        <v>1440011|704</v>
      </c>
      <c r="D114" s="10">
        <v>1441</v>
      </c>
      <c r="E114" s="10">
        <v>1440011</v>
      </c>
      <c r="F114" s="36" t="str">
        <f t="shared" si="12"/>
        <v>159/2026</v>
      </c>
      <c r="G114" s="10">
        <v>159</v>
      </c>
      <c r="H114" s="10">
        <v>2026</v>
      </c>
      <c r="I114" s="36" t="str">
        <f t="shared" si="13"/>
        <v>10.1</v>
      </c>
      <c r="J114" s="10">
        <v>10</v>
      </c>
      <c r="K114" s="10">
        <v>1</v>
      </c>
      <c r="L114" s="10">
        <v>28309420000173</v>
      </c>
      <c r="M114" s="11" t="s">
        <v>208</v>
      </c>
      <c r="N114" s="10">
        <v>3921</v>
      </c>
      <c r="O114" s="11" t="s">
        <v>205</v>
      </c>
      <c r="P114" s="9">
        <v>46059</v>
      </c>
      <c r="Q114" s="10">
        <v>1</v>
      </c>
      <c r="R114" s="3">
        <v>655.64</v>
      </c>
      <c r="S114" s="3">
        <v>32.78</v>
      </c>
      <c r="T114" s="3">
        <v>0</v>
      </c>
      <c r="U114" s="33">
        <f t="shared" si="14"/>
        <v>622.86</v>
      </c>
      <c r="V114" s="9">
        <f>IF(X114&lt;&gt;"Liquidação Cancelada",VLOOKUP(B114,'BASE DE DADOS OPS'!$B$4:$P$6317,10,FALSE),"Liquidação Cancelada")</f>
        <v>46062</v>
      </c>
      <c r="W114" s="13">
        <f t="shared" si="15"/>
        <v>1</v>
      </c>
      <c r="X114" s="10">
        <f>VLOOKUP(A114,'BASE DE DADOS OPS'!$A$4:$P$6317,12,FALSE)</f>
        <v>704</v>
      </c>
      <c r="Y114" s="4">
        <f>IF(X114&lt;&gt;"Liquidação Cancelada",VLOOKUP(B114,'BASE DE DADOS OPS'!$B$5:$P$6302,12,FALSE),"Liquidação Cancelada")</f>
        <v>622.86</v>
      </c>
      <c r="Z114" s="4">
        <f>IF(X114&lt;&gt;"Liquidação Cancelada",VLOOKUP(B114,'BASE DE DADOS OPS'!$B$5:$P$6302,14,FALSE),"Liquidação Cancelada")</f>
        <v>0</v>
      </c>
      <c r="AA114" s="4">
        <f>IF(X114&lt;&gt;"Liquidação Cancelada",VLOOKUP(B114,'BASE DE DADOS OPS'!$B$5:$P$6302,13,FALSE),"Liquidação Cancelada")</f>
        <v>622.86</v>
      </c>
      <c r="AB114" s="4">
        <f t="shared" si="16"/>
        <v>622.86</v>
      </c>
      <c r="AC114" s="3">
        <f t="shared" si="17"/>
        <v>0</v>
      </c>
      <c r="AD114" s="29"/>
    </row>
    <row r="115" spans="1:30" s="23" customFormat="1" ht="24.95" customHeight="1" x14ac:dyDescent="0.2">
      <c r="A115" s="23" t="str">
        <f t="shared" si="9"/>
        <v>1441|1440011|159|2026|28309420000173|3921|3213,55</v>
      </c>
      <c r="B115" s="23" t="str">
        <f t="shared" si="10"/>
        <v>1441|1440011|159|2026|708</v>
      </c>
      <c r="C115" s="28" t="str">
        <f t="shared" si="11"/>
        <v>1440011|708</v>
      </c>
      <c r="D115" s="10">
        <v>1441</v>
      </c>
      <c r="E115" s="10">
        <v>1440011</v>
      </c>
      <c r="F115" s="36" t="str">
        <f t="shared" si="12"/>
        <v>159/2026</v>
      </c>
      <c r="G115" s="10">
        <v>159</v>
      </c>
      <c r="H115" s="10">
        <v>2026</v>
      </c>
      <c r="I115" s="36" t="str">
        <f t="shared" si="13"/>
        <v>10.1</v>
      </c>
      <c r="J115" s="10">
        <v>10</v>
      </c>
      <c r="K115" s="10">
        <v>1</v>
      </c>
      <c r="L115" s="10">
        <v>28309420000173</v>
      </c>
      <c r="M115" s="11" t="s">
        <v>208</v>
      </c>
      <c r="N115" s="10">
        <v>3921</v>
      </c>
      <c r="O115" s="11" t="s">
        <v>205</v>
      </c>
      <c r="P115" s="9">
        <v>46059</v>
      </c>
      <c r="Q115" s="10">
        <v>2</v>
      </c>
      <c r="R115" s="3">
        <v>3213.55</v>
      </c>
      <c r="S115" s="3">
        <v>0</v>
      </c>
      <c r="T115" s="3">
        <v>0</v>
      </c>
      <c r="U115" s="33">
        <f t="shared" si="14"/>
        <v>3213.55</v>
      </c>
      <c r="V115" s="9">
        <f>IF(X115&lt;&gt;"Liquidação Cancelada",VLOOKUP(B115,'BASE DE DADOS OPS'!$B$4:$P$6317,10,FALSE),"Liquidação Cancelada")</f>
        <v>46062</v>
      </c>
      <c r="W115" s="13">
        <f t="shared" si="15"/>
        <v>1</v>
      </c>
      <c r="X115" s="10">
        <f>VLOOKUP(A115,'BASE DE DADOS OPS'!$A$4:$P$6317,12,FALSE)</f>
        <v>708</v>
      </c>
      <c r="Y115" s="4">
        <f>IF(X115&lt;&gt;"Liquidação Cancelada",VLOOKUP(B115,'BASE DE DADOS OPS'!$B$5:$P$6302,12,FALSE),"Liquidação Cancelada")</f>
        <v>3213.55</v>
      </c>
      <c r="Z115" s="4">
        <f>IF(X115&lt;&gt;"Liquidação Cancelada",VLOOKUP(B115,'BASE DE DADOS OPS'!$B$5:$P$6302,14,FALSE),"Liquidação Cancelada")</f>
        <v>0</v>
      </c>
      <c r="AA115" s="4">
        <f>IF(X115&lt;&gt;"Liquidação Cancelada",VLOOKUP(B115,'BASE DE DADOS OPS'!$B$5:$P$6302,13,FALSE),"Liquidação Cancelada")</f>
        <v>3213.55</v>
      </c>
      <c r="AB115" s="4">
        <f t="shared" si="16"/>
        <v>3213.55</v>
      </c>
      <c r="AC115" s="3">
        <f t="shared" si="17"/>
        <v>0</v>
      </c>
      <c r="AD115" s="29"/>
    </row>
    <row r="116" spans="1:30" s="23" customFormat="1" ht="24.95" customHeight="1" x14ac:dyDescent="0.2">
      <c r="A116" s="23" t="str">
        <f t="shared" si="9"/>
        <v>1441|1440011|180|2026|7346478000117|3921|37555,49</v>
      </c>
      <c r="B116" s="23" t="str">
        <f t="shared" si="10"/>
        <v>1441|1440011|180|2026|682</v>
      </c>
      <c r="C116" s="28" t="str">
        <f t="shared" si="11"/>
        <v>1440011|682</v>
      </c>
      <c r="D116" s="10">
        <v>1441</v>
      </c>
      <c r="E116" s="10">
        <v>1440011</v>
      </c>
      <c r="F116" s="36" t="str">
        <f t="shared" si="12"/>
        <v>180/2026</v>
      </c>
      <c r="G116" s="10">
        <v>180</v>
      </c>
      <c r="H116" s="10">
        <v>2026</v>
      </c>
      <c r="I116" s="36" t="str">
        <f t="shared" si="13"/>
        <v>10.1</v>
      </c>
      <c r="J116" s="10">
        <v>10</v>
      </c>
      <c r="K116" s="10">
        <v>1</v>
      </c>
      <c r="L116" s="10">
        <v>7346478000117</v>
      </c>
      <c r="M116" s="11" t="s">
        <v>223</v>
      </c>
      <c r="N116" s="10">
        <v>3921</v>
      </c>
      <c r="O116" s="11" t="s">
        <v>205</v>
      </c>
      <c r="P116" s="9">
        <v>46059</v>
      </c>
      <c r="Q116" s="10">
        <v>1</v>
      </c>
      <c r="R116" s="3">
        <v>37555.49</v>
      </c>
      <c r="S116" s="3">
        <v>0</v>
      </c>
      <c r="T116" s="3">
        <v>0</v>
      </c>
      <c r="U116" s="33">
        <f t="shared" si="14"/>
        <v>37555.49</v>
      </c>
      <c r="V116" s="9">
        <f>IF(X116&lt;&gt;"Liquidação Cancelada",VLOOKUP(B116,'BASE DE DADOS OPS'!$B$4:$P$6317,10,FALSE),"Liquidação Cancelada")</f>
        <v>46062</v>
      </c>
      <c r="W116" s="13">
        <f t="shared" si="15"/>
        <v>1</v>
      </c>
      <c r="X116" s="10">
        <f>VLOOKUP(A116,'BASE DE DADOS OPS'!$A$4:$P$6317,12,FALSE)</f>
        <v>682</v>
      </c>
      <c r="Y116" s="4">
        <f>IF(X116&lt;&gt;"Liquidação Cancelada",VLOOKUP(B116,'BASE DE DADOS OPS'!$B$5:$P$6302,12,FALSE),"Liquidação Cancelada")</f>
        <v>37555.490000000005</v>
      </c>
      <c r="Z116" s="4">
        <f>IF(X116&lt;&gt;"Liquidação Cancelada",VLOOKUP(B116,'BASE DE DADOS OPS'!$B$5:$P$6302,14,FALSE),"Liquidação Cancelada")</f>
        <v>1802.66</v>
      </c>
      <c r="AA116" s="4">
        <f>IF(X116&lt;&gt;"Liquidação Cancelada",VLOOKUP(B116,'BASE DE DADOS OPS'!$B$5:$P$6302,13,FALSE),"Liquidação Cancelada")</f>
        <v>35752.83</v>
      </c>
      <c r="AB116" s="4">
        <f t="shared" si="16"/>
        <v>35752.83</v>
      </c>
      <c r="AC116" s="3">
        <f t="shared" si="17"/>
        <v>-7.2759576141834259E-12</v>
      </c>
      <c r="AD116" s="29"/>
    </row>
    <row r="117" spans="1:30" s="23" customFormat="1" ht="24.95" customHeight="1" x14ac:dyDescent="0.2">
      <c r="A117" s="23" t="str">
        <f t="shared" si="9"/>
        <v>1441|1440011|182|2026|29315416000180|3920|2664,49</v>
      </c>
      <c r="B117" s="23" t="str">
        <f t="shared" si="10"/>
        <v>1441|1440011|182|2026|852</v>
      </c>
      <c r="C117" s="28" t="str">
        <f t="shared" si="11"/>
        <v>1440011|852</v>
      </c>
      <c r="D117" s="10">
        <v>1441</v>
      </c>
      <c r="E117" s="10">
        <v>1440011</v>
      </c>
      <c r="F117" s="36" t="str">
        <f t="shared" si="12"/>
        <v>182/2026</v>
      </c>
      <c r="G117" s="10">
        <v>182</v>
      </c>
      <c r="H117" s="10">
        <v>2026</v>
      </c>
      <c r="I117" s="36" t="str">
        <f t="shared" si="13"/>
        <v>10.1</v>
      </c>
      <c r="J117" s="10">
        <v>10</v>
      </c>
      <c r="K117" s="10">
        <v>1</v>
      </c>
      <c r="L117" s="10">
        <v>29315416000180</v>
      </c>
      <c r="M117" s="11" t="s">
        <v>225</v>
      </c>
      <c r="N117" s="10">
        <v>3920</v>
      </c>
      <c r="O117" s="11" t="s">
        <v>117</v>
      </c>
      <c r="P117" s="9">
        <v>46059</v>
      </c>
      <c r="Q117" s="10">
        <v>1</v>
      </c>
      <c r="R117" s="3">
        <v>2664.49</v>
      </c>
      <c r="S117" s="3">
        <v>0</v>
      </c>
      <c r="T117" s="3">
        <v>0</v>
      </c>
      <c r="U117" s="33">
        <f t="shared" si="14"/>
        <v>2664.49</v>
      </c>
      <c r="V117" s="9">
        <f>IF(X117&lt;&gt;"Liquidação Cancelada",VLOOKUP(B117,'BASE DE DADOS OPS'!$B$4:$P$6317,10,FALSE),"Liquidação Cancelada")</f>
        <v>46064</v>
      </c>
      <c r="W117" s="13">
        <f t="shared" si="15"/>
        <v>3</v>
      </c>
      <c r="X117" s="10">
        <f>VLOOKUP(A117,'BASE DE DADOS OPS'!$A$4:$P$6317,12,FALSE)</f>
        <v>852</v>
      </c>
      <c r="Y117" s="4">
        <f>IF(X117&lt;&gt;"Liquidação Cancelada",VLOOKUP(B117,'BASE DE DADOS OPS'!$B$5:$P$6302,12,FALSE),"Liquidação Cancelada")</f>
        <v>2664.4900000000002</v>
      </c>
      <c r="Z117" s="4">
        <f>IF(X117&lt;&gt;"Liquidação Cancelada",VLOOKUP(B117,'BASE DE DADOS OPS'!$B$5:$P$6302,14,FALSE),"Liquidação Cancelada")</f>
        <v>127.9</v>
      </c>
      <c r="AA117" s="4">
        <f>IF(X117&lt;&gt;"Liquidação Cancelada",VLOOKUP(B117,'BASE DE DADOS OPS'!$B$5:$P$6302,13,FALSE),"Liquidação Cancelada")</f>
        <v>2536.59</v>
      </c>
      <c r="AB117" s="4">
        <f t="shared" si="16"/>
        <v>2536.59</v>
      </c>
      <c r="AC117" s="3">
        <f t="shared" si="17"/>
        <v>-4.5474735088646412E-13</v>
      </c>
      <c r="AD117" s="29"/>
    </row>
    <row r="118" spans="1:30" s="23" customFormat="1" ht="24.95" customHeight="1" x14ac:dyDescent="0.2">
      <c r="A118" s="23" t="str">
        <f t="shared" si="9"/>
        <v>1441|1440011|183|2026|18124040000100|3920|10455,78</v>
      </c>
      <c r="B118" s="23" t="str">
        <f t="shared" si="10"/>
        <v>1441|1440011|183|2026|769</v>
      </c>
      <c r="C118" s="28" t="str">
        <f t="shared" si="11"/>
        <v>1440011|769</v>
      </c>
      <c r="D118" s="10">
        <v>1441</v>
      </c>
      <c r="E118" s="10">
        <v>1440011</v>
      </c>
      <c r="F118" s="36" t="str">
        <f t="shared" si="12"/>
        <v>183/2026</v>
      </c>
      <c r="G118" s="10">
        <v>183</v>
      </c>
      <c r="H118" s="10">
        <v>2026</v>
      </c>
      <c r="I118" s="36" t="str">
        <f t="shared" si="13"/>
        <v>10.1</v>
      </c>
      <c r="J118" s="10">
        <v>10</v>
      </c>
      <c r="K118" s="10">
        <v>1</v>
      </c>
      <c r="L118" s="10">
        <v>18124040000100</v>
      </c>
      <c r="M118" s="11" t="s">
        <v>226</v>
      </c>
      <c r="N118" s="10">
        <v>3920</v>
      </c>
      <c r="O118" s="11" t="s">
        <v>117</v>
      </c>
      <c r="P118" s="9">
        <v>46059</v>
      </c>
      <c r="Q118" s="10">
        <v>1</v>
      </c>
      <c r="R118" s="3">
        <v>10455.780000000001</v>
      </c>
      <c r="S118" s="3">
        <v>0</v>
      </c>
      <c r="T118" s="3">
        <v>0</v>
      </c>
      <c r="U118" s="33">
        <f t="shared" si="14"/>
        <v>10455.780000000001</v>
      </c>
      <c r="V118" s="9">
        <f>IF(X118&lt;&gt;"Liquidação Cancelada",VLOOKUP(B118,'BASE DE DADOS OPS'!$B$4:$P$6317,10,FALSE),"Liquidação Cancelada")</f>
        <v>46063</v>
      </c>
      <c r="W118" s="13">
        <f t="shared" si="15"/>
        <v>2</v>
      </c>
      <c r="X118" s="10">
        <f>VLOOKUP(A118,'BASE DE DADOS OPS'!$A$4:$P$6317,12,FALSE)</f>
        <v>769</v>
      </c>
      <c r="Y118" s="4">
        <f>IF(X118&lt;&gt;"Liquidação Cancelada",VLOOKUP(B118,'BASE DE DADOS OPS'!$B$5:$P$6302,12,FALSE),"Liquidação Cancelada")</f>
        <v>10455.779999999999</v>
      </c>
      <c r="Z118" s="4">
        <f>IF(X118&lt;&gt;"Liquidação Cancelada",VLOOKUP(B118,'BASE DE DADOS OPS'!$B$5:$P$6302,14,FALSE),"Liquidação Cancelada")</f>
        <v>501.88</v>
      </c>
      <c r="AA118" s="4">
        <f>IF(X118&lt;&gt;"Liquidação Cancelada",VLOOKUP(B118,'BASE DE DADOS OPS'!$B$5:$P$6302,13,FALSE),"Liquidação Cancelada")</f>
        <v>9953.9</v>
      </c>
      <c r="AB118" s="4">
        <f t="shared" si="16"/>
        <v>9953.9</v>
      </c>
      <c r="AC118" s="3">
        <f t="shared" si="17"/>
        <v>1.8189894035458565E-12</v>
      </c>
      <c r="AD118" s="29"/>
    </row>
    <row r="119" spans="1:30" s="23" customFormat="1" ht="24.95" customHeight="1" x14ac:dyDescent="0.2">
      <c r="A119" s="23" t="str">
        <f t="shared" si="9"/>
        <v>1441|1440011|184|2026|28408684000184|3920|21300</v>
      </c>
      <c r="B119" s="23" t="str">
        <f t="shared" si="10"/>
        <v>1441|1440011|184|2026|894</v>
      </c>
      <c r="C119" s="28" t="str">
        <f t="shared" si="11"/>
        <v>1440011|894</v>
      </c>
      <c r="D119" s="10">
        <v>1441</v>
      </c>
      <c r="E119" s="10">
        <v>1440011</v>
      </c>
      <c r="F119" s="36" t="str">
        <f t="shared" si="12"/>
        <v>184/2026</v>
      </c>
      <c r="G119" s="10">
        <v>184</v>
      </c>
      <c r="H119" s="10">
        <v>2026</v>
      </c>
      <c r="I119" s="36" t="str">
        <f t="shared" si="13"/>
        <v>10.1</v>
      </c>
      <c r="J119" s="10">
        <v>10</v>
      </c>
      <c r="K119" s="10">
        <v>1</v>
      </c>
      <c r="L119" s="10">
        <v>28408684000184</v>
      </c>
      <c r="M119" s="11" t="s">
        <v>227</v>
      </c>
      <c r="N119" s="10">
        <v>3920</v>
      </c>
      <c r="O119" s="11" t="s">
        <v>117</v>
      </c>
      <c r="P119" s="9">
        <v>46059</v>
      </c>
      <c r="Q119" s="10">
        <v>1</v>
      </c>
      <c r="R119" s="3">
        <v>21300</v>
      </c>
      <c r="S119" s="3">
        <v>0</v>
      </c>
      <c r="T119" s="3">
        <v>0</v>
      </c>
      <c r="U119" s="33">
        <f t="shared" si="14"/>
        <v>21300</v>
      </c>
      <c r="V119" s="9">
        <f>IF(X119&lt;&gt;"Liquidação Cancelada",VLOOKUP(B119,'BASE DE DADOS OPS'!$B$4:$P$6317,10,FALSE),"Liquidação Cancelada")</f>
        <v>46064</v>
      </c>
      <c r="W119" s="13">
        <f t="shared" si="15"/>
        <v>3</v>
      </c>
      <c r="X119" s="10">
        <f>VLOOKUP(A119,'BASE DE DADOS OPS'!$A$4:$P$6317,12,FALSE)</f>
        <v>894</v>
      </c>
      <c r="Y119" s="4">
        <f>IF(X119&lt;&gt;"Liquidação Cancelada",VLOOKUP(B119,'BASE DE DADOS OPS'!$B$5:$P$6302,12,FALSE),"Liquidação Cancelada")</f>
        <v>21300</v>
      </c>
      <c r="Z119" s="4">
        <f>IF(X119&lt;&gt;"Liquidação Cancelada",VLOOKUP(B119,'BASE DE DADOS OPS'!$B$5:$P$6302,14,FALSE),"Liquidação Cancelada")</f>
        <v>1022.4</v>
      </c>
      <c r="AA119" s="4">
        <f>IF(X119&lt;&gt;"Liquidação Cancelada",VLOOKUP(B119,'BASE DE DADOS OPS'!$B$5:$P$6302,13,FALSE),"Liquidação Cancelada")</f>
        <v>20277.599999999999</v>
      </c>
      <c r="AB119" s="4">
        <f t="shared" si="16"/>
        <v>20277.599999999999</v>
      </c>
      <c r="AC119" s="3">
        <f t="shared" si="17"/>
        <v>0</v>
      </c>
      <c r="AD119" s="29"/>
    </row>
    <row r="120" spans="1:30" s="23" customFormat="1" ht="24.95" customHeight="1" x14ac:dyDescent="0.2">
      <c r="A120" s="23" t="str">
        <f t="shared" si="9"/>
        <v>1441|1440011|185|2026|22510183000128|3920|14294,6</v>
      </c>
      <c r="B120" s="23" t="str">
        <f t="shared" si="10"/>
        <v>1441|1440011|185|2026|882</v>
      </c>
      <c r="C120" s="28" t="str">
        <f t="shared" si="11"/>
        <v>1440011|882</v>
      </c>
      <c r="D120" s="10">
        <v>1441</v>
      </c>
      <c r="E120" s="10">
        <v>1440011</v>
      </c>
      <c r="F120" s="36" t="str">
        <f t="shared" si="12"/>
        <v>185/2026</v>
      </c>
      <c r="G120" s="10">
        <v>185</v>
      </c>
      <c r="H120" s="10">
        <v>2026</v>
      </c>
      <c r="I120" s="36" t="str">
        <f t="shared" si="13"/>
        <v>10.1</v>
      </c>
      <c r="J120" s="10">
        <v>10</v>
      </c>
      <c r="K120" s="10">
        <v>1</v>
      </c>
      <c r="L120" s="10">
        <v>22510183000128</v>
      </c>
      <c r="M120" s="11" t="s">
        <v>228</v>
      </c>
      <c r="N120" s="10">
        <v>3920</v>
      </c>
      <c r="O120" s="11" t="s">
        <v>117</v>
      </c>
      <c r="P120" s="9">
        <v>46059</v>
      </c>
      <c r="Q120" s="10">
        <v>1</v>
      </c>
      <c r="R120" s="3">
        <v>14294.6</v>
      </c>
      <c r="S120" s="3">
        <v>0</v>
      </c>
      <c r="T120" s="3">
        <v>0</v>
      </c>
      <c r="U120" s="33">
        <f t="shared" si="14"/>
        <v>14294.6</v>
      </c>
      <c r="V120" s="9">
        <f>IF(X120&lt;&gt;"Liquidação Cancelada",VLOOKUP(B120,'BASE DE DADOS OPS'!$B$4:$P$6317,10,FALSE),"Liquidação Cancelada")</f>
        <v>46064</v>
      </c>
      <c r="W120" s="13">
        <f t="shared" si="15"/>
        <v>3</v>
      </c>
      <c r="X120" s="10">
        <f>VLOOKUP(A120,'BASE DE DADOS OPS'!$A$4:$P$6317,12,FALSE)</f>
        <v>882</v>
      </c>
      <c r="Y120" s="4">
        <f>IF(X120&lt;&gt;"Liquidação Cancelada",VLOOKUP(B120,'BASE DE DADOS OPS'!$B$5:$P$6302,12,FALSE),"Liquidação Cancelada")</f>
        <v>14294.599999999999</v>
      </c>
      <c r="Z120" s="4">
        <f>IF(X120&lt;&gt;"Liquidação Cancelada",VLOOKUP(B120,'BASE DE DADOS OPS'!$B$5:$P$6302,14,FALSE),"Liquidação Cancelada")</f>
        <v>686.14</v>
      </c>
      <c r="AA120" s="4">
        <f>IF(X120&lt;&gt;"Liquidação Cancelada",VLOOKUP(B120,'BASE DE DADOS OPS'!$B$5:$P$6302,13,FALSE),"Liquidação Cancelada")</f>
        <v>13608.46</v>
      </c>
      <c r="AB120" s="4">
        <f t="shared" si="16"/>
        <v>13608.46</v>
      </c>
      <c r="AC120" s="3">
        <f t="shared" si="17"/>
        <v>1.8189894035458565E-12</v>
      </c>
      <c r="AD120" s="29"/>
    </row>
    <row r="121" spans="1:30" s="23" customFormat="1" ht="24.95" customHeight="1" x14ac:dyDescent="0.2">
      <c r="A121" s="23" t="str">
        <f t="shared" si="9"/>
        <v>1441|1440011|186|2026|76809528920|3611|1228,25</v>
      </c>
      <c r="B121" s="23" t="str">
        <f t="shared" si="10"/>
        <v>1441|1440011|186|2026|762</v>
      </c>
      <c r="C121" s="28" t="str">
        <f t="shared" si="11"/>
        <v>1440011|762</v>
      </c>
      <c r="D121" s="10">
        <v>1441</v>
      </c>
      <c r="E121" s="10">
        <v>1440011</v>
      </c>
      <c r="F121" s="36" t="str">
        <f t="shared" si="12"/>
        <v>186/2026</v>
      </c>
      <c r="G121" s="10">
        <v>186</v>
      </c>
      <c r="H121" s="10">
        <v>2026</v>
      </c>
      <c r="I121" s="36" t="str">
        <f t="shared" si="13"/>
        <v>10.1</v>
      </c>
      <c r="J121" s="10">
        <v>10</v>
      </c>
      <c r="K121" s="10">
        <v>1</v>
      </c>
      <c r="L121" s="10">
        <v>76809528920</v>
      </c>
      <c r="M121" s="11" t="s">
        <v>229</v>
      </c>
      <c r="N121" s="10">
        <v>3611</v>
      </c>
      <c r="O121" s="11" t="s">
        <v>117</v>
      </c>
      <c r="P121" s="9">
        <v>46059</v>
      </c>
      <c r="Q121" s="10">
        <v>1</v>
      </c>
      <c r="R121" s="3">
        <v>1228.25</v>
      </c>
      <c r="S121" s="3">
        <v>0</v>
      </c>
      <c r="T121" s="3">
        <v>0</v>
      </c>
      <c r="U121" s="33">
        <f t="shared" si="14"/>
        <v>1228.25</v>
      </c>
      <c r="V121" s="9">
        <f>IF(X121&lt;&gt;"Liquidação Cancelada",VLOOKUP(B121,'BASE DE DADOS OPS'!$B$4:$P$6317,10,FALSE),"Liquidação Cancelada")</f>
        <v>46063</v>
      </c>
      <c r="W121" s="13">
        <f t="shared" si="15"/>
        <v>2</v>
      </c>
      <c r="X121" s="10">
        <f>VLOOKUP(A121,'BASE DE DADOS OPS'!$A$4:$P$6317,12,FALSE)</f>
        <v>762</v>
      </c>
      <c r="Y121" s="4">
        <f>IF(X121&lt;&gt;"Liquidação Cancelada",VLOOKUP(B121,'BASE DE DADOS OPS'!$B$5:$P$6302,12,FALSE),"Liquidação Cancelada")</f>
        <v>1228.25</v>
      </c>
      <c r="Z121" s="4">
        <f>IF(X121&lt;&gt;"Liquidação Cancelada",VLOOKUP(B121,'BASE DE DADOS OPS'!$B$5:$P$6302,14,FALSE),"Liquidação Cancelada")</f>
        <v>0</v>
      </c>
      <c r="AA121" s="4">
        <f>IF(X121&lt;&gt;"Liquidação Cancelada",VLOOKUP(B121,'BASE DE DADOS OPS'!$B$5:$P$6302,13,FALSE),"Liquidação Cancelada")</f>
        <v>1228.25</v>
      </c>
      <c r="AB121" s="4">
        <f t="shared" si="16"/>
        <v>1228.25</v>
      </c>
      <c r="AC121" s="3">
        <f t="shared" si="17"/>
        <v>0</v>
      </c>
      <c r="AD121" s="29"/>
    </row>
    <row r="122" spans="1:30" s="23" customFormat="1" ht="24.95" customHeight="1" x14ac:dyDescent="0.2">
      <c r="A122" s="23" t="str">
        <f t="shared" si="9"/>
        <v>1441|1440011|187|2026|96572523691|3611|9634,86</v>
      </c>
      <c r="B122" s="23" t="str">
        <f t="shared" si="10"/>
        <v>1441|1440011|187|2026|879</v>
      </c>
      <c r="C122" s="28" t="str">
        <f t="shared" si="11"/>
        <v>1440011|879</v>
      </c>
      <c r="D122" s="10">
        <v>1441</v>
      </c>
      <c r="E122" s="10">
        <v>1440011</v>
      </c>
      <c r="F122" s="36" t="str">
        <f t="shared" si="12"/>
        <v>187/2026</v>
      </c>
      <c r="G122" s="10">
        <v>187</v>
      </c>
      <c r="H122" s="10">
        <v>2026</v>
      </c>
      <c r="I122" s="36" t="str">
        <f t="shared" si="13"/>
        <v>10.1</v>
      </c>
      <c r="J122" s="10">
        <v>10</v>
      </c>
      <c r="K122" s="10">
        <v>1</v>
      </c>
      <c r="L122" s="10">
        <v>96572523691</v>
      </c>
      <c r="M122" s="11" t="s">
        <v>230</v>
      </c>
      <c r="N122" s="10">
        <v>3611</v>
      </c>
      <c r="O122" s="11" t="s">
        <v>117</v>
      </c>
      <c r="P122" s="9">
        <v>46059</v>
      </c>
      <c r="Q122" s="10">
        <v>1</v>
      </c>
      <c r="R122" s="3">
        <v>9634.86</v>
      </c>
      <c r="S122" s="3">
        <v>0</v>
      </c>
      <c r="T122" s="3">
        <v>0</v>
      </c>
      <c r="U122" s="33">
        <f t="shared" si="14"/>
        <v>9634.86</v>
      </c>
      <c r="V122" s="9">
        <f>IF(X122&lt;&gt;"Liquidação Cancelada",VLOOKUP(B122,'BASE DE DADOS OPS'!$B$4:$P$6317,10,FALSE),"Liquidação Cancelada")</f>
        <v>46064</v>
      </c>
      <c r="W122" s="13">
        <f t="shared" si="15"/>
        <v>3</v>
      </c>
      <c r="X122" s="10">
        <f>VLOOKUP(A122,'BASE DE DADOS OPS'!$A$4:$P$6317,12,FALSE)</f>
        <v>879</v>
      </c>
      <c r="Y122" s="4">
        <f>IF(X122&lt;&gt;"Liquidação Cancelada",VLOOKUP(B122,'BASE DE DADOS OPS'!$B$5:$P$6302,12,FALSE),"Liquidação Cancelada")</f>
        <v>9634.86</v>
      </c>
      <c r="Z122" s="4">
        <f>IF(X122&lt;&gt;"Liquidação Cancelada",VLOOKUP(B122,'BASE DE DADOS OPS'!$B$5:$P$6302,14,FALSE),"Liquidação Cancelada")</f>
        <v>1573.88</v>
      </c>
      <c r="AA122" s="4">
        <f>IF(X122&lt;&gt;"Liquidação Cancelada",VLOOKUP(B122,'BASE DE DADOS OPS'!$B$5:$P$6302,13,FALSE),"Liquidação Cancelada")</f>
        <v>8060.98</v>
      </c>
      <c r="AB122" s="4">
        <f t="shared" si="16"/>
        <v>8060.9800000000005</v>
      </c>
      <c r="AC122" s="3">
        <f t="shared" si="17"/>
        <v>-9.0949470177292824E-13</v>
      </c>
      <c r="AD122" s="29"/>
    </row>
    <row r="123" spans="1:30" s="23" customFormat="1" ht="24.95" hidden="1" customHeight="1" x14ac:dyDescent="0.2">
      <c r="A123" s="23" t="str">
        <f t="shared" si="9"/>
        <v>1441|1440011|190|2026|99999957803|3601|2865385,83</v>
      </c>
      <c r="B123" s="23" t="str">
        <f t="shared" si="10"/>
        <v>1441|1440011|190|2026|236</v>
      </c>
      <c r="C123" s="28" t="str">
        <f t="shared" si="11"/>
        <v>1440011|236</v>
      </c>
      <c r="D123" s="129">
        <v>1441</v>
      </c>
      <c r="E123" s="129">
        <v>1440011</v>
      </c>
      <c r="F123" s="129" t="str">
        <f t="shared" si="12"/>
        <v>190/2026</v>
      </c>
      <c r="G123" s="129">
        <v>190</v>
      </c>
      <c r="H123" s="129">
        <v>2026</v>
      </c>
      <c r="I123" s="129" t="str">
        <f t="shared" si="13"/>
        <v>10.1</v>
      </c>
      <c r="J123" s="129">
        <v>10</v>
      </c>
      <c r="K123" s="129">
        <v>1</v>
      </c>
      <c r="L123" s="129">
        <v>99999957803</v>
      </c>
      <c r="M123" s="130" t="s">
        <v>233</v>
      </c>
      <c r="N123" s="129">
        <v>3601</v>
      </c>
      <c r="O123" s="130" t="s">
        <v>234</v>
      </c>
      <c r="P123" s="131">
        <v>46059</v>
      </c>
      <c r="Q123" s="129">
        <v>1</v>
      </c>
      <c r="R123" s="132">
        <v>2865385.83</v>
      </c>
      <c r="S123" s="132">
        <v>0</v>
      </c>
      <c r="T123" s="132">
        <v>0</v>
      </c>
      <c r="U123" s="133">
        <f t="shared" si="14"/>
        <v>2865385.83</v>
      </c>
      <c r="V123" s="131">
        <f>IF(X123&lt;&gt;"Liquidação Cancelada",VLOOKUP(B123,'BASE DE DADOS OPS'!$B$4:$P$6317,10,FALSE),"Liquidação Cancelada")</f>
        <v>46064</v>
      </c>
      <c r="W123" s="13">
        <f t="shared" si="15"/>
        <v>3</v>
      </c>
      <c r="X123" s="129">
        <f>VLOOKUP(A123,'BASE DE DADOS OPS'!$A$4:$P$6317,12,FALSE)</f>
        <v>236</v>
      </c>
      <c r="Y123" s="134">
        <f>IF(X123&lt;&gt;"Liquidação Cancelada",VLOOKUP(B123,'BASE DE DADOS OPS'!$B$5:$P$6302,12,FALSE),"Liquidação Cancelada")</f>
        <v>2865385.83</v>
      </c>
      <c r="Z123" s="134">
        <f>IF(X123&lt;&gt;"Liquidação Cancelada",VLOOKUP(B123,'BASE DE DADOS OPS'!$B$5:$P$6302,14,FALSE),"Liquidação Cancelada")</f>
        <v>0</v>
      </c>
      <c r="AA123" s="134">
        <f>IF(X123&lt;&gt;"Liquidação Cancelada",VLOOKUP(B123,'BASE DE DADOS OPS'!$B$5:$P$6302,13,FALSE),"Liquidação Cancelada")</f>
        <v>2865385.83</v>
      </c>
      <c r="AB123" s="134">
        <f t="shared" si="16"/>
        <v>2865385.83</v>
      </c>
      <c r="AC123" s="132">
        <f t="shared" si="17"/>
        <v>0</v>
      </c>
      <c r="AD123" s="29"/>
    </row>
    <row r="124" spans="1:30" s="23" customFormat="1" ht="24.95" customHeight="1" x14ac:dyDescent="0.2">
      <c r="A124" s="23" t="str">
        <f t="shared" si="9"/>
        <v>1441|1440011|195|2026|38236252000197|3920|26220,15</v>
      </c>
      <c r="B124" s="23" t="str">
        <f t="shared" si="10"/>
        <v>1441|1440011|195|2026|892</v>
      </c>
      <c r="C124" s="28" t="str">
        <f t="shared" si="11"/>
        <v>1440011|892</v>
      </c>
      <c r="D124" s="10">
        <v>1441</v>
      </c>
      <c r="E124" s="10">
        <v>1440011</v>
      </c>
      <c r="F124" s="36" t="str">
        <f t="shared" si="12"/>
        <v>195/2026</v>
      </c>
      <c r="G124" s="10">
        <v>195</v>
      </c>
      <c r="H124" s="10">
        <v>2026</v>
      </c>
      <c r="I124" s="36" t="str">
        <f t="shared" si="13"/>
        <v>10.1</v>
      </c>
      <c r="J124" s="10">
        <v>10</v>
      </c>
      <c r="K124" s="10">
        <v>1</v>
      </c>
      <c r="L124" s="10">
        <v>38236252000197</v>
      </c>
      <c r="M124" s="11" t="s">
        <v>239</v>
      </c>
      <c r="N124" s="10">
        <v>3920</v>
      </c>
      <c r="O124" s="11" t="s">
        <v>117</v>
      </c>
      <c r="P124" s="9">
        <v>46059</v>
      </c>
      <c r="Q124" s="10">
        <v>1</v>
      </c>
      <c r="R124" s="3">
        <v>26220.15</v>
      </c>
      <c r="S124" s="3">
        <v>0</v>
      </c>
      <c r="T124" s="3">
        <v>0</v>
      </c>
      <c r="U124" s="33">
        <f t="shared" si="14"/>
        <v>26220.15</v>
      </c>
      <c r="V124" s="9">
        <f>IF(X124&lt;&gt;"Liquidação Cancelada",VLOOKUP(B124,'BASE DE DADOS OPS'!$B$4:$P$6317,10,FALSE),"Liquidação Cancelada")</f>
        <v>46064</v>
      </c>
      <c r="W124" s="13">
        <f t="shared" si="15"/>
        <v>3</v>
      </c>
      <c r="X124" s="10">
        <f>VLOOKUP(A124,'BASE DE DADOS OPS'!$A$4:$P$6317,12,FALSE)</f>
        <v>892</v>
      </c>
      <c r="Y124" s="4">
        <f>IF(X124&lt;&gt;"Liquidação Cancelada",VLOOKUP(B124,'BASE DE DADOS OPS'!$B$5:$P$6302,12,FALSE),"Liquidação Cancelada")</f>
        <v>26220.15</v>
      </c>
      <c r="Z124" s="4">
        <f>IF(X124&lt;&gt;"Liquidação Cancelada",VLOOKUP(B124,'BASE DE DADOS OPS'!$B$5:$P$6302,14,FALSE),"Liquidação Cancelada")</f>
        <v>1258.57</v>
      </c>
      <c r="AA124" s="4">
        <f>IF(X124&lt;&gt;"Liquidação Cancelada",VLOOKUP(B124,'BASE DE DADOS OPS'!$B$5:$P$6302,13,FALSE),"Liquidação Cancelada")</f>
        <v>24961.58</v>
      </c>
      <c r="AB124" s="4">
        <f t="shared" si="16"/>
        <v>24961.58</v>
      </c>
      <c r="AC124" s="3">
        <f t="shared" si="17"/>
        <v>0</v>
      </c>
      <c r="AD124" s="29"/>
    </row>
    <row r="125" spans="1:30" s="23" customFormat="1" ht="24.95" customHeight="1" x14ac:dyDescent="0.2">
      <c r="A125" s="23" t="str">
        <f t="shared" si="9"/>
        <v>1441|1440011|201|2026|34975444000164|3920|42953,91</v>
      </c>
      <c r="B125" s="23" t="str">
        <f t="shared" si="10"/>
        <v>1441|1440011|201|2026|886</v>
      </c>
      <c r="C125" s="28" t="str">
        <f t="shared" si="11"/>
        <v>1440011|886</v>
      </c>
      <c r="D125" s="10">
        <v>1441</v>
      </c>
      <c r="E125" s="10">
        <v>1440011</v>
      </c>
      <c r="F125" s="36" t="str">
        <f t="shared" si="12"/>
        <v>201/2026</v>
      </c>
      <c r="G125" s="10">
        <v>201</v>
      </c>
      <c r="H125" s="10">
        <v>2026</v>
      </c>
      <c r="I125" s="36" t="str">
        <f t="shared" si="13"/>
        <v>10.1</v>
      </c>
      <c r="J125" s="10">
        <v>10</v>
      </c>
      <c r="K125" s="10">
        <v>1</v>
      </c>
      <c r="L125" s="10">
        <v>34975444000164</v>
      </c>
      <c r="M125" s="11" t="s">
        <v>245</v>
      </c>
      <c r="N125" s="10">
        <v>3920</v>
      </c>
      <c r="O125" s="11" t="s">
        <v>117</v>
      </c>
      <c r="P125" s="9">
        <v>46059</v>
      </c>
      <c r="Q125" s="10">
        <v>1</v>
      </c>
      <c r="R125" s="3">
        <v>42953.91</v>
      </c>
      <c r="S125" s="3">
        <v>0</v>
      </c>
      <c r="T125" s="3">
        <v>0</v>
      </c>
      <c r="U125" s="33">
        <f t="shared" si="14"/>
        <v>42953.91</v>
      </c>
      <c r="V125" s="9">
        <f>IF(X125&lt;&gt;"Liquidação Cancelada",VLOOKUP(B125,'BASE DE DADOS OPS'!$B$4:$P$6317,10,FALSE),"Liquidação Cancelada")</f>
        <v>46064</v>
      </c>
      <c r="W125" s="13">
        <f t="shared" si="15"/>
        <v>3</v>
      </c>
      <c r="X125" s="10">
        <f>VLOOKUP(A125,'BASE DE DADOS OPS'!$A$4:$P$6317,12,FALSE)</f>
        <v>886</v>
      </c>
      <c r="Y125" s="4">
        <f>IF(X125&lt;&gt;"Liquidação Cancelada",VLOOKUP(B125,'BASE DE DADOS OPS'!$B$5:$P$6302,12,FALSE),"Liquidação Cancelada")</f>
        <v>42953.91</v>
      </c>
      <c r="Z125" s="4">
        <f>IF(X125&lt;&gt;"Liquidação Cancelada",VLOOKUP(B125,'BASE DE DADOS OPS'!$B$5:$P$6302,14,FALSE),"Liquidação Cancelada")</f>
        <v>2061.79</v>
      </c>
      <c r="AA125" s="4">
        <f>IF(X125&lt;&gt;"Liquidação Cancelada",VLOOKUP(B125,'BASE DE DADOS OPS'!$B$5:$P$6302,13,FALSE),"Liquidação Cancelada")</f>
        <v>40892.120000000003</v>
      </c>
      <c r="AB125" s="4">
        <f t="shared" si="16"/>
        <v>40892.120000000003</v>
      </c>
      <c r="AC125" s="3">
        <f t="shared" si="17"/>
        <v>0</v>
      </c>
      <c r="AD125" s="29"/>
    </row>
    <row r="126" spans="1:30" s="23" customFormat="1" ht="24.95" customHeight="1" x14ac:dyDescent="0.2">
      <c r="A126" s="23" t="str">
        <f t="shared" si="9"/>
        <v>1441|1440011|213|2026|14165537000116|3920|8404,1</v>
      </c>
      <c r="B126" s="23" t="str">
        <f t="shared" si="10"/>
        <v>1441|1440011|213|2026|909</v>
      </c>
      <c r="C126" s="28" t="str">
        <f t="shared" si="11"/>
        <v>1440011|909</v>
      </c>
      <c r="D126" s="10">
        <v>1441</v>
      </c>
      <c r="E126" s="10">
        <v>1440011</v>
      </c>
      <c r="F126" s="36" t="str">
        <f t="shared" si="12"/>
        <v>213/2026</v>
      </c>
      <c r="G126" s="10">
        <v>213</v>
      </c>
      <c r="H126" s="10">
        <v>2026</v>
      </c>
      <c r="I126" s="36" t="str">
        <f t="shared" si="13"/>
        <v>10.1</v>
      </c>
      <c r="J126" s="10">
        <v>10</v>
      </c>
      <c r="K126" s="10">
        <v>1</v>
      </c>
      <c r="L126" s="10">
        <v>14165537000116</v>
      </c>
      <c r="M126" s="11" t="s">
        <v>251</v>
      </c>
      <c r="N126" s="10">
        <v>3920</v>
      </c>
      <c r="O126" s="11" t="s">
        <v>117</v>
      </c>
      <c r="P126" s="9">
        <v>46059</v>
      </c>
      <c r="Q126" s="10">
        <v>1</v>
      </c>
      <c r="R126" s="3">
        <v>8404.1</v>
      </c>
      <c r="S126" s="3">
        <v>0</v>
      </c>
      <c r="T126" s="3">
        <v>0</v>
      </c>
      <c r="U126" s="33">
        <f t="shared" si="14"/>
        <v>8404.1</v>
      </c>
      <c r="V126" s="9">
        <f>IF(X126&lt;&gt;"Liquidação Cancelada",VLOOKUP(B126,'BASE DE DADOS OPS'!$B$4:$P$6317,10,FALSE),"Liquidação Cancelada")</f>
        <v>46064</v>
      </c>
      <c r="W126" s="13">
        <f t="shared" si="15"/>
        <v>3</v>
      </c>
      <c r="X126" s="10">
        <f>VLOOKUP(A126,'BASE DE DADOS OPS'!$A$4:$P$6317,12,FALSE)</f>
        <v>909</v>
      </c>
      <c r="Y126" s="4">
        <f>IF(X126&lt;&gt;"Liquidação Cancelada",VLOOKUP(B126,'BASE DE DADOS OPS'!$B$5:$P$6302,12,FALSE),"Liquidação Cancelada")</f>
        <v>8404.1</v>
      </c>
      <c r="Z126" s="4">
        <f>IF(X126&lt;&gt;"Liquidação Cancelada",VLOOKUP(B126,'BASE DE DADOS OPS'!$B$5:$P$6302,14,FALSE),"Liquidação Cancelada")</f>
        <v>403.4</v>
      </c>
      <c r="AA126" s="4">
        <f>IF(X126&lt;&gt;"Liquidação Cancelada",VLOOKUP(B126,'BASE DE DADOS OPS'!$B$5:$P$6302,13,FALSE),"Liquidação Cancelada")</f>
        <v>8000.7</v>
      </c>
      <c r="AB126" s="4">
        <f t="shared" si="16"/>
        <v>8000.7000000000007</v>
      </c>
      <c r="AC126" s="3">
        <f t="shared" si="17"/>
        <v>-9.0949470177292824E-13</v>
      </c>
      <c r="AD126" s="29"/>
    </row>
    <row r="127" spans="1:30" s="23" customFormat="1" ht="24.95" customHeight="1" x14ac:dyDescent="0.2">
      <c r="A127" s="23" t="str">
        <f t="shared" si="9"/>
        <v>1441|1440011|214|2026|15210046000102|3920|4610,81</v>
      </c>
      <c r="B127" s="23" t="str">
        <f t="shared" si="10"/>
        <v>1441|1440011|214|2026|758</v>
      </c>
      <c r="C127" s="28" t="str">
        <f t="shared" si="11"/>
        <v>1440011|758</v>
      </c>
      <c r="D127" s="10">
        <v>1441</v>
      </c>
      <c r="E127" s="10">
        <v>1440011</v>
      </c>
      <c r="F127" s="36" t="str">
        <f t="shared" si="12"/>
        <v>214/2026</v>
      </c>
      <c r="G127" s="10">
        <v>214</v>
      </c>
      <c r="H127" s="10">
        <v>2026</v>
      </c>
      <c r="I127" s="36" t="str">
        <f t="shared" si="13"/>
        <v>10.1</v>
      </c>
      <c r="J127" s="10">
        <v>10</v>
      </c>
      <c r="K127" s="10">
        <v>1</v>
      </c>
      <c r="L127" s="10">
        <v>15210046000102</v>
      </c>
      <c r="M127" s="11" t="s">
        <v>252</v>
      </c>
      <c r="N127" s="10">
        <v>3920</v>
      </c>
      <c r="O127" s="11" t="s">
        <v>117</v>
      </c>
      <c r="P127" s="9">
        <v>46059</v>
      </c>
      <c r="Q127" s="10">
        <v>1</v>
      </c>
      <c r="R127" s="3">
        <v>4610.8100000000004</v>
      </c>
      <c r="S127" s="3">
        <v>0</v>
      </c>
      <c r="T127" s="3">
        <v>0</v>
      </c>
      <c r="U127" s="33">
        <f t="shared" si="14"/>
        <v>4610.8100000000004</v>
      </c>
      <c r="V127" s="9">
        <f>IF(X127&lt;&gt;"Liquidação Cancelada",VLOOKUP(B127,'BASE DE DADOS OPS'!$B$4:$P$6317,10,FALSE),"Liquidação Cancelada")</f>
        <v>46063</v>
      </c>
      <c r="W127" s="13">
        <f t="shared" si="15"/>
        <v>2</v>
      </c>
      <c r="X127" s="10">
        <f>VLOOKUP(A127,'BASE DE DADOS OPS'!$A$4:$P$6317,12,FALSE)</f>
        <v>758</v>
      </c>
      <c r="Y127" s="4">
        <f>IF(X127&lt;&gt;"Liquidação Cancelada",VLOOKUP(B127,'BASE DE DADOS OPS'!$B$5:$P$6302,12,FALSE),"Liquidação Cancelada")</f>
        <v>4610.8099999999995</v>
      </c>
      <c r="Z127" s="4">
        <f>IF(X127&lt;&gt;"Liquidação Cancelada",VLOOKUP(B127,'BASE DE DADOS OPS'!$B$5:$P$6302,14,FALSE),"Liquidação Cancelada")</f>
        <v>221.32</v>
      </c>
      <c r="AA127" s="4">
        <f>IF(X127&lt;&gt;"Liquidação Cancelada",VLOOKUP(B127,'BASE DE DADOS OPS'!$B$5:$P$6302,13,FALSE),"Liquidação Cancelada")</f>
        <v>4389.49</v>
      </c>
      <c r="AB127" s="4">
        <f t="shared" si="16"/>
        <v>4389.49</v>
      </c>
      <c r="AC127" s="3">
        <f t="shared" si="17"/>
        <v>9.0949470177292824E-13</v>
      </c>
      <c r="AD127" s="29"/>
    </row>
    <row r="128" spans="1:30" s="23" customFormat="1" ht="24.95" customHeight="1" x14ac:dyDescent="0.2">
      <c r="A128" s="23" t="str">
        <f t="shared" si="9"/>
        <v>1441|1440011|220|2026|1980768000131|3920|9333,42</v>
      </c>
      <c r="B128" s="23" t="str">
        <f t="shared" si="10"/>
        <v>1441|1440011|220|2026|740</v>
      </c>
      <c r="C128" s="28" t="str">
        <f t="shared" si="11"/>
        <v>1440011|740</v>
      </c>
      <c r="D128" s="10">
        <v>1441</v>
      </c>
      <c r="E128" s="10">
        <v>1440011</v>
      </c>
      <c r="F128" s="36" t="str">
        <f t="shared" si="12"/>
        <v>220/2026</v>
      </c>
      <c r="G128" s="10">
        <v>220</v>
      </c>
      <c r="H128" s="10">
        <v>2026</v>
      </c>
      <c r="I128" s="36" t="str">
        <f t="shared" si="13"/>
        <v>10.1</v>
      </c>
      <c r="J128" s="10">
        <v>10</v>
      </c>
      <c r="K128" s="10">
        <v>1</v>
      </c>
      <c r="L128" s="10">
        <v>1980768000131</v>
      </c>
      <c r="M128" s="11" t="s">
        <v>254</v>
      </c>
      <c r="N128" s="10">
        <v>3920</v>
      </c>
      <c r="O128" s="11" t="s">
        <v>117</v>
      </c>
      <c r="P128" s="9">
        <v>46059</v>
      </c>
      <c r="Q128" s="10">
        <v>1</v>
      </c>
      <c r="R128" s="3">
        <v>9333.42</v>
      </c>
      <c r="S128" s="3">
        <v>0</v>
      </c>
      <c r="T128" s="3">
        <v>0</v>
      </c>
      <c r="U128" s="33">
        <f t="shared" si="14"/>
        <v>9333.42</v>
      </c>
      <c r="V128" s="9">
        <f>IF(X128&lt;&gt;"Liquidação Cancelada",VLOOKUP(B128,'BASE DE DADOS OPS'!$B$4:$P$6317,10,FALSE),"Liquidação Cancelada")</f>
        <v>46062</v>
      </c>
      <c r="W128" s="13">
        <f t="shared" si="15"/>
        <v>1</v>
      </c>
      <c r="X128" s="10">
        <f>VLOOKUP(A128,'BASE DE DADOS OPS'!$A$4:$P$6317,12,FALSE)</f>
        <v>740</v>
      </c>
      <c r="Y128" s="4">
        <f>IF(X128&lt;&gt;"Liquidação Cancelada",VLOOKUP(B128,'BASE DE DADOS OPS'!$B$5:$P$6302,12,FALSE),"Liquidação Cancelada")</f>
        <v>9333.42</v>
      </c>
      <c r="Z128" s="4">
        <f>IF(X128&lt;&gt;"Liquidação Cancelada",VLOOKUP(B128,'BASE DE DADOS OPS'!$B$5:$P$6302,14,FALSE),"Liquidação Cancelada")</f>
        <v>1490.98</v>
      </c>
      <c r="AA128" s="4">
        <f>IF(X128&lt;&gt;"Liquidação Cancelada",VLOOKUP(B128,'BASE DE DADOS OPS'!$B$5:$P$6302,13,FALSE),"Liquidação Cancelada")</f>
        <v>7842.44</v>
      </c>
      <c r="AB128" s="4">
        <f t="shared" si="16"/>
        <v>7842.4400000000005</v>
      </c>
      <c r="AC128" s="3">
        <f t="shared" si="17"/>
        <v>-9.0949470177292824E-13</v>
      </c>
      <c r="AD128" s="29"/>
    </row>
    <row r="129" spans="1:30" s="23" customFormat="1" ht="24.95" customHeight="1" x14ac:dyDescent="0.2">
      <c r="A129" s="23" t="str">
        <f t="shared" ref="A129:A183" si="18">D129&amp;"|"&amp;E129&amp;"|"&amp;G129&amp;"|"&amp;H129&amp;"|"&amp;L129&amp;"|"&amp;N129&amp;"|"&amp;U129</f>
        <v>1441|1440005|165|2025|27745509000110|3099|3100</v>
      </c>
      <c r="B129" s="23" t="str">
        <f t="shared" ref="B129:B183" si="19">D129&amp;"|"&amp;E129&amp;"|"&amp;G129&amp;"|"&amp;H129&amp;"|"&amp;X129</f>
        <v>1441|1440005|165|2025|26</v>
      </c>
      <c r="C129" s="28" t="str">
        <f t="shared" ref="C129:C183" si="20">E129&amp;"|"&amp;X129</f>
        <v>1440005|26</v>
      </c>
      <c r="D129" s="10">
        <v>1441</v>
      </c>
      <c r="E129" s="10">
        <v>1440005</v>
      </c>
      <c r="F129" s="36" t="str">
        <f t="shared" ref="F129:F183" si="21">G129&amp;"/"&amp;H129</f>
        <v>165/2025</v>
      </c>
      <c r="G129" s="10">
        <v>165</v>
      </c>
      <c r="H129" s="10">
        <v>2025</v>
      </c>
      <c r="I129" s="36" t="str">
        <f t="shared" ref="I129:I183" si="22">J129&amp;"."&amp;K129</f>
        <v>10.1</v>
      </c>
      <c r="J129" s="10">
        <v>10</v>
      </c>
      <c r="K129" s="10">
        <v>1</v>
      </c>
      <c r="L129" s="10">
        <v>27745509000110</v>
      </c>
      <c r="M129" s="11" t="s">
        <v>301</v>
      </c>
      <c r="N129" s="10">
        <v>3099</v>
      </c>
      <c r="O129" s="11" t="s">
        <v>11</v>
      </c>
      <c r="P129" s="9">
        <v>46059</v>
      </c>
      <c r="Q129" s="10">
        <v>1</v>
      </c>
      <c r="R129" s="3">
        <v>3100</v>
      </c>
      <c r="S129" s="3">
        <v>0</v>
      </c>
      <c r="T129" s="3">
        <v>0</v>
      </c>
      <c r="U129" s="33">
        <f t="shared" ref="U129:U183" si="23">R129-S129-T129</f>
        <v>3100</v>
      </c>
      <c r="V129" s="9">
        <f>IF(X129&lt;&gt;"Liquidação Cancelada",VLOOKUP(B129,'BASE DE DADOS OPS'!$B$4:$P$6317,10,FALSE),"Liquidação Cancelada")</f>
        <v>46062</v>
      </c>
      <c r="W129" s="13">
        <f t="shared" ref="W129:W183" si="24">IF(X129&lt;&gt;"Liquidação Cancelada",IF(ISBLANK(V129),"AGUARDANDO PAGAMENTO",NETWORKDAYS(P129,V129)-1),"Liquidação Cancelada")</f>
        <v>1</v>
      </c>
      <c r="X129" s="10">
        <f>VLOOKUP(A129,'BASE DE DADOS OPS'!$A$4:$P$6317,12,FALSE)</f>
        <v>26</v>
      </c>
      <c r="Y129" s="4">
        <f>IF(X129&lt;&gt;"Liquidação Cancelada",VLOOKUP(B129,'BASE DE DADOS OPS'!$B$5:$P$6302,12,FALSE),"Liquidação Cancelada")</f>
        <v>3100</v>
      </c>
      <c r="Z129" s="4">
        <f>IF(X129&lt;&gt;"Liquidação Cancelada",VLOOKUP(B129,'BASE DE DADOS OPS'!$B$5:$P$6302,14,FALSE),"Liquidação Cancelada")</f>
        <v>0</v>
      </c>
      <c r="AA129" s="4">
        <f>IF(X129&lt;&gt;"Liquidação Cancelada",VLOOKUP(B129,'BASE DE DADOS OPS'!$B$5:$P$6302,13,FALSE),"Liquidação Cancelada")</f>
        <v>3100</v>
      </c>
      <c r="AB129" s="4">
        <f t="shared" ref="AB129:AB183" si="25">IF(X129&lt;&gt;"Liquidação Cancelada",Y129-Z129,"Liquidação Cancelada")</f>
        <v>3100</v>
      </c>
      <c r="AC129" s="3">
        <f t="shared" ref="AC129:AC183" si="26"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 t="shared" si="18"/>
        <v>1441|1440011|71|2026|21154554000113|3920|48269,2</v>
      </c>
      <c r="B130" s="23" t="str">
        <f t="shared" si="19"/>
        <v>1441|1440011|71|2026|234</v>
      </c>
      <c r="C130" s="28" t="str">
        <f t="shared" si="20"/>
        <v>1440011|234</v>
      </c>
      <c r="D130" s="10">
        <v>1441</v>
      </c>
      <c r="E130" s="10">
        <v>1440011</v>
      </c>
      <c r="F130" s="36" t="str">
        <f t="shared" si="21"/>
        <v>71/2026</v>
      </c>
      <c r="G130" s="10">
        <v>71</v>
      </c>
      <c r="H130" s="10">
        <v>2026</v>
      </c>
      <c r="I130" s="36" t="str">
        <f t="shared" si="22"/>
        <v>10.1</v>
      </c>
      <c r="J130" s="10">
        <v>10</v>
      </c>
      <c r="K130" s="10">
        <v>1</v>
      </c>
      <c r="L130" s="10">
        <v>21154554000113</v>
      </c>
      <c r="M130" s="11" t="s">
        <v>129</v>
      </c>
      <c r="N130" s="10">
        <v>3920</v>
      </c>
      <c r="O130" s="11" t="s">
        <v>117</v>
      </c>
      <c r="P130" s="9">
        <v>46062</v>
      </c>
      <c r="Q130" s="10">
        <v>1</v>
      </c>
      <c r="R130" s="3">
        <v>48269.2</v>
      </c>
      <c r="S130" s="3">
        <v>0</v>
      </c>
      <c r="T130" s="3">
        <v>0</v>
      </c>
      <c r="U130" s="33">
        <f t="shared" si="23"/>
        <v>48269.2</v>
      </c>
      <c r="V130" s="9">
        <f>IF(X130&lt;&gt;"Liquidação Cancelada",VLOOKUP(B130,'BASE DE DADOS OPS'!$B$4:$P$6317,10,FALSE),"Liquidação Cancelada")</f>
        <v>46064</v>
      </c>
      <c r="W130" s="13">
        <f t="shared" si="24"/>
        <v>2</v>
      </c>
      <c r="X130" s="10">
        <f>VLOOKUP(A130,'BASE DE DADOS OPS'!$A$4:$P$6317,12,FALSE)</f>
        <v>234</v>
      </c>
      <c r="Y130" s="4">
        <f>IF(X130&lt;&gt;"Liquidação Cancelada",VLOOKUP(B130,'BASE DE DADOS OPS'!$B$5:$P$6302,12,FALSE),"Liquidação Cancelada")</f>
        <v>48269.2</v>
      </c>
      <c r="Z130" s="4">
        <f>IF(X130&lt;&gt;"Liquidação Cancelada",VLOOKUP(B130,'BASE DE DADOS OPS'!$B$5:$P$6302,14,FALSE),"Liquidação Cancelada")</f>
        <v>0</v>
      </c>
      <c r="AA130" s="4">
        <f>IF(X130&lt;&gt;"Liquidação Cancelada",VLOOKUP(B130,'BASE DE DADOS OPS'!$B$5:$P$6302,13,FALSE),"Liquidação Cancelada")</f>
        <v>48269.2</v>
      </c>
      <c r="AB130" s="4">
        <f t="shared" si="25"/>
        <v>48269.2</v>
      </c>
      <c r="AC130" s="3">
        <f t="shared" si="26"/>
        <v>0</v>
      </c>
      <c r="AD130" s="29"/>
    </row>
    <row r="131" spans="1:30" s="23" customFormat="1" ht="24.95" customHeight="1" x14ac:dyDescent="0.2">
      <c r="A131" s="23" t="str">
        <f t="shared" si="18"/>
        <v>1441|1440011|123|2026|66606667615|3611|6914,83</v>
      </c>
      <c r="B131" s="23" t="str">
        <f t="shared" si="19"/>
        <v>1441|1440011|123|2026|900</v>
      </c>
      <c r="C131" s="28" t="str">
        <f t="shared" si="20"/>
        <v>1440011|900</v>
      </c>
      <c r="D131" s="10">
        <v>1441</v>
      </c>
      <c r="E131" s="10">
        <v>1440011</v>
      </c>
      <c r="F131" s="36" t="str">
        <f t="shared" si="21"/>
        <v>123/2026</v>
      </c>
      <c r="G131" s="10">
        <v>123</v>
      </c>
      <c r="H131" s="10">
        <v>2026</v>
      </c>
      <c r="I131" s="36" t="str">
        <f t="shared" si="22"/>
        <v>10.1</v>
      </c>
      <c r="J131" s="10">
        <v>10</v>
      </c>
      <c r="K131" s="10">
        <v>1</v>
      </c>
      <c r="L131" s="10">
        <v>66606667615</v>
      </c>
      <c r="M131" s="11" t="s">
        <v>179</v>
      </c>
      <c r="N131" s="10">
        <v>3611</v>
      </c>
      <c r="O131" s="11" t="s">
        <v>117</v>
      </c>
      <c r="P131" s="9">
        <v>46062</v>
      </c>
      <c r="Q131" s="10">
        <v>1</v>
      </c>
      <c r="R131" s="3">
        <v>6914.83</v>
      </c>
      <c r="S131" s="3">
        <v>0</v>
      </c>
      <c r="T131" s="3">
        <v>0</v>
      </c>
      <c r="U131" s="33">
        <f t="shared" si="23"/>
        <v>6914.83</v>
      </c>
      <c r="V131" s="9">
        <f>IF(X131&lt;&gt;"Liquidação Cancelada",VLOOKUP(B131,'BASE DE DADOS OPS'!$B$4:$P$6317,10,FALSE),"Liquidação Cancelada")</f>
        <v>46064</v>
      </c>
      <c r="W131" s="13">
        <f t="shared" si="24"/>
        <v>2</v>
      </c>
      <c r="X131" s="10">
        <f>VLOOKUP(A131,'BASE DE DADOS OPS'!$A$4:$P$6317,12,FALSE)</f>
        <v>900</v>
      </c>
      <c r="Y131" s="4">
        <f>IF(X131&lt;&gt;"Liquidação Cancelada",VLOOKUP(B131,'BASE DE DADOS OPS'!$B$5:$P$6302,12,FALSE),"Liquidação Cancelada")</f>
        <v>6914.83</v>
      </c>
      <c r="Z131" s="4">
        <f>IF(X131&lt;&gt;"Liquidação Cancelada",VLOOKUP(B131,'BASE DE DADOS OPS'!$B$5:$P$6302,14,FALSE),"Liquidação Cancelada")</f>
        <v>767.93</v>
      </c>
      <c r="AA131" s="4">
        <f>IF(X131&lt;&gt;"Liquidação Cancelada",VLOOKUP(B131,'BASE DE DADOS OPS'!$B$5:$P$6302,13,FALSE),"Liquidação Cancelada")</f>
        <v>6146.9</v>
      </c>
      <c r="AB131" s="4">
        <f t="shared" si="25"/>
        <v>6146.9</v>
      </c>
      <c r="AC131" s="3">
        <f t="shared" si="26"/>
        <v>0</v>
      </c>
      <c r="AD131" s="29"/>
    </row>
    <row r="132" spans="1:30" s="23" customFormat="1" ht="24.95" customHeight="1" x14ac:dyDescent="0.2">
      <c r="A132" s="23" t="str">
        <f t="shared" si="18"/>
        <v>1441|1440011|170|2026|38219504000170|3921|14607,78</v>
      </c>
      <c r="B132" s="23" t="str">
        <f t="shared" si="19"/>
        <v>1441|1440011|170|2026|778</v>
      </c>
      <c r="C132" s="28" t="str">
        <f t="shared" si="20"/>
        <v>1440011|778</v>
      </c>
      <c r="D132" s="10">
        <v>1441</v>
      </c>
      <c r="E132" s="10">
        <v>1440011</v>
      </c>
      <c r="F132" s="36" t="str">
        <f t="shared" si="21"/>
        <v>170/2026</v>
      </c>
      <c r="G132" s="10">
        <v>170</v>
      </c>
      <c r="H132" s="10">
        <v>2026</v>
      </c>
      <c r="I132" s="36" t="str">
        <f t="shared" si="22"/>
        <v>10.1</v>
      </c>
      <c r="J132" s="10">
        <v>10</v>
      </c>
      <c r="K132" s="10">
        <v>1</v>
      </c>
      <c r="L132" s="10">
        <v>38219504000170</v>
      </c>
      <c r="M132" s="11" t="s">
        <v>217</v>
      </c>
      <c r="N132" s="10">
        <v>3921</v>
      </c>
      <c r="O132" s="11" t="s">
        <v>205</v>
      </c>
      <c r="P132" s="9">
        <v>46062</v>
      </c>
      <c r="Q132" s="10">
        <v>1</v>
      </c>
      <c r="R132" s="3">
        <v>15118.8</v>
      </c>
      <c r="S132" s="3">
        <v>511.02</v>
      </c>
      <c r="T132" s="3">
        <v>0</v>
      </c>
      <c r="U132" s="33">
        <f t="shared" si="23"/>
        <v>14607.779999999999</v>
      </c>
      <c r="V132" s="9">
        <f>IF(X132&lt;&gt;"Liquidação Cancelada",VLOOKUP(B132,'BASE DE DADOS OPS'!$B$4:$P$6317,10,FALSE),"Liquidação Cancelada")</f>
        <v>46063</v>
      </c>
      <c r="W132" s="13">
        <f t="shared" si="24"/>
        <v>1</v>
      </c>
      <c r="X132" s="10">
        <f>VLOOKUP(A132,'BASE DE DADOS OPS'!$A$4:$P$6317,12,FALSE)</f>
        <v>778</v>
      </c>
      <c r="Y132" s="4">
        <f>IF(X132&lt;&gt;"Liquidação Cancelada",VLOOKUP(B132,'BASE DE DADOS OPS'!$B$5:$P$6302,12,FALSE),"Liquidação Cancelada")</f>
        <v>14607.78</v>
      </c>
      <c r="Z132" s="4">
        <f>IF(X132&lt;&gt;"Liquidação Cancelada",VLOOKUP(B132,'BASE DE DADOS OPS'!$B$5:$P$6302,14,FALSE),"Liquidação Cancelada")</f>
        <v>0</v>
      </c>
      <c r="AA132" s="4">
        <f>IF(X132&lt;&gt;"Liquidação Cancelada",VLOOKUP(B132,'BASE DE DADOS OPS'!$B$5:$P$6302,13,FALSE),"Liquidação Cancelada")</f>
        <v>14607.78</v>
      </c>
      <c r="AB132" s="4">
        <f t="shared" si="25"/>
        <v>14607.78</v>
      </c>
      <c r="AC132" s="3">
        <f t="shared" si="26"/>
        <v>-1.8189894035458565E-12</v>
      </c>
      <c r="AD132" s="29"/>
    </row>
    <row r="133" spans="1:30" s="23" customFormat="1" ht="24.95" customHeight="1" x14ac:dyDescent="0.2">
      <c r="A133" s="23" t="str">
        <f t="shared" si="18"/>
        <v>1441|1440011|181|2026|5097591000180|3920|26293,09</v>
      </c>
      <c r="B133" s="23" t="str">
        <f t="shared" si="19"/>
        <v>1441|1440011|181|2026|907</v>
      </c>
      <c r="C133" s="28" t="str">
        <f t="shared" si="20"/>
        <v>1440011|907</v>
      </c>
      <c r="D133" s="10">
        <v>1441</v>
      </c>
      <c r="E133" s="10">
        <v>1440011</v>
      </c>
      <c r="F133" s="36" t="str">
        <f t="shared" si="21"/>
        <v>181/2026</v>
      </c>
      <c r="G133" s="10">
        <v>181</v>
      </c>
      <c r="H133" s="10">
        <v>2026</v>
      </c>
      <c r="I133" s="36" t="str">
        <f t="shared" si="22"/>
        <v>10.1</v>
      </c>
      <c r="J133" s="10">
        <v>10</v>
      </c>
      <c r="K133" s="10">
        <v>1</v>
      </c>
      <c r="L133" s="10">
        <v>5097591000180</v>
      </c>
      <c r="M133" s="11" t="s">
        <v>224</v>
      </c>
      <c r="N133" s="10">
        <v>3920</v>
      </c>
      <c r="O133" s="11" t="s">
        <v>117</v>
      </c>
      <c r="P133" s="9">
        <v>46062</v>
      </c>
      <c r="Q133" s="10">
        <v>1</v>
      </c>
      <c r="R133" s="3">
        <v>26293.09</v>
      </c>
      <c r="S133" s="3">
        <v>0</v>
      </c>
      <c r="T133" s="3">
        <v>0</v>
      </c>
      <c r="U133" s="33">
        <f t="shared" si="23"/>
        <v>26293.09</v>
      </c>
      <c r="V133" s="9">
        <f>IF(X133&lt;&gt;"Liquidação Cancelada",VLOOKUP(B133,'BASE DE DADOS OPS'!$B$4:$P$6317,10,FALSE),"Liquidação Cancelada")</f>
        <v>46064</v>
      </c>
      <c r="W133" s="13">
        <f t="shared" si="24"/>
        <v>2</v>
      </c>
      <c r="X133" s="10">
        <f>VLOOKUP(A133,'BASE DE DADOS OPS'!$A$4:$P$6317,12,FALSE)</f>
        <v>907</v>
      </c>
      <c r="Y133" s="4">
        <f>IF(X133&lt;&gt;"Liquidação Cancelada",VLOOKUP(B133,'BASE DE DADOS OPS'!$B$5:$P$6302,12,FALSE),"Liquidação Cancelada")</f>
        <v>26293.09</v>
      </c>
      <c r="Z133" s="4">
        <f>IF(X133&lt;&gt;"Liquidação Cancelada",VLOOKUP(B133,'BASE DE DADOS OPS'!$B$5:$P$6302,14,FALSE),"Liquidação Cancelada")</f>
        <v>1262.07</v>
      </c>
      <c r="AA133" s="4">
        <f>IF(X133&lt;&gt;"Liquidação Cancelada",VLOOKUP(B133,'BASE DE DADOS OPS'!$B$5:$P$6302,13,FALSE),"Liquidação Cancelada")</f>
        <v>25031.02</v>
      </c>
      <c r="AB133" s="4">
        <f t="shared" si="25"/>
        <v>25031.02</v>
      </c>
      <c r="AC133" s="3">
        <f t="shared" si="26"/>
        <v>0</v>
      </c>
      <c r="AD133" s="29"/>
    </row>
    <row r="134" spans="1:30" s="23" customFormat="1" ht="24.95" customHeight="1" x14ac:dyDescent="0.2">
      <c r="A134" s="23" t="str">
        <f t="shared" si="18"/>
        <v>1441|1440011|188|2026|41733882000181|3920|9053,79</v>
      </c>
      <c r="B134" s="23" t="str">
        <f t="shared" si="19"/>
        <v>1441|1440011|188|2026|899</v>
      </c>
      <c r="C134" s="28" t="str">
        <f t="shared" si="20"/>
        <v>1440011|899</v>
      </c>
      <c r="D134" s="10">
        <v>1441</v>
      </c>
      <c r="E134" s="10">
        <v>1440011</v>
      </c>
      <c r="F134" s="36" t="str">
        <f t="shared" si="21"/>
        <v>188/2026</v>
      </c>
      <c r="G134" s="10">
        <v>188</v>
      </c>
      <c r="H134" s="10">
        <v>2026</v>
      </c>
      <c r="I134" s="36" t="str">
        <f t="shared" si="22"/>
        <v>10.1</v>
      </c>
      <c r="J134" s="10">
        <v>10</v>
      </c>
      <c r="K134" s="10">
        <v>1</v>
      </c>
      <c r="L134" s="10">
        <v>41733882000181</v>
      </c>
      <c r="M134" s="11" t="s">
        <v>231</v>
      </c>
      <c r="N134" s="10">
        <v>3920</v>
      </c>
      <c r="O134" s="11" t="s">
        <v>117</v>
      </c>
      <c r="P134" s="9">
        <v>46062</v>
      </c>
      <c r="Q134" s="10">
        <v>1</v>
      </c>
      <c r="R134" s="3">
        <v>9053.7900000000009</v>
      </c>
      <c r="S134" s="3">
        <v>0</v>
      </c>
      <c r="T134" s="3">
        <v>0</v>
      </c>
      <c r="U134" s="33">
        <f t="shared" si="23"/>
        <v>9053.7900000000009</v>
      </c>
      <c r="V134" s="9">
        <f>IF(X134&lt;&gt;"Liquidação Cancelada",VLOOKUP(B134,'BASE DE DADOS OPS'!$B$4:$P$6317,10,FALSE),"Liquidação Cancelada")</f>
        <v>46064</v>
      </c>
      <c r="W134" s="13">
        <f t="shared" si="24"/>
        <v>2</v>
      </c>
      <c r="X134" s="10">
        <f>VLOOKUP(A134,'BASE DE DADOS OPS'!$A$4:$P$6317,12,FALSE)</f>
        <v>899</v>
      </c>
      <c r="Y134" s="4">
        <f>IF(X134&lt;&gt;"Liquidação Cancelada",VLOOKUP(B134,'BASE DE DADOS OPS'!$B$5:$P$6302,12,FALSE),"Liquidação Cancelada")</f>
        <v>9053.7899999999991</v>
      </c>
      <c r="Z134" s="4">
        <f>IF(X134&lt;&gt;"Liquidação Cancelada",VLOOKUP(B134,'BASE DE DADOS OPS'!$B$5:$P$6302,14,FALSE),"Liquidação Cancelada")</f>
        <v>434.58</v>
      </c>
      <c r="AA134" s="4">
        <f>IF(X134&lt;&gt;"Liquidação Cancelada",VLOOKUP(B134,'BASE DE DADOS OPS'!$B$5:$P$6302,13,FALSE),"Liquidação Cancelada")</f>
        <v>8619.2099999999991</v>
      </c>
      <c r="AB134" s="4">
        <f t="shared" si="25"/>
        <v>8619.2099999999991</v>
      </c>
      <c r="AC134" s="3">
        <f t="shared" si="26"/>
        <v>1.8189894035458565E-12</v>
      </c>
      <c r="AD134" s="29"/>
    </row>
    <row r="135" spans="1:30" s="23" customFormat="1" ht="24.95" customHeight="1" x14ac:dyDescent="0.2">
      <c r="A135" s="23" t="str">
        <f t="shared" si="18"/>
        <v>1441|1440011|189|2026|23732170000166|3920|16007,38</v>
      </c>
      <c r="B135" s="23" t="str">
        <f t="shared" si="19"/>
        <v>1441|1440011|189|2026|897</v>
      </c>
      <c r="C135" s="28" t="str">
        <f t="shared" si="20"/>
        <v>1440011|897</v>
      </c>
      <c r="D135" s="10">
        <v>1441</v>
      </c>
      <c r="E135" s="10">
        <v>1440011</v>
      </c>
      <c r="F135" s="36" t="str">
        <f t="shared" si="21"/>
        <v>189/2026</v>
      </c>
      <c r="G135" s="10">
        <v>189</v>
      </c>
      <c r="H135" s="10">
        <v>2026</v>
      </c>
      <c r="I135" s="36" t="str">
        <f t="shared" si="22"/>
        <v>10.1</v>
      </c>
      <c r="J135" s="10">
        <v>10</v>
      </c>
      <c r="K135" s="10">
        <v>1</v>
      </c>
      <c r="L135" s="10">
        <v>23732170000166</v>
      </c>
      <c r="M135" s="11" t="s">
        <v>232</v>
      </c>
      <c r="N135" s="10">
        <v>3920</v>
      </c>
      <c r="O135" s="11" t="s">
        <v>117</v>
      </c>
      <c r="P135" s="9">
        <v>46062</v>
      </c>
      <c r="Q135" s="10">
        <v>1</v>
      </c>
      <c r="R135" s="3">
        <v>16007.38</v>
      </c>
      <c r="S135" s="3">
        <v>0</v>
      </c>
      <c r="T135" s="3">
        <v>0</v>
      </c>
      <c r="U135" s="33">
        <f t="shared" si="23"/>
        <v>16007.38</v>
      </c>
      <c r="V135" s="9">
        <f>IF(X135&lt;&gt;"Liquidação Cancelada",VLOOKUP(B135,'BASE DE DADOS OPS'!$B$4:$P$6317,10,FALSE),"Liquidação Cancelada")</f>
        <v>46064</v>
      </c>
      <c r="W135" s="13">
        <f t="shared" si="24"/>
        <v>2</v>
      </c>
      <c r="X135" s="10">
        <f>VLOOKUP(A135,'BASE DE DADOS OPS'!$A$4:$P$6317,12,FALSE)</f>
        <v>897</v>
      </c>
      <c r="Y135" s="4">
        <f>IF(X135&lt;&gt;"Liquidação Cancelada",VLOOKUP(B135,'BASE DE DADOS OPS'!$B$5:$P$6302,12,FALSE),"Liquidação Cancelada")</f>
        <v>16007.380000000001</v>
      </c>
      <c r="Z135" s="4">
        <f>IF(X135&lt;&gt;"Liquidação Cancelada",VLOOKUP(B135,'BASE DE DADOS OPS'!$B$5:$P$6302,14,FALSE),"Liquidação Cancelada")</f>
        <v>768.35</v>
      </c>
      <c r="AA135" s="4">
        <f>IF(X135&lt;&gt;"Liquidação Cancelada",VLOOKUP(B135,'BASE DE DADOS OPS'!$B$5:$P$6302,13,FALSE),"Liquidação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29"/>
    </row>
    <row r="136" spans="1:30" s="23" customFormat="1" ht="24.95" customHeight="1" x14ac:dyDescent="0.2">
      <c r="A136" s="23" t="str">
        <f t="shared" si="18"/>
        <v>1441|1440011|192|2026|8486867000100|3920|12500</v>
      </c>
      <c r="B136" s="23" t="str">
        <f t="shared" si="19"/>
        <v>1441|1440011|192|2026|884</v>
      </c>
      <c r="C136" s="28" t="str">
        <f t="shared" si="20"/>
        <v>1440011|884</v>
      </c>
      <c r="D136" s="10">
        <v>1441</v>
      </c>
      <c r="E136" s="10">
        <v>1440011</v>
      </c>
      <c r="F136" s="36" t="str">
        <f t="shared" si="21"/>
        <v>192/2026</v>
      </c>
      <c r="G136" s="10">
        <v>192</v>
      </c>
      <c r="H136" s="10">
        <v>2026</v>
      </c>
      <c r="I136" s="36" t="str">
        <f t="shared" si="22"/>
        <v>10.1</v>
      </c>
      <c r="J136" s="10">
        <v>10</v>
      </c>
      <c r="K136" s="10">
        <v>1</v>
      </c>
      <c r="L136" s="10">
        <v>8486867000100</v>
      </c>
      <c r="M136" s="11" t="s">
        <v>237</v>
      </c>
      <c r="N136" s="10">
        <v>3920</v>
      </c>
      <c r="O136" s="11" t="s">
        <v>117</v>
      </c>
      <c r="P136" s="9">
        <v>46062</v>
      </c>
      <c r="Q136" s="10">
        <v>1</v>
      </c>
      <c r="R136" s="3">
        <v>12500</v>
      </c>
      <c r="S136" s="3">
        <v>0</v>
      </c>
      <c r="T136" s="3">
        <v>0</v>
      </c>
      <c r="U136" s="33">
        <f t="shared" si="23"/>
        <v>12500</v>
      </c>
      <c r="V136" s="9">
        <f>IF(X136&lt;&gt;"Liquidação Cancelada",VLOOKUP(B136,'BASE DE DADOS OPS'!$B$4:$P$6317,10,FALSE),"Liquidação Cancelada")</f>
        <v>46064</v>
      </c>
      <c r="W136" s="13">
        <f t="shared" si="24"/>
        <v>2</v>
      </c>
      <c r="X136" s="10">
        <f>VLOOKUP(A136,'BASE DE DADOS OPS'!$A$4:$P$6317,12,FALSE)</f>
        <v>884</v>
      </c>
      <c r="Y136" s="4">
        <f>IF(X136&lt;&gt;"Liquidação Cancelada",VLOOKUP(B136,'BASE DE DADOS OPS'!$B$5:$P$6302,12,FALSE),"Liquidação Cancelada")</f>
        <v>12500</v>
      </c>
      <c r="Z136" s="4">
        <f>IF(X136&lt;&gt;"Liquidação Cancelada",VLOOKUP(B136,'BASE DE DADOS OPS'!$B$5:$P$6302,14,FALSE),"Liquidação Cancelada")</f>
        <v>600</v>
      </c>
      <c r="AA136" s="4">
        <f>IF(X136&lt;&gt;"Liquidação Cancelada",VLOOKUP(B136,'BASE DE DADOS OPS'!$B$5:$P$6302,13,FALSE),"Liquidação Cancelada")</f>
        <v>11900</v>
      </c>
      <c r="AB136" s="4">
        <f t="shared" si="25"/>
        <v>11900</v>
      </c>
      <c r="AC136" s="3">
        <f t="shared" si="26"/>
        <v>0</v>
      </c>
      <c r="AD136" s="29"/>
    </row>
    <row r="137" spans="1:30" s="23" customFormat="1" ht="24.95" customHeight="1" x14ac:dyDescent="0.2">
      <c r="A137" s="23" t="str">
        <f t="shared" si="18"/>
        <v>1441|1440011|194|2026|11027551000165|3920|8161,21</v>
      </c>
      <c r="B137" s="23" t="str">
        <f t="shared" si="19"/>
        <v>1441|1440011|194|2026|895</v>
      </c>
      <c r="C137" s="28" t="str">
        <f t="shared" si="20"/>
        <v>1440011|895</v>
      </c>
      <c r="D137" s="10">
        <v>1441</v>
      </c>
      <c r="E137" s="10">
        <v>1440011</v>
      </c>
      <c r="F137" s="36" t="str">
        <f t="shared" si="21"/>
        <v>194/2026</v>
      </c>
      <c r="G137" s="10">
        <v>194</v>
      </c>
      <c r="H137" s="10">
        <v>2026</v>
      </c>
      <c r="I137" s="36" t="str">
        <f t="shared" si="22"/>
        <v>10.1</v>
      </c>
      <c r="J137" s="10">
        <v>10</v>
      </c>
      <c r="K137" s="10">
        <v>1</v>
      </c>
      <c r="L137" s="10">
        <v>11027551000165</v>
      </c>
      <c r="M137" s="11" t="s">
        <v>238</v>
      </c>
      <c r="N137" s="10">
        <v>3920</v>
      </c>
      <c r="O137" s="11" t="s">
        <v>117</v>
      </c>
      <c r="P137" s="9">
        <v>46062</v>
      </c>
      <c r="Q137" s="10">
        <v>1</v>
      </c>
      <c r="R137" s="3">
        <v>8161.21</v>
      </c>
      <c r="S137" s="3">
        <v>0</v>
      </c>
      <c r="T137" s="3">
        <v>0</v>
      </c>
      <c r="U137" s="33">
        <f t="shared" si="23"/>
        <v>8161.21</v>
      </c>
      <c r="V137" s="9">
        <f>IF(X137&lt;&gt;"Liquidação Cancelada",VLOOKUP(B137,'BASE DE DADOS OPS'!$B$4:$P$6317,10,FALSE),"Liquidação Cancelada")</f>
        <v>46064</v>
      </c>
      <c r="W137" s="13">
        <f t="shared" si="24"/>
        <v>2</v>
      </c>
      <c r="X137" s="10">
        <f>VLOOKUP(A137,'BASE DE DADOS OPS'!$A$4:$P$6317,12,FALSE)</f>
        <v>895</v>
      </c>
      <c r="Y137" s="4">
        <f>IF(X137&lt;&gt;"Liquidação Cancelada",VLOOKUP(B137,'BASE DE DADOS OPS'!$B$5:$P$6302,12,FALSE),"Liquidação Cancelada")</f>
        <v>8161.21</v>
      </c>
      <c r="Z137" s="4">
        <f>IF(X137&lt;&gt;"Liquidação Cancelada",VLOOKUP(B137,'BASE DE DADOS OPS'!$B$5:$P$6302,14,FALSE),"Liquidação Cancelada")</f>
        <v>391.74</v>
      </c>
      <c r="AA137" s="4">
        <f>IF(X137&lt;&gt;"Liquidação Cancelada",VLOOKUP(B137,'BASE DE DADOS OPS'!$B$5:$P$6302,13,FALSE),"Liquidação Cancelada")</f>
        <v>7769.47</v>
      </c>
      <c r="AB137" s="4">
        <f t="shared" si="25"/>
        <v>7769.47</v>
      </c>
      <c r="AC137" s="3">
        <f t="shared" si="26"/>
        <v>0</v>
      </c>
      <c r="AD137" s="29"/>
    </row>
    <row r="138" spans="1:30" s="23" customFormat="1" ht="24.95" customHeight="1" x14ac:dyDescent="0.2">
      <c r="A138" s="23" t="str">
        <f t="shared" si="18"/>
        <v>1441|1440011|223|2026|20655817000105|3920|9398,41</v>
      </c>
      <c r="B138" s="23" t="str">
        <f t="shared" si="19"/>
        <v>1441|1440011|223|2026|901</v>
      </c>
      <c r="C138" s="28" t="str">
        <f t="shared" si="20"/>
        <v>1440011|901</v>
      </c>
      <c r="D138" s="10">
        <v>1441</v>
      </c>
      <c r="E138" s="10">
        <v>1440011</v>
      </c>
      <c r="F138" s="36" t="str">
        <f t="shared" si="21"/>
        <v>223/2026</v>
      </c>
      <c r="G138" s="10">
        <v>223</v>
      </c>
      <c r="H138" s="10">
        <v>2026</v>
      </c>
      <c r="I138" s="36" t="str">
        <f t="shared" si="22"/>
        <v>10.1</v>
      </c>
      <c r="J138" s="10">
        <v>10</v>
      </c>
      <c r="K138" s="10">
        <v>1</v>
      </c>
      <c r="L138" s="10">
        <v>20655817000105</v>
      </c>
      <c r="M138" s="11" t="s">
        <v>255</v>
      </c>
      <c r="N138" s="10">
        <v>3920</v>
      </c>
      <c r="O138" s="11" t="s">
        <v>117</v>
      </c>
      <c r="P138" s="9">
        <v>46062</v>
      </c>
      <c r="Q138" s="10">
        <v>1</v>
      </c>
      <c r="R138" s="3">
        <v>9398.41</v>
      </c>
      <c r="S138" s="3">
        <v>0</v>
      </c>
      <c r="T138" s="3">
        <v>0</v>
      </c>
      <c r="U138" s="33">
        <f t="shared" si="23"/>
        <v>9398.41</v>
      </c>
      <c r="V138" s="9">
        <f>IF(X138&lt;&gt;"Liquidação Cancelada",VLOOKUP(B138,'BASE DE DADOS OPS'!$B$4:$P$6317,10,FALSE),"Liquidação Cancelada")</f>
        <v>46064</v>
      </c>
      <c r="W138" s="13">
        <f t="shared" si="24"/>
        <v>2</v>
      </c>
      <c r="X138" s="10">
        <f>VLOOKUP(A138,'BASE DE DADOS OPS'!$A$4:$P$6317,12,FALSE)</f>
        <v>901</v>
      </c>
      <c r="Y138" s="4">
        <f>IF(X138&lt;&gt;"Liquidação Cancelada",VLOOKUP(B138,'BASE DE DADOS OPS'!$B$5:$P$6302,12,FALSE),"Liquidação Cancelada")</f>
        <v>9398.4100000000017</v>
      </c>
      <c r="Z138" s="4">
        <f>IF(X138&lt;&gt;"Liquidação Cancelada",VLOOKUP(B138,'BASE DE DADOS OPS'!$B$5:$P$6302,14,FALSE),"Liquidação Cancelada")</f>
        <v>451.12</v>
      </c>
      <c r="AA138" s="4">
        <f>IF(X138&lt;&gt;"Liquidação Cancelada",VLOOKUP(B138,'BASE DE DADOS OPS'!$B$5:$P$6302,13,FALSE),"Liquidação Cancelada")</f>
        <v>8947.2900000000009</v>
      </c>
      <c r="AB138" s="4">
        <f t="shared" si="25"/>
        <v>8947.2900000000009</v>
      </c>
      <c r="AC138" s="3">
        <f t="shared" si="26"/>
        <v>-1.8189894035458565E-12</v>
      </c>
      <c r="AD138" s="29"/>
    </row>
    <row r="139" spans="1:30" s="23" customFormat="1" ht="24.95" customHeight="1" x14ac:dyDescent="0.2">
      <c r="A139" s="23" t="str">
        <f t="shared" si="18"/>
        <v>1441|1440011|224|2026|94454981604|3611|17000</v>
      </c>
      <c r="B139" s="23" t="str">
        <f t="shared" si="19"/>
        <v>1441|1440011|224|2026|888</v>
      </c>
      <c r="C139" s="28" t="str">
        <f t="shared" si="20"/>
        <v>1440011|888</v>
      </c>
      <c r="D139" s="10">
        <v>1441</v>
      </c>
      <c r="E139" s="10">
        <v>1440011</v>
      </c>
      <c r="F139" s="36" t="str">
        <f t="shared" si="21"/>
        <v>224/2026</v>
      </c>
      <c r="G139" s="10">
        <v>224</v>
      </c>
      <c r="H139" s="10">
        <v>2026</v>
      </c>
      <c r="I139" s="36" t="str">
        <f t="shared" si="22"/>
        <v>10.1</v>
      </c>
      <c r="J139" s="10">
        <v>10</v>
      </c>
      <c r="K139" s="10">
        <v>1</v>
      </c>
      <c r="L139" s="10">
        <v>94454981604</v>
      </c>
      <c r="M139" s="11" t="s">
        <v>256</v>
      </c>
      <c r="N139" s="10">
        <v>3611</v>
      </c>
      <c r="O139" s="11" t="s">
        <v>117</v>
      </c>
      <c r="P139" s="9">
        <v>46062</v>
      </c>
      <c r="Q139" s="10">
        <v>1</v>
      </c>
      <c r="R139" s="3">
        <v>17000</v>
      </c>
      <c r="S139" s="3">
        <v>0</v>
      </c>
      <c r="T139" s="3">
        <v>0</v>
      </c>
      <c r="U139" s="33">
        <f t="shared" si="23"/>
        <v>17000</v>
      </c>
      <c r="V139" s="9">
        <f>IF(X139&lt;&gt;"Liquidação Cancelada",VLOOKUP(B139,'BASE DE DADOS OPS'!$B$4:$P$6317,10,FALSE),"Liquidação Cancelada")</f>
        <v>46064</v>
      </c>
      <c r="W139" s="13">
        <f t="shared" si="24"/>
        <v>2</v>
      </c>
      <c r="X139" s="10">
        <f>VLOOKUP(A139,'BASE DE DADOS OPS'!$A$4:$P$6317,12,FALSE)</f>
        <v>888</v>
      </c>
      <c r="Y139" s="4">
        <f>IF(X139&lt;&gt;"Liquidação Cancelada",VLOOKUP(B139,'BASE DE DADOS OPS'!$B$5:$P$6302,12,FALSE),"Liquidação Cancelada")</f>
        <v>17000</v>
      </c>
      <c r="Z139" s="4">
        <f>IF(X139&lt;&gt;"Liquidação Cancelada",VLOOKUP(B139,'BASE DE DADOS OPS'!$B$5:$P$6302,14,FALSE),"Liquidação Cancelada")</f>
        <v>3599.29</v>
      </c>
      <c r="AA139" s="4">
        <f>IF(X139&lt;&gt;"Liquidação Cancelada",VLOOKUP(B139,'BASE DE DADOS OPS'!$B$5:$P$6302,13,FALSE),"Liquidação Cancelada")</f>
        <v>13400.71</v>
      </c>
      <c r="AB139" s="4">
        <f t="shared" si="25"/>
        <v>13400.71</v>
      </c>
      <c r="AC139" s="3">
        <f t="shared" si="26"/>
        <v>0</v>
      </c>
      <c r="AD139" s="29"/>
    </row>
    <row r="140" spans="1:30" s="23" customFormat="1" ht="24.95" customHeight="1" x14ac:dyDescent="0.2">
      <c r="A140" s="23" t="str">
        <f t="shared" si="18"/>
        <v>1441|1440011|225|2026|15165937000194|3903|1290,5</v>
      </c>
      <c r="B140" s="23" t="str">
        <f t="shared" si="19"/>
        <v>1441|1440011|225|2026|808</v>
      </c>
      <c r="C140" s="28" t="str">
        <f t="shared" si="20"/>
        <v>1440011|808</v>
      </c>
      <c r="D140" s="10">
        <v>1441</v>
      </c>
      <c r="E140" s="10">
        <v>1440011</v>
      </c>
      <c r="F140" s="36" t="str">
        <f t="shared" si="21"/>
        <v>225/2026</v>
      </c>
      <c r="G140" s="10">
        <v>225</v>
      </c>
      <c r="H140" s="10">
        <v>2026</v>
      </c>
      <c r="I140" s="36" t="str">
        <f t="shared" si="22"/>
        <v>10.1</v>
      </c>
      <c r="J140" s="10">
        <v>10</v>
      </c>
      <c r="K140" s="10">
        <v>1</v>
      </c>
      <c r="L140" s="10">
        <v>15165937000194</v>
      </c>
      <c r="M140" s="11" t="s">
        <v>257</v>
      </c>
      <c r="N140" s="10">
        <v>3903</v>
      </c>
      <c r="O140" s="11" t="s">
        <v>19</v>
      </c>
      <c r="P140" s="9">
        <v>46062</v>
      </c>
      <c r="Q140" s="10">
        <v>1</v>
      </c>
      <c r="R140" s="3">
        <v>1290.5</v>
      </c>
      <c r="S140" s="3">
        <v>0</v>
      </c>
      <c r="T140" s="3">
        <v>0</v>
      </c>
      <c r="U140" s="33">
        <f t="shared" si="23"/>
        <v>1290.5</v>
      </c>
      <c r="V140" s="9">
        <f>IF(X140&lt;&gt;"Liquidação Cancelada",VLOOKUP(B140,'BASE DE DADOS OPS'!$B$4:$P$6317,10,FALSE),"Liquidação Cancelada")</f>
        <v>46064</v>
      </c>
      <c r="W140" s="13">
        <f t="shared" si="24"/>
        <v>2</v>
      </c>
      <c r="X140" s="10">
        <f>VLOOKUP(A140,'BASE DE DADOS OPS'!$A$4:$P$6317,12,FALSE)</f>
        <v>808</v>
      </c>
      <c r="Y140" s="4">
        <f>IF(X140&lt;&gt;"Liquidação Cancelada",VLOOKUP(B140,'BASE DE DADOS OPS'!$B$5:$P$6302,12,FALSE),"Liquidação Cancelada")</f>
        <v>1290.5</v>
      </c>
      <c r="Z140" s="4">
        <f>IF(X140&lt;&gt;"Liquidação Cancelada",VLOOKUP(B140,'BASE DE DADOS OPS'!$B$5:$P$6302,14,FALSE),"Liquidação Cancelada")</f>
        <v>0</v>
      </c>
      <c r="AA140" s="4">
        <f>IF(X140&lt;&gt;"Liquidação Cancelada",VLOOKUP(B140,'BASE DE DADOS OPS'!$B$5:$P$6302,13,FALSE),"Liquidação Cancelada")</f>
        <v>1290.5</v>
      </c>
      <c r="AB140" s="4">
        <f t="shared" si="25"/>
        <v>1290.5</v>
      </c>
      <c r="AC140" s="3">
        <f t="shared" si="26"/>
        <v>0</v>
      </c>
      <c r="AD140" s="29"/>
    </row>
    <row r="141" spans="1:30" s="23" customFormat="1" ht="24.95" customHeight="1" x14ac:dyDescent="0.2">
      <c r="A141" s="23" t="str">
        <f t="shared" si="18"/>
        <v>1441|1440011|228|2026|12964038000163|3920|6547,24</v>
      </c>
      <c r="B141" s="23" t="str">
        <f t="shared" si="19"/>
        <v>1441|1440011|228|2026|906</v>
      </c>
      <c r="C141" s="28" t="str">
        <f t="shared" si="20"/>
        <v>1440011|906</v>
      </c>
      <c r="D141" s="10">
        <v>1441</v>
      </c>
      <c r="E141" s="10">
        <v>1440011</v>
      </c>
      <c r="F141" s="36" t="str">
        <f t="shared" si="21"/>
        <v>228/2026</v>
      </c>
      <c r="G141" s="10">
        <v>228</v>
      </c>
      <c r="H141" s="10">
        <v>2026</v>
      </c>
      <c r="I141" s="36" t="str">
        <f t="shared" si="22"/>
        <v>10.1</v>
      </c>
      <c r="J141" s="10">
        <v>10</v>
      </c>
      <c r="K141" s="10">
        <v>1</v>
      </c>
      <c r="L141" s="10">
        <v>12964038000163</v>
      </c>
      <c r="M141" s="11" t="s">
        <v>259</v>
      </c>
      <c r="N141" s="10">
        <v>3920</v>
      </c>
      <c r="O141" s="11" t="s">
        <v>117</v>
      </c>
      <c r="P141" s="9">
        <v>46062</v>
      </c>
      <c r="Q141" s="10">
        <v>1</v>
      </c>
      <c r="R141" s="3">
        <v>6547.24</v>
      </c>
      <c r="S141" s="3">
        <v>0</v>
      </c>
      <c r="T141" s="3">
        <v>0</v>
      </c>
      <c r="U141" s="33">
        <f t="shared" si="23"/>
        <v>6547.24</v>
      </c>
      <c r="V141" s="9">
        <f>IF(X141&lt;&gt;"Liquidação Cancelada",VLOOKUP(B141,'BASE DE DADOS OPS'!$B$4:$P$6317,10,FALSE),"Liquidação Cancelada")</f>
        <v>46064</v>
      </c>
      <c r="W141" s="13">
        <f t="shared" si="24"/>
        <v>2</v>
      </c>
      <c r="X141" s="10">
        <f>VLOOKUP(A141,'BASE DE DADOS OPS'!$A$4:$P$6317,12,FALSE)</f>
        <v>906</v>
      </c>
      <c r="Y141" s="4">
        <f>IF(X141&lt;&gt;"Liquidação Cancelada",VLOOKUP(B141,'BASE DE DADOS OPS'!$B$5:$P$6302,12,FALSE),"Liquidação Cancelada")</f>
        <v>6547.24</v>
      </c>
      <c r="Z141" s="4">
        <f>IF(X141&lt;&gt;"Liquidação Cancelada",VLOOKUP(B141,'BASE DE DADOS OPS'!$B$5:$P$6302,14,FALSE),"Liquidação Cancelada")</f>
        <v>314.27</v>
      </c>
      <c r="AA141" s="4">
        <f>IF(X141&lt;&gt;"Liquidação Cancelada",VLOOKUP(B141,'BASE DE DADOS OPS'!$B$5:$P$6302,13,FALSE),"Liquidação Cancelada")</f>
        <v>6232.97</v>
      </c>
      <c r="AB141" s="4">
        <f t="shared" si="25"/>
        <v>6232.9699999999993</v>
      </c>
      <c r="AC141" s="3">
        <f t="shared" si="26"/>
        <v>9.0949470177292824E-13</v>
      </c>
      <c r="AD141" s="29"/>
    </row>
    <row r="142" spans="1:30" s="23" customFormat="1" ht="24.95" customHeight="1" x14ac:dyDescent="0.2">
      <c r="A142" s="23" t="str">
        <f t="shared" si="18"/>
        <v>1441|1440011|229|2026|26385765000180|3920|37870,77</v>
      </c>
      <c r="B142" s="23" t="str">
        <f t="shared" si="19"/>
        <v>1441|1440011|229|2026|905</v>
      </c>
      <c r="C142" s="28" t="str">
        <f t="shared" si="20"/>
        <v>1440011|905</v>
      </c>
      <c r="D142" s="10">
        <v>1441</v>
      </c>
      <c r="E142" s="10">
        <v>1440011</v>
      </c>
      <c r="F142" s="36" t="str">
        <f t="shared" si="21"/>
        <v>229/2026</v>
      </c>
      <c r="G142" s="10">
        <v>229</v>
      </c>
      <c r="H142" s="10">
        <v>2026</v>
      </c>
      <c r="I142" s="36" t="str">
        <f t="shared" si="22"/>
        <v>10.1</v>
      </c>
      <c r="J142" s="10">
        <v>10</v>
      </c>
      <c r="K142" s="10">
        <v>1</v>
      </c>
      <c r="L142" s="10">
        <v>26385765000180</v>
      </c>
      <c r="M142" s="11" t="s">
        <v>260</v>
      </c>
      <c r="N142" s="10">
        <v>3920</v>
      </c>
      <c r="O142" s="11" t="s">
        <v>117</v>
      </c>
      <c r="P142" s="9">
        <v>46062</v>
      </c>
      <c r="Q142" s="10">
        <v>1</v>
      </c>
      <c r="R142" s="3">
        <v>37870.769999999997</v>
      </c>
      <c r="S142" s="3">
        <v>0</v>
      </c>
      <c r="T142" s="3">
        <v>0</v>
      </c>
      <c r="U142" s="33">
        <f t="shared" si="23"/>
        <v>37870.769999999997</v>
      </c>
      <c r="V142" s="9">
        <f>IF(X142&lt;&gt;"Liquidação Cancelada",VLOOKUP(B142,'BASE DE DADOS OPS'!$B$4:$P$6317,10,FALSE),"Liquidação Cancelada")</f>
        <v>46064</v>
      </c>
      <c r="W142" s="13">
        <f t="shared" si="24"/>
        <v>2</v>
      </c>
      <c r="X142" s="10">
        <f>VLOOKUP(A142,'BASE DE DADOS OPS'!$A$4:$P$6317,12,FALSE)</f>
        <v>905</v>
      </c>
      <c r="Y142" s="4">
        <f>IF(X142&lt;&gt;"Liquidação Cancelada",VLOOKUP(B142,'BASE DE DADOS OPS'!$B$5:$P$6302,12,FALSE),"Liquidação Cancelada")</f>
        <v>37870.770000000004</v>
      </c>
      <c r="Z142" s="4">
        <f>IF(X142&lt;&gt;"Liquidação Cancelada",VLOOKUP(B142,'BASE DE DADOS OPS'!$B$5:$P$6302,14,FALSE),"Liquidação Cancelada")</f>
        <v>1817.8</v>
      </c>
      <c r="AA142" s="4">
        <f>IF(X142&lt;&gt;"Liquidação Cancelada",VLOOKUP(B142,'BASE DE DADOS OPS'!$B$5:$P$6302,13,FALSE),"Liquidação Cancelada")</f>
        <v>36052.97</v>
      </c>
      <c r="AB142" s="4">
        <f t="shared" si="25"/>
        <v>36052.97</v>
      </c>
      <c r="AC142" s="3">
        <f t="shared" si="26"/>
        <v>-7.2759576141834259E-12</v>
      </c>
      <c r="AD142" s="29"/>
    </row>
    <row r="143" spans="1:30" s="23" customFormat="1" ht="24.95" customHeight="1" x14ac:dyDescent="0.2">
      <c r="A143" s="23" t="str">
        <f t="shared" si="18"/>
        <v>1441|1440011|230|2026|12057731000152|3922|450</v>
      </c>
      <c r="B143" s="23" t="str">
        <f t="shared" si="19"/>
        <v>1441|1440011|230|2026|802</v>
      </c>
      <c r="C143" s="28" t="str">
        <f t="shared" si="20"/>
        <v>1440011|802</v>
      </c>
      <c r="D143" s="10">
        <v>1441</v>
      </c>
      <c r="E143" s="10">
        <v>1440011</v>
      </c>
      <c r="F143" s="36" t="str">
        <f t="shared" si="21"/>
        <v>230/2026</v>
      </c>
      <c r="G143" s="10">
        <v>230</v>
      </c>
      <c r="H143" s="10">
        <v>2026</v>
      </c>
      <c r="I143" s="36" t="str">
        <f t="shared" si="22"/>
        <v>10.1</v>
      </c>
      <c r="J143" s="10">
        <v>10</v>
      </c>
      <c r="K143" s="10">
        <v>1</v>
      </c>
      <c r="L143" s="10">
        <v>12057731000152</v>
      </c>
      <c r="M143" s="11" t="s">
        <v>261</v>
      </c>
      <c r="N143" s="10">
        <v>3922</v>
      </c>
      <c r="O143" s="11" t="s">
        <v>21</v>
      </c>
      <c r="P143" s="9">
        <v>46062</v>
      </c>
      <c r="Q143" s="10">
        <v>1</v>
      </c>
      <c r="R143" s="3">
        <v>450</v>
      </c>
      <c r="S143" s="3">
        <v>0</v>
      </c>
      <c r="T143" s="3">
        <v>0</v>
      </c>
      <c r="U143" s="33">
        <f t="shared" si="23"/>
        <v>450</v>
      </c>
      <c r="V143" s="9">
        <f>IF(X143&lt;&gt;"Liquidação Cancelada",VLOOKUP(B143,'BASE DE DADOS OPS'!$B$4:$P$6317,10,FALSE),"Liquidação Cancelada")</f>
        <v>46064</v>
      </c>
      <c r="W143" s="13">
        <f t="shared" si="24"/>
        <v>2</v>
      </c>
      <c r="X143" s="10">
        <f>VLOOKUP(A143,'BASE DE DADOS OPS'!$A$4:$P$6317,12,FALSE)</f>
        <v>802</v>
      </c>
      <c r="Y143" s="4">
        <f>IF(X143&lt;&gt;"Liquidação Cancelada",VLOOKUP(B143,'BASE DE DADOS OPS'!$B$5:$P$6302,12,FALSE),"Liquidação Cancelada")</f>
        <v>450</v>
      </c>
      <c r="Z143" s="4">
        <f>IF(X143&lt;&gt;"Liquidação Cancelada",VLOOKUP(B143,'BASE DE DADOS OPS'!$B$5:$P$6302,14,FALSE),"Liquidação Cancelada")</f>
        <v>0</v>
      </c>
      <c r="AA143" s="4">
        <f>IF(X143&lt;&gt;"Liquidação Cancelada",VLOOKUP(B143,'BASE DE DADOS OPS'!$B$5:$P$6302,13,FALSE),"Liquidação Cancelada")</f>
        <v>450</v>
      </c>
      <c r="AB143" s="4">
        <f t="shared" si="25"/>
        <v>450</v>
      </c>
      <c r="AC143" s="3">
        <f t="shared" si="26"/>
        <v>0</v>
      </c>
      <c r="AD143" s="29"/>
    </row>
    <row r="144" spans="1:30" s="23" customFormat="1" ht="24.95" customHeight="1" x14ac:dyDescent="0.2">
      <c r="A144" s="23" t="str">
        <f t="shared" si="18"/>
        <v>1441|1440011|231|2026|12057731000152|3921|6184,5</v>
      </c>
      <c r="B144" s="23" t="str">
        <f t="shared" si="19"/>
        <v>1441|1440011|231|2026|770</v>
      </c>
      <c r="C144" s="28" t="str">
        <f t="shared" si="20"/>
        <v>1440011|770</v>
      </c>
      <c r="D144" s="10">
        <v>1441</v>
      </c>
      <c r="E144" s="10">
        <v>1440011</v>
      </c>
      <c r="F144" s="36" t="str">
        <f t="shared" si="21"/>
        <v>231/2026</v>
      </c>
      <c r="G144" s="10">
        <v>231</v>
      </c>
      <c r="H144" s="10">
        <v>2026</v>
      </c>
      <c r="I144" s="36" t="str">
        <f t="shared" si="22"/>
        <v>10.1</v>
      </c>
      <c r="J144" s="10">
        <v>10</v>
      </c>
      <c r="K144" s="10">
        <v>1</v>
      </c>
      <c r="L144" s="10">
        <v>12057731000152</v>
      </c>
      <c r="M144" s="11" t="s">
        <v>261</v>
      </c>
      <c r="N144" s="10">
        <v>3921</v>
      </c>
      <c r="O144" s="11" t="s">
        <v>205</v>
      </c>
      <c r="P144" s="9">
        <v>46062</v>
      </c>
      <c r="Q144" s="10">
        <v>1</v>
      </c>
      <c r="R144" s="3">
        <v>6510</v>
      </c>
      <c r="S144" s="3">
        <v>325.5</v>
      </c>
      <c r="T144" s="3">
        <v>0</v>
      </c>
      <c r="U144" s="33">
        <f t="shared" si="23"/>
        <v>6184.5</v>
      </c>
      <c r="V144" s="9">
        <f>IF(X144&lt;&gt;"Liquidação Cancelada",VLOOKUP(B144,'BASE DE DADOS OPS'!$B$4:$P$6317,10,FALSE),"Liquidação Cancelada")</f>
        <v>46063</v>
      </c>
      <c r="W144" s="13">
        <f t="shared" si="24"/>
        <v>1</v>
      </c>
      <c r="X144" s="10">
        <f>VLOOKUP(A144,'BASE DE DADOS OPS'!$A$4:$P$6317,12,FALSE)</f>
        <v>770</v>
      </c>
      <c r="Y144" s="4">
        <f>IF(X144&lt;&gt;"Liquidação Cancelada",VLOOKUP(B144,'BASE DE DADOS OPS'!$B$5:$P$6302,12,FALSE),"Liquidação Cancelada")</f>
        <v>6184.5</v>
      </c>
      <c r="Z144" s="4">
        <f>IF(X144&lt;&gt;"Liquidação Cancelada",VLOOKUP(B144,'BASE DE DADOS OPS'!$B$5:$P$6302,14,FALSE),"Liquidação Cancelada")</f>
        <v>312.48</v>
      </c>
      <c r="AA144" s="4">
        <f>IF(X144&lt;&gt;"Liquidação Cancelada",VLOOKUP(B144,'BASE DE DADOS OPS'!$B$5:$P$6302,13,FALSE),"Liquidação Cancelada")</f>
        <v>5872.02</v>
      </c>
      <c r="AB144" s="4">
        <f t="shared" si="25"/>
        <v>5872.02</v>
      </c>
      <c r="AC144" s="3">
        <f t="shared" si="26"/>
        <v>0</v>
      </c>
      <c r="AD144" s="29"/>
    </row>
    <row r="145" spans="1:31" s="84" customFormat="1" ht="24.95" customHeight="1" x14ac:dyDescent="0.2">
      <c r="A145" s="23" t="str">
        <f t="shared" si="18"/>
        <v>1441|1440011|231|2026|12057731000152|3921|4268,5</v>
      </c>
      <c r="B145" s="23" t="str">
        <f t="shared" si="19"/>
        <v>1441|1440011|231|2026|786</v>
      </c>
      <c r="C145" s="28" t="str">
        <f t="shared" si="20"/>
        <v>1440011|786</v>
      </c>
      <c r="D145" s="65">
        <v>1441</v>
      </c>
      <c r="E145" s="65">
        <v>1440011</v>
      </c>
      <c r="F145" s="80" t="str">
        <f t="shared" si="21"/>
        <v>231/2026</v>
      </c>
      <c r="G145" s="65">
        <v>231</v>
      </c>
      <c r="H145" s="65">
        <v>2026</v>
      </c>
      <c r="I145" s="80" t="str">
        <f t="shared" si="22"/>
        <v>10.1</v>
      </c>
      <c r="J145" s="65">
        <v>10</v>
      </c>
      <c r="K145" s="65">
        <v>1</v>
      </c>
      <c r="L145" s="65">
        <v>12057731000152</v>
      </c>
      <c r="M145" s="66" t="s">
        <v>261</v>
      </c>
      <c r="N145" s="65">
        <v>3921</v>
      </c>
      <c r="O145" s="66" t="s">
        <v>205</v>
      </c>
      <c r="P145" s="67">
        <v>46062</v>
      </c>
      <c r="Q145" s="65" t="s">
        <v>518</v>
      </c>
      <c r="R145" s="68">
        <v>14290</v>
      </c>
      <c r="S145" s="87">
        <v>523</v>
      </c>
      <c r="T145" s="68">
        <v>9498.5</v>
      </c>
      <c r="U145" s="69">
        <f>R145-S145-T145</f>
        <v>4268.5</v>
      </c>
      <c r="V145" s="67">
        <f>IF(X145&lt;&gt;"Liquidação Cancelada",VLOOKUP(B145,'BASE DE DADOS OPS'!$B$4:$P$6317,10,FALSE),"Liquidação Cancelada")</f>
        <v>46063</v>
      </c>
      <c r="W145" s="81">
        <f>IF(X145&lt;&gt;"Liquidação Cancelada",IF(ISBLANK(V145),"AGUARDANDO PAGAMENTO",NETWORKDAYS(P145,V145)-1),"Liquidação Cancelada")</f>
        <v>1</v>
      </c>
      <c r="X145" s="65">
        <v>786</v>
      </c>
      <c r="Y145" s="82">
        <f>IF(X145&lt;&gt;"Liquidação Cancelada",VLOOKUP(B145,'BASE DE DADOS OPS'!$B$5:$P$6302,12,FALSE),"Liquidação Cancelada")</f>
        <v>4268.5</v>
      </c>
      <c r="Z145" s="82">
        <f>IF(X145&lt;&gt;"Liquidação Cancelada",VLOOKUP(B145,'BASE DE DADOS OPS'!$B$5:$P$6302,14,FALSE),"Liquidação Cancelada")</f>
        <v>251.04</v>
      </c>
      <c r="AA145" s="82">
        <f>IF(X145&lt;&gt;"Liquidação Cancelada",VLOOKUP(B145,'BASE DE DADOS OPS'!$B$5:$P$6302,13,FALSE),"Liquidação Cancelada")</f>
        <v>4017.46</v>
      </c>
      <c r="AB145" s="82">
        <f t="shared" si="25"/>
        <v>4017.46</v>
      </c>
      <c r="AC145" s="68">
        <f t="shared" si="26"/>
        <v>0</v>
      </c>
      <c r="AD145" s="83" t="s">
        <v>521</v>
      </c>
      <c r="AE145" s="96" t="s">
        <v>520</v>
      </c>
    </row>
    <row r="146" spans="1:31" s="23" customFormat="1" ht="24.95" customHeight="1" x14ac:dyDescent="0.2">
      <c r="A146" s="23" t="str">
        <f t="shared" si="18"/>
        <v>1441|1440011|231|2026|12057731000152|3921|6119,25</v>
      </c>
      <c r="B146" s="23" t="str">
        <f t="shared" si="19"/>
        <v>1441|1440011|231|2026|815</v>
      </c>
      <c r="C146" s="28" t="str">
        <f t="shared" si="20"/>
        <v>1440011|815</v>
      </c>
      <c r="D146" s="10">
        <v>1441</v>
      </c>
      <c r="E146" s="10">
        <v>1440011</v>
      </c>
      <c r="F146" s="36" t="str">
        <f t="shared" si="21"/>
        <v>231/2026</v>
      </c>
      <c r="G146" s="10">
        <v>231</v>
      </c>
      <c r="H146" s="10">
        <v>2026</v>
      </c>
      <c r="I146" s="36" t="str">
        <f t="shared" si="22"/>
        <v>10.1</v>
      </c>
      <c r="J146" s="10">
        <v>10</v>
      </c>
      <c r="K146" s="10">
        <v>1</v>
      </c>
      <c r="L146" s="10">
        <v>12057731000152</v>
      </c>
      <c r="M146" s="11" t="s">
        <v>261</v>
      </c>
      <c r="N146" s="10">
        <v>3921</v>
      </c>
      <c r="O146" s="11" t="s">
        <v>205</v>
      </c>
      <c r="P146" s="9">
        <v>46062</v>
      </c>
      <c r="Q146" s="10">
        <v>3</v>
      </c>
      <c r="R146" s="3">
        <v>6465</v>
      </c>
      <c r="S146" s="3">
        <v>345.75</v>
      </c>
      <c r="T146" s="3">
        <v>0</v>
      </c>
      <c r="U146" s="33">
        <f t="shared" si="23"/>
        <v>6119.25</v>
      </c>
      <c r="V146" s="9">
        <f>IF(X146&lt;&gt;"Liquidação Cancelada",VLOOKUP(B146,'BASE DE DADOS OPS'!$B$4:$P$6317,10,FALSE),"Liquidação Cancelada")</f>
        <v>46064</v>
      </c>
      <c r="W146" s="13">
        <f t="shared" si="24"/>
        <v>2</v>
      </c>
      <c r="X146" s="10">
        <f>VLOOKUP(A146,'BASE DE DADOS OPS'!$A$4:$P$6317,12,FALSE)</f>
        <v>815</v>
      </c>
      <c r="Y146" s="4">
        <f>IF(X146&lt;&gt;"Liquidação Cancelada",VLOOKUP(B146,'BASE DE DADOS OPS'!$B$5:$P$6302,12,FALSE),"Liquidação Cancelada")</f>
        <v>6119.25</v>
      </c>
      <c r="Z146" s="4">
        <f>IF(X146&lt;&gt;"Liquidação Cancelada",VLOOKUP(B146,'BASE DE DADOS OPS'!$B$5:$P$6302,14,FALSE),"Liquidação Cancelada")</f>
        <v>331.92</v>
      </c>
      <c r="AA146" s="4">
        <f>IF(X146&lt;&gt;"Liquidação Cancelada",VLOOKUP(B146,'BASE DE DADOS OPS'!$B$5:$P$6302,13,FALSE),"Liquidação Cancelada")</f>
        <v>5787.33</v>
      </c>
      <c r="AB146" s="4">
        <f t="shared" si="25"/>
        <v>5787.33</v>
      </c>
      <c r="AC146" s="3">
        <f t="shared" si="26"/>
        <v>0</v>
      </c>
      <c r="AD146" s="29"/>
    </row>
    <row r="147" spans="1:31" s="23" customFormat="1" ht="24.95" customHeight="1" x14ac:dyDescent="0.2">
      <c r="A147" s="23" t="str">
        <f t="shared" si="18"/>
        <v>1441|1440011|232|2026|45347438000189|3920|15829,46</v>
      </c>
      <c r="B147" s="23" t="str">
        <f t="shared" si="19"/>
        <v>1441|1440011|232|2026|904</v>
      </c>
      <c r="C147" s="28" t="str">
        <f t="shared" si="20"/>
        <v>1440011|904</v>
      </c>
      <c r="D147" s="10">
        <v>1441</v>
      </c>
      <c r="E147" s="10">
        <v>1440011</v>
      </c>
      <c r="F147" s="36" t="str">
        <f t="shared" si="21"/>
        <v>232/2026</v>
      </c>
      <c r="G147" s="10">
        <v>232</v>
      </c>
      <c r="H147" s="10">
        <v>2026</v>
      </c>
      <c r="I147" s="36" t="str">
        <f t="shared" si="22"/>
        <v>10.1</v>
      </c>
      <c r="J147" s="10">
        <v>10</v>
      </c>
      <c r="K147" s="10">
        <v>1</v>
      </c>
      <c r="L147" s="10">
        <v>45347438000189</v>
      </c>
      <c r="M147" s="11" t="s">
        <v>263</v>
      </c>
      <c r="N147" s="10">
        <v>3920</v>
      </c>
      <c r="O147" s="11" t="s">
        <v>117</v>
      </c>
      <c r="P147" s="9">
        <v>46062</v>
      </c>
      <c r="Q147" s="10">
        <v>1</v>
      </c>
      <c r="R147" s="3">
        <v>15829.46</v>
      </c>
      <c r="S147" s="3">
        <v>0</v>
      </c>
      <c r="T147" s="3">
        <v>0</v>
      </c>
      <c r="U147" s="33">
        <f t="shared" si="23"/>
        <v>15829.46</v>
      </c>
      <c r="V147" s="9">
        <f>IF(X147&lt;&gt;"Liquidação Cancelada",VLOOKUP(B147,'BASE DE DADOS OPS'!$B$4:$P$6317,10,FALSE),"Liquidação Cancelada")</f>
        <v>46064</v>
      </c>
      <c r="W147" s="13">
        <f t="shared" si="24"/>
        <v>2</v>
      </c>
      <c r="X147" s="10">
        <f>VLOOKUP(A147,'BASE DE DADOS OPS'!$A$4:$P$6317,12,FALSE)</f>
        <v>904</v>
      </c>
      <c r="Y147" s="4">
        <f>IF(X147&lt;&gt;"Liquidação Cancelada",VLOOKUP(B147,'BASE DE DADOS OPS'!$B$5:$P$6302,12,FALSE),"Liquidação Cancelada")</f>
        <v>15829.46</v>
      </c>
      <c r="Z147" s="4">
        <f>IF(X147&lt;&gt;"Liquidação Cancelada",VLOOKUP(B147,'BASE DE DADOS OPS'!$B$5:$P$6302,14,FALSE),"Liquidação Cancelada")</f>
        <v>759.81</v>
      </c>
      <c r="AA147" s="4">
        <f>IF(X147&lt;&gt;"Liquidação Cancelada",VLOOKUP(B147,'BASE DE DADOS OPS'!$B$5:$P$6302,13,FALSE),"Liquidação Cancelada")</f>
        <v>15069.65</v>
      </c>
      <c r="AB147" s="4">
        <f t="shared" si="25"/>
        <v>15069.65</v>
      </c>
      <c r="AC147" s="3">
        <f t="shared" si="26"/>
        <v>0</v>
      </c>
      <c r="AD147" s="29"/>
    </row>
    <row r="148" spans="1:31" s="23" customFormat="1" ht="24.95" customHeight="1" x14ac:dyDescent="0.2">
      <c r="A148" s="23" t="str">
        <f t="shared" si="18"/>
        <v>1441|1440011|414|2025|5407609000365|4002|296314,2</v>
      </c>
      <c r="B148" s="23" t="str">
        <f t="shared" si="19"/>
        <v>1441|1440011|414|2025|820</v>
      </c>
      <c r="C148" s="28" t="str">
        <f t="shared" si="20"/>
        <v>1440011|820</v>
      </c>
      <c r="D148" s="10">
        <v>1441</v>
      </c>
      <c r="E148" s="10">
        <v>1440011</v>
      </c>
      <c r="F148" s="36" t="str">
        <f t="shared" si="21"/>
        <v>414/2025</v>
      </c>
      <c r="G148" s="10">
        <v>414</v>
      </c>
      <c r="H148" s="10">
        <v>2025</v>
      </c>
      <c r="I148" s="36" t="str">
        <f t="shared" si="22"/>
        <v>10.1</v>
      </c>
      <c r="J148" s="10">
        <v>10</v>
      </c>
      <c r="K148" s="10">
        <v>1</v>
      </c>
      <c r="L148" s="10">
        <v>5407609000365</v>
      </c>
      <c r="M148" s="11" t="s">
        <v>298</v>
      </c>
      <c r="N148" s="10">
        <v>4002</v>
      </c>
      <c r="O148" s="11" t="s">
        <v>210</v>
      </c>
      <c r="P148" s="9">
        <v>46062</v>
      </c>
      <c r="Q148" s="10">
        <v>1</v>
      </c>
      <c r="R148" s="3">
        <v>303912</v>
      </c>
      <c r="S148" s="3">
        <v>7597.8</v>
      </c>
      <c r="T148" s="3">
        <v>0</v>
      </c>
      <c r="U148" s="33">
        <f t="shared" si="23"/>
        <v>296314.2</v>
      </c>
      <c r="V148" s="9">
        <f>IF(X148&lt;&gt;"Liquidação Cancelada",VLOOKUP(B148,'BASE DE DADOS OPS'!$B$4:$P$6317,10,FALSE),"Liquidação Cancelada")</f>
        <v>46064</v>
      </c>
      <c r="W148" s="13">
        <f t="shared" si="24"/>
        <v>2</v>
      </c>
      <c r="X148" s="10">
        <f>VLOOKUP(A148,'BASE DE DADOS OPS'!$A$4:$P$6317,12,FALSE)</f>
        <v>820</v>
      </c>
      <c r="Y148" s="4">
        <f>IF(X148&lt;&gt;"Liquidação Cancelada",VLOOKUP(B148,'BASE DE DADOS OPS'!$B$5:$P$6302,12,FALSE),"Liquidação Cancelada")</f>
        <v>296314.2</v>
      </c>
      <c r="Z148" s="4">
        <f>IF(X148&lt;&gt;"Liquidação Cancelada",VLOOKUP(B148,'BASE DE DADOS OPS'!$B$5:$P$6302,14,FALSE),"Liquidação Cancelada")</f>
        <v>14587.78</v>
      </c>
      <c r="AA148" s="4">
        <f>IF(X148&lt;&gt;"Liquidação Cancelada",VLOOKUP(B148,'BASE DE DADOS OPS'!$B$5:$P$6302,13,FALSE),"Liquidação Cancelada")</f>
        <v>281726.42</v>
      </c>
      <c r="AB148" s="4">
        <f t="shared" si="25"/>
        <v>281726.42</v>
      </c>
      <c r="AC148" s="3">
        <f t="shared" si="26"/>
        <v>0</v>
      </c>
      <c r="AD148" s="29"/>
    </row>
    <row r="149" spans="1:31" s="23" customFormat="1" ht="24.95" customHeight="1" x14ac:dyDescent="0.2">
      <c r="A149" s="23" t="str">
        <f t="shared" si="18"/>
        <v>1441|1440005|9|2026|201182000169|3008|3096</v>
      </c>
      <c r="B149" s="23" t="str">
        <f t="shared" si="19"/>
        <v>1441|1440005|9|2026|27</v>
      </c>
      <c r="C149" s="28" t="str">
        <f t="shared" si="20"/>
        <v>1440005|27</v>
      </c>
      <c r="D149" s="10">
        <v>1441</v>
      </c>
      <c r="E149" s="10">
        <v>1440005</v>
      </c>
      <c r="F149" s="36" t="str">
        <f t="shared" si="21"/>
        <v>9/2026</v>
      </c>
      <c r="G149" s="10">
        <v>9</v>
      </c>
      <c r="H149" s="10">
        <v>2026</v>
      </c>
      <c r="I149" s="36" t="str">
        <f t="shared" si="22"/>
        <v>10.1</v>
      </c>
      <c r="J149" s="10">
        <v>10</v>
      </c>
      <c r="K149" s="10">
        <v>1</v>
      </c>
      <c r="L149" s="10">
        <v>201182000169</v>
      </c>
      <c r="M149" s="11" t="s">
        <v>112</v>
      </c>
      <c r="N149" s="10">
        <v>3008</v>
      </c>
      <c r="O149" s="11" t="s">
        <v>111</v>
      </c>
      <c r="P149" s="9">
        <v>46063</v>
      </c>
      <c r="Q149" s="10">
        <v>1</v>
      </c>
      <c r="R149" s="3">
        <v>3096</v>
      </c>
      <c r="S149" s="3">
        <v>0</v>
      </c>
      <c r="T149" s="3">
        <v>0</v>
      </c>
      <c r="U149" s="33">
        <f t="shared" si="23"/>
        <v>3096</v>
      </c>
      <c r="V149" s="9">
        <f>IF(X149&lt;&gt;"Liquidação Cancelada",VLOOKUP(B149,'BASE DE DADOS OPS'!$B$4:$P$6317,10,FALSE),"Liquidação Cancelada")</f>
        <v>46065</v>
      </c>
      <c r="W149" s="13">
        <f t="shared" si="24"/>
        <v>2</v>
      </c>
      <c r="X149" s="10">
        <f>VLOOKUP(A149,'BASE DE DADOS OPS'!$A$4:$P$6317,12,FALSE)</f>
        <v>27</v>
      </c>
      <c r="Y149" s="4">
        <f>IF(X149&lt;&gt;"Liquidação Cancelada",VLOOKUP(B149,'BASE DE DADOS OPS'!$B$5:$P$6302,12,FALSE),"Liquidação Cancelada")</f>
        <v>3096</v>
      </c>
      <c r="Z149" s="4">
        <f>IF(X149&lt;&gt;"Liquidação Cancelada",VLOOKUP(B149,'BASE DE DADOS OPS'!$B$5:$P$6302,14,FALSE),"Liquidação Cancelada")</f>
        <v>0</v>
      </c>
      <c r="AA149" s="4">
        <f>IF(X149&lt;&gt;"Liquidação Cancelada",VLOOKUP(B149,'BASE DE DADOS OPS'!$B$5:$P$6302,13,FALSE),"Liquidação Cancelada")</f>
        <v>3096</v>
      </c>
      <c r="AB149" s="4">
        <f t="shared" si="25"/>
        <v>3096</v>
      </c>
      <c r="AC149" s="3">
        <f t="shared" si="26"/>
        <v>0</v>
      </c>
      <c r="AD149" s="29"/>
    </row>
    <row r="150" spans="1:31" s="23" customFormat="1" ht="24.95" customHeight="1" x14ac:dyDescent="0.2">
      <c r="A150" s="23" t="str">
        <f t="shared" si="18"/>
        <v>1441|1440011|226|2026|8458633000150|3921|2458,2</v>
      </c>
      <c r="B150" s="23" t="str">
        <f t="shared" si="19"/>
        <v>1441|1440011|226|2026|810</v>
      </c>
      <c r="C150" s="28" t="str">
        <f t="shared" si="20"/>
        <v>1440011|810</v>
      </c>
      <c r="D150" s="10">
        <v>1441</v>
      </c>
      <c r="E150" s="10">
        <v>1440011</v>
      </c>
      <c r="F150" s="36" t="str">
        <f t="shared" si="21"/>
        <v>226/2026</v>
      </c>
      <c r="G150" s="10">
        <v>226</v>
      </c>
      <c r="H150" s="10">
        <v>2026</v>
      </c>
      <c r="I150" s="36" t="str">
        <f t="shared" si="22"/>
        <v>10.1</v>
      </c>
      <c r="J150" s="10">
        <v>10</v>
      </c>
      <c r="K150" s="10">
        <v>1</v>
      </c>
      <c r="L150" s="10">
        <v>8458633000150</v>
      </c>
      <c r="M150" s="11" t="s">
        <v>206</v>
      </c>
      <c r="N150" s="10">
        <v>3921</v>
      </c>
      <c r="O150" s="11" t="s">
        <v>205</v>
      </c>
      <c r="P150" s="9">
        <v>46063</v>
      </c>
      <c r="Q150" s="10">
        <v>1</v>
      </c>
      <c r="R150" s="3">
        <v>2458.1999999999998</v>
      </c>
      <c r="S150" s="3">
        <v>0</v>
      </c>
      <c r="T150" s="3">
        <v>0</v>
      </c>
      <c r="U150" s="33">
        <f t="shared" si="23"/>
        <v>2458.1999999999998</v>
      </c>
      <c r="V150" s="9">
        <f>IF(X150&lt;&gt;"Liquidação Cancelada",VLOOKUP(B150,'BASE DE DADOS OPS'!$B$4:$P$6317,10,FALSE),"Liquidação Cancelada")</f>
        <v>46064</v>
      </c>
      <c r="W150" s="13">
        <f t="shared" si="24"/>
        <v>1</v>
      </c>
      <c r="X150" s="10">
        <f>VLOOKUP(A150,'BASE DE DADOS OPS'!$A$4:$P$6317,12,FALSE)</f>
        <v>810</v>
      </c>
      <c r="Y150" s="4">
        <f>IF(X150&lt;&gt;"Liquidação Cancelada",VLOOKUP(B150,'BASE DE DADOS OPS'!$B$5:$P$6302,12,FALSE),"Liquidação Cancelada")</f>
        <v>2458.1999999999998</v>
      </c>
      <c r="Z150" s="4">
        <f>IF(X150&lt;&gt;"Liquidação Cancelada",VLOOKUP(B150,'BASE DE DADOS OPS'!$B$5:$P$6302,14,FALSE),"Liquidação Cancelada")</f>
        <v>0</v>
      </c>
      <c r="AA150" s="4">
        <f>IF(X150&lt;&gt;"Liquidação Cancelada",VLOOKUP(B150,'BASE DE DADOS OPS'!$B$5:$P$6302,13,FALSE),"Liquidação Cancelada")</f>
        <v>2458.1999999999998</v>
      </c>
      <c r="AB150" s="4">
        <f t="shared" si="25"/>
        <v>2458.1999999999998</v>
      </c>
      <c r="AC150" s="3">
        <f t="shared" si="26"/>
        <v>0</v>
      </c>
      <c r="AD150" s="29"/>
    </row>
    <row r="151" spans="1:31" s="23" customFormat="1" ht="24.95" customHeight="1" x14ac:dyDescent="0.2">
      <c r="A151" s="23" t="str">
        <f t="shared" si="18"/>
        <v>1441|1440011|227|2026|29156814000100|3921|20215</v>
      </c>
      <c r="B151" s="23" t="str">
        <f t="shared" si="19"/>
        <v>1441|1440011|227|2026|818</v>
      </c>
      <c r="C151" s="28" t="str">
        <f t="shared" si="20"/>
        <v>1440011|818</v>
      </c>
      <c r="D151" s="10">
        <v>1441</v>
      </c>
      <c r="E151" s="10">
        <v>1440011</v>
      </c>
      <c r="F151" s="36" t="str">
        <f t="shared" si="21"/>
        <v>227/2026</v>
      </c>
      <c r="G151" s="10">
        <v>227</v>
      </c>
      <c r="H151" s="10">
        <v>2026</v>
      </c>
      <c r="I151" s="36" t="str">
        <f t="shared" si="22"/>
        <v>10.1</v>
      </c>
      <c r="J151" s="10">
        <v>10</v>
      </c>
      <c r="K151" s="10">
        <v>1</v>
      </c>
      <c r="L151" s="10">
        <v>29156814000100</v>
      </c>
      <c r="M151" s="11" t="s">
        <v>258</v>
      </c>
      <c r="N151" s="10">
        <v>3921</v>
      </c>
      <c r="O151" s="11" t="s">
        <v>205</v>
      </c>
      <c r="P151" s="9">
        <v>46063</v>
      </c>
      <c r="Q151" s="10">
        <v>1</v>
      </c>
      <c r="R151" s="3">
        <v>20215</v>
      </c>
      <c r="S151" s="3">
        <v>0</v>
      </c>
      <c r="T151" s="3">
        <v>0</v>
      </c>
      <c r="U151" s="33">
        <f t="shared" si="23"/>
        <v>20215</v>
      </c>
      <c r="V151" s="9">
        <f>IF(X151&lt;&gt;"Liquidação Cancelada",VLOOKUP(B151,'BASE DE DADOS OPS'!$B$4:$P$6317,10,FALSE),"Liquidação Cancelada")</f>
        <v>46064</v>
      </c>
      <c r="W151" s="13">
        <f t="shared" si="24"/>
        <v>1</v>
      </c>
      <c r="X151" s="10">
        <f>VLOOKUP(A151,'BASE DE DADOS OPS'!$A$4:$P$6317,12,FALSE)</f>
        <v>818</v>
      </c>
      <c r="Y151" s="4">
        <f>IF(X151&lt;&gt;"Liquidação Cancelada",VLOOKUP(B151,'BASE DE DADOS OPS'!$B$5:$P$6302,12,FALSE),"Liquidação Cancelada")</f>
        <v>20215</v>
      </c>
      <c r="Z151" s="4">
        <f>IF(X151&lt;&gt;"Liquidação Cancelada",VLOOKUP(B151,'BASE DE DADOS OPS'!$B$5:$P$6302,14,FALSE),"Liquidação Cancelada")</f>
        <v>0</v>
      </c>
      <c r="AA151" s="4">
        <f>IF(X151&lt;&gt;"Liquidação Cancelada",VLOOKUP(B151,'BASE DE DADOS OPS'!$B$5:$P$6302,13,FALSE),"Liquidação Cancelada")</f>
        <v>20215</v>
      </c>
      <c r="AB151" s="4">
        <f t="shared" si="25"/>
        <v>20215</v>
      </c>
      <c r="AC151" s="3">
        <f t="shared" si="26"/>
        <v>0</v>
      </c>
      <c r="AD151" s="29"/>
    </row>
    <row r="152" spans="1:31" s="23" customFormat="1" ht="24.95" customHeight="1" x14ac:dyDescent="0.2">
      <c r="A152" s="23" t="str">
        <f t="shared" si="18"/>
        <v>1441|1440011|230|2026|12057731000152|3922|700</v>
      </c>
      <c r="B152" s="23" t="str">
        <f t="shared" si="19"/>
        <v>1441|1440011|230|2026|784</v>
      </c>
      <c r="C152" s="28" t="str">
        <f t="shared" si="20"/>
        <v>1440011|784</v>
      </c>
      <c r="D152" s="10">
        <v>1441</v>
      </c>
      <c r="E152" s="10">
        <v>1440011</v>
      </c>
      <c r="F152" s="36" t="str">
        <f t="shared" si="21"/>
        <v>230/2026</v>
      </c>
      <c r="G152" s="10">
        <v>230</v>
      </c>
      <c r="H152" s="10">
        <v>2026</v>
      </c>
      <c r="I152" s="36" t="str">
        <f t="shared" si="22"/>
        <v>10.1</v>
      </c>
      <c r="J152" s="10">
        <v>10</v>
      </c>
      <c r="K152" s="10">
        <v>1</v>
      </c>
      <c r="L152" s="10">
        <v>12057731000152</v>
      </c>
      <c r="M152" s="11" t="s">
        <v>261</v>
      </c>
      <c r="N152" s="10">
        <v>3922</v>
      </c>
      <c r="O152" s="11" t="s">
        <v>21</v>
      </c>
      <c r="P152" s="9">
        <v>46063</v>
      </c>
      <c r="Q152" s="10">
        <v>2</v>
      </c>
      <c r="R152" s="3">
        <v>700</v>
      </c>
      <c r="S152" s="3">
        <v>0</v>
      </c>
      <c r="T152" s="3">
        <v>0</v>
      </c>
      <c r="U152" s="33">
        <f t="shared" si="23"/>
        <v>700</v>
      </c>
      <c r="V152" s="9">
        <f>IF(X152&lt;&gt;"Liquidação Cancelada",VLOOKUP(B152,'BASE DE DADOS OPS'!$B$4:$P$6317,10,FALSE),"Liquidação Cancelada")</f>
        <v>46063</v>
      </c>
      <c r="W152" s="13">
        <f t="shared" si="24"/>
        <v>0</v>
      </c>
      <c r="X152" s="10">
        <f>VLOOKUP(A152,'BASE DE DADOS OPS'!$A$4:$P$6317,12,FALSE)</f>
        <v>784</v>
      </c>
      <c r="Y152" s="4">
        <f>IF(X152&lt;&gt;"Liquidação Cancelada",VLOOKUP(B152,'BASE DE DADOS OPS'!$B$5:$P$6302,12,FALSE),"Liquidação Cancelada")</f>
        <v>700</v>
      </c>
      <c r="Z152" s="4">
        <f>IF(X152&lt;&gt;"Liquidação Cancelada",VLOOKUP(B152,'BASE DE DADOS OPS'!$B$5:$P$6302,14,FALSE),"Liquidação Cancelada")</f>
        <v>0</v>
      </c>
      <c r="AA152" s="4">
        <f>IF(X152&lt;&gt;"Liquidação Cancelada",VLOOKUP(B152,'BASE DE DADOS OPS'!$B$5:$P$6302,13,FALSE),"Liquidação Cancelada")</f>
        <v>700</v>
      </c>
      <c r="AB152" s="4">
        <f t="shared" si="25"/>
        <v>700</v>
      </c>
      <c r="AC152" s="3">
        <f t="shared" si="26"/>
        <v>0</v>
      </c>
      <c r="AD152" s="29"/>
    </row>
    <row r="153" spans="1:31" s="105" customFormat="1" ht="24.95" hidden="1" customHeight="1" x14ac:dyDescent="0.2">
      <c r="A153" s="97" t="str">
        <f t="shared" si="18"/>
        <v>1441|1440011|231|2026|12057731000152|3921|4268,5</v>
      </c>
      <c r="B153" s="97" t="str">
        <f t="shared" si="19"/>
        <v>1441|1440011|231|2026|786</v>
      </c>
      <c r="C153" s="28" t="str">
        <f t="shared" si="20"/>
        <v>1440011|786</v>
      </c>
      <c r="D153" s="98">
        <v>1441</v>
      </c>
      <c r="E153" s="98">
        <v>1440011</v>
      </c>
      <c r="F153" s="98" t="str">
        <f t="shared" si="21"/>
        <v>231/2026</v>
      </c>
      <c r="G153" s="98">
        <v>231</v>
      </c>
      <c r="H153" s="98">
        <v>2026</v>
      </c>
      <c r="I153" s="98" t="str">
        <f t="shared" si="22"/>
        <v>10.1</v>
      </c>
      <c r="J153" s="98">
        <v>10</v>
      </c>
      <c r="K153" s="98">
        <v>1</v>
      </c>
      <c r="L153" s="98">
        <v>12057731000152</v>
      </c>
      <c r="M153" s="99" t="s">
        <v>261</v>
      </c>
      <c r="N153" s="98">
        <v>3921</v>
      </c>
      <c r="O153" s="99" t="s">
        <v>205</v>
      </c>
      <c r="P153" s="100">
        <v>46063</v>
      </c>
      <c r="Q153" s="98">
        <v>4</v>
      </c>
      <c r="R153" s="101">
        <v>4530</v>
      </c>
      <c r="S153" s="101">
        <v>261.5</v>
      </c>
      <c r="T153" s="101">
        <v>0</v>
      </c>
      <c r="U153" s="102">
        <f t="shared" si="23"/>
        <v>4268.5</v>
      </c>
      <c r="V153" s="100">
        <f>IF(X153&lt;&gt;"Liquidação Cancelada",VLOOKUP(B153,'BASE DE DADOS OPS'!$B$4:$P$6317,10,FALSE),"Liquidação Cancelada")</f>
        <v>46063</v>
      </c>
      <c r="W153" s="78">
        <f t="shared" si="24"/>
        <v>0</v>
      </c>
      <c r="X153" s="98">
        <f>VLOOKUP(A153,'BASE DE DADOS OPS'!$A$4:$P$6317,12,FALSE)</f>
        <v>786</v>
      </c>
      <c r="Y153" s="103">
        <f>IF(X153&lt;&gt;"Liquidação Cancelada",VLOOKUP(B153,'BASE DE DADOS OPS'!$B$5:$P$6302,12,FALSE),"Liquidação Cancelada")</f>
        <v>4268.5</v>
      </c>
      <c r="Z153" s="103">
        <f>IF(X153&lt;&gt;"Liquidação Cancelada",VLOOKUP(B153,'BASE DE DADOS OPS'!$B$5:$P$6302,14,FALSE),"Liquidação Cancelada")</f>
        <v>251.04</v>
      </c>
      <c r="AA153" s="103">
        <f>IF(X153&lt;&gt;"Liquidação Cancelada",VLOOKUP(B153,'BASE DE DADOS OPS'!$B$5:$P$6302,13,FALSE),"Liquidação Cancelada")</f>
        <v>4017.46</v>
      </c>
      <c r="AB153" s="103">
        <f t="shared" si="25"/>
        <v>4017.46</v>
      </c>
      <c r="AC153" s="101">
        <f t="shared" si="26"/>
        <v>0</v>
      </c>
      <c r="AD153" s="104"/>
    </row>
    <row r="154" spans="1:31" s="23" customFormat="1" ht="24.95" customHeight="1" x14ac:dyDescent="0.2">
      <c r="A154" s="23" t="str">
        <f t="shared" si="18"/>
        <v>1441|1440011|160|2026|46019498000135|4002|7527,71</v>
      </c>
      <c r="B154" s="23" t="str">
        <f t="shared" si="19"/>
        <v>1441|1440011|160|2026|934</v>
      </c>
      <c r="C154" s="28" t="str">
        <f t="shared" si="20"/>
        <v>1440011|934</v>
      </c>
      <c r="D154" s="10">
        <v>1441</v>
      </c>
      <c r="E154" s="10">
        <v>1440011</v>
      </c>
      <c r="F154" s="36" t="str">
        <f t="shared" si="21"/>
        <v>160/2026</v>
      </c>
      <c r="G154" s="10">
        <v>160</v>
      </c>
      <c r="H154" s="10">
        <v>2026</v>
      </c>
      <c r="I154" s="36" t="str">
        <f t="shared" si="22"/>
        <v>10.1</v>
      </c>
      <c r="J154" s="10">
        <v>10</v>
      </c>
      <c r="K154" s="10">
        <v>1</v>
      </c>
      <c r="L154" s="10">
        <v>46019498000135</v>
      </c>
      <c r="M154" s="11" t="s">
        <v>209</v>
      </c>
      <c r="N154" s="10">
        <v>4002</v>
      </c>
      <c r="O154" s="11" t="s">
        <v>210</v>
      </c>
      <c r="P154" s="9">
        <v>46064</v>
      </c>
      <c r="Q154" s="10">
        <v>1</v>
      </c>
      <c r="R154" s="3">
        <v>7527.71</v>
      </c>
      <c r="S154" s="3">
        <v>0</v>
      </c>
      <c r="T154" s="3">
        <v>0</v>
      </c>
      <c r="U154" s="33">
        <f t="shared" si="23"/>
        <v>7527.71</v>
      </c>
      <c r="V154" s="9">
        <f>IF(X154&lt;&gt;"Liquidação Cancelada",VLOOKUP(B154,'BASE DE DADOS OPS'!$B$4:$P$6317,10,FALSE),"Liquidação Cancelada")</f>
        <v>46065</v>
      </c>
      <c r="W154" s="13">
        <f t="shared" si="24"/>
        <v>1</v>
      </c>
      <c r="X154" s="10">
        <f>VLOOKUP(A154,'BASE DE DADOS OPS'!$A$4:$P$6317,12,FALSE)</f>
        <v>934</v>
      </c>
      <c r="Y154" s="4">
        <f>IF(X154&lt;&gt;"Liquidação Cancelada",VLOOKUP(B154,'BASE DE DADOS OPS'!$B$5:$P$6302,12,FALSE),"Liquidação Cancelada")</f>
        <v>7527.71</v>
      </c>
      <c r="Z154" s="4">
        <f>IF(X154&lt;&gt;"Liquidação Cancelada",VLOOKUP(B154,'BASE DE DADOS OPS'!$B$5:$P$6302,14,FALSE),"Liquidação Cancelada")</f>
        <v>361.33</v>
      </c>
      <c r="AA154" s="4">
        <f>IF(X154&lt;&gt;"Liquidação Cancelada",VLOOKUP(B154,'BASE DE DADOS OPS'!$B$5:$P$6302,13,FALSE),"Liquidação Cancelada")</f>
        <v>7166.38</v>
      </c>
      <c r="AB154" s="4">
        <f t="shared" si="25"/>
        <v>7166.38</v>
      </c>
      <c r="AC154" s="3">
        <f t="shared" si="26"/>
        <v>0</v>
      </c>
      <c r="AD154" s="29"/>
    </row>
    <row r="155" spans="1:31" s="23" customFormat="1" ht="24.95" customHeight="1" x14ac:dyDescent="0.2">
      <c r="A155" s="23" t="str">
        <f t="shared" si="18"/>
        <v>1441|1440011|203|2026|6880466000105|3939|216,6</v>
      </c>
      <c r="B155" s="23" t="str">
        <f t="shared" si="19"/>
        <v>1441|1440011|203|2026|1118</v>
      </c>
      <c r="C155" s="28" t="str">
        <f t="shared" si="20"/>
        <v>1440011|1118</v>
      </c>
      <c r="D155" s="10">
        <v>1441</v>
      </c>
      <c r="E155" s="10">
        <v>1440011</v>
      </c>
      <c r="F155" s="36" t="str">
        <f t="shared" si="21"/>
        <v>203/2026</v>
      </c>
      <c r="G155" s="10">
        <v>203</v>
      </c>
      <c r="H155" s="10">
        <v>2026</v>
      </c>
      <c r="I155" s="36" t="str">
        <f t="shared" si="22"/>
        <v>10.1</v>
      </c>
      <c r="J155" s="10">
        <v>10</v>
      </c>
      <c r="K155" s="10">
        <v>1</v>
      </c>
      <c r="L155" s="10">
        <v>6880466000105</v>
      </c>
      <c r="M155" s="11" t="s">
        <v>247</v>
      </c>
      <c r="N155" s="10">
        <v>3939</v>
      </c>
      <c r="O155" s="11" t="s">
        <v>248</v>
      </c>
      <c r="P155" s="9">
        <v>46064</v>
      </c>
      <c r="Q155" s="10">
        <v>1</v>
      </c>
      <c r="R155" s="3">
        <v>220</v>
      </c>
      <c r="S155" s="3">
        <v>3.4</v>
      </c>
      <c r="T155" s="3">
        <v>0</v>
      </c>
      <c r="U155" s="33">
        <f t="shared" si="23"/>
        <v>216.6</v>
      </c>
      <c r="V155" s="9">
        <f>IF(X155&lt;&gt;"Liquidação Cancelada",VLOOKUP(B155,'BASE DE DADOS OPS'!$B$4:$P$6317,10,FALSE),"Liquidação Cancelada")</f>
        <v>46077</v>
      </c>
      <c r="W155" s="13">
        <f t="shared" si="24"/>
        <v>9</v>
      </c>
      <c r="X155" s="10">
        <f>VLOOKUP(A155,'BASE DE DADOS OPS'!$A$4:$P$6317,12,FALSE)</f>
        <v>1118</v>
      </c>
      <c r="Y155" s="4">
        <f>IF(X155&lt;&gt;"Liquidação Cancelada",VLOOKUP(B155,'BASE DE DADOS OPS'!$B$5:$P$6302,12,FALSE),"Liquidação Cancelada")</f>
        <v>216.6</v>
      </c>
      <c r="Z155" s="4">
        <f>IF(X155&lt;&gt;"Liquidação Cancelada",VLOOKUP(B155,'BASE DE DADOS OPS'!$B$5:$P$6302,14,FALSE),"Liquidação Cancelada")</f>
        <v>10.56</v>
      </c>
      <c r="AA155" s="4">
        <f>IF(X155&lt;&gt;"Liquidação Cancelada",VLOOKUP(B155,'BASE DE DADOS OPS'!$B$5:$P$6302,13,FALSE),"Liquidação Cancelada")</f>
        <v>206.04</v>
      </c>
      <c r="AB155" s="4">
        <f t="shared" si="25"/>
        <v>206.04</v>
      </c>
      <c r="AC155" s="3">
        <f t="shared" si="26"/>
        <v>0</v>
      </c>
      <c r="AD155" s="29" t="s">
        <v>523</v>
      </c>
    </row>
    <row r="156" spans="1:31" s="23" customFormat="1" ht="24.95" customHeight="1" x14ac:dyDescent="0.2">
      <c r="A156" s="23" t="str">
        <f t="shared" si="18"/>
        <v>1441|1440011|227|2026|29156814000100|3921|131,8</v>
      </c>
      <c r="B156" s="23" t="str">
        <f t="shared" si="19"/>
        <v>1441|1440011|227|2026|936</v>
      </c>
      <c r="C156" s="28" t="str">
        <f t="shared" si="20"/>
        <v>1440011|936</v>
      </c>
      <c r="D156" s="10">
        <v>1441</v>
      </c>
      <c r="E156" s="10">
        <v>1440011</v>
      </c>
      <c r="F156" s="36" t="str">
        <f t="shared" si="21"/>
        <v>227/2026</v>
      </c>
      <c r="G156" s="10">
        <v>227</v>
      </c>
      <c r="H156" s="10">
        <v>2026</v>
      </c>
      <c r="I156" s="36" t="str">
        <f t="shared" si="22"/>
        <v>10.1</v>
      </c>
      <c r="J156" s="10">
        <v>10</v>
      </c>
      <c r="K156" s="10">
        <v>1</v>
      </c>
      <c r="L156" s="10">
        <v>29156814000100</v>
      </c>
      <c r="M156" s="11" t="s">
        <v>258</v>
      </c>
      <c r="N156" s="10">
        <v>3921</v>
      </c>
      <c r="O156" s="11" t="s">
        <v>205</v>
      </c>
      <c r="P156" s="9">
        <v>46064</v>
      </c>
      <c r="Q156" s="10">
        <v>2</v>
      </c>
      <c r="R156" s="3">
        <v>131.80000000000001</v>
      </c>
      <c r="S156" s="3">
        <v>0</v>
      </c>
      <c r="T156" s="3">
        <v>0</v>
      </c>
      <c r="U156" s="33">
        <f t="shared" si="23"/>
        <v>131.80000000000001</v>
      </c>
      <c r="V156" s="9">
        <f>IF(X156&lt;&gt;"Liquidação Cancelada",VLOOKUP(B156,'BASE DE DADOS OPS'!$B$4:$P$6317,10,FALSE),"Liquidação Cancelada")</f>
        <v>46065</v>
      </c>
      <c r="W156" s="13">
        <f t="shared" si="24"/>
        <v>1</v>
      </c>
      <c r="X156" s="10">
        <f>VLOOKUP(A156,'BASE DE DADOS OPS'!$A$4:$P$6317,12,FALSE)</f>
        <v>936</v>
      </c>
      <c r="Y156" s="4">
        <f>IF(X156&lt;&gt;"Liquidação Cancelada",VLOOKUP(B156,'BASE DE DADOS OPS'!$B$5:$P$6302,12,FALSE),"Liquidação Cancelada")</f>
        <v>131.80000000000001</v>
      </c>
      <c r="Z156" s="4">
        <f>IF(X156&lt;&gt;"Liquidação Cancelada",VLOOKUP(B156,'BASE DE DADOS OPS'!$B$5:$P$6302,14,FALSE),"Liquidação Cancelada")</f>
        <v>0</v>
      </c>
      <c r="AA156" s="4">
        <f>IF(X156&lt;&gt;"Liquidação Cancelada",VLOOKUP(B156,'BASE DE DADOS OPS'!$B$5:$P$6302,13,FALSE),"Liquidação Cancelada")</f>
        <v>131.80000000000001</v>
      </c>
      <c r="AB156" s="4">
        <f t="shared" si="25"/>
        <v>131.80000000000001</v>
      </c>
      <c r="AC156" s="3">
        <f t="shared" si="26"/>
        <v>0</v>
      </c>
      <c r="AD156" s="29"/>
    </row>
    <row r="157" spans="1:31" s="105" customFormat="1" ht="24.95" hidden="1" customHeight="1" x14ac:dyDescent="0.2">
      <c r="A157" s="97" t="str">
        <f t="shared" si="18"/>
        <v>1441|1440011|231|2026|12057731000152|3921|4530</v>
      </c>
      <c r="B157" s="97" t="e">
        <f t="shared" si="19"/>
        <v>#N/A</v>
      </c>
      <c r="C157" s="28" t="e">
        <f t="shared" si="20"/>
        <v>#N/A</v>
      </c>
      <c r="D157" s="98">
        <v>1441</v>
      </c>
      <c r="E157" s="98">
        <v>1440011</v>
      </c>
      <c r="F157" s="98" t="str">
        <f t="shared" si="21"/>
        <v>231/2026</v>
      </c>
      <c r="G157" s="98">
        <v>231</v>
      </c>
      <c r="H157" s="98">
        <v>2026</v>
      </c>
      <c r="I157" s="98" t="str">
        <f t="shared" si="22"/>
        <v>10.1</v>
      </c>
      <c r="J157" s="98">
        <v>10</v>
      </c>
      <c r="K157" s="98">
        <v>1</v>
      </c>
      <c r="L157" s="98">
        <v>12057731000152</v>
      </c>
      <c r="M157" s="99" t="s">
        <v>261</v>
      </c>
      <c r="N157" s="98">
        <v>3921</v>
      </c>
      <c r="O157" s="99" t="s">
        <v>205</v>
      </c>
      <c r="P157" s="100">
        <v>46064</v>
      </c>
      <c r="Q157" s="98">
        <v>5</v>
      </c>
      <c r="R157" s="101">
        <v>4530</v>
      </c>
      <c r="S157" s="101">
        <v>0</v>
      </c>
      <c r="T157" s="101">
        <v>0</v>
      </c>
      <c r="U157" s="102">
        <f t="shared" si="23"/>
        <v>4530</v>
      </c>
      <c r="V157" s="100" t="e">
        <f>IF(X157&lt;&gt;"Liquidação Cancelada",VLOOKUP(B157,'BASE DE DADOS OPS'!$B$4:$P$6317,10,FALSE),"Liquidação Cancelada")</f>
        <v>#N/A</v>
      </c>
      <c r="W157" s="78" t="e">
        <f t="shared" si="24"/>
        <v>#N/A</v>
      </c>
      <c r="X157" s="98" t="e">
        <f>VLOOKUP(A157,'BASE DE DADOS OPS'!$A$4:$P$6317,12,FALSE)</f>
        <v>#N/A</v>
      </c>
      <c r="Y157" s="103" t="e">
        <f>IF(X157&lt;&gt;"Liquidação Cancelada",VLOOKUP(B157,'BASE DE DADOS OPS'!$B$5:$P$6302,12,FALSE),"Liquidação Cancelada")</f>
        <v>#N/A</v>
      </c>
      <c r="Z157" s="103" t="e">
        <f>IF(X157&lt;&gt;"Liquidação Cancelada",VLOOKUP(B157,'BASE DE DADOS OPS'!$B$5:$P$6302,14,FALSE),"Liquidação Cancelada")</f>
        <v>#N/A</v>
      </c>
      <c r="AA157" s="103" t="e">
        <f>IF(X157&lt;&gt;"Liquidação Cancelada",VLOOKUP(B157,'BASE DE DADOS OPS'!$B$5:$P$6302,13,FALSE),"Liquidação Cancelada")</f>
        <v>#N/A</v>
      </c>
      <c r="AB157" s="103" t="e">
        <f t="shared" si="25"/>
        <v>#N/A</v>
      </c>
      <c r="AC157" s="101" t="e">
        <f t="shared" si="26"/>
        <v>#N/A</v>
      </c>
      <c r="AD157" s="104"/>
    </row>
    <row r="158" spans="1:31" s="105" customFormat="1" ht="24.95" hidden="1" customHeight="1" x14ac:dyDescent="0.2">
      <c r="A158" s="97" t="str">
        <f t="shared" si="18"/>
        <v>1441|1440011|231|2026|99999999999999|3921|-19258,5</v>
      </c>
      <c r="B158" s="97" t="e">
        <f t="shared" si="19"/>
        <v>#N/A</v>
      </c>
      <c r="C158" s="28" t="e">
        <f t="shared" si="20"/>
        <v>#N/A</v>
      </c>
      <c r="D158" s="98">
        <v>1441</v>
      </c>
      <c r="E158" s="98">
        <v>1440011</v>
      </c>
      <c r="F158" s="98" t="str">
        <f t="shared" si="21"/>
        <v>231/2026</v>
      </c>
      <c r="G158" s="98">
        <v>231</v>
      </c>
      <c r="H158" s="98">
        <v>2026</v>
      </c>
      <c r="I158" s="98" t="str">
        <f t="shared" si="22"/>
        <v>10.1</v>
      </c>
      <c r="J158" s="98">
        <v>10</v>
      </c>
      <c r="K158" s="98">
        <v>1</v>
      </c>
      <c r="L158" s="98">
        <v>99999999999999</v>
      </c>
      <c r="M158" s="99" t="s">
        <v>262</v>
      </c>
      <c r="N158" s="98">
        <v>3921</v>
      </c>
      <c r="O158" s="99" t="s">
        <v>205</v>
      </c>
      <c r="P158" s="100">
        <v>46064</v>
      </c>
      <c r="Q158" s="98">
        <v>5</v>
      </c>
      <c r="R158" s="101">
        <v>-9760</v>
      </c>
      <c r="S158" s="101">
        <v>0</v>
      </c>
      <c r="T158" s="101">
        <v>9498.5</v>
      </c>
      <c r="U158" s="102">
        <f>R158-S158-T158</f>
        <v>-19258.5</v>
      </c>
      <c r="V158" s="100" t="e">
        <f>IF(X158&lt;&gt;"Liquidação Cancelada",VLOOKUP(B158,'BASE DE DADOS OPS'!$B$4:$P$6317,10,FALSE),"Liquidação Cancelada")</f>
        <v>#N/A</v>
      </c>
      <c r="W158" s="78" t="e">
        <f t="shared" si="24"/>
        <v>#N/A</v>
      </c>
      <c r="X158" s="98" t="e">
        <f>VLOOKUP(A158,'BASE DE DADOS OPS'!$A$4:$P$6317,12,FALSE)</f>
        <v>#N/A</v>
      </c>
      <c r="Y158" s="103" t="e">
        <f>IF(X158&lt;&gt;"Liquidação Cancelada",VLOOKUP(B158,'BASE DE DADOS OPS'!$B$5:$P$6302,12,FALSE),"Liquidação Cancelada")</f>
        <v>#N/A</v>
      </c>
      <c r="Z158" s="103" t="e">
        <f>IF(X158&lt;&gt;"Liquidação Cancelada",VLOOKUP(B158,'BASE DE DADOS OPS'!$B$5:$P$6302,14,FALSE),"Liquidação Cancelada")</f>
        <v>#N/A</v>
      </c>
      <c r="AA158" s="103" t="e">
        <f>IF(X158&lt;&gt;"Liquidação Cancelada",VLOOKUP(B158,'BASE DE DADOS OPS'!$B$5:$P$6302,13,FALSE),"Liquidação Cancelada")</f>
        <v>#N/A</v>
      </c>
      <c r="AB158" s="103" t="e">
        <f t="shared" si="25"/>
        <v>#N/A</v>
      </c>
      <c r="AC158" s="101" t="e">
        <f t="shared" si="26"/>
        <v>#N/A</v>
      </c>
      <c r="AD158" s="104"/>
    </row>
    <row r="159" spans="1:31" s="23" customFormat="1" ht="24.95" customHeight="1" x14ac:dyDescent="0.2">
      <c r="A159" s="23" t="str">
        <f t="shared" si="18"/>
        <v>1441|1440011|235|2026|18229133000108|3920|4950,22</v>
      </c>
      <c r="B159" s="23" t="str">
        <f t="shared" si="19"/>
        <v>1441|1440011|235|2026|916</v>
      </c>
      <c r="C159" s="28" t="str">
        <f t="shared" si="20"/>
        <v>1440011|916</v>
      </c>
      <c r="D159" s="10">
        <v>1441</v>
      </c>
      <c r="E159" s="10">
        <v>1440011</v>
      </c>
      <c r="F159" s="36" t="str">
        <f t="shared" si="21"/>
        <v>235/2026</v>
      </c>
      <c r="G159" s="10">
        <v>235</v>
      </c>
      <c r="H159" s="10">
        <v>2026</v>
      </c>
      <c r="I159" s="36" t="str">
        <f t="shared" si="22"/>
        <v>10.1</v>
      </c>
      <c r="J159" s="10">
        <v>10</v>
      </c>
      <c r="K159" s="10">
        <v>1</v>
      </c>
      <c r="L159" s="10">
        <v>18229133000108</v>
      </c>
      <c r="M159" s="11" t="s">
        <v>264</v>
      </c>
      <c r="N159" s="10">
        <v>3920</v>
      </c>
      <c r="O159" s="11" t="s">
        <v>117</v>
      </c>
      <c r="P159" s="9">
        <v>46064</v>
      </c>
      <c r="Q159" s="10">
        <v>1</v>
      </c>
      <c r="R159" s="3">
        <v>4950.22</v>
      </c>
      <c r="S159" s="3">
        <v>0</v>
      </c>
      <c r="T159" s="3">
        <v>0</v>
      </c>
      <c r="U159" s="33">
        <f t="shared" si="23"/>
        <v>4950.22</v>
      </c>
      <c r="V159" s="9">
        <f>IF(X159&lt;&gt;"Liquidação Cancelada",VLOOKUP(B159,'BASE DE DADOS OPS'!$B$4:$P$6317,10,FALSE),"Liquidação Cancelada")</f>
        <v>46064</v>
      </c>
      <c r="W159" s="13">
        <f t="shared" si="24"/>
        <v>0</v>
      </c>
      <c r="X159" s="10">
        <f>VLOOKUP(A159,'BASE DE DADOS OPS'!$A$4:$P$6317,12,FALSE)</f>
        <v>916</v>
      </c>
      <c r="Y159" s="4">
        <f>IF(X159&lt;&gt;"Liquidação Cancelada",VLOOKUP(B159,'BASE DE DADOS OPS'!$B$5:$P$6302,12,FALSE),"Liquidação Cancelada")</f>
        <v>4950.2199999999993</v>
      </c>
      <c r="Z159" s="4">
        <f>IF(X159&lt;&gt;"Liquidação Cancelada",VLOOKUP(B159,'BASE DE DADOS OPS'!$B$5:$P$6302,14,FALSE),"Liquidação Cancelada")</f>
        <v>237.61</v>
      </c>
      <c r="AA159" s="4">
        <f>IF(X159&lt;&gt;"Liquidação Cancelada",VLOOKUP(B159,'BASE DE DADOS OPS'!$B$5:$P$6302,13,FALSE),"Liquidação Cancelada")</f>
        <v>4712.6099999999997</v>
      </c>
      <c r="AB159" s="4">
        <f t="shared" si="25"/>
        <v>4712.6099999999997</v>
      </c>
      <c r="AC159" s="3">
        <f t="shared" si="26"/>
        <v>9.0949470177292824E-13</v>
      </c>
      <c r="AD159" s="29"/>
    </row>
    <row r="160" spans="1:31" s="23" customFormat="1" ht="24.95" customHeight="1" x14ac:dyDescent="0.2">
      <c r="A160" s="23" t="str">
        <f t="shared" si="18"/>
        <v>1441|1440011|237|2026|3410541000186|3921|24338,25</v>
      </c>
      <c r="B160" s="23" t="str">
        <f t="shared" si="19"/>
        <v>1441|1440011|237|2026|944</v>
      </c>
      <c r="C160" s="28" t="str">
        <f t="shared" si="20"/>
        <v>1440011|944</v>
      </c>
      <c r="D160" s="10">
        <v>1441</v>
      </c>
      <c r="E160" s="10">
        <v>1440011</v>
      </c>
      <c r="F160" s="36" t="str">
        <f t="shared" si="21"/>
        <v>237/2026</v>
      </c>
      <c r="G160" s="10">
        <v>237</v>
      </c>
      <c r="H160" s="10">
        <v>2026</v>
      </c>
      <c r="I160" s="36" t="str">
        <f t="shared" si="22"/>
        <v>10.1</v>
      </c>
      <c r="J160" s="10">
        <v>10</v>
      </c>
      <c r="K160" s="10">
        <v>1</v>
      </c>
      <c r="L160" s="10">
        <v>3410541000186</v>
      </c>
      <c r="M160" s="11" t="s">
        <v>265</v>
      </c>
      <c r="N160" s="10">
        <v>3921</v>
      </c>
      <c r="O160" s="11" t="s">
        <v>205</v>
      </c>
      <c r="P160" s="9">
        <v>46064</v>
      </c>
      <c r="Q160" s="10">
        <v>1</v>
      </c>
      <c r="R160" s="3">
        <v>25328.6</v>
      </c>
      <c r="S160" s="3">
        <v>990.35</v>
      </c>
      <c r="T160" s="3">
        <v>0</v>
      </c>
      <c r="U160" s="33">
        <f t="shared" si="23"/>
        <v>24338.25</v>
      </c>
      <c r="V160" s="9">
        <f>IF(X160&lt;&gt;"Liquidação Cancelada",VLOOKUP(B160,'BASE DE DADOS OPS'!$B$4:$P$6317,10,FALSE),"Liquidação Cancelada")</f>
        <v>46065</v>
      </c>
      <c r="W160" s="13">
        <f t="shared" si="24"/>
        <v>1</v>
      </c>
      <c r="X160" s="10">
        <f>VLOOKUP(A160,'BASE DE DADOS OPS'!$A$4:$P$6317,12,FALSE)</f>
        <v>944</v>
      </c>
      <c r="Y160" s="4">
        <f>IF(X160&lt;&gt;"Liquidação Cancelada",VLOOKUP(B160,'BASE DE DADOS OPS'!$B$5:$P$6302,12,FALSE),"Liquidação Cancelada")</f>
        <v>24338.25</v>
      </c>
      <c r="Z160" s="4">
        <f>IF(X160&lt;&gt;"Liquidação Cancelada",VLOOKUP(B160,'BASE DE DADOS OPS'!$B$5:$P$6302,14,FALSE),"Liquidação Cancelada")</f>
        <v>0</v>
      </c>
      <c r="AA160" s="4">
        <f>IF(X160&lt;&gt;"Liquidação Cancelada",VLOOKUP(B160,'BASE DE DADOS OPS'!$B$5:$P$6302,13,FALSE),"Liquidação Cancelada")</f>
        <v>24338.25</v>
      </c>
      <c r="AB160" s="4">
        <f t="shared" si="25"/>
        <v>24338.25</v>
      </c>
      <c r="AC160" s="3">
        <f t="shared" si="26"/>
        <v>0</v>
      </c>
      <c r="AD160" s="29"/>
    </row>
    <row r="161" spans="1:30" s="23" customFormat="1" ht="24.95" customHeight="1" x14ac:dyDescent="0.2">
      <c r="A161" s="23" t="str">
        <f t="shared" si="18"/>
        <v>1441|1440011|238|2026|9264396000159|3920|4094,61</v>
      </c>
      <c r="B161" s="23" t="str">
        <f t="shared" si="19"/>
        <v>1441|1440011|238|2026|915</v>
      </c>
      <c r="C161" s="28" t="str">
        <f t="shared" si="20"/>
        <v>1440011|915</v>
      </c>
      <c r="D161" s="10">
        <v>1441</v>
      </c>
      <c r="E161" s="10">
        <v>1440011</v>
      </c>
      <c r="F161" s="36" t="str">
        <f t="shared" si="21"/>
        <v>238/2026</v>
      </c>
      <c r="G161" s="10">
        <v>238</v>
      </c>
      <c r="H161" s="10">
        <v>2026</v>
      </c>
      <c r="I161" s="36" t="str">
        <f t="shared" si="22"/>
        <v>10.1</v>
      </c>
      <c r="J161" s="10">
        <v>10</v>
      </c>
      <c r="K161" s="10">
        <v>1</v>
      </c>
      <c r="L161" s="10">
        <v>9264396000159</v>
      </c>
      <c r="M161" s="11" t="s">
        <v>266</v>
      </c>
      <c r="N161" s="10">
        <v>3920</v>
      </c>
      <c r="O161" s="11" t="s">
        <v>117</v>
      </c>
      <c r="P161" s="9">
        <v>46064</v>
      </c>
      <c r="Q161" s="10">
        <v>1</v>
      </c>
      <c r="R161" s="3">
        <v>4094.61</v>
      </c>
      <c r="S161" s="3">
        <v>0</v>
      </c>
      <c r="T161" s="3">
        <v>0</v>
      </c>
      <c r="U161" s="33">
        <f t="shared" si="23"/>
        <v>4094.61</v>
      </c>
      <c r="V161" s="9">
        <f>IF(X161&lt;&gt;"Liquidação Cancelada",VLOOKUP(B161,'BASE DE DADOS OPS'!$B$4:$P$6317,10,FALSE),"Liquidação Cancelada")</f>
        <v>46064</v>
      </c>
      <c r="W161" s="13">
        <f t="shared" si="24"/>
        <v>0</v>
      </c>
      <c r="X161" s="10">
        <f>VLOOKUP(A161,'BASE DE DADOS OPS'!$A$4:$P$6317,12,FALSE)</f>
        <v>915</v>
      </c>
      <c r="Y161" s="4">
        <f>IF(X161&lt;&gt;"Liquidação Cancelada",VLOOKUP(B161,'BASE DE DADOS OPS'!$B$5:$P$6302,12,FALSE),"Liquidação Cancelada")</f>
        <v>4094.61</v>
      </c>
      <c r="Z161" s="4">
        <f>IF(X161&lt;&gt;"Liquidação Cancelada",VLOOKUP(B161,'BASE DE DADOS OPS'!$B$5:$P$6302,14,FALSE),"Liquidação Cancelada")</f>
        <v>196.54</v>
      </c>
      <c r="AA161" s="4">
        <f>IF(X161&lt;&gt;"Liquidação Cancelada",VLOOKUP(B161,'BASE DE DADOS OPS'!$B$5:$P$6302,13,FALSE),"Liquidação Cancelada")</f>
        <v>3898.07</v>
      </c>
      <c r="AB161" s="4">
        <f t="shared" si="25"/>
        <v>3898.07</v>
      </c>
      <c r="AC161" s="3">
        <f t="shared" si="26"/>
        <v>0</v>
      </c>
      <c r="AD161" s="29"/>
    </row>
    <row r="162" spans="1:30" s="23" customFormat="1" ht="24.95" customHeight="1" x14ac:dyDescent="0.2">
      <c r="A162" s="23" t="str">
        <f t="shared" si="18"/>
        <v>1441|1440011|244|2026|7329219000188|3920|21000</v>
      </c>
      <c r="B162" s="23" t="str">
        <f t="shared" si="19"/>
        <v>1441|1440011|244|2026|917</v>
      </c>
      <c r="C162" s="28" t="str">
        <f t="shared" si="20"/>
        <v>1440011|917</v>
      </c>
      <c r="D162" s="10">
        <v>1441</v>
      </c>
      <c r="E162" s="10">
        <v>1440011</v>
      </c>
      <c r="F162" s="36" t="str">
        <f t="shared" si="21"/>
        <v>244/2026</v>
      </c>
      <c r="G162" s="10">
        <v>244</v>
      </c>
      <c r="H162" s="10">
        <v>2026</v>
      </c>
      <c r="I162" s="36" t="str">
        <f t="shared" si="22"/>
        <v>10.1</v>
      </c>
      <c r="J162" s="10">
        <v>10</v>
      </c>
      <c r="K162" s="10">
        <v>1</v>
      </c>
      <c r="L162" s="10">
        <v>7329219000188</v>
      </c>
      <c r="M162" s="11" t="s">
        <v>267</v>
      </c>
      <c r="N162" s="10">
        <v>3920</v>
      </c>
      <c r="O162" s="11" t="s">
        <v>117</v>
      </c>
      <c r="P162" s="9">
        <v>46064</v>
      </c>
      <c r="Q162" s="10">
        <v>1</v>
      </c>
      <c r="R162" s="3">
        <v>21000</v>
      </c>
      <c r="S162" s="3">
        <v>0</v>
      </c>
      <c r="T162" s="3">
        <v>0</v>
      </c>
      <c r="U162" s="33">
        <f t="shared" si="23"/>
        <v>21000</v>
      </c>
      <c r="V162" s="9">
        <f>IF(X162&lt;&gt;"Liquidação Cancelada",VLOOKUP(B162,'BASE DE DADOS OPS'!$B$4:$P$6317,10,FALSE),"Liquidação Cancelada")</f>
        <v>46064</v>
      </c>
      <c r="W162" s="13">
        <f t="shared" si="24"/>
        <v>0</v>
      </c>
      <c r="X162" s="10">
        <f>VLOOKUP(A162,'BASE DE DADOS OPS'!$A$4:$P$6317,12,FALSE)</f>
        <v>917</v>
      </c>
      <c r="Y162" s="4">
        <f>IF(X162&lt;&gt;"Liquidação Cancelada",VLOOKUP(B162,'BASE DE DADOS OPS'!$B$5:$P$6302,12,FALSE),"Liquidação Cancelada")</f>
        <v>21000</v>
      </c>
      <c r="Z162" s="4">
        <f>IF(X162&lt;&gt;"Liquidação Cancelada",VLOOKUP(B162,'BASE DE DADOS OPS'!$B$5:$P$6302,14,FALSE),"Liquidação Cancelada")</f>
        <v>1008</v>
      </c>
      <c r="AA162" s="4">
        <f>IF(X162&lt;&gt;"Liquidação Cancelada",VLOOKUP(B162,'BASE DE DADOS OPS'!$B$5:$P$6302,13,FALSE),"Liquidação Cancelada")</f>
        <v>19992</v>
      </c>
      <c r="AB162" s="4">
        <f t="shared" si="25"/>
        <v>19992</v>
      </c>
      <c r="AC162" s="3">
        <f t="shared" si="26"/>
        <v>0</v>
      </c>
      <c r="AD162" s="29"/>
    </row>
    <row r="163" spans="1:30" s="23" customFormat="1" ht="24.95" customHeight="1" x14ac:dyDescent="0.2">
      <c r="A163" s="23" t="str">
        <f t="shared" si="18"/>
        <v>1441|1440011|246|2026|3354844000129|4002|153608,96</v>
      </c>
      <c r="B163" s="23" t="str">
        <f t="shared" si="19"/>
        <v>1441|1440011|246|2026|948</v>
      </c>
      <c r="C163" s="28" t="str">
        <f t="shared" si="20"/>
        <v>1440011|948</v>
      </c>
      <c r="D163" s="10">
        <v>1441</v>
      </c>
      <c r="E163" s="10">
        <v>1440011</v>
      </c>
      <c r="F163" s="36" t="str">
        <f t="shared" si="21"/>
        <v>246/2026</v>
      </c>
      <c r="G163" s="10">
        <v>246</v>
      </c>
      <c r="H163" s="10">
        <v>2026</v>
      </c>
      <c r="I163" s="36" t="str">
        <f t="shared" si="22"/>
        <v>10.1</v>
      </c>
      <c r="J163" s="10">
        <v>10</v>
      </c>
      <c r="K163" s="10">
        <v>1</v>
      </c>
      <c r="L163" s="10">
        <v>3354844000129</v>
      </c>
      <c r="M163" s="11" t="s">
        <v>268</v>
      </c>
      <c r="N163" s="10">
        <v>4002</v>
      </c>
      <c r="O163" s="11" t="s">
        <v>210</v>
      </c>
      <c r="P163" s="9">
        <v>46064</v>
      </c>
      <c r="Q163" s="10">
        <v>1</v>
      </c>
      <c r="R163" s="3">
        <v>153608.95999999999</v>
      </c>
      <c r="S163" s="3">
        <v>0</v>
      </c>
      <c r="T163" s="3">
        <v>0</v>
      </c>
      <c r="U163" s="33">
        <f t="shared" si="23"/>
        <v>153608.95999999999</v>
      </c>
      <c r="V163" s="9">
        <f>IF(X163&lt;&gt;"Liquidação Cancelada",VLOOKUP(B163,'BASE DE DADOS OPS'!$B$4:$P$6317,10,FALSE),"Liquidação Cancelada")</f>
        <v>46065</v>
      </c>
      <c r="W163" s="13">
        <f t="shared" si="24"/>
        <v>1</v>
      </c>
      <c r="X163" s="10">
        <f>VLOOKUP(A163,'BASE DE DADOS OPS'!$A$4:$P$6317,12,FALSE)</f>
        <v>948</v>
      </c>
      <c r="Y163" s="4">
        <f>IF(X163&lt;&gt;"Liquidação Cancelada",VLOOKUP(B163,'BASE DE DADOS OPS'!$B$5:$P$6302,12,FALSE),"Liquidação Cancelada")</f>
        <v>153608.96000000002</v>
      </c>
      <c r="Z163" s="4">
        <f>IF(X163&lt;&gt;"Liquidação Cancelada",VLOOKUP(B163,'BASE DE DADOS OPS'!$B$5:$P$6302,14,FALSE),"Liquidação Cancelada")</f>
        <v>7373.23</v>
      </c>
      <c r="AA163" s="4">
        <f>IF(X163&lt;&gt;"Liquidação Cancelada",VLOOKUP(B163,'BASE DE DADOS OPS'!$B$5:$P$6302,13,FALSE),"Liquidação Cancelada")</f>
        <v>146235.73000000001</v>
      </c>
      <c r="AB163" s="4">
        <f t="shared" si="25"/>
        <v>146235.73000000001</v>
      </c>
      <c r="AC163" s="3">
        <f t="shared" si="26"/>
        <v>-2.9103830456733704E-11</v>
      </c>
      <c r="AD163" s="29"/>
    </row>
    <row r="164" spans="1:30" s="23" customFormat="1" ht="24.95" customHeight="1" x14ac:dyDescent="0.2">
      <c r="A164" s="23" t="str">
        <f t="shared" si="18"/>
        <v>1441|1440011|247|2026|14822303000102|4002|59496,74</v>
      </c>
      <c r="B164" s="23" t="str">
        <f t="shared" si="19"/>
        <v>1441|1440011|247|2026|939</v>
      </c>
      <c r="C164" s="28" t="str">
        <f t="shared" si="20"/>
        <v>1440011|939</v>
      </c>
      <c r="D164" s="10">
        <v>1441</v>
      </c>
      <c r="E164" s="10">
        <v>1440011</v>
      </c>
      <c r="F164" s="36" t="str">
        <f t="shared" si="21"/>
        <v>247/2026</v>
      </c>
      <c r="G164" s="10">
        <v>247</v>
      </c>
      <c r="H164" s="10">
        <v>2026</v>
      </c>
      <c r="I164" s="36" t="str">
        <f t="shared" si="22"/>
        <v>10.1</v>
      </c>
      <c r="J164" s="10">
        <v>10</v>
      </c>
      <c r="K164" s="10">
        <v>1</v>
      </c>
      <c r="L164" s="10">
        <v>14822303000102</v>
      </c>
      <c r="M164" s="11" t="s">
        <v>269</v>
      </c>
      <c r="N164" s="10">
        <v>4002</v>
      </c>
      <c r="O164" s="11" t="s">
        <v>210</v>
      </c>
      <c r="P164" s="9">
        <v>46064</v>
      </c>
      <c r="Q164" s="10">
        <v>1</v>
      </c>
      <c r="R164" s="3">
        <v>59496.74</v>
      </c>
      <c r="S164" s="3">
        <v>0</v>
      </c>
      <c r="T164" s="3">
        <v>0</v>
      </c>
      <c r="U164" s="33">
        <f t="shared" si="23"/>
        <v>59496.74</v>
      </c>
      <c r="V164" s="9">
        <f>IF(X164&lt;&gt;"Liquidação Cancelada",VLOOKUP(B164,'BASE DE DADOS OPS'!$B$4:$P$6317,10,FALSE),"Liquidação Cancelada")</f>
        <v>46065</v>
      </c>
      <c r="W164" s="13">
        <f t="shared" si="24"/>
        <v>1</v>
      </c>
      <c r="X164" s="10">
        <f>VLOOKUP(A164,'BASE DE DADOS OPS'!$A$4:$P$6317,12,FALSE)</f>
        <v>939</v>
      </c>
      <c r="Y164" s="4">
        <f>IF(X164&lt;&gt;"Liquidação Cancelada",VLOOKUP(B164,'BASE DE DADOS OPS'!$B$5:$P$6302,12,FALSE),"Liquidação Cancelada")</f>
        <v>59496.74</v>
      </c>
      <c r="Z164" s="4">
        <f>IF(X164&lt;&gt;"Liquidação Cancelada",VLOOKUP(B164,'BASE DE DADOS OPS'!$B$5:$P$6302,14,FALSE),"Liquidação Cancelada")</f>
        <v>2855.85</v>
      </c>
      <c r="AA164" s="4">
        <f>IF(X164&lt;&gt;"Liquidação Cancelada",VLOOKUP(B164,'BASE DE DADOS OPS'!$B$5:$P$6302,13,FALSE),"Liquidação Cancelada")</f>
        <v>56640.89</v>
      </c>
      <c r="AB164" s="4">
        <f t="shared" si="25"/>
        <v>56640.89</v>
      </c>
      <c r="AC164" s="3">
        <f t="shared" si="26"/>
        <v>0</v>
      </c>
      <c r="AD164" s="29"/>
    </row>
    <row r="165" spans="1:30" s="23" customFormat="1" ht="24.95" customHeight="1" x14ac:dyDescent="0.2">
      <c r="A165" s="23" t="str">
        <f t="shared" si="18"/>
        <v>1441|1440005|122|2025|2055429000101|3008|237,5</v>
      </c>
      <c r="B165" s="23" t="str">
        <f t="shared" si="19"/>
        <v>1441|1440005|122|2025|29</v>
      </c>
      <c r="C165" s="28" t="str">
        <f t="shared" si="20"/>
        <v>1440005|29</v>
      </c>
      <c r="D165" s="10">
        <v>1441</v>
      </c>
      <c r="E165" s="10">
        <v>1440005</v>
      </c>
      <c r="F165" s="36" t="str">
        <f t="shared" si="21"/>
        <v>122/2025</v>
      </c>
      <c r="G165" s="10">
        <v>122</v>
      </c>
      <c r="H165" s="10">
        <v>2025</v>
      </c>
      <c r="I165" s="36" t="str">
        <f t="shared" si="22"/>
        <v>10.1</v>
      </c>
      <c r="J165" s="10">
        <v>10</v>
      </c>
      <c r="K165" s="10">
        <v>1</v>
      </c>
      <c r="L165" s="10">
        <v>2055429000101</v>
      </c>
      <c r="M165" s="11" t="s">
        <v>304</v>
      </c>
      <c r="N165" s="10">
        <v>3008</v>
      </c>
      <c r="O165" s="11" t="s">
        <v>111</v>
      </c>
      <c r="P165" s="9">
        <v>46064</v>
      </c>
      <c r="Q165" s="10">
        <v>1</v>
      </c>
      <c r="R165" s="3">
        <v>237.5</v>
      </c>
      <c r="S165" s="3">
        <v>0</v>
      </c>
      <c r="T165" s="3">
        <v>0</v>
      </c>
      <c r="U165" s="33">
        <f t="shared" si="23"/>
        <v>237.5</v>
      </c>
      <c r="V165" s="9">
        <f>IF(X165&lt;&gt;"Liquidação Cancelada",VLOOKUP(B165,'BASE DE DADOS OPS'!$B$4:$P$6317,10,FALSE),"Liquidação Cancelada")</f>
        <v>46065</v>
      </c>
      <c r="W165" s="13">
        <f t="shared" si="24"/>
        <v>1</v>
      </c>
      <c r="X165" s="10">
        <f>VLOOKUP(A165,'BASE DE DADOS OPS'!$A$4:$P$6317,12,FALSE)</f>
        <v>29</v>
      </c>
      <c r="Y165" s="4">
        <f>IF(X165&lt;&gt;"Liquidação Cancelada",VLOOKUP(B165,'BASE DE DADOS OPS'!$B$5:$P$6302,12,FALSE),"Liquidação Cancelada")</f>
        <v>237.5</v>
      </c>
      <c r="Z165" s="4">
        <f>IF(X165&lt;&gt;"Liquidação Cancelada",VLOOKUP(B165,'BASE DE DADOS OPS'!$B$5:$P$6302,14,FALSE),"Liquidação Cancelada")</f>
        <v>0</v>
      </c>
      <c r="AA165" s="4">
        <f>IF(X165&lt;&gt;"Liquidação Cancelada",VLOOKUP(B165,'BASE DE DADOS OPS'!$B$5:$P$6302,13,FALSE),"Liquidação Cancelada")</f>
        <v>237.5</v>
      </c>
      <c r="AB165" s="4">
        <f t="shared" si="25"/>
        <v>237.5</v>
      </c>
      <c r="AC165" s="3">
        <f t="shared" si="26"/>
        <v>0</v>
      </c>
      <c r="AD165" s="29"/>
    </row>
    <row r="166" spans="1:30" s="23" customFormat="1" ht="24.95" customHeight="1" x14ac:dyDescent="0.2">
      <c r="A166" s="23" t="str">
        <f t="shared" si="18"/>
        <v>1441|1440005|122|2025|2055429000101|3008|150</v>
      </c>
      <c r="B166" s="23" t="str">
        <f t="shared" si="19"/>
        <v>1441|1440005|122|2025|28</v>
      </c>
      <c r="C166" s="28" t="str">
        <f t="shared" si="20"/>
        <v>1440005|28</v>
      </c>
      <c r="D166" s="10">
        <v>1441</v>
      </c>
      <c r="E166" s="10">
        <v>1440005</v>
      </c>
      <c r="F166" s="36" t="str">
        <f t="shared" si="21"/>
        <v>122/2025</v>
      </c>
      <c r="G166" s="10">
        <v>122</v>
      </c>
      <c r="H166" s="10">
        <v>2025</v>
      </c>
      <c r="I166" s="36" t="str">
        <f t="shared" si="22"/>
        <v>10.1</v>
      </c>
      <c r="J166" s="10">
        <v>10</v>
      </c>
      <c r="K166" s="10">
        <v>1</v>
      </c>
      <c r="L166" s="10">
        <v>2055429000101</v>
      </c>
      <c r="M166" s="11" t="s">
        <v>304</v>
      </c>
      <c r="N166" s="10">
        <v>3008</v>
      </c>
      <c r="O166" s="11" t="s">
        <v>111</v>
      </c>
      <c r="P166" s="9">
        <v>46064</v>
      </c>
      <c r="Q166" s="10">
        <v>2</v>
      </c>
      <c r="R166" s="3">
        <v>150</v>
      </c>
      <c r="S166" s="3">
        <v>0</v>
      </c>
      <c r="T166" s="3">
        <v>0</v>
      </c>
      <c r="U166" s="33">
        <f t="shared" si="23"/>
        <v>150</v>
      </c>
      <c r="V166" s="9">
        <f>IF(X166&lt;&gt;"Liquidação Cancelada",VLOOKUP(B166,'BASE DE DADOS OPS'!$B$4:$P$6317,10,FALSE),"Liquidação Cancelada")</f>
        <v>46065</v>
      </c>
      <c r="W166" s="13">
        <f t="shared" si="24"/>
        <v>1</v>
      </c>
      <c r="X166" s="10">
        <f>VLOOKUP(A166,'BASE DE DADOS OPS'!$A$4:$P$6317,12,FALSE)</f>
        <v>28</v>
      </c>
      <c r="Y166" s="4">
        <f>IF(X166&lt;&gt;"Liquidação Cancelada",VLOOKUP(B166,'BASE DE DADOS OPS'!$B$5:$P$6302,12,FALSE),"Liquidação Cancelada")</f>
        <v>150</v>
      </c>
      <c r="Z166" s="4">
        <f>IF(X166&lt;&gt;"Liquidação Cancelada",VLOOKUP(B166,'BASE DE DADOS OPS'!$B$5:$P$6302,14,FALSE),"Liquidação Cancelada")</f>
        <v>0</v>
      </c>
      <c r="AA166" s="4">
        <f>IF(X166&lt;&gt;"Liquidação Cancelada",VLOOKUP(B166,'BASE DE DADOS OPS'!$B$5:$P$6302,13,FALSE),"Liquidação Cancelada")</f>
        <v>150</v>
      </c>
      <c r="AB166" s="4">
        <f t="shared" si="25"/>
        <v>150</v>
      </c>
      <c r="AC166" s="3">
        <f t="shared" si="26"/>
        <v>0</v>
      </c>
      <c r="AD166" s="29"/>
    </row>
    <row r="167" spans="1:30" s="23" customFormat="1" ht="24.95" customHeight="1" x14ac:dyDescent="0.2">
      <c r="A167" s="23" t="str">
        <f t="shared" si="18"/>
        <v>1441|1440011|91|2025|21154554000113|3920|17699,36</v>
      </c>
      <c r="B167" s="23" t="str">
        <f t="shared" si="19"/>
        <v>1441|1440011|91|2025|240</v>
      </c>
      <c r="C167" s="28" t="str">
        <f t="shared" si="20"/>
        <v>1440011|240</v>
      </c>
      <c r="D167" s="10">
        <v>1441</v>
      </c>
      <c r="E167" s="10">
        <v>1440011</v>
      </c>
      <c r="F167" s="36" t="str">
        <f t="shared" si="21"/>
        <v>91/2025</v>
      </c>
      <c r="G167" s="10">
        <v>91</v>
      </c>
      <c r="H167" s="10">
        <v>2025</v>
      </c>
      <c r="I167" s="36" t="str">
        <f t="shared" si="22"/>
        <v>10.1</v>
      </c>
      <c r="J167" s="10">
        <v>10</v>
      </c>
      <c r="K167" s="10">
        <v>1</v>
      </c>
      <c r="L167" s="10">
        <v>21154554000113</v>
      </c>
      <c r="M167" s="11" t="s">
        <v>129</v>
      </c>
      <c r="N167" s="10">
        <v>3920</v>
      </c>
      <c r="O167" s="11" t="s">
        <v>117</v>
      </c>
      <c r="P167" s="9">
        <v>46064</v>
      </c>
      <c r="Q167" s="10">
        <v>2</v>
      </c>
      <c r="R167" s="3">
        <v>17699.36</v>
      </c>
      <c r="S167" s="3">
        <v>0</v>
      </c>
      <c r="T167" s="3">
        <v>0</v>
      </c>
      <c r="U167" s="33">
        <f t="shared" si="23"/>
        <v>17699.36</v>
      </c>
      <c r="V167" s="9">
        <f>IF(X167&lt;&gt;"Liquidação Cancelada",VLOOKUP(B167,'BASE DE DADOS OPS'!$B$4:$P$6317,10,FALSE),"Liquidação Cancelada")</f>
        <v>46072</v>
      </c>
      <c r="W167" s="13">
        <f t="shared" si="24"/>
        <v>6</v>
      </c>
      <c r="X167" s="10">
        <f>VLOOKUP(A167,'BASE DE DADOS OPS'!$A$4:$P$6317,12,FALSE)</f>
        <v>240</v>
      </c>
      <c r="Y167" s="4">
        <f>IF(X167&lt;&gt;"Liquidação Cancelada",VLOOKUP(B167,'BASE DE DADOS OPS'!$B$5:$P$6302,12,FALSE),"Liquidação Cancelada")</f>
        <v>17699.36</v>
      </c>
      <c r="Z167" s="4">
        <f>IF(X167&lt;&gt;"Liquidação Cancelada",VLOOKUP(B167,'BASE DE DADOS OPS'!$B$5:$P$6302,14,FALSE),"Liquidação Cancelada")</f>
        <v>0</v>
      </c>
      <c r="AA167" s="4">
        <f>IF(X167&lt;&gt;"Liquidação Cancelada",VLOOKUP(B167,'BASE DE DADOS OPS'!$B$5:$P$6302,13,FALSE),"Liquidação Cancelada")</f>
        <v>17699.36</v>
      </c>
      <c r="AB167" s="4">
        <f t="shared" si="25"/>
        <v>17699.36</v>
      </c>
      <c r="AC167" s="3">
        <f t="shared" si="26"/>
        <v>0</v>
      </c>
      <c r="AD167" s="29" t="s">
        <v>522</v>
      </c>
    </row>
    <row r="168" spans="1:30" s="23" customFormat="1" ht="24.95" customHeight="1" x14ac:dyDescent="0.2">
      <c r="A168" s="23" t="str">
        <f t="shared" si="18"/>
        <v>1441|1440005|5|2026|26759927000101|3017|5980</v>
      </c>
      <c r="B168" s="23" t="str">
        <f t="shared" si="19"/>
        <v>1441|1440005|5|2026|30</v>
      </c>
      <c r="C168" s="28" t="str">
        <f t="shared" si="20"/>
        <v>1440005|30</v>
      </c>
      <c r="D168" s="10">
        <v>1441</v>
      </c>
      <c r="E168" s="10">
        <v>1440005</v>
      </c>
      <c r="F168" s="36" t="str">
        <f t="shared" si="21"/>
        <v>5/2026</v>
      </c>
      <c r="G168" s="10">
        <v>5</v>
      </c>
      <c r="H168" s="10">
        <v>2026</v>
      </c>
      <c r="I168" s="36" t="str">
        <f t="shared" si="22"/>
        <v>10.1</v>
      </c>
      <c r="J168" s="10">
        <v>10</v>
      </c>
      <c r="K168" s="10">
        <v>1</v>
      </c>
      <c r="L168" s="10">
        <v>26759927000101</v>
      </c>
      <c r="M168" s="11" t="s">
        <v>107</v>
      </c>
      <c r="N168" s="10">
        <v>3017</v>
      </c>
      <c r="O168" s="11" t="s">
        <v>108</v>
      </c>
      <c r="P168" s="9">
        <v>46065</v>
      </c>
      <c r="Q168" s="10">
        <v>1</v>
      </c>
      <c r="R168" s="3">
        <v>5980</v>
      </c>
      <c r="S168" s="3">
        <v>0</v>
      </c>
      <c r="T168" s="3">
        <v>0</v>
      </c>
      <c r="U168" s="33">
        <f t="shared" si="23"/>
        <v>5980</v>
      </c>
      <c r="V168" s="9">
        <f>IF(X168&lt;&gt;"Liquidação Cancelada",VLOOKUP(B168,'BASE DE DADOS OPS'!$B$4:$P$6317,10,FALSE),"Liquidação Cancelada")</f>
        <v>46065</v>
      </c>
      <c r="W168" s="13">
        <f t="shared" si="24"/>
        <v>0</v>
      </c>
      <c r="X168" s="10">
        <f>VLOOKUP(A168,'BASE DE DADOS OPS'!$A$4:$P$6317,12,FALSE)</f>
        <v>30</v>
      </c>
      <c r="Y168" s="4">
        <f>IF(X168&lt;&gt;"Liquidação Cancelada",VLOOKUP(B168,'BASE DE DADOS OPS'!$B$5:$P$6302,12,FALSE),"Liquidação Cancelada")</f>
        <v>5980</v>
      </c>
      <c r="Z168" s="4">
        <f>IF(X168&lt;&gt;"Liquidação Cancelada",VLOOKUP(B168,'BASE DE DADOS OPS'!$B$5:$P$6302,14,FALSE),"Liquidação Cancelada")</f>
        <v>0</v>
      </c>
      <c r="AA168" s="4">
        <f>IF(X168&lt;&gt;"Liquidação Cancelada",VLOOKUP(B168,'BASE DE DADOS OPS'!$B$5:$P$6302,13,FALSE),"Liquidação Cancelada")</f>
        <v>5980</v>
      </c>
      <c r="AB168" s="4">
        <f t="shared" si="25"/>
        <v>5980</v>
      </c>
      <c r="AC168" s="3">
        <f t="shared" si="26"/>
        <v>0</v>
      </c>
      <c r="AD168" s="29"/>
    </row>
    <row r="169" spans="1:30" s="23" customFormat="1" ht="24.95" customHeight="1" x14ac:dyDescent="0.2">
      <c r="A169" s="23" t="str">
        <f t="shared" si="18"/>
        <v>1441|1440005|6|2026|26759927000101|3003|1381,5</v>
      </c>
      <c r="B169" s="23" t="str">
        <f t="shared" si="19"/>
        <v>1441|1440005|6|2026|31</v>
      </c>
      <c r="C169" s="28" t="str">
        <f t="shared" si="20"/>
        <v>1440005|31</v>
      </c>
      <c r="D169" s="10">
        <v>1441</v>
      </c>
      <c r="E169" s="10">
        <v>1440005</v>
      </c>
      <c r="F169" s="36" t="str">
        <f t="shared" si="21"/>
        <v>6/2026</v>
      </c>
      <c r="G169" s="10">
        <v>6</v>
      </c>
      <c r="H169" s="10">
        <v>2026</v>
      </c>
      <c r="I169" s="36" t="str">
        <f t="shared" si="22"/>
        <v>10.1</v>
      </c>
      <c r="J169" s="10">
        <v>10</v>
      </c>
      <c r="K169" s="10">
        <v>1</v>
      </c>
      <c r="L169" s="10">
        <v>26759927000101</v>
      </c>
      <c r="M169" s="11" t="s">
        <v>107</v>
      </c>
      <c r="N169" s="10">
        <v>3003</v>
      </c>
      <c r="O169" s="11" t="s">
        <v>109</v>
      </c>
      <c r="P169" s="9">
        <v>46065</v>
      </c>
      <c r="Q169" s="10">
        <v>1</v>
      </c>
      <c r="R169" s="3">
        <v>1381.5</v>
      </c>
      <c r="S169" s="3">
        <v>0</v>
      </c>
      <c r="T169" s="3">
        <v>0</v>
      </c>
      <c r="U169" s="33">
        <f t="shared" si="23"/>
        <v>1381.5</v>
      </c>
      <c r="V169" s="9">
        <f>IF(X169&lt;&gt;"Liquidação Cancelada",VLOOKUP(B169,'BASE DE DADOS OPS'!$B$4:$P$6317,10,FALSE),"Liquidação Cancelada")</f>
        <v>46065</v>
      </c>
      <c r="W169" s="13">
        <f t="shared" si="24"/>
        <v>0</v>
      </c>
      <c r="X169" s="10">
        <f>VLOOKUP(A169,'BASE DE DADOS OPS'!$A$4:$P$6317,12,FALSE)</f>
        <v>31</v>
      </c>
      <c r="Y169" s="4">
        <f>IF(X169&lt;&gt;"Liquidação Cancelada",VLOOKUP(B169,'BASE DE DADOS OPS'!$B$5:$P$6302,12,FALSE),"Liquidação Cancelada")</f>
        <v>1381.5</v>
      </c>
      <c r="Z169" s="4">
        <f>IF(X169&lt;&gt;"Liquidação Cancelada",VLOOKUP(B169,'BASE DE DADOS OPS'!$B$5:$P$6302,14,FALSE),"Liquidação Cancelada")</f>
        <v>0</v>
      </c>
      <c r="AA169" s="4">
        <f>IF(X169&lt;&gt;"Liquidação Cancelada",VLOOKUP(B169,'BASE DE DADOS OPS'!$B$5:$P$6302,13,FALSE),"Liquidação Cancelada")</f>
        <v>1381.5</v>
      </c>
      <c r="AB169" s="4">
        <f t="shared" si="25"/>
        <v>1381.5</v>
      </c>
      <c r="AC169" s="3">
        <f t="shared" si="26"/>
        <v>0</v>
      </c>
      <c r="AD169" s="29"/>
    </row>
    <row r="170" spans="1:30" s="23" customFormat="1" ht="24.95" customHeight="1" x14ac:dyDescent="0.2">
      <c r="A170" s="23" t="str">
        <f t="shared" si="18"/>
        <v>1441|1440005|23|2026|27386559000158|3008|7795</v>
      </c>
      <c r="B170" s="23" t="str">
        <f t="shared" si="19"/>
        <v>1441|1440005|23|2026|32</v>
      </c>
      <c r="C170" s="28" t="str">
        <f t="shared" si="20"/>
        <v>1440005|32</v>
      </c>
      <c r="D170" s="10">
        <v>1441</v>
      </c>
      <c r="E170" s="10">
        <v>1440005</v>
      </c>
      <c r="F170" s="36" t="str">
        <f t="shared" si="21"/>
        <v>23/2026</v>
      </c>
      <c r="G170" s="10">
        <v>23</v>
      </c>
      <c r="H170" s="10">
        <v>2026</v>
      </c>
      <c r="I170" s="36" t="str">
        <f t="shared" si="22"/>
        <v>10.1</v>
      </c>
      <c r="J170" s="10">
        <v>10</v>
      </c>
      <c r="K170" s="10">
        <v>1</v>
      </c>
      <c r="L170" s="10">
        <v>27386559000158</v>
      </c>
      <c r="M170" s="11" t="s">
        <v>115</v>
      </c>
      <c r="N170" s="10">
        <v>3008</v>
      </c>
      <c r="O170" s="11" t="s">
        <v>111</v>
      </c>
      <c r="P170" s="9">
        <v>46065</v>
      </c>
      <c r="Q170" s="10">
        <v>1</v>
      </c>
      <c r="R170" s="3">
        <v>7795</v>
      </c>
      <c r="S170" s="3">
        <v>0</v>
      </c>
      <c r="T170" s="3">
        <v>0</v>
      </c>
      <c r="U170" s="33">
        <f t="shared" si="23"/>
        <v>7795</v>
      </c>
      <c r="V170" s="9">
        <f>IF(X170&lt;&gt;"Liquidação Cancelada",VLOOKUP(B170,'BASE DE DADOS OPS'!$B$4:$P$6317,10,FALSE),"Liquidação Cancelada")</f>
        <v>46065</v>
      </c>
      <c r="W170" s="13">
        <f t="shared" si="24"/>
        <v>0</v>
      </c>
      <c r="X170" s="10">
        <f>VLOOKUP(A170,'BASE DE DADOS OPS'!$A$4:$P$6317,12,FALSE)</f>
        <v>32</v>
      </c>
      <c r="Y170" s="4">
        <f>IF(X170&lt;&gt;"Liquidação Cancelada",VLOOKUP(B170,'BASE DE DADOS OPS'!$B$5:$P$6302,12,FALSE),"Liquidação Cancelada")</f>
        <v>7795</v>
      </c>
      <c r="Z170" s="4">
        <f>IF(X170&lt;&gt;"Liquidação Cancelada",VLOOKUP(B170,'BASE DE DADOS OPS'!$B$5:$P$6302,14,FALSE),"Liquidação Cancelada")</f>
        <v>0</v>
      </c>
      <c r="AA170" s="4">
        <f>IF(X170&lt;&gt;"Liquidação Cancelada",VLOOKUP(B170,'BASE DE DADOS OPS'!$B$5:$P$6302,13,FALSE),"Liquidação Cancelada")</f>
        <v>7795</v>
      </c>
      <c r="AB170" s="4">
        <f t="shared" si="25"/>
        <v>7795</v>
      </c>
      <c r="AC170" s="3">
        <f t="shared" si="26"/>
        <v>0</v>
      </c>
      <c r="AD170" s="29"/>
    </row>
    <row r="171" spans="1:30" s="23" customFormat="1" ht="24.95" customHeight="1" x14ac:dyDescent="0.2">
      <c r="A171" s="23" t="str">
        <f t="shared" si="18"/>
        <v>1441|1440011|90|2026|87992400763|3611|434,69</v>
      </c>
      <c r="B171" s="23" t="str">
        <f t="shared" si="19"/>
        <v>1441|1440011|90|2026|1029</v>
      </c>
      <c r="C171" s="28" t="str">
        <f t="shared" si="20"/>
        <v>1440011|1029</v>
      </c>
      <c r="D171" s="10">
        <v>1441</v>
      </c>
      <c r="E171" s="10">
        <v>1440011</v>
      </c>
      <c r="F171" s="36" t="str">
        <f t="shared" si="21"/>
        <v>90/2026</v>
      </c>
      <c r="G171" s="10">
        <v>90</v>
      </c>
      <c r="H171" s="10">
        <v>2026</v>
      </c>
      <c r="I171" s="36" t="str">
        <f t="shared" si="22"/>
        <v>10.1</v>
      </c>
      <c r="J171" s="10">
        <v>10</v>
      </c>
      <c r="K171" s="10">
        <v>1</v>
      </c>
      <c r="L171" s="10">
        <v>87992400763</v>
      </c>
      <c r="M171" s="11" t="s">
        <v>146</v>
      </c>
      <c r="N171" s="10">
        <v>3611</v>
      </c>
      <c r="O171" s="11" t="s">
        <v>117</v>
      </c>
      <c r="P171" s="9">
        <v>46065</v>
      </c>
      <c r="Q171" s="10">
        <v>2</v>
      </c>
      <c r="R171" s="3">
        <v>434.69</v>
      </c>
      <c r="S171" s="3">
        <v>0</v>
      </c>
      <c r="T171" s="3">
        <v>0</v>
      </c>
      <c r="U171" s="33">
        <f t="shared" si="23"/>
        <v>434.69</v>
      </c>
      <c r="V171" s="9">
        <f>IF(X171&lt;&gt;"Liquidação Cancelada",VLOOKUP(B171,'BASE DE DADOS OPS'!$B$4:$P$6317,10,FALSE),"Liquidação Cancelada")</f>
        <v>46072</v>
      </c>
      <c r="W171" s="13">
        <f t="shared" si="24"/>
        <v>5</v>
      </c>
      <c r="X171" s="10">
        <f>VLOOKUP(A171,'BASE DE DADOS OPS'!$A$4:$P$6317,12,FALSE)</f>
        <v>1029</v>
      </c>
      <c r="Y171" s="4">
        <f>IF(X171&lt;&gt;"Liquidação Cancelada",VLOOKUP(B171,'BASE DE DADOS OPS'!$B$5:$P$6302,12,FALSE),"Liquidação Cancelada")</f>
        <v>434.69</v>
      </c>
      <c r="Z171" s="4">
        <f>IF(X171&lt;&gt;"Liquidação Cancelada",VLOOKUP(B171,'BASE DE DADOS OPS'!$B$5:$P$6302,14,FALSE),"Liquidação Cancelada")</f>
        <v>390.49</v>
      </c>
      <c r="AA171" s="4">
        <f>IF(X171&lt;&gt;"Liquidação Cancelada",VLOOKUP(B171,'BASE DE DADOS OPS'!$B$5:$P$6302,13,FALSE),"Liquidação Cancelada")</f>
        <v>44.2</v>
      </c>
      <c r="AB171" s="4">
        <f t="shared" si="25"/>
        <v>44.199999999999989</v>
      </c>
      <c r="AC171" s="3">
        <f t="shared" si="26"/>
        <v>1.4210854715202004E-14</v>
      </c>
      <c r="AD171" s="29"/>
    </row>
    <row r="172" spans="1:30" s="23" customFormat="1" ht="24.95" hidden="1" customHeight="1" x14ac:dyDescent="0.2">
      <c r="A172" s="23" t="str">
        <f t="shared" si="18"/>
        <v>1441|1440011|169|2026|19201128000141|3702|92541,37</v>
      </c>
      <c r="B172" s="23" t="str">
        <f t="shared" si="19"/>
        <v>1441|1440011|169|2026|952</v>
      </c>
      <c r="C172" s="28" t="str">
        <f t="shared" si="20"/>
        <v>1440011|952</v>
      </c>
      <c r="D172" s="129">
        <v>1441</v>
      </c>
      <c r="E172" s="129">
        <v>1440011</v>
      </c>
      <c r="F172" s="129" t="str">
        <f t="shared" si="21"/>
        <v>169/2026</v>
      </c>
      <c r="G172" s="129">
        <v>169</v>
      </c>
      <c r="H172" s="129">
        <v>2026</v>
      </c>
      <c r="I172" s="129" t="str">
        <f t="shared" si="22"/>
        <v>10.1</v>
      </c>
      <c r="J172" s="129">
        <v>10</v>
      </c>
      <c r="K172" s="129">
        <v>1</v>
      </c>
      <c r="L172" s="129">
        <v>19201128000141</v>
      </c>
      <c r="M172" s="130" t="s">
        <v>215</v>
      </c>
      <c r="N172" s="129">
        <v>3702</v>
      </c>
      <c r="O172" s="130" t="s">
        <v>216</v>
      </c>
      <c r="P172" s="131">
        <v>46065</v>
      </c>
      <c r="Q172" s="129">
        <v>1</v>
      </c>
      <c r="R172" s="132">
        <v>92541.37</v>
      </c>
      <c r="S172" s="132">
        <v>0</v>
      </c>
      <c r="T172" s="132">
        <v>0</v>
      </c>
      <c r="U172" s="133">
        <f t="shared" si="23"/>
        <v>92541.37</v>
      </c>
      <c r="V172" s="131">
        <f>IF(X172&lt;&gt;"Liquidação Cancelada",VLOOKUP(B172,'BASE DE DADOS OPS'!$B$4:$P$6317,10,FALSE),"Liquidação Cancelada")</f>
        <v>46065</v>
      </c>
      <c r="W172" s="13">
        <f t="shared" si="24"/>
        <v>0</v>
      </c>
      <c r="X172" s="129">
        <f>VLOOKUP(A172,'BASE DE DADOS OPS'!$A$4:$P$6317,12,FALSE)</f>
        <v>952</v>
      </c>
      <c r="Y172" s="134">
        <f>IF(X172&lt;&gt;"Liquidação Cancelada",VLOOKUP(B172,'BASE DE DADOS OPS'!$B$5:$P$6302,12,FALSE),"Liquidação Cancelada")</f>
        <v>92541.37</v>
      </c>
      <c r="Z172" s="134">
        <f>IF(X172&lt;&gt;"Liquidação Cancelada",VLOOKUP(B172,'BASE DE DADOS OPS'!$B$5:$P$6302,14,FALSE),"Liquidação Cancelada")</f>
        <v>0</v>
      </c>
      <c r="AA172" s="134">
        <f>IF(X172&lt;&gt;"Liquidação Cancelada",VLOOKUP(B172,'BASE DE DADOS OPS'!$B$5:$P$6302,13,FALSE),"Liquidação Cancelada")</f>
        <v>92541.37</v>
      </c>
      <c r="AB172" s="134">
        <f t="shared" si="25"/>
        <v>92541.37</v>
      </c>
      <c r="AC172" s="132">
        <f t="shared" si="26"/>
        <v>0</v>
      </c>
      <c r="AD172" s="29"/>
    </row>
    <row r="173" spans="1:30" s="23" customFormat="1" ht="24.95" customHeight="1" x14ac:dyDescent="0.2">
      <c r="A173" s="23" t="str">
        <f t="shared" si="18"/>
        <v>1441|1440011|171|2026|18839001000190|3961|2175,38</v>
      </c>
      <c r="B173" s="23" t="str">
        <f t="shared" si="19"/>
        <v>1441|1440011|171|2026|970</v>
      </c>
      <c r="C173" s="28" t="str">
        <f t="shared" si="20"/>
        <v>1440011|970</v>
      </c>
      <c r="D173" s="10">
        <v>1441</v>
      </c>
      <c r="E173" s="10">
        <v>1440011</v>
      </c>
      <c r="F173" s="36" t="str">
        <f t="shared" si="21"/>
        <v>171/2026</v>
      </c>
      <c r="G173" s="10">
        <v>171</v>
      </c>
      <c r="H173" s="10">
        <v>2026</v>
      </c>
      <c r="I173" s="36" t="str">
        <f t="shared" si="22"/>
        <v>10.1</v>
      </c>
      <c r="J173" s="10">
        <v>10</v>
      </c>
      <c r="K173" s="10">
        <v>1</v>
      </c>
      <c r="L173" s="10">
        <v>18839001000190</v>
      </c>
      <c r="M173" s="11" t="s">
        <v>219</v>
      </c>
      <c r="N173" s="10">
        <v>3961</v>
      </c>
      <c r="O173" s="11" t="s">
        <v>218</v>
      </c>
      <c r="P173" s="9">
        <v>46065</v>
      </c>
      <c r="Q173" s="10">
        <v>1</v>
      </c>
      <c r="R173" s="3">
        <v>2220</v>
      </c>
      <c r="S173" s="3">
        <v>44.62</v>
      </c>
      <c r="T173" s="3">
        <v>0</v>
      </c>
      <c r="U173" s="33">
        <f t="shared" si="23"/>
        <v>2175.38</v>
      </c>
      <c r="V173" s="9">
        <f>IF(X173&lt;&gt;"Liquidação Cancelada",VLOOKUP(B173,'BASE DE DADOS OPS'!$B$4:$P$6317,10,FALSE),"Liquidação Cancelada")</f>
        <v>46066</v>
      </c>
      <c r="W173" s="13">
        <f t="shared" si="24"/>
        <v>1</v>
      </c>
      <c r="X173" s="10">
        <f>VLOOKUP(A173,'BASE DE DADOS OPS'!$A$4:$P$6317,12,FALSE)</f>
        <v>970</v>
      </c>
      <c r="Y173" s="4">
        <f>IF(X173&lt;&gt;"Liquidação Cancelada",VLOOKUP(B173,'BASE DE DADOS OPS'!$B$5:$P$6302,12,FALSE),"Liquidação Cancelada")</f>
        <v>2175.38</v>
      </c>
      <c r="Z173" s="4">
        <f>IF(X173&lt;&gt;"Liquidação Cancelada",VLOOKUP(B173,'BASE DE DADOS OPS'!$B$5:$P$6302,14,FALSE),"Liquidação Cancelada")</f>
        <v>0</v>
      </c>
      <c r="AA173" s="4">
        <f>IF(X173&lt;&gt;"Liquidação Cancelada",VLOOKUP(B173,'BASE DE DADOS OPS'!$B$5:$P$6302,13,FALSE),"Liquidação Cancelada")</f>
        <v>2175.38</v>
      </c>
      <c r="AB173" s="4">
        <f t="shared" si="25"/>
        <v>2175.38</v>
      </c>
      <c r="AC173" s="3">
        <f t="shared" si="26"/>
        <v>0</v>
      </c>
      <c r="AD173" s="29"/>
    </row>
    <row r="174" spans="1:30" s="23" customFormat="1" ht="24.95" customHeight="1" x14ac:dyDescent="0.2">
      <c r="A174" s="23" t="str">
        <f t="shared" si="18"/>
        <v>1441|1440011|208|2026|34028316001509|3915|31125,84</v>
      </c>
      <c r="B174" s="23" t="str">
        <f t="shared" si="19"/>
        <v>1441|1440011|208|2026|950</v>
      </c>
      <c r="C174" s="28" t="str">
        <f t="shared" si="20"/>
        <v>1440011|950</v>
      </c>
      <c r="D174" s="10">
        <v>1441</v>
      </c>
      <c r="E174" s="10">
        <v>1440011</v>
      </c>
      <c r="F174" s="36" t="str">
        <f t="shared" si="21"/>
        <v>208/2026</v>
      </c>
      <c r="G174" s="10">
        <v>208</v>
      </c>
      <c r="H174" s="10">
        <v>2026</v>
      </c>
      <c r="I174" s="36" t="str">
        <f t="shared" si="22"/>
        <v>10.1</v>
      </c>
      <c r="J174" s="10">
        <v>10</v>
      </c>
      <c r="K174" s="10">
        <v>1</v>
      </c>
      <c r="L174" s="10">
        <v>34028316001509</v>
      </c>
      <c r="M174" s="11" t="s">
        <v>249</v>
      </c>
      <c r="N174" s="10">
        <v>3915</v>
      </c>
      <c r="O174" s="11" t="s">
        <v>250</v>
      </c>
      <c r="P174" s="9">
        <v>46065</v>
      </c>
      <c r="Q174" s="10">
        <v>1</v>
      </c>
      <c r="R174" s="3">
        <v>31125.84</v>
      </c>
      <c r="S174" s="3">
        <v>0</v>
      </c>
      <c r="T174" s="3">
        <v>0</v>
      </c>
      <c r="U174" s="33">
        <f t="shared" si="23"/>
        <v>31125.84</v>
      </c>
      <c r="V174" s="9">
        <f>IF(X174&lt;&gt;"Liquidação Cancelada",VLOOKUP(B174,'BASE DE DADOS OPS'!$B$4:$P$6317,10,FALSE),"Liquidação Cancelada")</f>
        <v>46065</v>
      </c>
      <c r="W174" s="13">
        <f t="shared" si="24"/>
        <v>0</v>
      </c>
      <c r="X174" s="10">
        <f>VLOOKUP(A174,'BASE DE DADOS OPS'!$A$4:$P$6317,12,FALSE)</f>
        <v>950</v>
      </c>
      <c r="Y174" s="4">
        <f>IF(X174&lt;&gt;"Liquidação Cancelada",VLOOKUP(B174,'BASE DE DADOS OPS'!$B$5:$P$6302,12,FALSE),"Liquidação Cancelada")</f>
        <v>31125.84</v>
      </c>
      <c r="Z174" s="4">
        <f>IF(X174&lt;&gt;"Liquidação Cancelada",VLOOKUP(B174,'BASE DE DADOS OPS'!$B$5:$P$6302,14,FALSE),"Liquidação Cancelada")</f>
        <v>0</v>
      </c>
      <c r="AA174" s="4">
        <f>IF(X174&lt;&gt;"Liquidação Cancelada",VLOOKUP(B174,'BASE DE DADOS OPS'!$B$5:$P$6302,13,FALSE),"Liquidação Cancelada")</f>
        <v>31125.84</v>
      </c>
      <c r="AB174" s="4">
        <f t="shared" si="25"/>
        <v>31125.84</v>
      </c>
      <c r="AC174" s="3">
        <f t="shared" si="26"/>
        <v>0</v>
      </c>
      <c r="AD174" s="29"/>
    </row>
    <row r="175" spans="1:30" s="23" customFormat="1" ht="24.95" customHeight="1" x14ac:dyDescent="0.2">
      <c r="A175" s="23" t="str">
        <f t="shared" si="18"/>
        <v>1441|1440011|213|2026|14165537000116|3920|434,69</v>
      </c>
      <c r="B175" s="23" t="str">
        <f t="shared" si="19"/>
        <v>1441|1440011|213|2026|1002</v>
      </c>
      <c r="C175" s="28" t="str">
        <f t="shared" si="20"/>
        <v>1440011|1002</v>
      </c>
      <c r="D175" s="10">
        <v>1441</v>
      </c>
      <c r="E175" s="10">
        <v>1440011</v>
      </c>
      <c r="F175" s="36" t="str">
        <f t="shared" si="21"/>
        <v>213/2026</v>
      </c>
      <c r="G175" s="10">
        <v>213</v>
      </c>
      <c r="H175" s="10">
        <v>2026</v>
      </c>
      <c r="I175" s="36" t="str">
        <f t="shared" si="22"/>
        <v>10.1</v>
      </c>
      <c r="J175" s="10">
        <v>10</v>
      </c>
      <c r="K175" s="10">
        <v>1</v>
      </c>
      <c r="L175" s="10">
        <v>14165537000116</v>
      </c>
      <c r="M175" s="11" t="s">
        <v>251</v>
      </c>
      <c r="N175" s="10">
        <v>3920</v>
      </c>
      <c r="O175" s="11" t="s">
        <v>117</v>
      </c>
      <c r="P175" s="9">
        <v>46065</v>
      </c>
      <c r="Q175" s="10">
        <v>2</v>
      </c>
      <c r="R175" s="3">
        <v>434.69</v>
      </c>
      <c r="S175" s="3">
        <v>0</v>
      </c>
      <c r="T175" s="3">
        <v>0</v>
      </c>
      <c r="U175" s="33">
        <f t="shared" si="23"/>
        <v>434.69</v>
      </c>
      <c r="V175" s="9">
        <f>IF(X175&lt;&gt;"Liquidação Cancelada",VLOOKUP(B175,'BASE DE DADOS OPS'!$B$4:$P$6317,10,FALSE),"Liquidação Cancelada")</f>
        <v>46066</v>
      </c>
      <c r="W175" s="13">
        <f t="shared" si="24"/>
        <v>1</v>
      </c>
      <c r="X175" s="10">
        <f>VLOOKUP(A175,'BASE DE DADOS OPS'!$A$4:$P$6317,12,FALSE)</f>
        <v>1002</v>
      </c>
      <c r="Y175" s="4">
        <f>IF(X175&lt;&gt;"Liquidação Cancelada",VLOOKUP(B175,'BASE DE DADOS OPS'!$B$5:$P$6302,12,FALSE),"Liquidação Cancelada")</f>
        <v>434.69</v>
      </c>
      <c r="Z175" s="4">
        <f>IF(X175&lt;&gt;"Liquidação Cancelada",VLOOKUP(B175,'BASE DE DADOS OPS'!$B$5:$P$6302,14,FALSE),"Liquidação Cancelada")</f>
        <v>20.87</v>
      </c>
      <c r="AA175" s="4">
        <f>IF(X175&lt;&gt;"Liquidação Cancelada",VLOOKUP(B175,'BASE DE DADOS OPS'!$B$5:$P$6302,13,FALSE),"Liquidação Cancelada")</f>
        <v>413.82</v>
      </c>
      <c r="AB175" s="4">
        <f t="shared" si="25"/>
        <v>413.82</v>
      </c>
      <c r="AC175" s="3">
        <f t="shared" si="26"/>
        <v>0</v>
      </c>
      <c r="AD175" s="29"/>
    </row>
    <row r="176" spans="1:30" s="23" customFormat="1" ht="24.95" customHeight="1" x14ac:dyDescent="0.2">
      <c r="A176" s="23" t="str">
        <f t="shared" si="18"/>
        <v>1441|1440011|142|2025|87992400763|3611|985,29</v>
      </c>
      <c r="B176" s="23" t="str">
        <f t="shared" si="19"/>
        <v>1441|1440011|142|2025|1028</v>
      </c>
      <c r="C176" s="28" t="str">
        <f t="shared" si="20"/>
        <v>1440011|1028</v>
      </c>
      <c r="D176" s="10">
        <v>1441</v>
      </c>
      <c r="E176" s="10">
        <v>1440011</v>
      </c>
      <c r="F176" s="36" t="str">
        <f t="shared" si="21"/>
        <v>142/2025</v>
      </c>
      <c r="G176" s="10">
        <v>142</v>
      </c>
      <c r="H176" s="10">
        <v>2025</v>
      </c>
      <c r="I176" s="36" t="str">
        <f t="shared" si="22"/>
        <v>10.1</v>
      </c>
      <c r="J176" s="10">
        <v>10</v>
      </c>
      <c r="K176" s="10">
        <v>1</v>
      </c>
      <c r="L176" s="10">
        <v>87992400763</v>
      </c>
      <c r="M176" s="11" t="s">
        <v>146</v>
      </c>
      <c r="N176" s="10">
        <v>3611</v>
      </c>
      <c r="O176" s="11" t="s">
        <v>117</v>
      </c>
      <c r="P176" s="9">
        <v>46065</v>
      </c>
      <c r="Q176" s="10" t="s">
        <v>510</v>
      </c>
      <c r="R176" s="3">
        <v>985.29</v>
      </c>
      <c r="S176" s="3">
        <v>0</v>
      </c>
      <c r="T176" s="3">
        <v>0</v>
      </c>
      <c r="U176" s="33">
        <f t="shared" si="23"/>
        <v>985.29</v>
      </c>
      <c r="V176" s="9">
        <f>IF(X176&lt;&gt;"Liquidação Cancelada",VLOOKUP(B176,'BASE DE DADOS OPS'!$B$4:$P$6317,10,FALSE),"Liquidação Cancelada")</f>
        <v>46072</v>
      </c>
      <c r="W176" s="13">
        <f t="shared" si="24"/>
        <v>5</v>
      </c>
      <c r="X176" s="10">
        <f>VLOOKUP(A176,'BASE DE DADOS OPS'!$A$4:$P$6317,12,FALSE)</f>
        <v>1028</v>
      </c>
      <c r="Y176" s="4">
        <f>IF(X176&lt;&gt;"Liquidação Cancelada",VLOOKUP(B176,'BASE DE DADOS OPS'!$B$5:$P$6302,12,FALSE),"Liquidação Cancelada")</f>
        <v>985.29</v>
      </c>
      <c r="Z176" s="4">
        <f>IF(X176&lt;&gt;"Liquidação Cancelada",VLOOKUP(B176,'BASE DE DADOS OPS'!$B$5:$P$6302,14,FALSE),"Liquidação Cancelada")</f>
        <v>0</v>
      </c>
      <c r="AA176" s="4">
        <f>IF(X176&lt;&gt;"Liquidação Cancelada",VLOOKUP(B176,'BASE DE DADOS OPS'!$B$5:$P$6302,13,FALSE),"Liquidação Cancelada")</f>
        <v>985.29</v>
      </c>
      <c r="AB176" s="4">
        <f t="shared" si="25"/>
        <v>985.29</v>
      </c>
      <c r="AC176" s="3">
        <f t="shared" si="26"/>
        <v>0</v>
      </c>
      <c r="AD176" s="29"/>
    </row>
    <row r="177" spans="1:30" s="23" customFormat="1" ht="24.95" customHeight="1" x14ac:dyDescent="0.2">
      <c r="A177" s="23" t="str">
        <f t="shared" si="18"/>
        <v>1441|1440011|152|2025|14165537000116|3920|115,92</v>
      </c>
      <c r="B177" s="23" t="str">
        <f t="shared" si="19"/>
        <v>1441|1440011|152|2025|997</v>
      </c>
      <c r="C177" s="28" t="str">
        <f t="shared" si="20"/>
        <v>1440011|997</v>
      </c>
      <c r="D177" s="10">
        <v>1441</v>
      </c>
      <c r="E177" s="10">
        <v>1440011</v>
      </c>
      <c r="F177" s="36" t="str">
        <f t="shared" si="21"/>
        <v>152/2025</v>
      </c>
      <c r="G177" s="10">
        <v>152</v>
      </c>
      <c r="H177" s="10">
        <v>2025</v>
      </c>
      <c r="I177" s="36" t="str">
        <f t="shared" si="22"/>
        <v>10.1</v>
      </c>
      <c r="J177" s="10">
        <v>10</v>
      </c>
      <c r="K177" s="10">
        <v>1</v>
      </c>
      <c r="L177" s="10">
        <v>14165537000116</v>
      </c>
      <c r="M177" s="11" t="s">
        <v>251</v>
      </c>
      <c r="N177" s="10">
        <v>3920</v>
      </c>
      <c r="O177" s="11" t="s">
        <v>117</v>
      </c>
      <c r="P177" s="9">
        <v>46065</v>
      </c>
      <c r="Q177" s="10">
        <v>2</v>
      </c>
      <c r="R177" s="3">
        <v>115.92</v>
      </c>
      <c r="S177" s="3">
        <v>0</v>
      </c>
      <c r="T177" s="3">
        <v>0</v>
      </c>
      <c r="U177" s="33">
        <f t="shared" si="23"/>
        <v>115.92</v>
      </c>
      <c r="V177" s="9">
        <f>IF(X177&lt;&gt;"Liquidação Cancelada",VLOOKUP(B177,'BASE DE DADOS OPS'!$B$4:$P$6317,10,FALSE),"Liquidação Cancelada")</f>
        <v>46066</v>
      </c>
      <c r="W177" s="13">
        <f t="shared" si="24"/>
        <v>1</v>
      </c>
      <c r="X177" s="10">
        <f>VLOOKUP(A177,'BASE DE DADOS OPS'!$A$4:$P$6317,12,FALSE)</f>
        <v>997</v>
      </c>
      <c r="Y177" s="4">
        <f>IF(X177&lt;&gt;"Liquidação Cancelada",VLOOKUP(B177,'BASE DE DADOS OPS'!$B$5:$P$6302,12,FALSE),"Liquidação Cancelada")</f>
        <v>115.92</v>
      </c>
      <c r="Z177" s="4">
        <f>IF(X177&lt;&gt;"Liquidação Cancelada",VLOOKUP(B177,'BASE DE DADOS OPS'!$B$5:$P$6302,14,FALSE),"Liquidação Cancelada")</f>
        <v>0</v>
      </c>
      <c r="AA177" s="4">
        <f>IF(X177&lt;&gt;"Liquidação Cancelada",VLOOKUP(B177,'BASE DE DADOS OPS'!$B$5:$P$6302,13,FALSE),"Liquidação Cancelada")</f>
        <v>115.92</v>
      </c>
      <c r="AB177" s="4">
        <f t="shared" si="25"/>
        <v>115.92</v>
      </c>
      <c r="AC177" s="3">
        <f t="shared" si="26"/>
        <v>0</v>
      </c>
      <c r="AD177" s="29"/>
    </row>
    <row r="178" spans="1:30" s="23" customFormat="1" ht="24.95" customHeight="1" x14ac:dyDescent="0.2">
      <c r="A178" s="23" t="str">
        <f t="shared" si="18"/>
        <v>1441|1440011|152|2025|14165537000116|3920|434,69</v>
      </c>
      <c r="B178" s="23" t="str">
        <f t="shared" si="19"/>
        <v>1441|1440011|152|2025|999</v>
      </c>
      <c r="C178" s="28" t="str">
        <f t="shared" si="20"/>
        <v>1440011|999</v>
      </c>
      <c r="D178" s="10">
        <v>1441</v>
      </c>
      <c r="E178" s="10">
        <v>1440011</v>
      </c>
      <c r="F178" s="36" t="str">
        <f t="shared" si="21"/>
        <v>152/2025</v>
      </c>
      <c r="G178" s="10">
        <v>152</v>
      </c>
      <c r="H178" s="10">
        <v>2025</v>
      </c>
      <c r="I178" s="36" t="str">
        <f t="shared" si="22"/>
        <v>10.1</v>
      </c>
      <c r="J178" s="10">
        <v>10</v>
      </c>
      <c r="K178" s="10">
        <v>1</v>
      </c>
      <c r="L178" s="10">
        <v>14165537000116</v>
      </c>
      <c r="M178" s="11" t="s">
        <v>251</v>
      </c>
      <c r="N178" s="10">
        <v>3920</v>
      </c>
      <c r="O178" s="11" t="s">
        <v>117</v>
      </c>
      <c r="P178" s="9">
        <v>46065</v>
      </c>
      <c r="Q178" s="10">
        <v>3</v>
      </c>
      <c r="R178" s="3">
        <v>434.69</v>
      </c>
      <c r="S178" s="3">
        <v>0</v>
      </c>
      <c r="T178" s="3">
        <v>0</v>
      </c>
      <c r="U178" s="33">
        <f t="shared" si="23"/>
        <v>434.69</v>
      </c>
      <c r="V178" s="9">
        <f>IF(X178&lt;&gt;"Liquidação Cancelada",VLOOKUP(B178,'BASE DE DADOS OPS'!$B$4:$P$6317,10,FALSE),"Liquidação Cancelada")</f>
        <v>46066</v>
      </c>
      <c r="W178" s="13">
        <f t="shared" si="24"/>
        <v>1</v>
      </c>
      <c r="X178" s="10">
        <f>VLOOKUP(A178,'BASE DE DADOS OPS'!$A$4:$P$6317,12,FALSE)</f>
        <v>999</v>
      </c>
      <c r="Y178" s="4">
        <f>IF(X178&lt;&gt;"Liquidação Cancelada",VLOOKUP(B178,'BASE DE DADOS OPS'!$B$5:$P$6302,12,FALSE),"Liquidação Cancelada")</f>
        <v>434.69</v>
      </c>
      <c r="Z178" s="4">
        <f>IF(X178&lt;&gt;"Liquidação Cancelada",VLOOKUP(B178,'BASE DE DADOS OPS'!$B$5:$P$6302,14,FALSE),"Liquidação Cancelada")</f>
        <v>0</v>
      </c>
      <c r="AA178" s="4">
        <f>IF(X178&lt;&gt;"Liquidação Cancelada",VLOOKUP(B178,'BASE DE DADOS OPS'!$B$5:$P$6302,13,FALSE),"Liquidação Cancelada")</f>
        <v>434.69</v>
      </c>
      <c r="AB178" s="4">
        <f t="shared" si="25"/>
        <v>434.69</v>
      </c>
      <c r="AC178" s="3">
        <f t="shared" si="26"/>
        <v>0</v>
      </c>
      <c r="AD178" s="29"/>
    </row>
    <row r="179" spans="1:30" s="23" customFormat="1" ht="24.95" customHeight="1" x14ac:dyDescent="0.2">
      <c r="A179" s="23" t="str">
        <f t="shared" si="18"/>
        <v>1441|1440011|152|2025|14165537000116|3920|434,69</v>
      </c>
      <c r="B179" s="23" t="str">
        <f t="shared" si="19"/>
        <v>1441|1440011|152|2025|999</v>
      </c>
      <c r="C179" s="28" t="str">
        <f t="shared" si="20"/>
        <v>1440011|999</v>
      </c>
      <c r="D179" s="10">
        <v>1441</v>
      </c>
      <c r="E179" s="10">
        <v>1440011</v>
      </c>
      <c r="F179" s="36" t="str">
        <f t="shared" si="21"/>
        <v>152/2025</v>
      </c>
      <c r="G179" s="10">
        <v>152</v>
      </c>
      <c r="H179" s="10">
        <v>2025</v>
      </c>
      <c r="I179" s="36" t="str">
        <f t="shared" si="22"/>
        <v>10.1</v>
      </c>
      <c r="J179" s="10">
        <v>10</v>
      </c>
      <c r="K179" s="10">
        <v>1</v>
      </c>
      <c r="L179" s="10">
        <v>14165537000116</v>
      </c>
      <c r="M179" s="11" t="s">
        <v>251</v>
      </c>
      <c r="N179" s="10">
        <v>3920</v>
      </c>
      <c r="O179" s="11" t="s">
        <v>117</v>
      </c>
      <c r="P179" s="9">
        <v>46065</v>
      </c>
      <c r="Q179" s="10">
        <v>4</v>
      </c>
      <c r="R179" s="3">
        <v>434.69</v>
      </c>
      <c r="S179" s="3">
        <v>0</v>
      </c>
      <c r="T179" s="3">
        <v>0</v>
      </c>
      <c r="U179" s="33">
        <f t="shared" si="23"/>
        <v>434.69</v>
      </c>
      <c r="V179" s="9">
        <f>IF(X179&lt;&gt;"Liquidação Cancelada",VLOOKUP(B179,'BASE DE DADOS OPS'!$B$4:$P$6317,10,FALSE),"Liquidação Cancelada")</f>
        <v>46066</v>
      </c>
      <c r="W179" s="13">
        <f t="shared" si="24"/>
        <v>1</v>
      </c>
      <c r="X179" s="10">
        <f>VLOOKUP(A179,'BASE DE DADOS OPS'!$A$4:$P$6317,12,FALSE)</f>
        <v>999</v>
      </c>
      <c r="Y179" s="4">
        <f>IF(X179&lt;&gt;"Liquidação Cancelada",VLOOKUP(B179,'BASE DE DADOS OPS'!$B$5:$P$6302,12,FALSE),"Liquidação Cancelada")</f>
        <v>434.69</v>
      </c>
      <c r="Z179" s="4">
        <f>IF(X179&lt;&gt;"Liquidação Cancelada",VLOOKUP(B179,'BASE DE DADOS OPS'!$B$5:$P$6302,14,FALSE),"Liquidação Cancelada")</f>
        <v>0</v>
      </c>
      <c r="AA179" s="4">
        <f>IF(X179&lt;&gt;"Liquidação Cancelada",VLOOKUP(B179,'BASE DE DADOS OPS'!$B$5:$P$6302,13,FALSE),"Liquidação Cancelada")</f>
        <v>434.69</v>
      </c>
      <c r="AB179" s="4">
        <f t="shared" si="25"/>
        <v>434.69</v>
      </c>
      <c r="AC179" s="3">
        <f t="shared" si="26"/>
        <v>0</v>
      </c>
      <c r="AD179" s="29"/>
    </row>
    <row r="180" spans="1:30" s="23" customFormat="1" ht="24.95" customHeight="1" x14ac:dyDescent="0.2">
      <c r="A180" s="23" t="str">
        <f t="shared" si="18"/>
        <v>1441|1440005|12|2026|26759927000101|3017|34899,7</v>
      </c>
      <c r="B180" s="23" t="str">
        <f t="shared" si="19"/>
        <v>1441|1440005|12|2026|33</v>
      </c>
      <c r="C180" s="28" t="str">
        <f t="shared" si="20"/>
        <v>1440005|33</v>
      </c>
      <c r="D180" s="10">
        <v>1441</v>
      </c>
      <c r="E180" s="10">
        <v>1440005</v>
      </c>
      <c r="F180" s="36" t="str">
        <f t="shared" si="21"/>
        <v>12/2026</v>
      </c>
      <c r="G180" s="10">
        <v>12</v>
      </c>
      <c r="H180" s="10">
        <v>2026</v>
      </c>
      <c r="I180" s="36" t="str">
        <f t="shared" si="22"/>
        <v>10.1</v>
      </c>
      <c r="J180" s="10">
        <v>10</v>
      </c>
      <c r="K180" s="10">
        <v>1</v>
      </c>
      <c r="L180" s="10">
        <v>26759927000101</v>
      </c>
      <c r="M180" s="11" t="s">
        <v>107</v>
      </c>
      <c r="N180" s="10">
        <v>3017</v>
      </c>
      <c r="O180" s="11" t="s">
        <v>108</v>
      </c>
      <c r="P180" s="9">
        <v>46066</v>
      </c>
      <c r="Q180" s="10">
        <v>2</v>
      </c>
      <c r="R180" s="3">
        <v>34899.699999999997</v>
      </c>
      <c r="S180" s="3">
        <v>0</v>
      </c>
      <c r="T180" s="3">
        <v>0</v>
      </c>
      <c r="U180" s="33">
        <f t="shared" si="23"/>
        <v>34899.699999999997</v>
      </c>
      <c r="V180" s="9">
        <f>IF(X180&lt;&gt;"Liquidação Cancelada",VLOOKUP(B180,'BASE DE DADOS OPS'!$B$4:$P$6317,10,FALSE),"Liquidação Cancelada")</f>
        <v>46066</v>
      </c>
      <c r="W180" s="13">
        <f t="shared" si="24"/>
        <v>0</v>
      </c>
      <c r="X180" s="10">
        <f>VLOOKUP(A180,'BASE DE DADOS OPS'!$A$4:$P$6317,12,FALSE)</f>
        <v>33</v>
      </c>
      <c r="Y180" s="4">
        <f>IF(X180&lt;&gt;"Liquidação Cancelada",VLOOKUP(B180,'BASE DE DADOS OPS'!$B$5:$P$6302,12,FALSE),"Liquidação Cancelada")</f>
        <v>34899.699999999997</v>
      </c>
      <c r="Z180" s="4">
        <f>IF(X180&lt;&gt;"Liquidação Cancelada",VLOOKUP(B180,'BASE DE DADOS OPS'!$B$5:$P$6302,14,FALSE),"Liquidação Cancelada")</f>
        <v>0</v>
      </c>
      <c r="AA180" s="4">
        <f>IF(X180&lt;&gt;"Liquidação Cancelada",VLOOKUP(B180,'BASE DE DADOS OPS'!$B$5:$P$6302,13,FALSE),"Liquidação Cancelada")</f>
        <v>34899.699999999997</v>
      </c>
      <c r="AB180" s="4">
        <f t="shared" si="25"/>
        <v>34899.699999999997</v>
      </c>
      <c r="AC180" s="3">
        <f t="shared" si="26"/>
        <v>0</v>
      </c>
      <c r="AD180" s="29"/>
    </row>
    <row r="181" spans="1:30" s="23" customFormat="1" ht="24.95" customHeight="1" x14ac:dyDescent="0.2">
      <c r="A181" s="23" t="str">
        <f t="shared" si="18"/>
        <v>1441|1440011|149|2026|16636540000104|4003|2515,92</v>
      </c>
      <c r="B181" s="23" t="str">
        <f t="shared" si="19"/>
        <v>1441|1440011|149|2026|1083</v>
      </c>
      <c r="C181" s="28" t="str">
        <f t="shared" si="20"/>
        <v>1440011|1083</v>
      </c>
      <c r="D181" s="10">
        <v>1441</v>
      </c>
      <c r="E181" s="10">
        <v>1440011</v>
      </c>
      <c r="F181" s="36" t="str">
        <f t="shared" si="21"/>
        <v>149/2026</v>
      </c>
      <c r="G181" s="10">
        <v>149</v>
      </c>
      <c r="H181" s="10">
        <v>2026</v>
      </c>
      <c r="I181" s="36" t="str">
        <f t="shared" si="22"/>
        <v>10.1</v>
      </c>
      <c r="J181" s="10">
        <v>10</v>
      </c>
      <c r="K181" s="10">
        <v>1</v>
      </c>
      <c r="L181" s="10">
        <v>16636540000104</v>
      </c>
      <c r="M181" s="11" t="s">
        <v>199</v>
      </c>
      <c r="N181" s="10">
        <v>4003</v>
      </c>
      <c r="O181" s="11" t="s">
        <v>200</v>
      </c>
      <c r="P181" s="9">
        <v>46072</v>
      </c>
      <c r="Q181" s="10">
        <v>1</v>
      </c>
      <c r="R181" s="3">
        <v>2515.92</v>
      </c>
      <c r="S181" s="3">
        <v>0</v>
      </c>
      <c r="T181" s="3">
        <v>0</v>
      </c>
      <c r="U181" s="33">
        <f t="shared" si="23"/>
        <v>2515.92</v>
      </c>
      <c r="V181" s="9">
        <f>IF(X181&lt;&gt;"Liquidação Cancelada",VLOOKUP(B181,'BASE DE DADOS OPS'!$B$4:$P$6317,10,FALSE),"Liquidação Cancelada")</f>
        <v>46076</v>
      </c>
      <c r="W181" s="13">
        <f t="shared" si="24"/>
        <v>2</v>
      </c>
      <c r="X181" s="10">
        <f>VLOOKUP(A181,'BASE DE DADOS OPS'!$A$4:$P$6317,12,FALSE)</f>
        <v>1083</v>
      </c>
      <c r="Y181" s="4">
        <f>IF(X181&lt;&gt;"Liquidação Cancelada",VLOOKUP(B181,'BASE DE DADOS OPS'!$B$5:$P$6302,12,FALSE),"Liquidação Cancelada")</f>
        <v>2515.92</v>
      </c>
      <c r="Z181" s="4">
        <f>IF(X181&lt;&gt;"Liquidação Cancelada",VLOOKUP(B181,'BASE DE DADOS OPS'!$B$5:$P$6302,14,FALSE),"Liquidação Cancelada")</f>
        <v>0</v>
      </c>
      <c r="AA181" s="4">
        <f>IF(X181&lt;&gt;"Liquidação Cancelada",VLOOKUP(B181,'BASE DE DADOS OPS'!$B$5:$P$6302,13,FALSE),"Liquidação Cancelada")</f>
        <v>2515.92</v>
      </c>
      <c r="AB181" s="4">
        <f t="shared" si="25"/>
        <v>2515.92</v>
      </c>
      <c r="AC181" s="3">
        <f t="shared" si="26"/>
        <v>0</v>
      </c>
      <c r="AD181" s="29"/>
    </row>
    <row r="182" spans="1:30" s="23" customFormat="1" ht="24.95" customHeight="1" x14ac:dyDescent="0.2">
      <c r="A182" s="23" t="str">
        <f t="shared" si="18"/>
        <v>1441|1440011|242|2026|16636540000104|4003|37178</v>
      </c>
      <c r="B182" s="23" t="str">
        <f t="shared" si="19"/>
        <v>1441|1440011|242|2026|1065</v>
      </c>
      <c r="C182" s="28" t="str">
        <f t="shared" si="20"/>
        <v>1440011|1065</v>
      </c>
      <c r="D182" s="10">
        <v>1441</v>
      </c>
      <c r="E182" s="10">
        <v>1440011</v>
      </c>
      <c r="F182" s="36" t="str">
        <f t="shared" si="21"/>
        <v>242/2026</v>
      </c>
      <c r="G182" s="10">
        <v>242</v>
      </c>
      <c r="H182" s="10">
        <v>2026</v>
      </c>
      <c r="I182" s="36" t="str">
        <f t="shared" si="22"/>
        <v>10.1</v>
      </c>
      <c r="J182" s="10">
        <v>10</v>
      </c>
      <c r="K182" s="10">
        <v>1</v>
      </c>
      <c r="L182" s="10">
        <v>16636540000104</v>
      </c>
      <c r="M182" s="11" t="s">
        <v>199</v>
      </c>
      <c r="N182" s="10">
        <v>4003</v>
      </c>
      <c r="O182" s="11" t="s">
        <v>200</v>
      </c>
      <c r="P182" s="9">
        <v>46072</v>
      </c>
      <c r="Q182" s="10">
        <v>1</v>
      </c>
      <c r="R182" s="3">
        <v>37178</v>
      </c>
      <c r="S182" s="3">
        <v>0</v>
      </c>
      <c r="T182" s="3">
        <v>0</v>
      </c>
      <c r="U182" s="33">
        <f t="shared" si="23"/>
        <v>37178</v>
      </c>
      <c r="V182" s="9">
        <f>IF(X182&lt;&gt;"Liquidação Cancelada",VLOOKUP(B182,'BASE DE DADOS OPS'!$B$4:$P$6317,10,FALSE),"Liquidação Cancelada")</f>
        <v>46076</v>
      </c>
      <c r="W182" s="13">
        <f t="shared" si="24"/>
        <v>2</v>
      </c>
      <c r="X182" s="10">
        <f>VLOOKUP(A182,'BASE DE DADOS OPS'!$A$4:$P$6317,12,FALSE)</f>
        <v>1065</v>
      </c>
      <c r="Y182" s="4">
        <f>IF(X182&lt;&gt;"Liquidação Cancelada",VLOOKUP(B182,'BASE DE DADOS OPS'!$B$5:$P$6302,12,FALSE),"Liquidação Cancelada")</f>
        <v>37178</v>
      </c>
      <c r="Z182" s="4">
        <f>IF(X182&lt;&gt;"Liquidação Cancelada",VLOOKUP(B182,'BASE DE DADOS OPS'!$B$5:$P$6302,14,FALSE),"Liquidação Cancelada")</f>
        <v>0</v>
      </c>
      <c r="AA182" s="4">
        <f>IF(X182&lt;&gt;"Liquidação Cancelada",VLOOKUP(B182,'BASE DE DADOS OPS'!$B$5:$P$6302,13,FALSE),"Liquidação Cancelada")</f>
        <v>37178</v>
      </c>
      <c r="AB182" s="4">
        <f t="shared" si="25"/>
        <v>37178</v>
      </c>
      <c r="AC182" s="3">
        <f t="shared" si="26"/>
        <v>0</v>
      </c>
      <c r="AD182" s="29"/>
    </row>
    <row r="183" spans="1:30" s="23" customFormat="1" ht="24.95" customHeight="1" x14ac:dyDescent="0.2">
      <c r="A183" s="23" t="str">
        <f t="shared" si="18"/>
        <v>1441|1440005|138|2025|10867329000108|3021|30194,4</v>
      </c>
      <c r="B183" s="23" t="str">
        <f t="shared" si="19"/>
        <v>1441|1440005|138|2025|34</v>
      </c>
      <c r="C183" s="28" t="str">
        <f t="shared" si="20"/>
        <v>1440005|34</v>
      </c>
      <c r="D183" s="10">
        <v>1441</v>
      </c>
      <c r="E183" s="10">
        <v>1440005</v>
      </c>
      <c r="F183" s="36" t="str">
        <f t="shared" si="21"/>
        <v>138/2025</v>
      </c>
      <c r="G183" s="10">
        <v>138</v>
      </c>
      <c r="H183" s="10">
        <v>2025</v>
      </c>
      <c r="I183" s="36" t="str">
        <f t="shared" si="22"/>
        <v>10.1</v>
      </c>
      <c r="J183" s="10">
        <v>10</v>
      </c>
      <c r="K183" s="10">
        <v>1</v>
      </c>
      <c r="L183" s="10">
        <v>10867329000108</v>
      </c>
      <c r="M183" s="11" t="s">
        <v>113</v>
      </c>
      <c r="N183" s="10">
        <v>3021</v>
      </c>
      <c r="O183" s="11" t="s">
        <v>114</v>
      </c>
      <c r="P183" s="9">
        <v>46072</v>
      </c>
      <c r="Q183" s="10">
        <v>1</v>
      </c>
      <c r="R183" s="3">
        <v>30194.400000000001</v>
      </c>
      <c r="S183" s="3">
        <v>0</v>
      </c>
      <c r="T183" s="3">
        <v>0</v>
      </c>
      <c r="U183" s="33">
        <f t="shared" si="23"/>
        <v>30194.400000000001</v>
      </c>
      <c r="V183" s="9">
        <f>IF(X183&lt;&gt;"Liquidação Cancelada",VLOOKUP(B183,'BASE DE DADOS OPS'!$B$4:$P$6317,10,FALSE),"Liquidação Cancelada")</f>
        <v>46076</v>
      </c>
      <c r="W183" s="13">
        <f t="shared" si="24"/>
        <v>2</v>
      </c>
      <c r="X183" s="10">
        <f>VLOOKUP(A183,'BASE DE DADOS OPS'!$A$4:$P$6317,12,FALSE)</f>
        <v>34</v>
      </c>
      <c r="Y183" s="4">
        <f>IF(X183&lt;&gt;"Liquidação Cancelada",VLOOKUP(B183,'BASE DE DADOS OPS'!$B$5:$P$6302,12,FALSE),"Liquidação Cancelada")</f>
        <v>30194.400000000001</v>
      </c>
      <c r="Z183" s="4">
        <f>IF(X183&lt;&gt;"Liquidação Cancelada",VLOOKUP(B183,'BASE DE DADOS OPS'!$B$5:$P$6302,14,FALSE),"Liquidação Cancelada")</f>
        <v>0</v>
      </c>
      <c r="AA183" s="4">
        <f>IF(X183&lt;&gt;"Liquidação Cancelada",VLOOKUP(B183,'BASE DE DADOS OPS'!$B$5:$P$6302,13,FALSE),"Liquidação Cancelada")</f>
        <v>30194.400000000001</v>
      </c>
      <c r="AB183" s="4">
        <f t="shared" si="25"/>
        <v>30194.400000000001</v>
      </c>
      <c r="AC183" s="3">
        <f t="shared" si="26"/>
        <v>0</v>
      </c>
      <c r="AD183" s="29"/>
    </row>
    <row r="184" spans="1:30" s="23" customFormat="1" ht="24.95" customHeight="1" x14ac:dyDescent="0.2">
      <c r="A184" s="23" t="str">
        <f t="shared" ref="A184:A247" si="27">D184&amp;"|"&amp;E184&amp;"|"&amp;G184&amp;"|"&amp;H184&amp;"|"&amp;L184&amp;"|"&amp;N184&amp;"|"&amp;U184</f>
        <v>1441|1440005|20|2026|10867329000108|3021|3321,8</v>
      </c>
      <c r="B184" s="23" t="str">
        <f t="shared" ref="B184:B247" si="28">D184&amp;"|"&amp;E184&amp;"|"&amp;G184&amp;"|"&amp;H184&amp;"|"&amp;X184</f>
        <v>1441|1440005|20|2026|35</v>
      </c>
      <c r="C184" s="28" t="str">
        <f t="shared" ref="C184:C247" si="29">E184&amp;"|"&amp;X184</f>
        <v>1440005|35</v>
      </c>
      <c r="D184" s="10">
        <v>1441</v>
      </c>
      <c r="E184" s="10">
        <v>1440005</v>
      </c>
      <c r="F184" s="36" t="str">
        <f t="shared" ref="F184:F202" si="30">G184&amp;"/"&amp;H184</f>
        <v>20/2026</v>
      </c>
      <c r="G184" s="10">
        <v>20</v>
      </c>
      <c r="H184" s="10">
        <v>2026</v>
      </c>
      <c r="I184" s="36" t="str">
        <f t="shared" ref="I184:I202" si="31">J184&amp;"."&amp;K184</f>
        <v>10.1</v>
      </c>
      <c r="J184" s="10">
        <v>10</v>
      </c>
      <c r="K184" s="10">
        <v>1</v>
      </c>
      <c r="L184" s="10">
        <v>10867329000108</v>
      </c>
      <c r="M184" s="11" t="s">
        <v>113</v>
      </c>
      <c r="N184" s="10">
        <v>3021</v>
      </c>
      <c r="O184" s="11" t="s">
        <v>114</v>
      </c>
      <c r="P184" s="9">
        <v>46073</v>
      </c>
      <c r="Q184" s="10">
        <v>1</v>
      </c>
      <c r="R184" s="3">
        <v>3321.8</v>
      </c>
      <c r="S184" s="3">
        <v>0</v>
      </c>
      <c r="T184" s="3">
        <v>0</v>
      </c>
      <c r="U184" s="33">
        <f t="shared" ref="U184:U202" si="32">R184-S184-T184</f>
        <v>3321.8</v>
      </c>
      <c r="V184" s="9">
        <f>IF(X184&lt;&gt;"Liquidação Cancelada",VLOOKUP(B184,'BASE DE DADOS OPS'!$B$4:$P$6317,10,FALSE),"Liquidação Cancelada")</f>
        <v>46076</v>
      </c>
      <c r="W184" s="13">
        <f t="shared" ref="W184:W202" si="33">IF(X184&lt;&gt;"Liquidação Cancelada",IF(ISBLANK(V184),"AGUARDANDO PAGAMENTO",NETWORKDAYS(P184,V184)-1),"Liquidação Cancelada")</f>
        <v>1</v>
      </c>
      <c r="X184" s="10">
        <f>VLOOKUP(A184,'BASE DE DADOS OPS'!$A$4:$P$6317,12,FALSE)</f>
        <v>35</v>
      </c>
      <c r="Y184" s="4">
        <f>IF(X184&lt;&gt;"Liquidação Cancelada",VLOOKUP(B184,'BASE DE DADOS OPS'!$B$5:$P$6302,12,FALSE),"Liquidação Cancelada")</f>
        <v>3321.8</v>
      </c>
      <c r="Z184" s="4">
        <f>IF(X184&lt;&gt;"Liquidação Cancelada",VLOOKUP(B184,'BASE DE DADOS OPS'!$B$5:$P$6302,14,FALSE),"Liquidação Cancelada")</f>
        <v>0</v>
      </c>
      <c r="AA184" s="4">
        <f>IF(X184&lt;&gt;"Liquidação Cancelada",VLOOKUP(B184,'BASE DE DADOS OPS'!$B$5:$P$6302,13,FALSE),"Liquidação Cancelada")</f>
        <v>3321.8</v>
      </c>
      <c r="AB184" s="4">
        <f t="shared" ref="AB184:AB202" si="34">IF(X184&lt;&gt;"Liquidação Cancelada",Y184-Z184,"Liquidação Cancelada")</f>
        <v>3321.8</v>
      </c>
      <c r="AC184" s="3">
        <f t="shared" ref="AC184:AC202" si="35"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 t="shared" si="27"/>
        <v>1441|1440011|161|2026|87883807000106|3910|303</v>
      </c>
      <c r="B185" s="23" t="str">
        <f t="shared" si="28"/>
        <v>1441|1440011|161|2026|1073</v>
      </c>
      <c r="C185" s="28" t="str">
        <f t="shared" si="29"/>
        <v>1440011|1073</v>
      </c>
      <c r="D185" s="10">
        <v>1441</v>
      </c>
      <c r="E185" s="10">
        <v>1440011</v>
      </c>
      <c r="F185" s="36" t="str">
        <f t="shared" si="30"/>
        <v>161/2026</v>
      </c>
      <c r="G185" s="10">
        <v>161</v>
      </c>
      <c r="H185" s="10">
        <v>2026</v>
      </c>
      <c r="I185" s="36" t="str">
        <f t="shared" si="31"/>
        <v>10.1</v>
      </c>
      <c r="J185" s="10">
        <v>10</v>
      </c>
      <c r="K185" s="10">
        <v>1</v>
      </c>
      <c r="L185" s="10">
        <v>87883807000106</v>
      </c>
      <c r="M185" s="11" t="s">
        <v>211</v>
      </c>
      <c r="N185" s="10">
        <v>3910</v>
      </c>
      <c r="O185" s="11" t="s">
        <v>212</v>
      </c>
      <c r="P185" s="9">
        <v>46073</v>
      </c>
      <c r="Q185" s="10">
        <v>1</v>
      </c>
      <c r="R185" s="3">
        <v>303</v>
      </c>
      <c r="S185" s="3">
        <v>0</v>
      </c>
      <c r="T185" s="3">
        <v>0</v>
      </c>
      <c r="U185" s="33">
        <f t="shared" si="32"/>
        <v>303</v>
      </c>
      <c r="V185" s="9">
        <f>IF(X185&lt;&gt;"Liquidação Cancelada",VLOOKUP(B185,'BASE DE DADOS OPS'!$B$4:$P$6317,10,FALSE),"Liquidação Cancelada")</f>
        <v>46076</v>
      </c>
      <c r="W185" s="13">
        <f t="shared" si="33"/>
        <v>1</v>
      </c>
      <c r="X185" s="10">
        <f>VLOOKUP(A185,'BASE DE DADOS OPS'!$A$4:$P$6317,12,FALSE)</f>
        <v>1073</v>
      </c>
      <c r="Y185" s="4">
        <f>IF(X185&lt;&gt;"Liquidação Cancelada",VLOOKUP(B185,'BASE DE DADOS OPS'!$B$5:$P$6302,12,FALSE),"Liquidação Cancelada")</f>
        <v>303</v>
      </c>
      <c r="Z185" s="4">
        <f>IF(X185&lt;&gt;"Liquidação Cancelada",VLOOKUP(B185,'BASE DE DADOS OPS'!$B$5:$P$6302,14,FALSE),"Liquidação Cancelada")</f>
        <v>7.26</v>
      </c>
      <c r="AA185" s="4">
        <f>IF(X185&lt;&gt;"Liquidação Cancelada",VLOOKUP(B185,'BASE DE DADOS OPS'!$B$5:$P$6302,13,FALSE),"Liquidação Cancelada")</f>
        <v>295.74</v>
      </c>
      <c r="AB185" s="4">
        <f t="shared" si="34"/>
        <v>295.74</v>
      </c>
      <c r="AC185" s="3">
        <f t="shared" si="35"/>
        <v>0</v>
      </c>
      <c r="AD185" s="29"/>
    </row>
    <row r="186" spans="1:30" s="23" customFormat="1" ht="24.95" customHeight="1" x14ac:dyDescent="0.2">
      <c r="A186" s="23" t="str">
        <f t="shared" si="27"/>
        <v>1441|1440011|241|2026|16636540000104|4003|8051</v>
      </c>
      <c r="B186" s="23" t="str">
        <f t="shared" si="28"/>
        <v>1441|1440011|241|2026|1071</v>
      </c>
      <c r="C186" s="28" t="str">
        <f t="shared" si="29"/>
        <v>1440011|1071</v>
      </c>
      <c r="D186" s="10">
        <v>1441</v>
      </c>
      <c r="E186" s="10">
        <v>1440011</v>
      </c>
      <c r="F186" s="36" t="str">
        <f t="shared" si="30"/>
        <v>241/2026</v>
      </c>
      <c r="G186" s="10">
        <v>241</v>
      </c>
      <c r="H186" s="10">
        <v>2026</v>
      </c>
      <c r="I186" s="36" t="str">
        <f t="shared" si="31"/>
        <v>10.1</v>
      </c>
      <c r="J186" s="10">
        <v>10</v>
      </c>
      <c r="K186" s="10">
        <v>1</v>
      </c>
      <c r="L186" s="10">
        <v>16636540000104</v>
      </c>
      <c r="M186" s="11" t="s">
        <v>199</v>
      </c>
      <c r="N186" s="10">
        <v>4003</v>
      </c>
      <c r="O186" s="11" t="s">
        <v>200</v>
      </c>
      <c r="P186" s="9">
        <v>46073</v>
      </c>
      <c r="Q186" s="10">
        <v>1</v>
      </c>
      <c r="R186" s="3">
        <v>8051</v>
      </c>
      <c r="S186" s="3">
        <v>0</v>
      </c>
      <c r="T186" s="3">
        <v>0</v>
      </c>
      <c r="U186" s="33">
        <f t="shared" si="32"/>
        <v>8051</v>
      </c>
      <c r="V186" s="9">
        <f>IF(X186&lt;&gt;"Liquidação Cancelada",VLOOKUP(B186,'BASE DE DADOS OPS'!$B$4:$P$6317,10,FALSE),"Liquidação Cancelada")</f>
        <v>46076</v>
      </c>
      <c r="W186" s="13">
        <f t="shared" si="33"/>
        <v>1</v>
      </c>
      <c r="X186" s="10">
        <f>VLOOKUP(A186,'BASE DE DADOS OPS'!$A$4:$P$6317,12,FALSE)</f>
        <v>1071</v>
      </c>
      <c r="Y186" s="4">
        <f>IF(X186&lt;&gt;"Liquidação Cancelada",VLOOKUP(B186,'BASE DE DADOS OPS'!$B$5:$P$6302,12,FALSE),"Liquidação Cancelada")</f>
        <v>8051</v>
      </c>
      <c r="Z186" s="4">
        <f>IF(X186&lt;&gt;"Liquidação Cancelada",VLOOKUP(B186,'BASE DE DADOS OPS'!$B$5:$P$6302,14,FALSE),"Liquidação Cancelada")</f>
        <v>0</v>
      </c>
      <c r="AA186" s="4">
        <f>IF(X186&lt;&gt;"Liquidação Cancelada",VLOOKUP(B186,'BASE DE DADOS OPS'!$B$5:$P$6302,13,FALSE),"Liquidação Cancelada")</f>
        <v>8051</v>
      </c>
      <c r="AB186" s="4">
        <f t="shared" si="34"/>
        <v>8051</v>
      </c>
      <c r="AC186" s="3">
        <f t="shared" si="35"/>
        <v>0</v>
      </c>
      <c r="AD186" s="29"/>
    </row>
    <row r="187" spans="1:30" s="23" customFormat="1" ht="24.95" customHeight="1" x14ac:dyDescent="0.2">
      <c r="A187" s="23" t="str">
        <f t="shared" si="27"/>
        <v>1441|1440011|254|2026|33683111000107|4002|40166,61</v>
      </c>
      <c r="B187" s="23" t="str">
        <f t="shared" si="28"/>
        <v>1441|1440011|254|2026|1109</v>
      </c>
      <c r="C187" s="28" t="str">
        <f t="shared" si="29"/>
        <v>1440011|1109</v>
      </c>
      <c r="D187" s="10">
        <v>1441</v>
      </c>
      <c r="E187" s="10">
        <v>1440011</v>
      </c>
      <c r="F187" s="36" t="str">
        <f t="shared" si="30"/>
        <v>254/2026</v>
      </c>
      <c r="G187" s="10">
        <v>254</v>
      </c>
      <c r="H187" s="10">
        <v>2026</v>
      </c>
      <c r="I187" s="36" t="str">
        <f t="shared" si="31"/>
        <v>10.1</v>
      </c>
      <c r="J187" s="10">
        <v>10</v>
      </c>
      <c r="K187" s="10">
        <v>1</v>
      </c>
      <c r="L187" s="10">
        <v>33683111000107</v>
      </c>
      <c r="M187" s="11" t="s">
        <v>272</v>
      </c>
      <c r="N187" s="10">
        <v>4002</v>
      </c>
      <c r="O187" s="11" t="s">
        <v>210</v>
      </c>
      <c r="P187" s="9">
        <v>46076</v>
      </c>
      <c r="Q187" s="10">
        <v>1</v>
      </c>
      <c r="R187" s="3">
        <v>40166.61</v>
      </c>
      <c r="S187" s="3">
        <v>0</v>
      </c>
      <c r="T187" s="3">
        <v>0</v>
      </c>
      <c r="U187" s="33">
        <f t="shared" si="32"/>
        <v>40166.61</v>
      </c>
      <c r="V187" s="9">
        <f>IF(X187&lt;&gt;"Liquidação Cancelada",VLOOKUP(B187,'BASE DE DADOS OPS'!$B$4:$P$6317,10,FALSE),"Liquidação Cancelada")</f>
        <v>46077</v>
      </c>
      <c r="W187" s="13">
        <f t="shared" si="33"/>
        <v>1</v>
      </c>
      <c r="X187" s="10">
        <f>VLOOKUP(A187,'BASE DE DADOS OPS'!$A$4:$P$6317,12,FALSE)</f>
        <v>1109</v>
      </c>
      <c r="Y187" s="4">
        <f>IF(X187&lt;&gt;"Liquidação Cancelada",VLOOKUP(B187,'BASE DE DADOS OPS'!$B$5:$P$6302,12,FALSE),"Liquidação Cancelada")</f>
        <v>40166.61</v>
      </c>
      <c r="Z187" s="4">
        <f>IF(X187&lt;&gt;"Liquidação Cancelada",VLOOKUP(B187,'BASE DE DADOS OPS'!$B$5:$P$6302,14,FALSE),"Liquidação Cancelada")</f>
        <v>1928</v>
      </c>
      <c r="AA187" s="4">
        <f>IF(X187&lt;&gt;"Liquidação Cancelada",VLOOKUP(B187,'BASE DE DADOS OPS'!$B$5:$P$6302,13,FALSE),"Liquidação Cancelada")</f>
        <v>38238.61</v>
      </c>
      <c r="AB187" s="4">
        <f t="shared" si="34"/>
        <v>38238.61</v>
      </c>
      <c r="AC187" s="3">
        <f t="shared" si="35"/>
        <v>0</v>
      </c>
      <c r="AD187" s="29"/>
    </row>
    <row r="188" spans="1:30" s="23" customFormat="1" ht="24.95" customHeight="1" x14ac:dyDescent="0.2">
      <c r="A188" s="23" t="str">
        <f t="shared" si="27"/>
        <v>1441|1440011|166|2026|45955633000191|3969|95342,3</v>
      </c>
      <c r="B188" s="23" t="str">
        <f t="shared" si="28"/>
        <v>1441|1440011|166|2026|1137</v>
      </c>
      <c r="C188" s="28" t="str">
        <f t="shared" si="29"/>
        <v>1440011|1137</v>
      </c>
      <c r="D188" s="10">
        <v>1441</v>
      </c>
      <c r="E188" s="10">
        <v>1440011</v>
      </c>
      <c r="F188" s="36" t="str">
        <f t="shared" si="30"/>
        <v>166/2026</v>
      </c>
      <c r="G188" s="10">
        <v>166</v>
      </c>
      <c r="H188" s="10">
        <v>2026</v>
      </c>
      <c r="I188" s="36" t="str">
        <f t="shared" si="31"/>
        <v>10.1</v>
      </c>
      <c r="J188" s="10">
        <v>10</v>
      </c>
      <c r="K188" s="10">
        <v>1</v>
      </c>
      <c r="L188" s="10">
        <v>45955633000191</v>
      </c>
      <c r="M188" s="11" t="s">
        <v>213</v>
      </c>
      <c r="N188" s="10">
        <v>3969</v>
      </c>
      <c r="O188" s="11" t="s">
        <v>214</v>
      </c>
      <c r="P188" s="9">
        <v>46077</v>
      </c>
      <c r="Q188" s="10">
        <v>1</v>
      </c>
      <c r="R188" s="3">
        <v>95342.3</v>
      </c>
      <c r="S188" s="3">
        <v>0</v>
      </c>
      <c r="T188" s="3">
        <v>0</v>
      </c>
      <c r="U188" s="33">
        <f t="shared" si="32"/>
        <v>95342.3</v>
      </c>
      <c r="V188" s="9">
        <f>IF(X188&lt;&gt;"Liquidação Cancelada",VLOOKUP(B188,'BASE DE DADOS OPS'!$B$4:$P$6317,10,FALSE),"Liquidação Cancelada")</f>
        <v>46078</v>
      </c>
      <c r="W188" s="13">
        <f t="shared" si="33"/>
        <v>1</v>
      </c>
      <c r="X188" s="10">
        <f>VLOOKUP(A188,'BASE DE DADOS OPS'!$A$4:$P$6317,12,FALSE)</f>
        <v>1137</v>
      </c>
      <c r="Y188" s="4">
        <f>IF(X188&lt;&gt;"Liquidação Cancelada",VLOOKUP(B188,'BASE DE DADOS OPS'!$B$5:$P$6302,12,FALSE),"Liquidação Cancelada")</f>
        <v>95342.3</v>
      </c>
      <c r="Z188" s="4">
        <f>IF(X188&lt;&gt;"Liquidação Cancelada",VLOOKUP(B188,'BASE DE DADOS OPS'!$B$5:$P$6302,14,FALSE),"Liquidação Cancelada")</f>
        <v>0</v>
      </c>
      <c r="AA188" s="4">
        <f>IF(X188&lt;&gt;"Liquidação Cancelada",VLOOKUP(B188,'BASE DE DADOS OPS'!$B$5:$P$6302,13,FALSE),"Liquidação Cancelada")</f>
        <v>95342.3</v>
      </c>
      <c r="AB188" s="4">
        <f t="shared" si="34"/>
        <v>95342.3</v>
      </c>
      <c r="AC188" s="3">
        <f t="shared" si="35"/>
        <v>0</v>
      </c>
      <c r="AD188" s="29"/>
    </row>
    <row r="189" spans="1:30" s="23" customFormat="1" ht="24.95" customHeight="1" x14ac:dyDescent="0.2">
      <c r="A189" s="23" t="str">
        <f t="shared" si="27"/>
        <v>1441|1440011|196|2026|34454477000169|3921|877,5</v>
      </c>
      <c r="B189" s="23" t="str">
        <f t="shared" si="28"/>
        <v>1441|1440011|196|2026|1134</v>
      </c>
      <c r="C189" s="28" t="str">
        <f t="shared" si="29"/>
        <v>1440011|1134</v>
      </c>
      <c r="D189" s="10">
        <v>1441</v>
      </c>
      <c r="E189" s="10">
        <v>1440011</v>
      </c>
      <c r="F189" s="36" t="str">
        <f t="shared" si="30"/>
        <v>196/2026</v>
      </c>
      <c r="G189" s="10">
        <v>196</v>
      </c>
      <c r="H189" s="10">
        <v>2026</v>
      </c>
      <c r="I189" s="36" t="str">
        <f t="shared" si="31"/>
        <v>10.1</v>
      </c>
      <c r="J189" s="10">
        <v>10</v>
      </c>
      <c r="K189" s="10">
        <v>1</v>
      </c>
      <c r="L189" s="10">
        <v>34454477000169</v>
      </c>
      <c r="M189" s="11" t="s">
        <v>240</v>
      </c>
      <c r="N189" s="10">
        <v>3921</v>
      </c>
      <c r="O189" s="11" t="s">
        <v>205</v>
      </c>
      <c r="P189" s="9">
        <v>46077</v>
      </c>
      <c r="Q189" s="10">
        <v>2</v>
      </c>
      <c r="R189" s="3">
        <v>877.5</v>
      </c>
      <c r="S189" s="3">
        <v>0</v>
      </c>
      <c r="T189" s="3">
        <v>0</v>
      </c>
      <c r="U189" s="33">
        <f t="shared" si="32"/>
        <v>877.5</v>
      </c>
      <c r="V189" s="9">
        <f>IF(X189&lt;&gt;"Liquidação Cancelada",VLOOKUP(B189,'BASE DE DADOS OPS'!$B$4:$P$6317,10,FALSE),"Liquidação Cancelada")</f>
        <v>46078</v>
      </c>
      <c r="W189" s="13">
        <f t="shared" si="33"/>
        <v>1</v>
      </c>
      <c r="X189" s="10">
        <f>VLOOKUP(A189,'BASE DE DADOS OPS'!$A$4:$P$6317,12,FALSE)</f>
        <v>1134</v>
      </c>
      <c r="Y189" s="4">
        <f>IF(X189&lt;&gt;"Liquidação Cancelada",VLOOKUP(B189,'BASE DE DADOS OPS'!$B$5:$P$6302,12,FALSE),"Liquidação Cancelada")</f>
        <v>877.5</v>
      </c>
      <c r="Z189" s="4">
        <f>IF(X189&lt;&gt;"Liquidação Cancelada",VLOOKUP(B189,'BASE DE DADOS OPS'!$B$5:$P$6302,14,FALSE),"Liquidação Cancelada")</f>
        <v>0</v>
      </c>
      <c r="AA189" s="4">
        <f>IF(X189&lt;&gt;"Liquidação Cancelada",VLOOKUP(B189,'BASE DE DADOS OPS'!$B$5:$P$6302,13,FALSE),"Liquidação Cancelada")</f>
        <v>877.5</v>
      </c>
      <c r="AB189" s="4">
        <f t="shared" si="34"/>
        <v>877.5</v>
      </c>
      <c r="AC189" s="3">
        <f t="shared" si="35"/>
        <v>0</v>
      </c>
      <c r="AD189" s="29"/>
    </row>
    <row r="190" spans="1:30" s="23" customFormat="1" ht="24.95" customHeight="1" x14ac:dyDescent="0.2">
      <c r="A190" s="23" t="str">
        <f t="shared" si="27"/>
        <v>1441|1440011|215|2026|10658360000139|3921|1109,67</v>
      </c>
      <c r="B190" s="23" t="str">
        <f t="shared" si="28"/>
        <v>1441|1440011|215|2026|1105</v>
      </c>
      <c r="C190" s="28" t="str">
        <f t="shared" si="29"/>
        <v>1440011|1105</v>
      </c>
      <c r="D190" s="10">
        <v>1441</v>
      </c>
      <c r="E190" s="10">
        <v>1440011</v>
      </c>
      <c r="F190" s="36" t="str">
        <f t="shared" si="30"/>
        <v>215/2026</v>
      </c>
      <c r="G190" s="10">
        <v>215</v>
      </c>
      <c r="H190" s="10">
        <v>2026</v>
      </c>
      <c r="I190" s="36" t="str">
        <f t="shared" si="31"/>
        <v>10.1</v>
      </c>
      <c r="J190" s="10">
        <v>10</v>
      </c>
      <c r="K190" s="10">
        <v>1</v>
      </c>
      <c r="L190" s="10">
        <v>10658360000139</v>
      </c>
      <c r="M190" s="11" t="s">
        <v>253</v>
      </c>
      <c r="N190" s="10">
        <v>3921</v>
      </c>
      <c r="O190" s="11" t="s">
        <v>205</v>
      </c>
      <c r="P190" s="9">
        <v>46077</v>
      </c>
      <c r="Q190" s="10">
        <v>1</v>
      </c>
      <c r="R190" s="3">
        <v>1246.82</v>
      </c>
      <c r="S190" s="3">
        <v>137.15</v>
      </c>
      <c r="T190" s="3">
        <v>0</v>
      </c>
      <c r="U190" s="33">
        <f t="shared" si="32"/>
        <v>1109.6699999999998</v>
      </c>
      <c r="V190" s="9">
        <f>IF(X190&lt;&gt;"Liquidação Cancelada",VLOOKUP(B190,'BASE DE DADOS OPS'!$B$4:$P$6317,10,FALSE),"Liquidação Cancelada")</f>
        <v>46077</v>
      </c>
      <c r="W190" s="13">
        <f t="shared" si="33"/>
        <v>0</v>
      </c>
      <c r="X190" s="10">
        <v>1105</v>
      </c>
      <c r="Y190" s="4">
        <f>IF(X190&lt;&gt;"Liquidação Cancelada",VLOOKUP(B190,'BASE DE DADOS OPS'!$B$5:$P$6302,12,FALSE),"Liquidação Cancelada")</f>
        <v>1109.6699999999998</v>
      </c>
      <c r="Z190" s="4">
        <f>IF(X190&lt;&gt;"Liquidação Cancelada",VLOOKUP(B190,'BASE DE DADOS OPS'!$B$5:$P$6302,14,FALSE),"Liquidação Cancelada")</f>
        <v>59.84</v>
      </c>
      <c r="AA190" s="4">
        <f>IF(X190&lt;&gt;"Liquidação Cancelada",VLOOKUP(B190,'BASE DE DADOS OPS'!$B$5:$P$6302,13,FALSE),"Liquidação Cancelada")</f>
        <v>1049.83</v>
      </c>
      <c r="AB190" s="4">
        <f t="shared" si="34"/>
        <v>1049.83</v>
      </c>
      <c r="AC190" s="3">
        <f t="shared" si="35"/>
        <v>0</v>
      </c>
      <c r="AD190" s="29"/>
    </row>
    <row r="191" spans="1:30" s="23" customFormat="1" ht="24.95" customHeight="1" x14ac:dyDescent="0.2">
      <c r="A191" s="23" t="str">
        <f t="shared" si="27"/>
        <v>1441|1440011|258|2026|33683111000107|4002|2850,2</v>
      </c>
      <c r="B191" s="23" t="str">
        <f t="shared" si="28"/>
        <v>1441|1440011|258|2026|1117</v>
      </c>
      <c r="C191" s="28" t="str">
        <f t="shared" si="29"/>
        <v>1440011|1117</v>
      </c>
      <c r="D191" s="10">
        <v>1441</v>
      </c>
      <c r="E191" s="10">
        <v>1440011</v>
      </c>
      <c r="F191" s="36" t="str">
        <f t="shared" si="30"/>
        <v>258/2026</v>
      </c>
      <c r="G191" s="10">
        <v>258</v>
      </c>
      <c r="H191" s="10">
        <v>2026</v>
      </c>
      <c r="I191" s="36" t="str">
        <f t="shared" si="31"/>
        <v>10.1</v>
      </c>
      <c r="J191" s="10">
        <v>10</v>
      </c>
      <c r="K191" s="10">
        <v>1</v>
      </c>
      <c r="L191" s="10">
        <v>33683111000107</v>
      </c>
      <c r="M191" s="11" t="s">
        <v>272</v>
      </c>
      <c r="N191" s="10">
        <v>4002</v>
      </c>
      <c r="O191" s="11" t="s">
        <v>210</v>
      </c>
      <c r="P191" s="9">
        <v>46077</v>
      </c>
      <c r="Q191" s="10">
        <v>1</v>
      </c>
      <c r="R191" s="3">
        <v>2850.2</v>
      </c>
      <c r="S191" s="3">
        <v>0</v>
      </c>
      <c r="T191" s="3">
        <v>0</v>
      </c>
      <c r="U191" s="33">
        <f t="shared" si="32"/>
        <v>2850.2</v>
      </c>
      <c r="V191" s="9">
        <f>IF(X191&lt;&gt;"Liquidação Cancelada",VLOOKUP(B191,'BASE DE DADOS OPS'!$B$4:$P$6317,10,FALSE),"Liquidação Cancelada")</f>
        <v>46077</v>
      </c>
      <c r="W191" s="13">
        <f t="shared" si="33"/>
        <v>0</v>
      </c>
      <c r="X191" s="10">
        <f>VLOOKUP(A191,'BASE DE DADOS OPS'!$A$4:$P$6317,12,FALSE)</f>
        <v>1117</v>
      </c>
      <c r="Y191" s="4">
        <f>IF(X191&lt;&gt;"Liquidação Cancelada",VLOOKUP(B191,'BASE DE DADOS OPS'!$B$5:$P$6302,12,FALSE),"Liquidação Cancelada")</f>
        <v>2850.2</v>
      </c>
      <c r="Z191" s="4">
        <f>IF(X191&lt;&gt;"Liquidação Cancelada",VLOOKUP(B191,'BASE DE DADOS OPS'!$B$5:$P$6302,14,FALSE),"Liquidação Cancelada")</f>
        <v>136.81</v>
      </c>
      <c r="AA191" s="4">
        <f>IF(X191&lt;&gt;"Liquidação Cancelada",VLOOKUP(B191,'BASE DE DADOS OPS'!$B$5:$P$6302,13,FALSE),"Liquidação Cancelada")</f>
        <v>2713.39</v>
      </c>
      <c r="AB191" s="4">
        <f t="shared" si="34"/>
        <v>2713.39</v>
      </c>
      <c r="AC191" s="3">
        <f t="shared" si="35"/>
        <v>0</v>
      </c>
      <c r="AD191" s="29"/>
    </row>
    <row r="192" spans="1:30" s="23" customFormat="1" ht="24.95" customHeight="1" x14ac:dyDescent="0.2">
      <c r="A192" s="23" t="str">
        <f t="shared" si="27"/>
        <v>1441|1440011|248|2026|7094346000145|4002|39404</v>
      </c>
      <c r="B192" s="23" t="str">
        <f t="shared" si="28"/>
        <v>1441|1440011|248|2026|1184</v>
      </c>
      <c r="C192" s="28" t="str">
        <f t="shared" si="29"/>
        <v>1440011|1184</v>
      </c>
      <c r="D192" s="10">
        <v>1441</v>
      </c>
      <c r="E192" s="10">
        <v>1440011</v>
      </c>
      <c r="F192" s="36" t="str">
        <f t="shared" si="30"/>
        <v>248/2026</v>
      </c>
      <c r="G192" s="10">
        <v>248</v>
      </c>
      <c r="H192" s="10">
        <v>2026</v>
      </c>
      <c r="I192" s="36" t="str">
        <f t="shared" si="31"/>
        <v>10.1</v>
      </c>
      <c r="J192" s="10">
        <v>10</v>
      </c>
      <c r="K192" s="10">
        <v>1</v>
      </c>
      <c r="L192" s="10">
        <v>7094346000145</v>
      </c>
      <c r="M192" s="11" t="s">
        <v>270</v>
      </c>
      <c r="N192" s="10">
        <v>4002</v>
      </c>
      <c r="O192" s="11" t="s">
        <v>210</v>
      </c>
      <c r="P192" s="9">
        <v>46078</v>
      </c>
      <c r="Q192" s="10">
        <v>1</v>
      </c>
      <c r="R192" s="3">
        <v>41697.360000000001</v>
      </c>
      <c r="S192" s="3">
        <v>2293.36</v>
      </c>
      <c r="T192" s="3">
        <v>0</v>
      </c>
      <c r="U192" s="33">
        <f t="shared" si="32"/>
        <v>39404</v>
      </c>
      <c r="V192" s="9">
        <f>IF(X192&lt;&gt;"Liquidação Cancelada",VLOOKUP(B192,'BASE DE DADOS OPS'!$B$4:$P$6317,10,FALSE),"Liquidação Cancelada")</f>
        <v>46079</v>
      </c>
      <c r="W192" s="13">
        <f t="shared" si="33"/>
        <v>1</v>
      </c>
      <c r="X192" s="10">
        <f>VLOOKUP(A192,'BASE DE DADOS OPS'!$A$4:$P$6317,12,FALSE)</f>
        <v>1184</v>
      </c>
      <c r="Y192" s="4">
        <f>IF(X192&lt;&gt;"Liquidação Cancelada",VLOOKUP(B192,'BASE DE DADOS OPS'!$B$5:$P$6302,12,FALSE),"Liquidação Cancelada")</f>
        <v>39404</v>
      </c>
      <c r="Z192" s="4">
        <f>IF(X192&lt;&gt;"Liquidação Cancelada",VLOOKUP(B192,'BASE DE DADOS OPS'!$B$5:$P$6302,14,FALSE),"Liquidação Cancelada")</f>
        <v>2001.47</v>
      </c>
      <c r="AA192" s="4">
        <f>IF(X192&lt;&gt;"Liquidação Cancelada",VLOOKUP(B192,'BASE DE DADOS OPS'!$B$5:$P$6302,13,FALSE),"Liquidação Cancelada")</f>
        <v>37402.53</v>
      </c>
      <c r="AB192" s="4">
        <f t="shared" si="34"/>
        <v>37402.53</v>
      </c>
      <c r="AC192" s="3">
        <f t="shared" si="35"/>
        <v>0</v>
      </c>
      <c r="AD192" s="29"/>
    </row>
    <row r="193" spans="1:30" s="23" customFormat="1" ht="24.95" customHeight="1" x14ac:dyDescent="0.2">
      <c r="A193" s="23" t="str">
        <f t="shared" si="27"/>
        <v>1441|1440011|256|2026|1017250000105|3304|6436,31</v>
      </c>
      <c r="B193" s="23" t="str">
        <f t="shared" si="28"/>
        <v>1441|1440011|256|2026|1171</v>
      </c>
      <c r="C193" s="28" t="str">
        <f t="shared" si="29"/>
        <v>1440011|1171</v>
      </c>
      <c r="D193" s="10">
        <v>1441</v>
      </c>
      <c r="E193" s="10">
        <v>1440011</v>
      </c>
      <c r="F193" s="36" t="str">
        <f t="shared" si="30"/>
        <v>256/2026</v>
      </c>
      <c r="G193" s="10">
        <v>256</v>
      </c>
      <c r="H193" s="10">
        <v>2026</v>
      </c>
      <c r="I193" s="36" t="str">
        <f t="shared" si="31"/>
        <v>10.1</v>
      </c>
      <c r="J193" s="10">
        <v>10</v>
      </c>
      <c r="K193" s="10">
        <v>1</v>
      </c>
      <c r="L193" s="10">
        <v>1017250000105</v>
      </c>
      <c r="M193" s="11" t="s">
        <v>273</v>
      </c>
      <c r="N193" s="10">
        <v>3304</v>
      </c>
      <c r="O193" s="11" t="s">
        <v>13</v>
      </c>
      <c r="P193" s="9">
        <v>46078</v>
      </c>
      <c r="Q193" s="10">
        <v>1</v>
      </c>
      <c r="R193" s="3">
        <v>6436.31</v>
      </c>
      <c r="S193" s="3">
        <v>0</v>
      </c>
      <c r="T193" s="3">
        <v>0</v>
      </c>
      <c r="U193" s="33">
        <f t="shared" si="32"/>
        <v>6436.31</v>
      </c>
      <c r="V193" s="9">
        <f>IF(X193&lt;&gt;"Liquidação Cancelada",VLOOKUP(B193,'BASE DE DADOS OPS'!$B$4:$P$6317,10,FALSE),"Liquidação Cancelada")</f>
        <v>46079</v>
      </c>
      <c r="W193" s="13">
        <f t="shared" si="33"/>
        <v>1</v>
      </c>
      <c r="X193" s="10">
        <f>VLOOKUP(A193,'BASE DE DADOS OPS'!$A$4:$P$6317,12,FALSE)</f>
        <v>1171</v>
      </c>
      <c r="Y193" s="4">
        <f>IF(X193&lt;&gt;"Liquidação Cancelada",VLOOKUP(B193,'BASE DE DADOS OPS'!$B$5:$P$6302,12,FALSE),"Liquidação Cancelada")</f>
        <v>6436.31</v>
      </c>
      <c r="Z193" s="4">
        <f>IF(X193&lt;&gt;"Liquidação Cancelada",VLOOKUP(B193,'BASE DE DADOS OPS'!$B$5:$P$6302,14,FALSE),"Liquidação Cancelada")</f>
        <v>155.91999999999999</v>
      </c>
      <c r="AA193" s="4">
        <f>IF(X193&lt;&gt;"Liquidação Cancelada",VLOOKUP(B193,'BASE DE DADOS OPS'!$B$5:$P$6302,13,FALSE),"Liquidação Cancelada")</f>
        <v>6280.39</v>
      </c>
      <c r="AB193" s="4">
        <f t="shared" si="34"/>
        <v>6280.39</v>
      </c>
      <c r="AC193" s="3">
        <f t="shared" si="35"/>
        <v>0</v>
      </c>
      <c r="AD193" s="29"/>
    </row>
    <row r="194" spans="1:30" ht="24.95" customHeight="1" x14ac:dyDescent="0.2">
      <c r="A194" s="23" t="str">
        <f t="shared" si="27"/>
        <v>1441|1440005|172|2025|7820223000144|5208|14896</v>
      </c>
      <c r="B194" s="23" t="str">
        <f t="shared" si="28"/>
        <v>1441|1440005|172|2025|36</v>
      </c>
      <c r="C194" s="28" t="str">
        <f t="shared" si="29"/>
        <v>1440005|36</v>
      </c>
      <c r="D194" s="10">
        <v>1441</v>
      </c>
      <c r="E194" s="10">
        <v>1440005</v>
      </c>
      <c r="F194" s="36" t="str">
        <f t="shared" si="30"/>
        <v>172/2025</v>
      </c>
      <c r="G194" s="10">
        <v>172</v>
      </c>
      <c r="H194" s="10">
        <v>2025</v>
      </c>
      <c r="I194" s="36" t="str">
        <f t="shared" si="31"/>
        <v>10.1</v>
      </c>
      <c r="J194" s="10">
        <v>10</v>
      </c>
      <c r="K194" s="10">
        <v>1</v>
      </c>
      <c r="L194" s="10">
        <v>7820223000144</v>
      </c>
      <c r="M194" s="11" t="s">
        <v>303</v>
      </c>
      <c r="N194" s="10">
        <v>5208</v>
      </c>
      <c r="O194" s="11" t="s">
        <v>31</v>
      </c>
      <c r="P194" s="9">
        <v>46078</v>
      </c>
      <c r="Q194" s="10">
        <v>1</v>
      </c>
      <c r="R194" s="3">
        <v>14896</v>
      </c>
      <c r="S194" s="3">
        <v>0</v>
      </c>
      <c r="T194" s="3">
        <v>0</v>
      </c>
      <c r="U194" s="33">
        <f t="shared" si="32"/>
        <v>14896</v>
      </c>
      <c r="V194" s="9">
        <f>IF(X194&lt;&gt;"Liquidação Cancelada",VLOOKUP(B194,'BASE DE DADOS OPS'!$B$4:$P$6317,10,FALSE),"Liquidação Cancelada")</f>
        <v>46078</v>
      </c>
      <c r="W194" s="13">
        <f t="shared" si="33"/>
        <v>0</v>
      </c>
      <c r="X194" s="10">
        <f>VLOOKUP(A194,'BASE DE DADOS OPS'!$A$4:$P$6317,12,FALSE)</f>
        <v>36</v>
      </c>
      <c r="Y194" s="4">
        <f>IF(X194&lt;&gt;"Liquidação Cancelada",VLOOKUP(B194,'BASE DE DADOS OPS'!$B$5:$P$6302,12,FALSE),"Liquidação Cancelada")</f>
        <v>14896</v>
      </c>
      <c r="Z194" s="4">
        <f>IF(X194&lt;&gt;"Liquidação Cancelada",VLOOKUP(B194,'BASE DE DADOS OPS'!$B$5:$P$6302,14,FALSE),"Liquidação Cancelada")</f>
        <v>0</v>
      </c>
      <c r="AA194" s="4">
        <f>IF(X194&lt;&gt;"Liquidação Cancelada",VLOOKUP(B194,'BASE DE DADOS OPS'!$B$5:$P$6302,13,FALSE),"Liquidação Cancelada")</f>
        <v>14896</v>
      </c>
      <c r="AB194" s="4">
        <f t="shared" si="34"/>
        <v>14896</v>
      </c>
      <c r="AC194" s="3">
        <f t="shared" si="35"/>
        <v>0</v>
      </c>
      <c r="AD194" s="29"/>
    </row>
    <row r="195" spans="1:30" ht="24.95" customHeight="1" x14ac:dyDescent="0.2">
      <c r="A195" s="23" t="str">
        <f t="shared" si="27"/>
        <v>1441|1440005|7|2026|17138140000123|3008|44850</v>
      </c>
      <c r="B195" s="23" t="str">
        <f t="shared" si="28"/>
        <v>1441|1440005|7|2026|37</v>
      </c>
      <c r="C195" s="28" t="str">
        <f t="shared" si="29"/>
        <v>1440005|37</v>
      </c>
      <c r="D195" s="10">
        <v>1441</v>
      </c>
      <c r="E195" s="10">
        <v>1440005</v>
      </c>
      <c r="F195" s="36" t="str">
        <f t="shared" si="30"/>
        <v>7/2026</v>
      </c>
      <c r="G195" s="10">
        <v>7</v>
      </c>
      <c r="H195" s="10">
        <v>2026</v>
      </c>
      <c r="I195" s="36" t="str">
        <f t="shared" si="31"/>
        <v>10.1</v>
      </c>
      <c r="J195" s="10">
        <v>10</v>
      </c>
      <c r="K195" s="10">
        <v>1</v>
      </c>
      <c r="L195" s="10">
        <v>17138140000123</v>
      </c>
      <c r="M195" s="11" t="s">
        <v>110</v>
      </c>
      <c r="N195" s="10">
        <v>3008</v>
      </c>
      <c r="O195" s="11" t="s">
        <v>111</v>
      </c>
      <c r="P195" s="9">
        <v>46079</v>
      </c>
      <c r="Q195" s="10">
        <v>1</v>
      </c>
      <c r="R195" s="3">
        <v>44850</v>
      </c>
      <c r="S195" s="3">
        <v>0</v>
      </c>
      <c r="T195" s="3">
        <v>0</v>
      </c>
      <c r="U195" s="33">
        <f t="shared" si="32"/>
        <v>44850</v>
      </c>
      <c r="V195" s="9">
        <f>IF(X195&lt;&gt;"Liquidação Cancelada",VLOOKUP(B195,'BASE DE DADOS OPS'!$B$4:$P$6317,10,FALSE),"Liquidação Cancelada")</f>
        <v>46079</v>
      </c>
      <c r="W195" s="13">
        <f t="shared" si="33"/>
        <v>0</v>
      </c>
      <c r="X195" s="10">
        <f>VLOOKUP(A195,'BASE DE DADOS OPS'!$A$4:$P$6317,12,FALSE)</f>
        <v>37</v>
      </c>
      <c r="Y195" s="4">
        <f>IF(X195&lt;&gt;"Liquidação Cancelada",VLOOKUP(B195,'BASE DE DADOS OPS'!$B$5:$P$6302,12,FALSE),"Liquidação Cancelada")</f>
        <v>44850</v>
      </c>
      <c r="Z195" s="4">
        <f>IF(X195&lt;&gt;"Liquidação Cancelada",VLOOKUP(B195,'BASE DE DADOS OPS'!$B$5:$P$6302,14,FALSE),"Liquidação Cancelada")</f>
        <v>0</v>
      </c>
      <c r="AA195" s="4">
        <f>IF(X195&lt;&gt;"Liquidação Cancelada",VLOOKUP(B195,'BASE DE DADOS OPS'!$B$5:$P$6302,13,FALSE),"Liquidação Cancelada")</f>
        <v>44850</v>
      </c>
      <c r="AB195" s="4">
        <f t="shared" si="34"/>
        <v>44850</v>
      </c>
      <c r="AC195" s="3">
        <f t="shared" si="35"/>
        <v>0</v>
      </c>
      <c r="AD195" s="29"/>
    </row>
    <row r="196" spans="1:30" ht="24.95" customHeight="1" x14ac:dyDescent="0.2">
      <c r="A196" s="23" t="str">
        <f t="shared" si="27"/>
        <v>1441|1440005|12|2026|26759927000101|3017|10827</v>
      </c>
      <c r="B196" s="23" t="str">
        <f t="shared" si="28"/>
        <v>1441|1440005|12|2026|38</v>
      </c>
      <c r="C196" s="28" t="str">
        <f t="shared" si="29"/>
        <v>1440005|38</v>
      </c>
      <c r="D196" s="10">
        <v>1441</v>
      </c>
      <c r="E196" s="10">
        <v>1440005</v>
      </c>
      <c r="F196" s="36" t="str">
        <f t="shared" si="30"/>
        <v>12/2026</v>
      </c>
      <c r="G196" s="10">
        <v>12</v>
      </c>
      <c r="H196" s="10">
        <v>2026</v>
      </c>
      <c r="I196" s="36" t="str">
        <f t="shared" si="31"/>
        <v>10.1</v>
      </c>
      <c r="J196" s="10">
        <v>10</v>
      </c>
      <c r="K196" s="10">
        <v>1</v>
      </c>
      <c r="L196" s="10">
        <v>26759927000101</v>
      </c>
      <c r="M196" s="11" t="s">
        <v>107</v>
      </c>
      <c r="N196" s="10">
        <v>3017</v>
      </c>
      <c r="O196" s="11" t="s">
        <v>108</v>
      </c>
      <c r="P196" s="9">
        <v>46079</v>
      </c>
      <c r="Q196" s="10">
        <v>3</v>
      </c>
      <c r="R196" s="3">
        <v>10827</v>
      </c>
      <c r="S196" s="3">
        <v>0</v>
      </c>
      <c r="T196" s="3">
        <v>0</v>
      </c>
      <c r="U196" s="33">
        <f t="shared" si="32"/>
        <v>10827</v>
      </c>
      <c r="V196" s="9">
        <f>IF(X196&lt;&gt;"Liquidação Cancelada",VLOOKUP(B196,'BASE DE DADOS OPS'!$B$4:$P$6317,10,FALSE),"Liquidação Cancelada")</f>
        <v>46079</v>
      </c>
      <c r="W196" s="13">
        <f t="shared" si="33"/>
        <v>0</v>
      </c>
      <c r="X196" s="10">
        <f>VLOOKUP(A196,'BASE DE DADOS OPS'!$A$4:$P$6317,12,FALSE)</f>
        <v>38</v>
      </c>
      <c r="Y196" s="4">
        <f>IF(X196&lt;&gt;"Liquidação Cancelada",VLOOKUP(B196,'BASE DE DADOS OPS'!$B$5:$P$6302,12,FALSE),"Liquidação Cancelada")</f>
        <v>10827</v>
      </c>
      <c r="Z196" s="4">
        <f>IF(X196&lt;&gt;"Liquidação Cancelada",VLOOKUP(B196,'BASE DE DADOS OPS'!$B$5:$P$6302,14,FALSE),"Liquidação Cancelada")</f>
        <v>0</v>
      </c>
      <c r="AA196" s="4">
        <f>IF(X196&lt;&gt;"Liquidação Cancelada",VLOOKUP(B196,'BASE DE DADOS OPS'!$B$5:$P$6302,13,FALSE),"Liquidação Cancelada")</f>
        <v>10827</v>
      </c>
      <c r="AB196" s="4">
        <f t="shared" si="34"/>
        <v>10827</v>
      </c>
      <c r="AC196" s="3">
        <f t="shared" si="35"/>
        <v>0</v>
      </c>
      <c r="AD196" s="29"/>
    </row>
    <row r="197" spans="1:30" ht="24.95" customHeight="1" x14ac:dyDescent="0.2">
      <c r="A197" s="23" t="str">
        <f t="shared" si="27"/>
        <v>1441|1440011|165|2026|16636540000104|4003|431,46</v>
      </c>
      <c r="B197" s="23" t="str">
        <f t="shared" si="28"/>
        <v>1441|1440011|165|2026|1228</v>
      </c>
      <c r="C197" s="28" t="str">
        <f t="shared" si="29"/>
        <v>1440011|1228</v>
      </c>
      <c r="D197" s="10">
        <v>1441</v>
      </c>
      <c r="E197" s="10">
        <v>1440011</v>
      </c>
      <c r="F197" s="36" t="str">
        <f t="shared" si="30"/>
        <v>165/2026</v>
      </c>
      <c r="G197" s="10">
        <v>165</v>
      </c>
      <c r="H197" s="10">
        <v>2026</v>
      </c>
      <c r="I197" s="36" t="str">
        <f t="shared" si="31"/>
        <v>10.1</v>
      </c>
      <c r="J197" s="10">
        <v>10</v>
      </c>
      <c r="K197" s="10">
        <v>1</v>
      </c>
      <c r="L197" s="10">
        <v>16636540000104</v>
      </c>
      <c r="M197" s="11" t="s">
        <v>199</v>
      </c>
      <c r="N197" s="10">
        <v>4003</v>
      </c>
      <c r="O197" s="11" t="s">
        <v>200</v>
      </c>
      <c r="P197" s="9">
        <v>46079</v>
      </c>
      <c r="Q197" s="10">
        <v>1</v>
      </c>
      <c r="R197" s="3">
        <v>431.46</v>
      </c>
      <c r="S197" s="3">
        <v>0</v>
      </c>
      <c r="T197" s="3">
        <v>0</v>
      </c>
      <c r="U197" s="33">
        <f t="shared" si="32"/>
        <v>431.46</v>
      </c>
      <c r="V197" s="9">
        <f>IF(X197&lt;&gt;"Liquidação Cancelada",VLOOKUP(B197,'BASE DE DADOS OPS'!$B$4:$P$6317,10,FALSE),"Liquidação Cancelada")</f>
        <v>46080</v>
      </c>
      <c r="W197" s="13">
        <f t="shared" si="33"/>
        <v>1</v>
      </c>
      <c r="X197" s="10">
        <f>VLOOKUP(A197,'BASE DE DADOS OPS'!$A$4:$P$6317,12,FALSE)</f>
        <v>1228</v>
      </c>
      <c r="Y197" s="4">
        <f>IF(X197&lt;&gt;"Liquidação Cancelada",VLOOKUP(B197,'BASE DE DADOS OPS'!$B$5:$P$6302,12,FALSE),"Liquidação Cancelada")</f>
        <v>431.46</v>
      </c>
      <c r="Z197" s="4">
        <f>IF(X197&lt;&gt;"Liquidação Cancelada",VLOOKUP(B197,'BASE DE DADOS OPS'!$B$5:$P$6302,14,FALSE),"Liquidação Cancelada")</f>
        <v>0</v>
      </c>
      <c r="AA197" s="4">
        <f>IF(X197&lt;&gt;"Liquidação Cancelada",VLOOKUP(B197,'BASE DE DADOS OPS'!$B$5:$P$6302,13,FALSE),"Liquidação Cancelada")</f>
        <v>431.46</v>
      </c>
      <c r="AB197" s="4">
        <f t="shared" si="34"/>
        <v>431.46</v>
      </c>
      <c r="AC197" s="3">
        <f t="shared" si="35"/>
        <v>0</v>
      </c>
      <c r="AD197" s="29"/>
    </row>
    <row r="198" spans="1:30" ht="24.95" customHeight="1" x14ac:dyDescent="0.2">
      <c r="A198" s="23" t="str">
        <f t="shared" si="27"/>
        <v>1441|1440011|175|2026|7132995000193|3955|3232,04</v>
      </c>
      <c r="B198" s="23" t="str">
        <f t="shared" si="28"/>
        <v>1441|1440011|175|2026|1223</v>
      </c>
      <c r="C198" s="28" t="str">
        <f t="shared" si="29"/>
        <v>1440011|1223</v>
      </c>
      <c r="D198" s="10">
        <v>1441</v>
      </c>
      <c r="E198" s="10">
        <v>1440011</v>
      </c>
      <c r="F198" s="36" t="str">
        <f t="shared" si="30"/>
        <v>175/2026</v>
      </c>
      <c r="G198" s="10">
        <v>175</v>
      </c>
      <c r="H198" s="10">
        <v>2026</v>
      </c>
      <c r="I198" s="36" t="str">
        <f t="shared" si="31"/>
        <v>10.1</v>
      </c>
      <c r="J198" s="10">
        <v>10</v>
      </c>
      <c r="K198" s="10">
        <v>1</v>
      </c>
      <c r="L198" s="10">
        <v>7132995000193</v>
      </c>
      <c r="M198" s="11" t="s">
        <v>220</v>
      </c>
      <c r="N198" s="10">
        <v>3955</v>
      </c>
      <c r="O198" s="11" t="s">
        <v>24</v>
      </c>
      <c r="P198" s="9">
        <v>46079</v>
      </c>
      <c r="Q198" s="10">
        <v>1</v>
      </c>
      <c r="R198" s="3">
        <v>3400</v>
      </c>
      <c r="S198" s="3">
        <v>167.96</v>
      </c>
      <c r="T198" s="3">
        <v>0</v>
      </c>
      <c r="U198" s="33">
        <f t="shared" si="32"/>
        <v>3232.04</v>
      </c>
      <c r="V198" s="9">
        <f>IF(X198&lt;&gt;"Liquidação Cancelada",VLOOKUP(B198,'BASE DE DADOS OPS'!$B$4:$P$6317,10,FALSE),"Liquidação Cancelada")</f>
        <v>46080</v>
      </c>
      <c r="W198" s="13">
        <f t="shared" si="33"/>
        <v>1</v>
      </c>
      <c r="X198" s="10">
        <f>VLOOKUP(A198,'BASE DE DADOS OPS'!$A$4:$P$6317,12,FALSE)</f>
        <v>1223</v>
      </c>
      <c r="Y198" s="4">
        <f>IF(X198&lt;&gt;"Liquidação Cancelada",VLOOKUP(B198,'BASE DE DADOS OPS'!$B$5:$P$6302,12,FALSE),"Liquidação Cancelada")</f>
        <v>3232.04</v>
      </c>
      <c r="Z198" s="4">
        <f>IF(X198&lt;&gt;"Liquidação Cancelada",VLOOKUP(B198,'BASE DE DADOS OPS'!$B$5:$P$6302,14,FALSE),"Liquidação Cancelada")</f>
        <v>0</v>
      </c>
      <c r="AA198" s="4">
        <f>IF(X198&lt;&gt;"Liquidação Cancelada",VLOOKUP(B198,'BASE DE DADOS OPS'!$B$5:$P$6302,13,FALSE),"Liquidação Cancelada")</f>
        <v>3232.04</v>
      </c>
      <c r="AB198" s="4">
        <f t="shared" si="34"/>
        <v>3232.04</v>
      </c>
      <c r="AC198" s="3">
        <f t="shared" si="35"/>
        <v>0</v>
      </c>
      <c r="AD198" s="29"/>
    </row>
    <row r="199" spans="1:30" ht="24.95" customHeight="1" x14ac:dyDescent="0.2">
      <c r="A199" s="23" t="str">
        <f t="shared" si="27"/>
        <v>1441|1440011|199|2026|7290137000177|3999|11875</v>
      </c>
      <c r="B199" s="23" t="str">
        <f t="shared" si="28"/>
        <v>1441|1440011|199|2026|1217</v>
      </c>
      <c r="C199" s="28" t="str">
        <f t="shared" si="29"/>
        <v>1440011|1217</v>
      </c>
      <c r="D199" s="10">
        <v>1441</v>
      </c>
      <c r="E199" s="10">
        <v>1440011</v>
      </c>
      <c r="F199" s="36" t="str">
        <f t="shared" si="30"/>
        <v>199/2026</v>
      </c>
      <c r="G199" s="10">
        <v>199</v>
      </c>
      <c r="H199" s="10">
        <v>2026</v>
      </c>
      <c r="I199" s="36" t="str">
        <f t="shared" si="31"/>
        <v>10.1</v>
      </c>
      <c r="J199" s="10">
        <v>10</v>
      </c>
      <c r="K199" s="10">
        <v>1</v>
      </c>
      <c r="L199" s="10">
        <v>7290137000177</v>
      </c>
      <c r="M199" s="11" t="s">
        <v>243</v>
      </c>
      <c r="N199" s="10">
        <v>3999</v>
      </c>
      <c r="O199" s="11" t="s">
        <v>203</v>
      </c>
      <c r="P199" s="9">
        <v>46079</v>
      </c>
      <c r="Q199" s="10">
        <v>2</v>
      </c>
      <c r="R199" s="3">
        <v>12500</v>
      </c>
      <c r="S199" s="3">
        <v>625</v>
      </c>
      <c r="T199" s="3">
        <v>0</v>
      </c>
      <c r="U199" s="33">
        <f t="shared" si="32"/>
        <v>11875</v>
      </c>
      <c r="V199" s="9">
        <f>IF(X199&lt;&gt;"Liquidação Cancelada",VLOOKUP(B199,'BASE DE DADOS OPS'!$B$4:$P$6317,10,FALSE),"Liquidação Cancelada")</f>
        <v>46080</v>
      </c>
      <c r="W199" s="13">
        <f t="shared" si="33"/>
        <v>1</v>
      </c>
      <c r="X199" s="10">
        <v>1217</v>
      </c>
      <c r="Y199" s="4">
        <f>IF(X199&lt;&gt;"Liquidação Cancelada",VLOOKUP(B199,'BASE DE DADOS OPS'!$B$5:$P$6302,12,FALSE),"Liquidação Cancelada")</f>
        <v>11875</v>
      </c>
      <c r="Z199" s="4">
        <f>IF(X199&lt;&gt;"Liquidação Cancelada",VLOOKUP(B199,'BASE DE DADOS OPS'!$B$5:$P$6302,14,FALSE),"Liquidação Cancelada")</f>
        <v>0</v>
      </c>
      <c r="AA199" s="4">
        <f>IF(X199&lt;&gt;"Liquidação Cancelada",VLOOKUP(B199,'BASE DE DADOS OPS'!$B$5:$P$6302,13,FALSE),"Liquidação Cancelada")</f>
        <v>11875</v>
      </c>
      <c r="AB199" s="4">
        <f t="shared" si="34"/>
        <v>11875</v>
      </c>
      <c r="AC199" s="3">
        <f t="shared" si="35"/>
        <v>0</v>
      </c>
      <c r="AD199" s="29"/>
    </row>
    <row r="200" spans="1:30" ht="24.95" customHeight="1" x14ac:dyDescent="0.2">
      <c r="A200" s="23" t="str">
        <f t="shared" si="27"/>
        <v>1441|1440011|231|2026|12057731000152|3921|5814</v>
      </c>
      <c r="B200" s="23" t="str">
        <f t="shared" si="28"/>
        <v>1441|1440011|231|2026|1229</v>
      </c>
      <c r="C200" s="28" t="str">
        <f t="shared" si="29"/>
        <v>1440011|1229</v>
      </c>
      <c r="D200" s="10">
        <v>1441</v>
      </c>
      <c r="E200" s="10">
        <v>1440011</v>
      </c>
      <c r="F200" s="36" t="str">
        <f t="shared" si="30"/>
        <v>231/2026</v>
      </c>
      <c r="G200" s="10">
        <v>231</v>
      </c>
      <c r="H200" s="10">
        <v>2026</v>
      </c>
      <c r="I200" s="36" t="str">
        <f t="shared" si="31"/>
        <v>10.1</v>
      </c>
      <c r="J200" s="10">
        <v>10</v>
      </c>
      <c r="K200" s="10">
        <v>1</v>
      </c>
      <c r="L200" s="10">
        <v>12057731000152</v>
      </c>
      <c r="M200" s="11" t="s">
        <v>261</v>
      </c>
      <c r="N200" s="10">
        <v>3921</v>
      </c>
      <c r="O200" s="11" t="s">
        <v>205</v>
      </c>
      <c r="P200" s="9">
        <v>46079</v>
      </c>
      <c r="Q200" s="10">
        <v>6</v>
      </c>
      <c r="R200" s="3">
        <v>6120</v>
      </c>
      <c r="S200" s="3">
        <v>306</v>
      </c>
      <c r="T200" s="3">
        <v>0</v>
      </c>
      <c r="U200" s="33">
        <f t="shared" si="32"/>
        <v>5814</v>
      </c>
      <c r="V200" s="9">
        <f>IF(X200&lt;&gt;"Liquidação Cancelada",VLOOKUP(B200,'BASE DE DADOS OPS'!$B$4:$P$6317,10,FALSE),"Liquidação Cancelada")</f>
        <v>46080</v>
      </c>
      <c r="W200" s="13">
        <f t="shared" si="33"/>
        <v>1</v>
      </c>
      <c r="X200" s="10">
        <f>VLOOKUP(A200,'BASE DE DADOS OPS'!$A$4:$P$6317,12,FALSE)</f>
        <v>1229</v>
      </c>
      <c r="Y200" s="4">
        <f>IF(X200&lt;&gt;"Liquidação Cancelada",VLOOKUP(B200,'BASE DE DADOS OPS'!$B$5:$P$6302,12,FALSE),"Liquidação Cancelada")</f>
        <v>5814</v>
      </c>
      <c r="Z200" s="4">
        <f>IF(X200&lt;&gt;"Liquidação Cancelada",VLOOKUP(B200,'BASE DE DADOS OPS'!$B$5:$P$6302,14,FALSE),"Liquidação Cancelada")</f>
        <v>293.76</v>
      </c>
      <c r="AA200" s="4">
        <f>IF(X200&lt;&gt;"Liquidação Cancelada",VLOOKUP(B200,'BASE DE DADOS OPS'!$B$5:$P$6302,13,FALSE),"Liquidação Cancelada")</f>
        <v>5520.24</v>
      </c>
      <c r="AB200" s="4">
        <f t="shared" si="34"/>
        <v>5520.24</v>
      </c>
      <c r="AC200" s="3">
        <f t="shared" si="35"/>
        <v>0</v>
      </c>
      <c r="AD200" s="29"/>
    </row>
    <row r="201" spans="1:30" ht="24.95" customHeight="1" x14ac:dyDescent="0.2">
      <c r="A201" s="23" t="str">
        <f t="shared" si="27"/>
        <v>1441|1440005|171|2025|7820223000144|3015|9680</v>
      </c>
      <c r="B201" s="23" t="str">
        <f t="shared" si="28"/>
        <v>1441|1440005|171|2025|39</v>
      </c>
      <c r="C201" s="28" t="str">
        <f t="shared" si="29"/>
        <v>1440005|39</v>
      </c>
      <c r="D201" s="10">
        <v>1441</v>
      </c>
      <c r="E201" s="10">
        <v>1440005</v>
      </c>
      <c r="F201" s="36" t="str">
        <f t="shared" si="30"/>
        <v>171/2025</v>
      </c>
      <c r="G201" s="10">
        <v>171</v>
      </c>
      <c r="H201" s="10">
        <v>2025</v>
      </c>
      <c r="I201" s="36" t="str">
        <f t="shared" si="31"/>
        <v>10.1</v>
      </c>
      <c r="J201" s="10">
        <v>10</v>
      </c>
      <c r="K201" s="10">
        <v>1</v>
      </c>
      <c r="L201" s="10">
        <v>7820223000144</v>
      </c>
      <c r="M201" s="11" t="s">
        <v>303</v>
      </c>
      <c r="N201" s="10">
        <v>3015</v>
      </c>
      <c r="O201" s="11" t="s">
        <v>507</v>
      </c>
      <c r="P201" s="9">
        <v>46079</v>
      </c>
      <c r="Q201" s="10">
        <v>1</v>
      </c>
      <c r="R201" s="3">
        <v>9680</v>
      </c>
      <c r="S201" s="3">
        <v>0</v>
      </c>
      <c r="T201" s="3">
        <v>0</v>
      </c>
      <c r="U201" s="33">
        <f t="shared" si="32"/>
        <v>9680</v>
      </c>
      <c r="V201" s="9">
        <f>IF(X201&lt;&gt;"Liquidação Cancelada",VLOOKUP(B201,'BASE DE DADOS OPS'!$B$4:$P$6317,10,FALSE),"Liquidação Cancelada")</f>
        <v>46080</v>
      </c>
      <c r="W201" s="13">
        <f t="shared" si="33"/>
        <v>1</v>
      </c>
      <c r="X201" s="10">
        <f>VLOOKUP(A201,'BASE DE DADOS OPS'!$A$4:$P$6317,12,FALSE)</f>
        <v>39</v>
      </c>
      <c r="Y201" s="4">
        <f>IF(X201&lt;&gt;"Liquidação Cancelada",VLOOKUP(B201,'BASE DE DADOS OPS'!$B$5:$P$6302,12,FALSE),"Liquidação Cancelada")</f>
        <v>9680</v>
      </c>
      <c r="Z201" s="4">
        <f>IF(X201&lt;&gt;"Liquidação Cancelada",VLOOKUP(B201,'BASE DE DADOS OPS'!$B$5:$P$6302,14,FALSE),"Liquidação Cancelada")</f>
        <v>0</v>
      </c>
      <c r="AA201" s="4">
        <f>IF(X201&lt;&gt;"Liquidação Cancelada",VLOOKUP(B201,'BASE DE DADOS OPS'!$B$5:$P$6302,13,FALSE),"Liquidação Cancelada")</f>
        <v>9680</v>
      </c>
      <c r="AB201" s="4">
        <f t="shared" si="34"/>
        <v>9680</v>
      </c>
      <c r="AC201" s="3">
        <f t="shared" si="35"/>
        <v>0</v>
      </c>
      <c r="AD201" s="29"/>
    </row>
    <row r="202" spans="1:30" ht="24.95" customHeight="1" x14ac:dyDescent="0.2">
      <c r="A202" s="23" t="str">
        <f t="shared" si="27"/>
        <v>1441|1440011|247|2026|14822303000102|4002|59994,44</v>
      </c>
      <c r="B202" s="23" t="str">
        <f t="shared" si="28"/>
        <v>1441|1440011|247|2026|1234</v>
      </c>
      <c r="C202" s="28" t="str">
        <f t="shared" si="29"/>
        <v>1440011|1234</v>
      </c>
      <c r="D202" s="10">
        <v>1441</v>
      </c>
      <c r="E202" s="10">
        <v>1440011</v>
      </c>
      <c r="F202" s="36" t="str">
        <f t="shared" si="30"/>
        <v>247/2026</v>
      </c>
      <c r="G202" s="10">
        <v>247</v>
      </c>
      <c r="H202" s="10">
        <v>2026</v>
      </c>
      <c r="I202" s="36" t="str">
        <f t="shared" si="31"/>
        <v>10.1</v>
      </c>
      <c r="J202" s="10">
        <v>10</v>
      </c>
      <c r="K202" s="10">
        <v>1</v>
      </c>
      <c r="L202" s="10">
        <v>14822303000102</v>
      </c>
      <c r="M202" s="11" t="s">
        <v>269</v>
      </c>
      <c r="N202" s="10">
        <v>4002</v>
      </c>
      <c r="O202" s="11" t="s">
        <v>210</v>
      </c>
      <c r="P202" s="9">
        <v>46080</v>
      </c>
      <c r="Q202" s="10">
        <v>2</v>
      </c>
      <c r="R202" s="3">
        <v>59994.44</v>
      </c>
      <c r="S202" s="3">
        <v>0</v>
      </c>
      <c r="T202" s="3">
        <v>0</v>
      </c>
      <c r="U202" s="33">
        <f t="shared" si="32"/>
        <v>59994.44</v>
      </c>
      <c r="V202" s="9">
        <f>IF(X202&lt;&gt;"Liquidação Cancelada",VLOOKUP(B202,'BASE DE DADOS OPS'!$B$4:$P$6317,10,FALSE),"Liquidação Cancelada")</f>
        <v>46083</v>
      </c>
      <c r="W202" s="13">
        <f t="shared" si="33"/>
        <v>1</v>
      </c>
      <c r="X202" s="10">
        <f>VLOOKUP(A202,'BASE DE DADOS OPS'!$A$4:$P$6317,12,FALSE)</f>
        <v>1234</v>
      </c>
      <c r="Y202" s="4">
        <f>IF(X202&lt;&gt;"Liquidação Cancelada",VLOOKUP(B202,'BASE DE DADOS OPS'!$B$5:$P$6302,12,FALSE),"Liquidação Cancelada")</f>
        <v>59994.439999999995</v>
      </c>
      <c r="Z202" s="4">
        <f>IF(X202&lt;&gt;"Liquidação Cancelada",VLOOKUP(B202,'BASE DE DADOS OPS'!$B$5:$P$6302,14,FALSE),"Liquidação Cancelada")</f>
        <v>2879.74</v>
      </c>
      <c r="AA202" s="4">
        <f>IF(X202&lt;&gt;"Liquidação Cancelada",VLOOKUP(B202,'BASE DE DADOS OPS'!$B$5:$P$6302,13,FALSE),"Liquidação Cancelada")</f>
        <v>57114.7</v>
      </c>
      <c r="AB202" s="4">
        <f t="shared" si="34"/>
        <v>57114.7</v>
      </c>
      <c r="AC202" s="3">
        <f t="shared" si="35"/>
        <v>7.2759576141834259E-12</v>
      </c>
      <c r="AD202" s="29"/>
    </row>
    <row r="203" spans="1:30" ht="24.95" customHeight="1" x14ac:dyDescent="0.2">
      <c r="A203" s="23" t="str">
        <f t="shared" si="27"/>
        <v>||||||</v>
      </c>
      <c r="B203" s="23" t="str">
        <f t="shared" si="28"/>
        <v>||||</v>
      </c>
      <c r="C203" s="28" t="str">
        <f t="shared" si="29"/>
        <v>|</v>
      </c>
      <c r="D203" s="10"/>
      <c r="E203" s="10"/>
      <c r="F203" s="36"/>
      <c r="G203" s="10"/>
      <c r="H203" s="10"/>
      <c r="I203" s="36"/>
      <c r="J203" s="10"/>
      <c r="K203" s="10"/>
      <c r="L203" s="10"/>
      <c r="M203" s="11"/>
      <c r="N203" s="10"/>
      <c r="O203" s="11"/>
      <c r="P203" s="9"/>
      <c r="Q203" s="10"/>
      <c r="R203" s="3"/>
      <c r="S203" s="3"/>
      <c r="T203" s="3"/>
      <c r="U203" s="33"/>
      <c r="V203" s="9"/>
      <c r="W203" s="13"/>
      <c r="X203" s="10"/>
      <c r="Y203" s="4"/>
      <c r="Z203" s="4"/>
      <c r="AA203" s="4"/>
      <c r="AB203" s="4"/>
      <c r="AC203" s="3"/>
      <c r="AD203" s="29"/>
    </row>
    <row r="204" spans="1:30" ht="24.95" customHeight="1" x14ac:dyDescent="0.2">
      <c r="A204" s="23" t="str">
        <f t="shared" si="27"/>
        <v>||||||</v>
      </c>
      <c r="B204" s="23" t="str">
        <f t="shared" si="28"/>
        <v>||||</v>
      </c>
      <c r="C204" s="28" t="str">
        <f t="shared" si="29"/>
        <v>|</v>
      </c>
      <c r="D204" s="10"/>
      <c r="E204" s="10"/>
      <c r="F204" s="36"/>
      <c r="G204" s="10"/>
      <c r="H204" s="10"/>
      <c r="I204" s="36"/>
      <c r="J204" s="10"/>
      <c r="K204" s="10"/>
      <c r="L204" s="10"/>
      <c r="M204" s="11"/>
      <c r="N204" s="10"/>
      <c r="O204" s="11"/>
      <c r="P204" s="9"/>
      <c r="Q204" s="10"/>
      <c r="R204" s="3"/>
      <c r="S204" s="3"/>
      <c r="T204" s="3"/>
      <c r="U204" s="33"/>
      <c r="V204" s="9"/>
      <c r="W204" s="13"/>
      <c r="X204" s="10"/>
      <c r="Y204" s="4"/>
      <c r="Z204" s="4"/>
      <c r="AA204" s="4"/>
      <c r="AB204" s="4"/>
      <c r="AC204" s="3"/>
      <c r="AD204" s="29"/>
    </row>
    <row r="205" spans="1:30" ht="24.95" customHeight="1" x14ac:dyDescent="0.2">
      <c r="A205" s="23" t="str">
        <f t="shared" si="27"/>
        <v>||||||</v>
      </c>
      <c r="B205" s="23" t="str">
        <f t="shared" si="28"/>
        <v>||||</v>
      </c>
      <c r="C205" s="28" t="str">
        <f t="shared" si="29"/>
        <v>|</v>
      </c>
      <c r="D205" s="10"/>
      <c r="E205" s="10"/>
      <c r="F205" s="36"/>
      <c r="G205" s="10"/>
      <c r="H205" s="10"/>
      <c r="I205" s="36"/>
      <c r="J205" s="10"/>
      <c r="K205" s="10"/>
      <c r="L205" s="10"/>
      <c r="M205" s="11"/>
      <c r="N205" s="10"/>
      <c r="O205" s="11"/>
      <c r="P205" s="9"/>
      <c r="Q205" s="10"/>
      <c r="R205" s="3"/>
      <c r="S205" s="3"/>
      <c r="T205" s="3"/>
      <c r="U205" s="33"/>
      <c r="V205" s="9"/>
      <c r="W205" s="13"/>
      <c r="X205" s="10"/>
      <c r="Y205" s="4"/>
      <c r="Z205" s="4"/>
      <c r="AA205" s="4"/>
      <c r="AB205" s="4"/>
      <c r="AC205" s="3"/>
      <c r="AD205" s="29"/>
    </row>
    <row r="206" spans="1:30" ht="24.95" customHeight="1" x14ac:dyDescent="0.2">
      <c r="A206" s="23" t="str">
        <f t="shared" si="27"/>
        <v>||||||</v>
      </c>
      <c r="B206" s="23" t="str">
        <f t="shared" si="28"/>
        <v>||||</v>
      </c>
      <c r="C206" s="28" t="str">
        <f t="shared" si="29"/>
        <v>|</v>
      </c>
      <c r="D206" s="10"/>
      <c r="E206" s="10"/>
      <c r="F206" s="36"/>
      <c r="G206" s="10"/>
      <c r="H206" s="10"/>
      <c r="I206" s="36"/>
      <c r="J206" s="10"/>
      <c r="K206" s="10"/>
      <c r="L206" s="10"/>
      <c r="M206" s="11"/>
      <c r="N206" s="10"/>
      <c r="O206" s="11"/>
      <c r="P206" s="9"/>
      <c r="Q206" s="10"/>
      <c r="R206" s="3"/>
      <c r="S206" s="3"/>
      <c r="T206" s="3"/>
      <c r="U206" s="33"/>
      <c r="V206" s="9"/>
      <c r="W206" s="13"/>
      <c r="X206" s="10"/>
      <c r="Y206" s="4"/>
      <c r="Z206" s="4"/>
      <c r="AA206" s="4"/>
      <c r="AB206" s="4"/>
      <c r="AC206" s="3"/>
      <c r="AD206" s="29"/>
    </row>
    <row r="207" spans="1:30" ht="24.95" customHeight="1" x14ac:dyDescent="0.2">
      <c r="A207" s="23" t="str">
        <f t="shared" si="27"/>
        <v>||||||</v>
      </c>
      <c r="B207" s="23" t="str">
        <f t="shared" si="28"/>
        <v>||||</v>
      </c>
      <c r="C207" s="28" t="str">
        <f t="shared" si="29"/>
        <v>|</v>
      </c>
      <c r="D207" s="10"/>
      <c r="E207" s="10"/>
      <c r="F207" s="36"/>
      <c r="G207" s="10"/>
      <c r="H207" s="10"/>
      <c r="I207" s="36"/>
      <c r="J207" s="10"/>
      <c r="K207" s="10"/>
      <c r="L207" s="10"/>
      <c r="M207" s="11"/>
      <c r="N207" s="10"/>
      <c r="O207" s="11"/>
      <c r="P207" s="9"/>
      <c r="Q207" s="10"/>
      <c r="R207" s="3"/>
      <c r="S207" s="3"/>
      <c r="T207" s="3"/>
      <c r="U207" s="33"/>
      <c r="V207" s="9"/>
      <c r="W207" s="13"/>
      <c r="X207" s="10"/>
      <c r="Y207" s="4"/>
      <c r="Z207" s="4"/>
      <c r="AA207" s="4"/>
      <c r="AB207" s="4"/>
      <c r="AC207" s="3"/>
      <c r="AD207" s="29"/>
    </row>
    <row r="208" spans="1:30" ht="24.95" customHeight="1" x14ac:dyDescent="0.2">
      <c r="A208" s="23" t="str">
        <f t="shared" si="27"/>
        <v>||||||</v>
      </c>
      <c r="B208" s="23" t="str">
        <f t="shared" si="28"/>
        <v>||||</v>
      </c>
      <c r="C208" s="28" t="str">
        <f t="shared" si="29"/>
        <v>|</v>
      </c>
      <c r="D208" s="10"/>
      <c r="E208" s="10"/>
      <c r="F208" s="36"/>
      <c r="G208" s="10"/>
      <c r="H208" s="10"/>
      <c r="I208" s="36"/>
      <c r="J208" s="10"/>
      <c r="K208" s="10"/>
      <c r="L208" s="10"/>
      <c r="M208" s="11"/>
      <c r="N208" s="10"/>
      <c r="O208" s="11"/>
      <c r="P208" s="9"/>
      <c r="Q208" s="10"/>
      <c r="R208" s="3"/>
      <c r="S208" s="3"/>
      <c r="T208" s="3"/>
      <c r="U208" s="33"/>
      <c r="V208" s="9"/>
      <c r="W208" s="13"/>
      <c r="X208" s="10"/>
      <c r="Y208" s="4"/>
      <c r="Z208" s="4"/>
      <c r="AA208" s="4"/>
      <c r="AB208" s="4"/>
      <c r="AC208" s="3"/>
      <c r="AD208" s="29"/>
    </row>
    <row r="209" spans="1:30" ht="24.95" customHeight="1" x14ac:dyDescent="0.2">
      <c r="A209" s="23" t="str">
        <f t="shared" si="27"/>
        <v>||||||</v>
      </c>
      <c r="B209" s="23" t="str">
        <f t="shared" si="28"/>
        <v>||||</v>
      </c>
      <c r="C209" s="28" t="str">
        <f t="shared" si="29"/>
        <v>|</v>
      </c>
      <c r="D209" s="10"/>
      <c r="E209" s="10"/>
      <c r="F209" s="36"/>
      <c r="G209" s="10"/>
      <c r="H209" s="10"/>
      <c r="I209" s="36"/>
      <c r="J209" s="10"/>
      <c r="K209" s="10"/>
      <c r="L209" s="10"/>
      <c r="M209" s="11"/>
      <c r="N209" s="10"/>
      <c r="O209" s="11"/>
      <c r="P209" s="9"/>
      <c r="Q209" s="10"/>
      <c r="R209" s="3"/>
      <c r="S209" s="3"/>
      <c r="T209" s="3"/>
      <c r="U209" s="33"/>
      <c r="V209" s="9"/>
      <c r="W209" s="13"/>
      <c r="X209" s="10"/>
      <c r="Y209" s="4"/>
      <c r="Z209" s="4"/>
      <c r="AA209" s="4"/>
      <c r="AB209" s="4"/>
      <c r="AC209" s="3"/>
      <c r="AD209" s="29"/>
    </row>
    <row r="210" spans="1:30" ht="24.95" customHeight="1" x14ac:dyDescent="0.2">
      <c r="A210" s="23" t="str">
        <f t="shared" si="27"/>
        <v>||||||</v>
      </c>
      <c r="B210" s="23" t="str">
        <f t="shared" si="28"/>
        <v>||||</v>
      </c>
      <c r="C210" s="28" t="str">
        <f t="shared" si="29"/>
        <v>|</v>
      </c>
      <c r="D210" s="10"/>
      <c r="E210" s="10"/>
      <c r="F210" s="36"/>
      <c r="G210" s="10"/>
      <c r="H210" s="10"/>
      <c r="I210" s="36"/>
      <c r="J210" s="10"/>
      <c r="K210" s="10"/>
      <c r="L210" s="10"/>
      <c r="M210" s="11"/>
      <c r="N210" s="10"/>
      <c r="O210" s="11"/>
      <c r="P210" s="9"/>
      <c r="Q210" s="10"/>
      <c r="R210" s="3"/>
      <c r="S210" s="3"/>
      <c r="T210" s="3"/>
      <c r="U210" s="33"/>
      <c r="V210" s="9"/>
      <c r="W210" s="13"/>
      <c r="X210" s="10"/>
      <c r="Y210" s="4"/>
      <c r="Z210" s="4"/>
      <c r="AA210" s="4"/>
      <c r="AB210" s="4"/>
      <c r="AC210" s="3"/>
      <c r="AD210" s="29"/>
    </row>
    <row r="211" spans="1:30" ht="24.95" customHeight="1" x14ac:dyDescent="0.2">
      <c r="A211" s="23" t="str">
        <f t="shared" si="27"/>
        <v>||||||</v>
      </c>
      <c r="B211" s="23" t="str">
        <f t="shared" si="28"/>
        <v>||||</v>
      </c>
      <c r="C211" s="28" t="str">
        <f t="shared" si="29"/>
        <v>|</v>
      </c>
      <c r="D211" s="10"/>
      <c r="E211" s="10"/>
      <c r="F211" s="36"/>
      <c r="G211" s="10"/>
      <c r="H211" s="10"/>
      <c r="I211" s="36"/>
      <c r="J211" s="10"/>
      <c r="K211" s="10"/>
      <c r="L211" s="10"/>
      <c r="M211" s="11"/>
      <c r="N211" s="10"/>
      <c r="O211" s="11"/>
      <c r="P211" s="9"/>
      <c r="Q211" s="10"/>
      <c r="R211" s="3"/>
      <c r="S211" s="3"/>
      <c r="T211" s="3"/>
      <c r="U211" s="33"/>
      <c r="V211" s="9"/>
      <c r="W211" s="13"/>
      <c r="X211" s="10"/>
      <c r="Y211" s="4"/>
      <c r="Z211" s="4"/>
      <c r="AA211" s="4"/>
      <c r="AB211" s="4"/>
      <c r="AC211" s="3"/>
      <c r="AD211" s="29"/>
    </row>
    <row r="212" spans="1:30" ht="24.95" customHeight="1" x14ac:dyDescent="0.2">
      <c r="A212" s="23" t="str">
        <f t="shared" si="27"/>
        <v>||||||</v>
      </c>
      <c r="B212" s="23" t="str">
        <f t="shared" si="28"/>
        <v>||||</v>
      </c>
      <c r="C212" s="28" t="str">
        <f t="shared" si="29"/>
        <v>|</v>
      </c>
      <c r="D212" s="10"/>
      <c r="E212" s="10"/>
      <c r="F212" s="36"/>
      <c r="G212" s="10"/>
      <c r="H212" s="10"/>
      <c r="I212" s="36"/>
      <c r="J212" s="10"/>
      <c r="K212" s="10"/>
      <c r="L212" s="10"/>
      <c r="M212" s="11"/>
      <c r="N212" s="10"/>
      <c r="O212" s="11"/>
      <c r="P212" s="9"/>
      <c r="Q212" s="10"/>
      <c r="R212" s="3"/>
      <c r="S212" s="3"/>
      <c r="T212" s="3"/>
      <c r="U212" s="33"/>
      <c r="V212" s="9"/>
      <c r="W212" s="13"/>
      <c r="X212" s="10"/>
      <c r="Y212" s="4"/>
      <c r="Z212" s="4"/>
      <c r="AA212" s="4"/>
      <c r="AB212" s="4"/>
      <c r="AC212" s="3"/>
      <c r="AD212" s="29"/>
    </row>
    <row r="213" spans="1:30" ht="24.95" customHeight="1" x14ac:dyDescent="0.2">
      <c r="A213" s="23" t="str">
        <f t="shared" si="27"/>
        <v>||||||</v>
      </c>
      <c r="B213" s="23" t="str">
        <f t="shared" si="28"/>
        <v>||||</v>
      </c>
      <c r="C213" s="28" t="str">
        <f t="shared" si="29"/>
        <v>|</v>
      </c>
      <c r="D213" s="10"/>
      <c r="E213" s="10"/>
      <c r="F213" s="36"/>
      <c r="G213" s="10"/>
      <c r="H213" s="10"/>
      <c r="I213" s="36"/>
      <c r="J213" s="10"/>
      <c r="K213" s="10"/>
      <c r="L213" s="10"/>
      <c r="M213" s="11"/>
      <c r="N213" s="10"/>
      <c r="O213" s="11"/>
      <c r="P213" s="9"/>
      <c r="Q213" s="10"/>
      <c r="R213" s="3"/>
      <c r="S213" s="3"/>
      <c r="T213" s="3"/>
      <c r="U213" s="33"/>
      <c r="V213" s="9"/>
      <c r="W213" s="13"/>
      <c r="X213" s="10"/>
      <c r="Y213" s="4"/>
      <c r="Z213" s="4"/>
      <c r="AA213" s="4"/>
      <c r="AB213" s="4"/>
      <c r="AC213" s="3"/>
      <c r="AD213" s="29"/>
    </row>
    <row r="214" spans="1:30" ht="24.95" customHeight="1" x14ac:dyDescent="0.2">
      <c r="A214" s="23" t="str">
        <f t="shared" si="27"/>
        <v>||||||</v>
      </c>
      <c r="B214" s="23" t="str">
        <f t="shared" si="28"/>
        <v>||||</v>
      </c>
      <c r="C214" s="28" t="str">
        <f t="shared" si="29"/>
        <v>|</v>
      </c>
      <c r="D214" s="10"/>
      <c r="E214" s="10"/>
      <c r="F214" s="36"/>
      <c r="G214" s="10"/>
      <c r="H214" s="10"/>
      <c r="I214" s="36"/>
      <c r="J214" s="10"/>
      <c r="K214" s="10"/>
      <c r="L214" s="10"/>
      <c r="M214" s="11"/>
      <c r="N214" s="10"/>
      <c r="O214" s="11"/>
      <c r="P214" s="9"/>
      <c r="Q214" s="10"/>
      <c r="R214" s="3"/>
      <c r="S214" s="3"/>
      <c r="T214" s="3"/>
      <c r="U214" s="33"/>
      <c r="V214" s="9"/>
      <c r="W214" s="13"/>
      <c r="X214" s="10"/>
      <c r="Y214" s="4"/>
      <c r="Z214" s="4"/>
      <c r="AA214" s="4"/>
      <c r="AB214" s="4"/>
      <c r="AC214" s="3"/>
      <c r="AD214" s="29"/>
    </row>
    <row r="215" spans="1:30" ht="24.95" customHeight="1" x14ac:dyDescent="0.2">
      <c r="A215" s="23" t="str">
        <f t="shared" si="27"/>
        <v>||||||</v>
      </c>
      <c r="B215" s="23" t="str">
        <f t="shared" si="28"/>
        <v>||||</v>
      </c>
      <c r="C215" s="28" t="str">
        <f t="shared" si="29"/>
        <v>|</v>
      </c>
      <c r="D215" s="10"/>
      <c r="E215" s="10"/>
      <c r="F215" s="36"/>
      <c r="G215" s="10"/>
      <c r="H215" s="10"/>
      <c r="I215" s="36"/>
      <c r="J215" s="10"/>
      <c r="K215" s="10"/>
      <c r="L215" s="10"/>
      <c r="M215" s="11"/>
      <c r="N215" s="10"/>
      <c r="O215" s="11"/>
      <c r="P215" s="9"/>
      <c r="Q215" s="10"/>
      <c r="R215" s="3"/>
      <c r="S215" s="3"/>
      <c r="T215" s="3"/>
      <c r="U215" s="33"/>
      <c r="V215" s="9"/>
      <c r="W215" s="13"/>
      <c r="X215" s="10"/>
      <c r="Y215" s="4"/>
      <c r="Z215" s="4"/>
      <c r="AA215" s="4"/>
      <c r="AB215" s="4"/>
      <c r="AC215" s="3"/>
      <c r="AD215" s="29"/>
    </row>
    <row r="216" spans="1:30" ht="24.95" customHeight="1" x14ac:dyDescent="0.2">
      <c r="A216" s="23" t="str">
        <f t="shared" si="27"/>
        <v>||||||</v>
      </c>
      <c r="B216" s="23" t="str">
        <f t="shared" si="28"/>
        <v>||||</v>
      </c>
      <c r="C216" s="28" t="str">
        <f t="shared" si="29"/>
        <v>|</v>
      </c>
      <c r="D216" s="10"/>
      <c r="E216" s="10"/>
      <c r="F216" s="36"/>
      <c r="G216" s="10"/>
      <c r="H216" s="10"/>
      <c r="I216" s="36"/>
      <c r="J216" s="10"/>
      <c r="K216" s="10"/>
      <c r="L216" s="10"/>
      <c r="M216" s="11"/>
      <c r="N216" s="10"/>
      <c r="O216" s="11"/>
      <c r="P216" s="9"/>
      <c r="Q216" s="10"/>
      <c r="R216" s="3"/>
      <c r="S216" s="3"/>
      <c r="T216" s="3"/>
      <c r="U216" s="33"/>
      <c r="V216" s="9"/>
      <c r="W216" s="13"/>
      <c r="X216" s="10"/>
      <c r="Y216" s="4"/>
      <c r="Z216" s="4"/>
      <c r="AA216" s="4"/>
      <c r="AB216" s="4"/>
      <c r="AC216" s="3"/>
      <c r="AD216" s="29"/>
    </row>
    <row r="217" spans="1:30" ht="24.95" customHeight="1" x14ac:dyDescent="0.2">
      <c r="A217" s="23" t="str">
        <f t="shared" si="27"/>
        <v>||||||</v>
      </c>
      <c r="B217" s="23" t="str">
        <f t="shared" si="28"/>
        <v>||||</v>
      </c>
      <c r="C217" s="28" t="str">
        <f t="shared" si="29"/>
        <v>|</v>
      </c>
      <c r="D217" s="10"/>
      <c r="E217" s="10"/>
      <c r="F217" s="36"/>
      <c r="G217" s="10"/>
      <c r="H217" s="10"/>
      <c r="I217" s="36"/>
      <c r="J217" s="10"/>
      <c r="K217" s="10"/>
      <c r="L217" s="10"/>
      <c r="M217" s="11"/>
      <c r="N217" s="10"/>
      <c r="O217" s="11"/>
      <c r="P217" s="9"/>
      <c r="Q217" s="10"/>
      <c r="R217" s="3"/>
      <c r="S217" s="3"/>
      <c r="T217" s="3"/>
      <c r="U217" s="33"/>
      <c r="V217" s="9"/>
      <c r="W217" s="13"/>
      <c r="X217" s="10"/>
      <c r="Y217" s="4"/>
      <c r="Z217" s="4"/>
      <c r="AA217" s="4"/>
      <c r="AB217" s="4"/>
      <c r="AC217" s="3"/>
      <c r="AD217" s="29"/>
    </row>
    <row r="218" spans="1:30" ht="24.95" customHeight="1" x14ac:dyDescent="0.2">
      <c r="A218" s="23" t="str">
        <f t="shared" si="27"/>
        <v>||||||</v>
      </c>
      <c r="B218" s="23" t="str">
        <f t="shared" si="28"/>
        <v>||||</v>
      </c>
      <c r="C218" s="28" t="str">
        <f t="shared" si="29"/>
        <v>|</v>
      </c>
      <c r="D218" s="10"/>
      <c r="E218" s="10"/>
      <c r="F218" s="36"/>
      <c r="G218" s="10"/>
      <c r="H218" s="10"/>
      <c r="I218" s="36"/>
      <c r="J218" s="10"/>
      <c r="K218" s="10"/>
      <c r="L218" s="10"/>
      <c r="M218" s="11"/>
      <c r="N218" s="10"/>
      <c r="O218" s="11"/>
      <c r="P218" s="9"/>
      <c r="Q218" s="10"/>
      <c r="R218" s="3"/>
      <c r="S218" s="3"/>
      <c r="T218" s="3"/>
      <c r="U218" s="33"/>
      <c r="V218" s="9"/>
      <c r="W218" s="13"/>
      <c r="X218" s="10"/>
      <c r="Y218" s="4"/>
      <c r="Z218" s="4"/>
      <c r="AA218" s="4"/>
      <c r="AB218" s="4"/>
      <c r="AC218" s="3"/>
      <c r="AD218" s="29"/>
    </row>
    <row r="219" spans="1:30" ht="24.95" customHeight="1" x14ac:dyDescent="0.2">
      <c r="A219" s="23" t="str">
        <f t="shared" si="27"/>
        <v>||||||</v>
      </c>
      <c r="B219" s="23" t="str">
        <f t="shared" si="28"/>
        <v>||||</v>
      </c>
      <c r="C219" s="28" t="str">
        <f t="shared" si="29"/>
        <v>|</v>
      </c>
      <c r="D219" s="10"/>
      <c r="E219" s="10"/>
      <c r="F219" s="36"/>
      <c r="G219" s="10"/>
      <c r="H219" s="10"/>
      <c r="I219" s="36"/>
      <c r="J219" s="10"/>
      <c r="K219" s="10"/>
      <c r="L219" s="10"/>
      <c r="M219" s="11"/>
      <c r="N219" s="10"/>
      <c r="O219" s="11"/>
      <c r="P219" s="9"/>
      <c r="Q219" s="10"/>
      <c r="R219" s="3"/>
      <c r="S219" s="3"/>
      <c r="T219" s="3"/>
      <c r="U219" s="33"/>
      <c r="V219" s="9"/>
      <c r="W219" s="13"/>
      <c r="X219" s="10"/>
      <c r="Y219" s="4"/>
      <c r="Z219" s="4"/>
      <c r="AA219" s="4"/>
      <c r="AB219" s="4"/>
      <c r="AC219" s="3"/>
      <c r="AD219" s="29"/>
    </row>
    <row r="220" spans="1:30" ht="24.95" customHeight="1" x14ac:dyDescent="0.2">
      <c r="A220" s="23" t="str">
        <f t="shared" si="27"/>
        <v>||||||</v>
      </c>
      <c r="B220" s="23" t="str">
        <f t="shared" si="28"/>
        <v>||||</v>
      </c>
      <c r="C220" s="28" t="str">
        <f t="shared" si="29"/>
        <v>|</v>
      </c>
      <c r="D220" s="10"/>
      <c r="E220" s="10"/>
      <c r="F220" s="36"/>
      <c r="G220" s="10"/>
      <c r="H220" s="10"/>
      <c r="I220" s="36"/>
      <c r="J220" s="10"/>
      <c r="K220" s="10"/>
      <c r="L220" s="10"/>
      <c r="M220" s="11"/>
      <c r="N220" s="10"/>
      <c r="O220" s="11"/>
      <c r="P220" s="9"/>
      <c r="Q220" s="10"/>
      <c r="R220" s="3"/>
      <c r="S220" s="3"/>
      <c r="T220" s="3"/>
      <c r="U220" s="33"/>
      <c r="V220" s="9"/>
      <c r="W220" s="13"/>
      <c r="X220" s="10"/>
      <c r="Y220" s="4"/>
      <c r="Z220" s="4"/>
      <c r="AA220" s="4"/>
      <c r="AB220" s="4"/>
      <c r="AC220" s="3"/>
      <c r="AD220" s="29"/>
    </row>
    <row r="221" spans="1:30" ht="24.95" customHeight="1" x14ac:dyDescent="0.2">
      <c r="A221" s="23" t="str">
        <f t="shared" si="27"/>
        <v>||||||</v>
      </c>
      <c r="B221" s="23" t="str">
        <f t="shared" si="28"/>
        <v>||||</v>
      </c>
      <c r="C221" s="28" t="str">
        <f t="shared" si="29"/>
        <v>|</v>
      </c>
      <c r="D221" s="10"/>
      <c r="E221" s="10"/>
      <c r="F221" s="36"/>
      <c r="G221" s="10"/>
      <c r="H221" s="10"/>
      <c r="I221" s="36"/>
      <c r="J221" s="10"/>
      <c r="K221" s="10"/>
      <c r="L221" s="10"/>
      <c r="M221" s="11"/>
      <c r="N221" s="10"/>
      <c r="O221" s="11"/>
      <c r="P221" s="9"/>
      <c r="Q221" s="10"/>
      <c r="R221" s="3"/>
      <c r="S221" s="3"/>
      <c r="T221" s="3"/>
      <c r="U221" s="33"/>
      <c r="V221" s="9"/>
      <c r="W221" s="13"/>
      <c r="X221" s="10"/>
      <c r="Y221" s="4"/>
      <c r="Z221" s="4"/>
      <c r="AA221" s="4"/>
      <c r="AB221" s="4"/>
      <c r="AC221" s="3"/>
      <c r="AD221" s="29"/>
    </row>
    <row r="222" spans="1:30" ht="24.95" customHeight="1" x14ac:dyDescent="0.2">
      <c r="A222" s="23" t="str">
        <f t="shared" si="27"/>
        <v>||||||</v>
      </c>
      <c r="B222" s="23" t="str">
        <f t="shared" si="28"/>
        <v>||||</v>
      </c>
      <c r="C222" s="28" t="str">
        <f t="shared" si="29"/>
        <v>|</v>
      </c>
      <c r="D222" s="10"/>
      <c r="E222" s="10"/>
      <c r="F222" s="36"/>
      <c r="G222" s="10"/>
      <c r="H222" s="10"/>
      <c r="I222" s="36"/>
      <c r="J222" s="10"/>
      <c r="K222" s="10"/>
      <c r="L222" s="10"/>
      <c r="M222" s="11"/>
      <c r="N222" s="10"/>
      <c r="O222" s="11"/>
      <c r="P222" s="9"/>
      <c r="Q222" s="10"/>
      <c r="R222" s="3"/>
      <c r="S222" s="3"/>
      <c r="T222" s="3"/>
      <c r="U222" s="33"/>
      <c r="V222" s="9"/>
      <c r="W222" s="13"/>
      <c r="X222" s="10"/>
      <c r="Y222" s="4"/>
      <c r="Z222" s="4"/>
      <c r="AA222" s="4"/>
      <c r="AB222" s="4"/>
      <c r="AC222" s="3"/>
      <c r="AD222" s="29"/>
    </row>
    <row r="223" spans="1:30" ht="24.95" customHeight="1" x14ac:dyDescent="0.2">
      <c r="A223" s="23" t="str">
        <f t="shared" si="27"/>
        <v>||||||</v>
      </c>
      <c r="B223" s="23" t="str">
        <f t="shared" si="28"/>
        <v>||||</v>
      </c>
      <c r="C223" s="28" t="str">
        <f t="shared" si="29"/>
        <v>|</v>
      </c>
      <c r="D223" s="10"/>
      <c r="E223" s="10"/>
      <c r="F223" s="36"/>
      <c r="G223" s="10"/>
      <c r="H223" s="10"/>
      <c r="I223" s="36"/>
      <c r="J223" s="10"/>
      <c r="K223" s="10"/>
      <c r="L223" s="10"/>
      <c r="M223" s="11"/>
      <c r="N223" s="10"/>
      <c r="O223" s="11"/>
      <c r="P223" s="9"/>
      <c r="Q223" s="10"/>
      <c r="R223" s="3"/>
      <c r="S223" s="3"/>
      <c r="T223" s="3"/>
      <c r="U223" s="33"/>
      <c r="V223" s="9"/>
      <c r="W223" s="13"/>
      <c r="X223" s="10"/>
      <c r="Y223" s="4"/>
      <c r="Z223" s="4"/>
      <c r="AA223" s="4"/>
      <c r="AB223" s="4"/>
      <c r="AC223" s="3"/>
      <c r="AD223" s="29"/>
    </row>
    <row r="224" spans="1:30" ht="24.95" customHeight="1" x14ac:dyDescent="0.2">
      <c r="A224" s="23" t="str">
        <f t="shared" si="27"/>
        <v>||||||</v>
      </c>
      <c r="B224" s="23" t="str">
        <f t="shared" si="28"/>
        <v>||||</v>
      </c>
      <c r="C224" s="28" t="str">
        <f t="shared" si="29"/>
        <v>|</v>
      </c>
      <c r="D224" s="10"/>
      <c r="E224" s="10"/>
      <c r="F224" s="36"/>
      <c r="G224" s="10"/>
      <c r="H224" s="10"/>
      <c r="I224" s="36"/>
      <c r="J224" s="10"/>
      <c r="K224" s="10"/>
      <c r="L224" s="10"/>
      <c r="M224" s="11"/>
      <c r="N224" s="10"/>
      <c r="O224" s="11"/>
      <c r="P224" s="9"/>
      <c r="Q224" s="10"/>
      <c r="R224" s="3"/>
      <c r="S224" s="3"/>
      <c r="T224" s="3"/>
      <c r="U224" s="33"/>
      <c r="V224" s="9"/>
      <c r="W224" s="13"/>
      <c r="X224" s="10"/>
      <c r="Y224" s="4"/>
      <c r="Z224" s="4"/>
      <c r="AA224" s="4"/>
      <c r="AB224" s="4"/>
      <c r="AC224" s="3"/>
      <c r="AD224" s="29"/>
    </row>
    <row r="225" spans="1:30" ht="24.95" customHeight="1" x14ac:dyDescent="0.2">
      <c r="A225" s="23" t="str">
        <f t="shared" si="27"/>
        <v>||||||</v>
      </c>
      <c r="B225" s="23" t="str">
        <f t="shared" si="28"/>
        <v>||||</v>
      </c>
      <c r="C225" s="28" t="str">
        <f t="shared" si="29"/>
        <v>|</v>
      </c>
      <c r="D225" s="10"/>
      <c r="E225" s="10"/>
      <c r="F225" s="36"/>
      <c r="G225" s="10"/>
      <c r="H225" s="10"/>
      <c r="I225" s="36"/>
      <c r="J225" s="10"/>
      <c r="K225" s="10"/>
      <c r="L225" s="10"/>
      <c r="M225" s="11"/>
      <c r="N225" s="10"/>
      <c r="O225" s="11"/>
      <c r="P225" s="9"/>
      <c r="Q225" s="10"/>
      <c r="R225" s="3"/>
      <c r="S225" s="3"/>
      <c r="T225" s="3"/>
      <c r="U225" s="33"/>
      <c r="V225" s="9"/>
      <c r="W225" s="13"/>
      <c r="X225" s="10"/>
      <c r="Y225" s="4"/>
      <c r="Z225" s="4"/>
      <c r="AA225" s="4"/>
      <c r="AB225" s="4"/>
      <c r="AC225" s="3"/>
      <c r="AD225" s="29"/>
    </row>
    <row r="226" spans="1:30" ht="24.95" customHeight="1" x14ac:dyDescent="0.2">
      <c r="A226" s="23" t="str">
        <f t="shared" si="27"/>
        <v>||||||</v>
      </c>
      <c r="B226" s="23" t="str">
        <f t="shared" si="28"/>
        <v>||||</v>
      </c>
      <c r="C226" s="28" t="str">
        <f t="shared" si="29"/>
        <v>|</v>
      </c>
      <c r="D226" s="10"/>
      <c r="E226" s="10"/>
      <c r="F226" s="36"/>
      <c r="G226" s="10"/>
      <c r="H226" s="10"/>
      <c r="I226" s="36"/>
      <c r="J226" s="10"/>
      <c r="K226" s="10"/>
      <c r="L226" s="10"/>
      <c r="M226" s="11"/>
      <c r="N226" s="10"/>
      <c r="O226" s="11"/>
      <c r="P226" s="9"/>
      <c r="Q226" s="10"/>
      <c r="R226" s="3"/>
      <c r="S226" s="3"/>
      <c r="T226" s="3"/>
      <c r="U226" s="33"/>
      <c r="V226" s="9"/>
      <c r="W226" s="13"/>
      <c r="X226" s="10"/>
      <c r="Y226" s="4"/>
      <c r="Z226" s="4"/>
      <c r="AA226" s="4"/>
      <c r="AB226" s="4"/>
      <c r="AC226" s="3"/>
      <c r="AD226" s="29"/>
    </row>
    <row r="227" spans="1:30" ht="24.95" customHeight="1" x14ac:dyDescent="0.2">
      <c r="A227" s="23" t="str">
        <f t="shared" si="27"/>
        <v>||||||</v>
      </c>
      <c r="B227" s="23" t="str">
        <f t="shared" si="28"/>
        <v>||||</v>
      </c>
      <c r="C227" s="28" t="str">
        <f t="shared" si="29"/>
        <v>|</v>
      </c>
      <c r="D227" s="10"/>
      <c r="E227" s="10"/>
      <c r="F227" s="36"/>
      <c r="G227" s="10"/>
      <c r="H227" s="10"/>
      <c r="I227" s="36"/>
      <c r="J227" s="10"/>
      <c r="K227" s="10"/>
      <c r="L227" s="10"/>
      <c r="M227" s="11"/>
      <c r="N227" s="10"/>
      <c r="O227" s="11"/>
      <c r="P227" s="9"/>
      <c r="Q227" s="10"/>
      <c r="R227" s="3"/>
      <c r="S227" s="3"/>
      <c r="T227" s="3"/>
      <c r="U227" s="33"/>
      <c r="V227" s="9"/>
      <c r="W227" s="13"/>
      <c r="X227" s="10"/>
      <c r="Y227" s="4"/>
      <c r="Z227" s="4"/>
      <c r="AA227" s="4"/>
      <c r="AB227" s="4"/>
      <c r="AC227" s="3"/>
      <c r="AD227" s="29"/>
    </row>
    <row r="228" spans="1:30" ht="24.95" customHeight="1" x14ac:dyDescent="0.2">
      <c r="A228" s="23" t="str">
        <f t="shared" si="27"/>
        <v>||||||</v>
      </c>
      <c r="B228" s="23" t="str">
        <f t="shared" si="28"/>
        <v>||||</v>
      </c>
      <c r="C228" s="28" t="str">
        <f t="shared" si="29"/>
        <v>|</v>
      </c>
      <c r="D228" s="10"/>
      <c r="E228" s="10"/>
      <c r="F228" s="36"/>
      <c r="G228" s="10"/>
      <c r="H228" s="10"/>
      <c r="I228" s="36"/>
      <c r="J228" s="10"/>
      <c r="K228" s="10"/>
      <c r="L228" s="10"/>
      <c r="M228" s="11"/>
      <c r="N228" s="10"/>
      <c r="O228" s="11"/>
      <c r="P228" s="9"/>
      <c r="Q228" s="10"/>
      <c r="R228" s="3"/>
      <c r="S228" s="3"/>
      <c r="T228" s="3"/>
      <c r="U228" s="33"/>
      <c r="V228" s="9"/>
      <c r="W228" s="13"/>
      <c r="X228" s="10"/>
      <c r="Y228" s="4"/>
      <c r="Z228" s="4"/>
      <c r="AA228" s="4"/>
      <c r="AB228" s="4"/>
      <c r="AC228" s="3"/>
      <c r="AD228" s="29"/>
    </row>
    <row r="229" spans="1:30" ht="24.95" customHeight="1" x14ac:dyDescent="0.2">
      <c r="A229" s="23" t="str">
        <f t="shared" si="27"/>
        <v>||||||</v>
      </c>
      <c r="B229" s="23" t="str">
        <f t="shared" si="28"/>
        <v>||||</v>
      </c>
      <c r="C229" s="28" t="str">
        <f t="shared" si="29"/>
        <v>|</v>
      </c>
      <c r="D229" s="10"/>
      <c r="E229" s="10"/>
      <c r="F229" s="36"/>
      <c r="G229" s="10"/>
      <c r="H229" s="10"/>
      <c r="I229" s="36"/>
      <c r="J229" s="10"/>
      <c r="K229" s="10"/>
      <c r="L229" s="10"/>
      <c r="M229" s="11"/>
      <c r="N229" s="10"/>
      <c r="O229" s="11"/>
      <c r="P229" s="9"/>
      <c r="Q229" s="10"/>
      <c r="R229" s="3"/>
      <c r="S229" s="3"/>
      <c r="T229" s="3"/>
      <c r="U229" s="33"/>
      <c r="V229" s="9"/>
      <c r="W229" s="13"/>
      <c r="X229" s="10"/>
      <c r="Y229" s="4"/>
      <c r="Z229" s="4"/>
      <c r="AA229" s="4"/>
      <c r="AB229" s="4"/>
      <c r="AC229" s="3"/>
      <c r="AD229" s="29"/>
    </row>
    <row r="230" spans="1:30" ht="24.95" customHeight="1" x14ac:dyDescent="0.2">
      <c r="A230" s="23" t="str">
        <f t="shared" si="27"/>
        <v>||||||</v>
      </c>
      <c r="B230" s="23" t="str">
        <f t="shared" si="28"/>
        <v>||||</v>
      </c>
      <c r="C230" s="28" t="str">
        <f t="shared" si="29"/>
        <v>|</v>
      </c>
      <c r="D230" s="10"/>
      <c r="E230" s="10"/>
      <c r="F230" s="36"/>
      <c r="G230" s="10"/>
      <c r="H230" s="10"/>
      <c r="I230" s="36"/>
      <c r="J230" s="10"/>
      <c r="K230" s="10"/>
      <c r="L230" s="10"/>
      <c r="M230" s="11"/>
      <c r="N230" s="10"/>
      <c r="O230" s="11"/>
      <c r="P230" s="9"/>
      <c r="Q230" s="10"/>
      <c r="R230" s="3"/>
      <c r="S230" s="3"/>
      <c r="T230" s="3"/>
      <c r="U230" s="33"/>
      <c r="V230" s="9"/>
      <c r="W230" s="13"/>
      <c r="X230" s="10"/>
      <c r="Y230" s="4"/>
      <c r="Z230" s="4"/>
      <c r="AA230" s="4"/>
      <c r="AB230" s="4"/>
      <c r="AC230" s="3"/>
      <c r="AD230" s="29"/>
    </row>
    <row r="231" spans="1:30" ht="24.95" customHeight="1" x14ac:dyDescent="0.2">
      <c r="A231" s="23" t="str">
        <f t="shared" si="27"/>
        <v>||||||</v>
      </c>
      <c r="B231" s="23" t="str">
        <f t="shared" si="28"/>
        <v>||||</v>
      </c>
      <c r="C231" s="28" t="str">
        <f t="shared" si="29"/>
        <v>|</v>
      </c>
      <c r="D231" s="10"/>
      <c r="E231" s="10"/>
      <c r="F231" s="36"/>
      <c r="G231" s="10"/>
      <c r="H231" s="10"/>
      <c r="I231" s="36"/>
      <c r="J231" s="10"/>
      <c r="K231" s="10"/>
      <c r="L231" s="10"/>
      <c r="M231" s="11"/>
      <c r="N231" s="10"/>
      <c r="O231" s="11"/>
      <c r="P231" s="9"/>
      <c r="Q231" s="10"/>
      <c r="R231" s="3"/>
      <c r="S231" s="3"/>
      <c r="T231" s="3"/>
      <c r="U231" s="33"/>
      <c r="V231" s="9"/>
      <c r="W231" s="13"/>
      <c r="X231" s="10"/>
      <c r="Y231" s="4"/>
      <c r="Z231" s="4"/>
      <c r="AA231" s="4"/>
      <c r="AB231" s="4"/>
      <c r="AC231" s="3"/>
      <c r="AD231" s="29"/>
    </row>
    <row r="232" spans="1:30" ht="24.95" customHeight="1" x14ac:dyDescent="0.2">
      <c r="A232" s="23" t="str">
        <f t="shared" si="27"/>
        <v>||||||</v>
      </c>
      <c r="B232" s="23" t="str">
        <f t="shared" si="28"/>
        <v>||||</v>
      </c>
      <c r="C232" s="28" t="str">
        <f t="shared" si="29"/>
        <v>|</v>
      </c>
      <c r="D232" s="10"/>
      <c r="E232" s="10"/>
      <c r="F232" s="36"/>
      <c r="G232" s="10"/>
      <c r="H232" s="10"/>
      <c r="I232" s="36"/>
      <c r="J232" s="10"/>
      <c r="K232" s="10"/>
      <c r="L232" s="10"/>
      <c r="M232" s="11"/>
      <c r="N232" s="10"/>
      <c r="O232" s="11"/>
      <c r="P232" s="9"/>
      <c r="Q232" s="10"/>
      <c r="R232" s="3"/>
      <c r="S232" s="3"/>
      <c r="T232" s="3"/>
      <c r="U232" s="33"/>
      <c r="V232" s="9"/>
      <c r="W232" s="13"/>
      <c r="X232" s="10"/>
      <c r="Y232" s="4"/>
      <c r="Z232" s="4"/>
      <c r="AA232" s="4"/>
      <c r="AB232" s="4"/>
      <c r="AC232" s="3"/>
      <c r="AD232" s="29"/>
    </row>
    <row r="233" spans="1:30" ht="24.95" customHeight="1" x14ac:dyDescent="0.2">
      <c r="A233" s="23" t="str">
        <f t="shared" si="27"/>
        <v>||||||</v>
      </c>
      <c r="B233" s="23" t="str">
        <f t="shared" si="28"/>
        <v>||||</v>
      </c>
      <c r="C233" s="28" t="str">
        <f t="shared" si="29"/>
        <v>|</v>
      </c>
      <c r="D233" s="10"/>
      <c r="E233" s="10"/>
      <c r="F233" s="36"/>
      <c r="G233" s="10"/>
      <c r="H233" s="10"/>
      <c r="I233" s="36"/>
      <c r="J233" s="10"/>
      <c r="K233" s="10"/>
      <c r="L233" s="10"/>
      <c r="M233" s="11"/>
      <c r="N233" s="10"/>
      <c r="O233" s="11"/>
      <c r="P233" s="9"/>
      <c r="Q233" s="10"/>
      <c r="R233" s="3"/>
      <c r="S233" s="3"/>
      <c r="T233" s="3"/>
      <c r="U233" s="33"/>
      <c r="V233" s="9"/>
      <c r="W233" s="13"/>
      <c r="X233" s="10"/>
      <c r="Y233" s="4"/>
      <c r="Z233" s="4"/>
      <c r="AA233" s="4"/>
      <c r="AB233" s="4"/>
      <c r="AC233" s="3"/>
      <c r="AD233" s="29"/>
    </row>
    <row r="234" spans="1:30" ht="24.95" customHeight="1" x14ac:dyDescent="0.2">
      <c r="A234" s="23" t="str">
        <f t="shared" si="27"/>
        <v>||||||</v>
      </c>
      <c r="B234" s="23" t="str">
        <f t="shared" si="28"/>
        <v>||||</v>
      </c>
      <c r="C234" s="28" t="str">
        <f t="shared" si="29"/>
        <v>|</v>
      </c>
      <c r="D234" s="10"/>
      <c r="E234" s="10"/>
      <c r="F234" s="36"/>
      <c r="G234" s="10"/>
      <c r="H234" s="10"/>
      <c r="I234" s="36"/>
      <c r="J234" s="10"/>
      <c r="K234" s="10"/>
      <c r="L234" s="10"/>
      <c r="M234" s="11"/>
      <c r="N234" s="10"/>
      <c r="O234" s="11"/>
      <c r="P234" s="9"/>
      <c r="Q234" s="10"/>
      <c r="R234" s="3"/>
      <c r="S234" s="3"/>
      <c r="T234" s="3"/>
      <c r="U234" s="33"/>
      <c r="V234" s="9"/>
      <c r="W234" s="13"/>
      <c r="X234" s="10"/>
      <c r="Y234" s="4"/>
      <c r="Z234" s="4"/>
      <c r="AA234" s="4"/>
      <c r="AB234" s="4"/>
      <c r="AC234" s="3"/>
      <c r="AD234" s="29"/>
    </row>
    <row r="235" spans="1:30" ht="24.95" customHeight="1" x14ac:dyDescent="0.2">
      <c r="A235" s="23" t="str">
        <f t="shared" si="27"/>
        <v>||||||</v>
      </c>
      <c r="B235" s="23" t="str">
        <f t="shared" si="28"/>
        <v>||||</v>
      </c>
      <c r="C235" s="28" t="str">
        <f t="shared" si="29"/>
        <v>|</v>
      </c>
      <c r="D235" s="10"/>
      <c r="E235" s="10"/>
      <c r="F235" s="36"/>
      <c r="G235" s="10"/>
      <c r="H235" s="10"/>
      <c r="I235" s="36"/>
      <c r="J235" s="10"/>
      <c r="K235" s="10"/>
      <c r="L235" s="10"/>
      <c r="M235" s="11"/>
      <c r="N235" s="10"/>
      <c r="O235" s="11"/>
      <c r="P235" s="9"/>
      <c r="Q235" s="10"/>
      <c r="R235" s="3"/>
      <c r="S235" s="3"/>
      <c r="T235" s="3"/>
      <c r="U235" s="33"/>
      <c r="V235" s="9"/>
      <c r="W235" s="13"/>
      <c r="X235" s="10"/>
      <c r="Y235" s="4"/>
      <c r="Z235" s="4"/>
      <c r="AA235" s="4"/>
      <c r="AB235" s="4"/>
      <c r="AC235" s="3"/>
      <c r="AD235" s="29"/>
    </row>
    <row r="236" spans="1:30" ht="24.95" customHeight="1" x14ac:dyDescent="0.2">
      <c r="A236" s="23" t="str">
        <f t="shared" si="27"/>
        <v>||||||</v>
      </c>
      <c r="B236" s="23" t="str">
        <f t="shared" si="28"/>
        <v>||||</v>
      </c>
      <c r="C236" s="28" t="str">
        <f t="shared" si="29"/>
        <v>|</v>
      </c>
      <c r="D236" s="10"/>
      <c r="E236" s="10"/>
      <c r="F236" s="36"/>
      <c r="G236" s="10"/>
      <c r="H236" s="10"/>
      <c r="I236" s="36"/>
      <c r="J236" s="10"/>
      <c r="K236" s="10"/>
      <c r="L236" s="10"/>
      <c r="M236" s="11"/>
      <c r="N236" s="10"/>
      <c r="O236" s="11"/>
      <c r="P236" s="9"/>
      <c r="Q236" s="10"/>
      <c r="R236" s="3"/>
      <c r="S236" s="3"/>
      <c r="T236" s="3"/>
      <c r="U236" s="33"/>
      <c r="V236" s="9"/>
      <c r="W236" s="13"/>
      <c r="X236" s="10"/>
      <c r="Y236" s="4"/>
      <c r="Z236" s="4"/>
      <c r="AA236" s="4"/>
      <c r="AB236" s="4"/>
      <c r="AC236" s="3"/>
      <c r="AD236" s="29"/>
    </row>
    <row r="237" spans="1:30" ht="24.95" customHeight="1" x14ac:dyDescent="0.2">
      <c r="A237" s="23" t="str">
        <f t="shared" si="27"/>
        <v>||||||</v>
      </c>
      <c r="B237" s="23" t="str">
        <f t="shared" si="28"/>
        <v>||||</v>
      </c>
      <c r="C237" s="28" t="str">
        <f t="shared" si="29"/>
        <v>|</v>
      </c>
      <c r="D237" s="10"/>
      <c r="E237" s="10"/>
      <c r="F237" s="36"/>
      <c r="G237" s="10"/>
      <c r="H237" s="10"/>
      <c r="I237" s="36"/>
      <c r="J237" s="10"/>
      <c r="K237" s="10"/>
      <c r="L237" s="10"/>
      <c r="M237" s="11"/>
      <c r="N237" s="10"/>
      <c r="O237" s="11"/>
      <c r="P237" s="9"/>
      <c r="Q237" s="10"/>
      <c r="R237" s="3"/>
      <c r="S237" s="3"/>
      <c r="T237" s="3"/>
      <c r="U237" s="33"/>
      <c r="V237" s="9"/>
      <c r="W237" s="13"/>
      <c r="X237" s="10"/>
      <c r="Y237" s="4"/>
      <c r="Z237" s="4"/>
      <c r="AA237" s="4"/>
      <c r="AB237" s="4"/>
      <c r="AC237" s="3"/>
      <c r="AD237" s="29"/>
    </row>
    <row r="238" spans="1:30" ht="24.95" customHeight="1" x14ac:dyDescent="0.2">
      <c r="A238" s="23" t="str">
        <f t="shared" si="27"/>
        <v>||||||</v>
      </c>
      <c r="B238" s="23" t="str">
        <f t="shared" si="28"/>
        <v>||||</v>
      </c>
      <c r="C238" s="28" t="str">
        <f t="shared" si="29"/>
        <v>|</v>
      </c>
      <c r="D238" s="10"/>
      <c r="E238" s="10"/>
      <c r="F238" s="36"/>
      <c r="G238" s="10"/>
      <c r="H238" s="10"/>
      <c r="I238" s="36"/>
      <c r="J238" s="10"/>
      <c r="K238" s="10"/>
      <c r="L238" s="10"/>
      <c r="M238" s="11"/>
      <c r="N238" s="10"/>
      <c r="O238" s="11"/>
      <c r="P238" s="9"/>
      <c r="Q238" s="10"/>
      <c r="R238" s="3"/>
      <c r="S238" s="3"/>
      <c r="T238" s="3"/>
      <c r="U238" s="33"/>
      <c r="V238" s="9"/>
      <c r="W238" s="13"/>
      <c r="X238" s="10"/>
      <c r="Y238" s="4"/>
      <c r="Z238" s="4"/>
      <c r="AA238" s="4"/>
      <c r="AB238" s="4"/>
      <c r="AC238" s="3"/>
      <c r="AD238" s="29"/>
    </row>
    <row r="239" spans="1:30" ht="24.95" customHeight="1" x14ac:dyDescent="0.2">
      <c r="A239" s="23" t="str">
        <f t="shared" si="27"/>
        <v>||||||</v>
      </c>
      <c r="B239" s="23" t="str">
        <f t="shared" si="28"/>
        <v>||||</v>
      </c>
      <c r="C239" s="28" t="str">
        <f t="shared" si="29"/>
        <v>|</v>
      </c>
      <c r="D239" s="10"/>
      <c r="E239" s="10"/>
      <c r="F239" s="36"/>
      <c r="G239" s="10"/>
      <c r="H239" s="10"/>
      <c r="I239" s="36"/>
      <c r="J239" s="10"/>
      <c r="K239" s="10"/>
      <c r="L239" s="10"/>
      <c r="M239" s="11"/>
      <c r="N239" s="10"/>
      <c r="O239" s="11"/>
      <c r="P239" s="9"/>
      <c r="Q239" s="10"/>
      <c r="R239" s="3"/>
      <c r="S239" s="3"/>
      <c r="T239" s="3"/>
      <c r="U239" s="33"/>
      <c r="V239" s="9"/>
      <c r="W239" s="13"/>
      <c r="X239" s="10"/>
      <c r="Y239" s="4"/>
      <c r="Z239" s="4"/>
      <c r="AA239" s="4"/>
      <c r="AB239" s="4"/>
      <c r="AC239" s="3"/>
      <c r="AD239" s="29"/>
    </row>
    <row r="240" spans="1:30" ht="24.95" customHeight="1" x14ac:dyDescent="0.2">
      <c r="A240" s="23" t="str">
        <f t="shared" si="27"/>
        <v>||||||</v>
      </c>
      <c r="B240" s="23" t="str">
        <f t="shared" si="28"/>
        <v>||||</v>
      </c>
      <c r="C240" s="28" t="str">
        <f t="shared" si="29"/>
        <v>|</v>
      </c>
      <c r="D240" s="10"/>
      <c r="E240" s="10"/>
      <c r="F240" s="36"/>
      <c r="G240" s="10"/>
      <c r="H240" s="10"/>
      <c r="I240" s="36"/>
      <c r="J240" s="10"/>
      <c r="K240" s="10"/>
      <c r="L240" s="10"/>
      <c r="M240" s="11"/>
      <c r="N240" s="10"/>
      <c r="O240" s="11"/>
      <c r="P240" s="9"/>
      <c r="Q240" s="10"/>
      <c r="R240" s="3"/>
      <c r="S240" s="3"/>
      <c r="T240" s="3"/>
      <c r="U240" s="33"/>
      <c r="V240" s="9"/>
      <c r="W240" s="13"/>
      <c r="X240" s="10"/>
      <c r="Y240" s="4"/>
      <c r="Z240" s="4"/>
      <c r="AA240" s="4"/>
      <c r="AB240" s="4"/>
      <c r="AC240" s="3"/>
      <c r="AD240" s="29"/>
    </row>
    <row r="241" spans="1:30" ht="24.95" customHeight="1" x14ac:dyDescent="0.2">
      <c r="A241" s="23" t="str">
        <f t="shared" si="27"/>
        <v>||||||</v>
      </c>
      <c r="B241" s="23" t="str">
        <f t="shared" si="28"/>
        <v>||||</v>
      </c>
      <c r="C241" s="28" t="str">
        <f t="shared" si="29"/>
        <v>|</v>
      </c>
      <c r="D241" s="10"/>
      <c r="E241" s="10"/>
      <c r="F241" s="36"/>
      <c r="G241" s="10"/>
      <c r="H241" s="10"/>
      <c r="I241" s="36"/>
      <c r="J241" s="10"/>
      <c r="K241" s="10"/>
      <c r="L241" s="10"/>
      <c r="M241" s="11"/>
      <c r="N241" s="10"/>
      <c r="O241" s="11"/>
      <c r="P241" s="9"/>
      <c r="Q241" s="10"/>
      <c r="R241" s="3"/>
      <c r="S241" s="3"/>
      <c r="T241" s="3"/>
      <c r="U241" s="33"/>
      <c r="V241" s="9"/>
      <c r="W241" s="13"/>
      <c r="X241" s="10"/>
      <c r="Y241" s="4"/>
      <c r="Z241" s="4"/>
      <c r="AA241" s="4"/>
      <c r="AB241" s="4"/>
      <c r="AC241" s="3"/>
      <c r="AD241" s="29"/>
    </row>
    <row r="242" spans="1:30" ht="24.95" customHeight="1" x14ac:dyDescent="0.2">
      <c r="A242" s="23" t="str">
        <f t="shared" si="27"/>
        <v>||||||</v>
      </c>
      <c r="B242" s="23" t="str">
        <f t="shared" si="28"/>
        <v>||||</v>
      </c>
      <c r="C242" s="28" t="str">
        <f t="shared" si="29"/>
        <v>|</v>
      </c>
      <c r="D242" s="10"/>
      <c r="E242" s="10"/>
      <c r="F242" s="36"/>
      <c r="G242" s="10"/>
      <c r="H242" s="10"/>
      <c r="I242" s="36"/>
      <c r="J242" s="10"/>
      <c r="K242" s="10"/>
      <c r="L242" s="10"/>
      <c r="M242" s="11"/>
      <c r="N242" s="10"/>
      <c r="O242" s="11"/>
      <c r="P242" s="9"/>
      <c r="Q242" s="10"/>
      <c r="R242" s="3"/>
      <c r="S242" s="3"/>
      <c r="T242" s="3"/>
      <c r="U242" s="33"/>
      <c r="V242" s="9"/>
      <c r="W242" s="13"/>
      <c r="X242" s="10"/>
      <c r="Y242" s="4"/>
      <c r="Z242" s="4"/>
      <c r="AA242" s="4"/>
      <c r="AB242" s="4"/>
      <c r="AC242" s="3"/>
      <c r="AD242" s="29"/>
    </row>
    <row r="243" spans="1:30" ht="24.95" customHeight="1" x14ac:dyDescent="0.2">
      <c r="A243" s="23" t="str">
        <f t="shared" si="27"/>
        <v>||||||</v>
      </c>
      <c r="B243" s="23" t="str">
        <f t="shared" si="28"/>
        <v>||||</v>
      </c>
      <c r="C243" s="28" t="str">
        <f t="shared" si="29"/>
        <v>|</v>
      </c>
      <c r="D243" s="10"/>
      <c r="E243" s="10"/>
      <c r="F243" s="36"/>
      <c r="G243" s="10"/>
      <c r="H243" s="10"/>
      <c r="I243" s="36"/>
      <c r="J243" s="10"/>
      <c r="K243" s="10"/>
      <c r="L243" s="10"/>
      <c r="M243" s="11"/>
      <c r="N243" s="10"/>
      <c r="O243" s="11"/>
      <c r="P243" s="9"/>
      <c r="Q243" s="10"/>
      <c r="R243" s="3"/>
      <c r="S243" s="3"/>
      <c r="T243" s="3"/>
      <c r="U243" s="33"/>
      <c r="V243" s="9"/>
      <c r="W243" s="13"/>
      <c r="X243" s="10"/>
      <c r="Y243" s="4"/>
      <c r="Z243" s="4"/>
      <c r="AA243" s="4"/>
      <c r="AB243" s="4"/>
      <c r="AC243" s="3"/>
      <c r="AD243" s="29"/>
    </row>
    <row r="244" spans="1:30" ht="24.95" customHeight="1" x14ac:dyDescent="0.2">
      <c r="A244" s="23" t="str">
        <f t="shared" si="27"/>
        <v>||||||</v>
      </c>
      <c r="B244" s="23" t="str">
        <f t="shared" si="28"/>
        <v>||||</v>
      </c>
      <c r="C244" s="28" t="str">
        <f t="shared" si="29"/>
        <v>|</v>
      </c>
      <c r="D244" s="10"/>
      <c r="E244" s="10"/>
      <c r="F244" s="36"/>
      <c r="G244" s="10"/>
      <c r="H244" s="10"/>
      <c r="I244" s="36"/>
      <c r="J244" s="10"/>
      <c r="K244" s="10"/>
      <c r="L244" s="10"/>
      <c r="M244" s="11"/>
      <c r="N244" s="10"/>
      <c r="O244" s="11"/>
      <c r="P244" s="9"/>
      <c r="Q244" s="10"/>
      <c r="R244" s="3"/>
      <c r="S244" s="3"/>
      <c r="T244" s="3"/>
      <c r="U244" s="33"/>
      <c r="V244" s="9"/>
      <c r="W244" s="13"/>
      <c r="X244" s="10"/>
      <c r="Y244" s="4"/>
      <c r="Z244" s="4"/>
      <c r="AA244" s="4"/>
      <c r="AB244" s="4"/>
      <c r="AC244" s="3"/>
      <c r="AD244" s="29"/>
    </row>
    <row r="245" spans="1:30" ht="24.95" customHeight="1" x14ac:dyDescent="0.2">
      <c r="A245" s="23" t="str">
        <f t="shared" si="27"/>
        <v>||||||</v>
      </c>
      <c r="B245" s="23" t="str">
        <f t="shared" si="28"/>
        <v>||||</v>
      </c>
      <c r="C245" s="28" t="str">
        <f t="shared" si="29"/>
        <v>|</v>
      </c>
      <c r="D245" s="10"/>
      <c r="E245" s="10"/>
      <c r="F245" s="36"/>
      <c r="G245" s="10"/>
      <c r="H245" s="10"/>
      <c r="I245" s="36"/>
      <c r="J245" s="10"/>
      <c r="K245" s="10"/>
      <c r="L245" s="10"/>
      <c r="M245" s="11"/>
      <c r="N245" s="10"/>
      <c r="O245" s="11"/>
      <c r="P245" s="9"/>
      <c r="Q245" s="10"/>
      <c r="R245" s="3"/>
      <c r="S245" s="3"/>
      <c r="T245" s="3"/>
      <c r="U245" s="33"/>
      <c r="V245" s="9"/>
      <c r="W245" s="13"/>
      <c r="X245" s="10"/>
      <c r="Y245" s="4"/>
      <c r="Z245" s="4"/>
      <c r="AA245" s="4"/>
      <c r="AB245" s="4"/>
      <c r="AC245" s="3"/>
      <c r="AD245" s="29"/>
    </row>
    <row r="246" spans="1:30" ht="24.95" customHeight="1" x14ac:dyDescent="0.2">
      <c r="A246" s="23" t="str">
        <f t="shared" si="27"/>
        <v>||||||</v>
      </c>
      <c r="B246" s="23" t="str">
        <f t="shared" si="28"/>
        <v>||||</v>
      </c>
      <c r="C246" s="28" t="str">
        <f t="shared" si="29"/>
        <v>|</v>
      </c>
      <c r="D246" s="10"/>
      <c r="E246" s="10"/>
      <c r="F246" s="36"/>
      <c r="G246" s="10"/>
      <c r="H246" s="10"/>
      <c r="I246" s="36"/>
      <c r="J246" s="10"/>
      <c r="K246" s="10"/>
      <c r="L246" s="10"/>
      <c r="M246" s="11"/>
      <c r="N246" s="10"/>
      <c r="O246" s="11"/>
      <c r="P246" s="9"/>
      <c r="Q246" s="10"/>
      <c r="R246" s="3"/>
      <c r="S246" s="3"/>
      <c r="T246" s="3"/>
      <c r="U246" s="33"/>
      <c r="V246" s="9"/>
      <c r="W246" s="13"/>
      <c r="X246" s="10"/>
      <c r="Y246" s="4"/>
      <c r="Z246" s="4"/>
      <c r="AA246" s="4"/>
      <c r="AB246" s="4"/>
      <c r="AC246" s="3"/>
      <c r="AD246" s="29"/>
    </row>
    <row r="247" spans="1:30" ht="24.95" customHeight="1" x14ac:dyDescent="0.2">
      <c r="A247" s="23" t="str">
        <f t="shared" si="27"/>
        <v>||||||</v>
      </c>
      <c r="B247" s="23" t="str">
        <f t="shared" si="28"/>
        <v>||||</v>
      </c>
      <c r="C247" s="28" t="str">
        <f t="shared" si="29"/>
        <v>|</v>
      </c>
      <c r="D247" s="10"/>
      <c r="E247" s="10"/>
      <c r="F247" s="36"/>
      <c r="G247" s="10"/>
      <c r="H247" s="10"/>
      <c r="I247" s="36"/>
      <c r="J247" s="10"/>
      <c r="K247" s="10"/>
      <c r="L247" s="10"/>
      <c r="M247" s="11"/>
      <c r="N247" s="10"/>
      <c r="O247" s="11"/>
      <c r="P247" s="9"/>
      <c r="Q247" s="10"/>
      <c r="R247" s="3"/>
      <c r="S247" s="3"/>
      <c r="T247" s="3"/>
      <c r="U247" s="33"/>
      <c r="V247" s="9"/>
      <c r="W247" s="13"/>
      <c r="X247" s="10"/>
      <c r="Y247" s="4"/>
      <c r="Z247" s="4"/>
      <c r="AA247" s="4"/>
      <c r="AB247" s="4"/>
      <c r="AC247" s="3"/>
      <c r="AD247" s="29"/>
    </row>
    <row r="248" spans="1:30" ht="24.95" customHeight="1" x14ac:dyDescent="0.2">
      <c r="A248" s="23" t="str">
        <f t="shared" ref="A248:A311" si="36">D248&amp;"|"&amp;E248&amp;"|"&amp;G248&amp;"|"&amp;H248&amp;"|"&amp;L248&amp;"|"&amp;N248&amp;"|"&amp;U248</f>
        <v>||||||</v>
      </c>
      <c r="B248" s="23" t="str">
        <f t="shared" ref="B248:B311" si="37">D248&amp;"|"&amp;E248&amp;"|"&amp;G248&amp;"|"&amp;H248&amp;"|"&amp;X248</f>
        <v>||||</v>
      </c>
      <c r="C248" s="28" t="str">
        <f t="shared" ref="C248:C311" si="38">E248&amp;"|"&amp;X248</f>
        <v>|</v>
      </c>
      <c r="D248" s="10"/>
      <c r="E248" s="10"/>
      <c r="F248" s="36"/>
      <c r="G248" s="10"/>
      <c r="H248" s="10"/>
      <c r="I248" s="36"/>
      <c r="J248" s="10"/>
      <c r="K248" s="10"/>
      <c r="L248" s="10"/>
      <c r="M248" s="11"/>
      <c r="N248" s="10"/>
      <c r="O248" s="11"/>
      <c r="P248" s="9"/>
      <c r="Q248" s="10"/>
      <c r="R248" s="3"/>
      <c r="S248" s="3"/>
      <c r="T248" s="3"/>
      <c r="U248" s="33"/>
      <c r="V248" s="9"/>
      <c r="W248" s="13"/>
      <c r="X248" s="10"/>
      <c r="Y248" s="4"/>
      <c r="Z248" s="4"/>
      <c r="AA248" s="4"/>
      <c r="AB248" s="4"/>
      <c r="AC248" s="3"/>
      <c r="AD248" s="29"/>
    </row>
    <row r="249" spans="1:30" ht="24.95" customHeight="1" x14ac:dyDescent="0.2">
      <c r="A249" s="23" t="str">
        <f t="shared" si="36"/>
        <v>||||||</v>
      </c>
      <c r="B249" s="23" t="str">
        <f t="shared" si="37"/>
        <v>||||</v>
      </c>
      <c r="C249" s="28" t="str">
        <f t="shared" si="38"/>
        <v>|</v>
      </c>
      <c r="D249" s="10"/>
      <c r="E249" s="10"/>
      <c r="F249" s="36"/>
      <c r="G249" s="10"/>
      <c r="H249" s="10"/>
      <c r="I249" s="36"/>
      <c r="J249" s="10"/>
      <c r="K249" s="10"/>
      <c r="L249" s="10"/>
      <c r="M249" s="11"/>
      <c r="N249" s="10"/>
      <c r="O249" s="11"/>
      <c r="P249" s="9"/>
      <c r="Q249" s="10"/>
      <c r="R249" s="3"/>
      <c r="S249" s="3"/>
      <c r="T249" s="3"/>
      <c r="U249" s="33"/>
      <c r="V249" s="9"/>
      <c r="W249" s="13"/>
      <c r="X249" s="10"/>
      <c r="Y249" s="4"/>
      <c r="Z249" s="4"/>
      <c r="AA249" s="4"/>
      <c r="AB249" s="4"/>
      <c r="AC249" s="3"/>
      <c r="AD249" s="29"/>
    </row>
    <row r="250" spans="1:30" ht="24.95" customHeight="1" x14ac:dyDescent="0.2">
      <c r="A250" s="23" t="str">
        <f t="shared" si="36"/>
        <v>||||||</v>
      </c>
      <c r="B250" s="23" t="str">
        <f t="shared" si="37"/>
        <v>||||</v>
      </c>
      <c r="C250" s="28" t="str">
        <f t="shared" si="38"/>
        <v>|</v>
      </c>
      <c r="D250" s="10"/>
      <c r="E250" s="10"/>
      <c r="F250" s="36"/>
      <c r="G250" s="10"/>
      <c r="H250" s="10"/>
      <c r="I250" s="36"/>
      <c r="J250" s="10"/>
      <c r="K250" s="10"/>
      <c r="L250" s="10"/>
      <c r="M250" s="11"/>
      <c r="N250" s="10"/>
      <c r="O250" s="11"/>
      <c r="P250" s="9"/>
      <c r="Q250" s="10"/>
      <c r="R250" s="3"/>
      <c r="S250" s="3"/>
      <c r="T250" s="3"/>
      <c r="U250" s="33"/>
      <c r="V250" s="9"/>
      <c r="W250" s="13"/>
      <c r="X250" s="10"/>
      <c r="Y250" s="4"/>
      <c r="Z250" s="4"/>
      <c r="AA250" s="4"/>
      <c r="AB250" s="4"/>
      <c r="AC250" s="3"/>
      <c r="AD250" s="29"/>
    </row>
    <row r="251" spans="1:30" ht="24.95" customHeight="1" x14ac:dyDescent="0.2">
      <c r="A251" s="23" t="str">
        <f t="shared" si="36"/>
        <v>||||||</v>
      </c>
      <c r="B251" s="23" t="str">
        <f t="shared" si="37"/>
        <v>||||</v>
      </c>
      <c r="C251" s="28" t="str">
        <f t="shared" si="38"/>
        <v>|</v>
      </c>
      <c r="D251" s="10"/>
      <c r="E251" s="10"/>
      <c r="F251" s="36"/>
      <c r="G251" s="10"/>
      <c r="H251" s="10"/>
      <c r="I251" s="36"/>
      <c r="J251" s="10"/>
      <c r="K251" s="10"/>
      <c r="L251" s="10"/>
      <c r="M251" s="11"/>
      <c r="N251" s="10"/>
      <c r="O251" s="11"/>
      <c r="P251" s="9"/>
      <c r="Q251" s="10"/>
      <c r="R251" s="3"/>
      <c r="S251" s="3"/>
      <c r="T251" s="3"/>
      <c r="U251" s="33"/>
      <c r="V251" s="9"/>
      <c r="W251" s="13"/>
      <c r="X251" s="10"/>
      <c r="Y251" s="4"/>
      <c r="Z251" s="4"/>
      <c r="AA251" s="4"/>
      <c r="AB251" s="4"/>
      <c r="AC251" s="3"/>
      <c r="AD251" s="29"/>
    </row>
    <row r="252" spans="1:30" ht="24.95" customHeight="1" x14ac:dyDescent="0.2">
      <c r="A252" s="23" t="str">
        <f t="shared" si="36"/>
        <v>||||||</v>
      </c>
      <c r="B252" s="23" t="str">
        <f t="shared" si="37"/>
        <v>||||</v>
      </c>
      <c r="C252" s="28" t="str">
        <f t="shared" si="38"/>
        <v>|</v>
      </c>
      <c r="D252" s="10"/>
      <c r="E252" s="10"/>
      <c r="F252" s="36"/>
      <c r="G252" s="10"/>
      <c r="H252" s="10"/>
      <c r="I252" s="36"/>
      <c r="J252" s="10"/>
      <c r="K252" s="10"/>
      <c r="L252" s="10"/>
      <c r="M252" s="11"/>
      <c r="N252" s="10"/>
      <c r="O252" s="11"/>
      <c r="P252" s="9"/>
      <c r="Q252" s="10"/>
      <c r="R252" s="3"/>
      <c r="S252" s="3"/>
      <c r="T252" s="3"/>
      <c r="U252" s="33"/>
      <c r="V252" s="9"/>
      <c r="W252" s="13"/>
      <c r="X252" s="10"/>
      <c r="Y252" s="4"/>
      <c r="Z252" s="4"/>
      <c r="AA252" s="4"/>
      <c r="AB252" s="4"/>
      <c r="AC252" s="3"/>
      <c r="AD252" s="29"/>
    </row>
    <row r="253" spans="1:30" ht="24.95" customHeight="1" x14ac:dyDescent="0.2">
      <c r="A253" s="23" t="str">
        <f t="shared" si="36"/>
        <v>||||||</v>
      </c>
      <c r="B253" s="23" t="str">
        <f t="shared" si="37"/>
        <v>||||</v>
      </c>
      <c r="C253" s="28" t="str">
        <f t="shared" si="38"/>
        <v>|</v>
      </c>
      <c r="D253" s="10"/>
      <c r="E253" s="10"/>
      <c r="F253" s="36"/>
      <c r="G253" s="10"/>
      <c r="H253" s="10"/>
      <c r="I253" s="36"/>
      <c r="J253" s="10"/>
      <c r="K253" s="10"/>
      <c r="L253" s="10"/>
      <c r="M253" s="11"/>
      <c r="N253" s="10"/>
      <c r="O253" s="11"/>
      <c r="P253" s="9"/>
      <c r="Q253" s="10"/>
      <c r="R253" s="3"/>
      <c r="S253" s="3"/>
      <c r="T253" s="3"/>
      <c r="U253" s="33"/>
      <c r="V253" s="9"/>
      <c r="W253" s="13"/>
      <c r="X253" s="10"/>
      <c r="Y253" s="4"/>
      <c r="Z253" s="4"/>
      <c r="AA253" s="4"/>
      <c r="AB253" s="4"/>
      <c r="AC253" s="3"/>
      <c r="AD253" s="29"/>
    </row>
    <row r="254" spans="1:30" ht="24.95" customHeight="1" x14ac:dyDescent="0.2">
      <c r="A254" s="23" t="str">
        <f t="shared" si="36"/>
        <v>||||||</v>
      </c>
      <c r="B254" s="23" t="str">
        <f t="shared" si="37"/>
        <v>||||</v>
      </c>
      <c r="C254" s="28" t="str">
        <f t="shared" si="38"/>
        <v>|</v>
      </c>
      <c r="D254" s="10"/>
      <c r="E254" s="10"/>
      <c r="F254" s="36"/>
      <c r="G254" s="10"/>
      <c r="H254" s="10"/>
      <c r="I254" s="36"/>
      <c r="J254" s="10"/>
      <c r="K254" s="10"/>
      <c r="L254" s="10"/>
      <c r="M254" s="11"/>
      <c r="N254" s="10"/>
      <c r="O254" s="11"/>
      <c r="P254" s="9"/>
      <c r="Q254" s="10"/>
      <c r="R254" s="3"/>
      <c r="S254" s="3"/>
      <c r="T254" s="3"/>
      <c r="U254" s="33"/>
      <c r="V254" s="9"/>
      <c r="W254" s="13"/>
      <c r="X254" s="10"/>
      <c r="Y254" s="4"/>
      <c r="Z254" s="4"/>
      <c r="AA254" s="4"/>
      <c r="AB254" s="4"/>
      <c r="AC254" s="3"/>
      <c r="AD254" s="29"/>
    </row>
    <row r="255" spans="1:30" ht="24.95" customHeight="1" x14ac:dyDescent="0.2">
      <c r="A255" s="23" t="str">
        <f t="shared" si="36"/>
        <v>||||||</v>
      </c>
      <c r="B255" s="23" t="str">
        <f t="shared" si="37"/>
        <v>||||</v>
      </c>
      <c r="C255" s="28" t="str">
        <f t="shared" si="38"/>
        <v>|</v>
      </c>
      <c r="D255" s="10"/>
      <c r="E255" s="10"/>
      <c r="F255" s="36"/>
      <c r="G255" s="10"/>
      <c r="H255" s="10"/>
      <c r="I255" s="36"/>
      <c r="J255" s="10"/>
      <c r="K255" s="10"/>
      <c r="L255" s="10"/>
      <c r="M255" s="11"/>
      <c r="N255" s="10"/>
      <c r="O255" s="11"/>
      <c r="P255" s="9"/>
      <c r="Q255" s="10"/>
      <c r="R255" s="3"/>
      <c r="S255" s="3"/>
      <c r="T255" s="3"/>
      <c r="U255" s="33"/>
      <c r="V255" s="9"/>
      <c r="W255" s="13"/>
      <c r="X255" s="10"/>
      <c r="Y255" s="4"/>
      <c r="Z255" s="4"/>
      <c r="AA255" s="4"/>
      <c r="AB255" s="4"/>
      <c r="AC255" s="3"/>
      <c r="AD255" s="29"/>
    </row>
    <row r="256" spans="1:30" ht="24.95" customHeight="1" x14ac:dyDescent="0.2">
      <c r="A256" s="23" t="str">
        <f t="shared" si="36"/>
        <v>||||||</v>
      </c>
      <c r="B256" s="23" t="str">
        <f t="shared" si="37"/>
        <v>||||</v>
      </c>
      <c r="C256" s="28" t="str">
        <f t="shared" si="38"/>
        <v>|</v>
      </c>
      <c r="D256" s="10"/>
      <c r="E256" s="10"/>
      <c r="F256" s="36"/>
      <c r="G256" s="10"/>
      <c r="H256" s="10"/>
      <c r="I256" s="36"/>
      <c r="J256" s="10"/>
      <c r="K256" s="10"/>
      <c r="L256" s="10"/>
      <c r="M256" s="11"/>
      <c r="N256" s="10"/>
      <c r="O256" s="11"/>
      <c r="P256" s="9"/>
      <c r="Q256" s="10"/>
      <c r="R256" s="3"/>
      <c r="S256" s="3"/>
      <c r="T256" s="3"/>
      <c r="U256" s="33"/>
      <c r="V256" s="9"/>
      <c r="W256" s="13"/>
      <c r="X256" s="10"/>
      <c r="Y256" s="4"/>
      <c r="Z256" s="4"/>
      <c r="AA256" s="4"/>
      <c r="AB256" s="4"/>
      <c r="AC256" s="3"/>
      <c r="AD256" s="29"/>
    </row>
    <row r="257" spans="1:30" ht="24.95" customHeight="1" x14ac:dyDescent="0.2">
      <c r="A257" s="23" t="str">
        <f t="shared" si="36"/>
        <v>||||||</v>
      </c>
      <c r="B257" s="23" t="str">
        <f t="shared" si="37"/>
        <v>||||</v>
      </c>
      <c r="C257" s="28" t="str">
        <f t="shared" si="38"/>
        <v>|</v>
      </c>
      <c r="D257" s="10"/>
      <c r="E257" s="10"/>
      <c r="F257" s="36"/>
      <c r="G257" s="10"/>
      <c r="H257" s="10"/>
      <c r="I257" s="36"/>
      <c r="J257" s="10"/>
      <c r="K257" s="10"/>
      <c r="L257" s="10"/>
      <c r="M257" s="11"/>
      <c r="N257" s="10"/>
      <c r="O257" s="11"/>
      <c r="P257" s="9"/>
      <c r="Q257" s="10"/>
      <c r="R257" s="3"/>
      <c r="S257" s="3"/>
      <c r="T257" s="3"/>
      <c r="U257" s="33"/>
      <c r="V257" s="9"/>
      <c r="W257" s="13"/>
      <c r="X257" s="10"/>
      <c r="Y257" s="4"/>
      <c r="Z257" s="4"/>
      <c r="AA257" s="4"/>
      <c r="AB257" s="4"/>
      <c r="AC257" s="3"/>
      <c r="AD257" s="29"/>
    </row>
    <row r="258" spans="1:30" ht="24.95" customHeight="1" x14ac:dyDescent="0.2">
      <c r="A258" s="23" t="str">
        <f t="shared" si="36"/>
        <v>||||||</v>
      </c>
      <c r="B258" s="23" t="str">
        <f t="shared" si="37"/>
        <v>||||</v>
      </c>
      <c r="C258" s="28" t="str">
        <f t="shared" si="38"/>
        <v>|</v>
      </c>
      <c r="D258" s="10"/>
      <c r="E258" s="10"/>
      <c r="F258" s="36"/>
      <c r="G258" s="10"/>
      <c r="H258" s="10"/>
      <c r="I258" s="36"/>
      <c r="J258" s="10"/>
      <c r="K258" s="10"/>
      <c r="L258" s="10"/>
      <c r="M258" s="11"/>
      <c r="N258" s="10"/>
      <c r="O258" s="11"/>
      <c r="P258" s="9"/>
      <c r="Q258" s="10"/>
      <c r="R258" s="3"/>
      <c r="S258" s="3"/>
      <c r="T258" s="3"/>
      <c r="U258" s="33"/>
      <c r="V258" s="9"/>
      <c r="W258" s="13"/>
      <c r="X258" s="10"/>
      <c r="Y258" s="4"/>
      <c r="Z258" s="4"/>
      <c r="AA258" s="4"/>
      <c r="AB258" s="4"/>
      <c r="AC258" s="3"/>
      <c r="AD258" s="29"/>
    </row>
    <row r="259" spans="1:30" ht="24.95" customHeight="1" x14ac:dyDescent="0.2">
      <c r="A259" s="23" t="str">
        <f t="shared" si="36"/>
        <v>||||||</v>
      </c>
      <c r="B259" s="23" t="str">
        <f t="shared" si="37"/>
        <v>||||</v>
      </c>
      <c r="C259" s="28" t="str">
        <f t="shared" si="38"/>
        <v>|</v>
      </c>
      <c r="D259" s="10"/>
      <c r="E259" s="10"/>
      <c r="F259" s="36"/>
      <c r="G259" s="10"/>
      <c r="H259" s="10"/>
      <c r="I259" s="36"/>
      <c r="J259" s="10"/>
      <c r="K259" s="10"/>
      <c r="L259" s="10"/>
      <c r="M259" s="11"/>
      <c r="N259" s="10"/>
      <c r="O259" s="11"/>
      <c r="P259" s="9"/>
      <c r="Q259" s="10"/>
      <c r="R259" s="3"/>
      <c r="S259" s="3"/>
      <c r="T259" s="3"/>
      <c r="U259" s="33"/>
      <c r="V259" s="9"/>
      <c r="W259" s="13"/>
      <c r="X259" s="10"/>
      <c r="Y259" s="4"/>
      <c r="Z259" s="4"/>
      <c r="AA259" s="4"/>
      <c r="AB259" s="4"/>
      <c r="AC259" s="3"/>
      <c r="AD259" s="29"/>
    </row>
    <row r="260" spans="1:30" ht="24.95" customHeight="1" x14ac:dyDescent="0.2">
      <c r="A260" s="23" t="str">
        <f t="shared" si="36"/>
        <v>||||||</v>
      </c>
      <c r="B260" s="23" t="str">
        <f t="shared" si="37"/>
        <v>||||</v>
      </c>
      <c r="C260" s="28" t="str">
        <f t="shared" si="38"/>
        <v>|</v>
      </c>
      <c r="D260" s="10"/>
      <c r="E260" s="10"/>
      <c r="F260" s="36"/>
      <c r="G260" s="10"/>
      <c r="H260" s="10"/>
      <c r="I260" s="36"/>
      <c r="J260" s="10"/>
      <c r="K260" s="10"/>
      <c r="L260" s="10"/>
      <c r="M260" s="11"/>
      <c r="N260" s="10"/>
      <c r="O260" s="11"/>
      <c r="P260" s="9"/>
      <c r="Q260" s="10"/>
      <c r="R260" s="3"/>
      <c r="S260" s="3"/>
      <c r="T260" s="3"/>
      <c r="U260" s="33"/>
      <c r="V260" s="9"/>
      <c r="W260" s="13"/>
      <c r="X260" s="10"/>
      <c r="Y260" s="4"/>
      <c r="Z260" s="4"/>
      <c r="AA260" s="4"/>
      <c r="AB260" s="4"/>
      <c r="AC260" s="3"/>
      <c r="AD260" s="29"/>
    </row>
    <row r="261" spans="1:30" ht="24.95" customHeight="1" x14ac:dyDescent="0.2">
      <c r="A261" s="23" t="str">
        <f t="shared" si="36"/>
        <v>||||||</v>
      </c>
      <c r="B261" s="23" t="str">
        <f t="shared" si="37"/>
        <v>||||</v>
      </c>
      <c r="C261" s="28" t="str">
        <f t="shared" si="38"/>
        <v>|</v>
      </c>
      <c r="D261" s="10"/>
      <c r="E261" s="10"/>
      <c r="F261" s="36"/>
      <c r="G261" s="10"/>
      <c r="H261" s="10"/>
      <c r="I261" s="36"/>
      <c r="J261" s="10"/>
      <c r="K261" s="10"/>
      <c r="L261" s="10"/>
      <c r="M261" s="11"/>
      <c r="N261" s="10"/>
      <c r="O261" s="11"/>
      <c r="P261" s="9"/>
      <c r="Q261" s="10"/>
      <c r="R261" s="3"/>
      <c r="S261" s="3"/>
      <c r="T261" s="3"/>
      <c r="U261" s="33"/>
      <c r="V261" s="9"/>
      <c r="W261" s="13"/>
      <c r="X261" s="10"/>
      <c r="Y261" s="4"/>
      <c r="Z261" s="4"/>
      <c r="AA261" s="4"/>
      <c r="AB261" s="4"/>
      <c r="AC261" s="3"/>
      <c r="AD261" s="29"/>
    </row>
    <row r="262" spans="1:30" ht="24.95" customHeight="1" x14ac:dyDescent="0.2">
      <c r="A262" s="23" t="str">
        <f t="shared" si="36"/>
        <v>||||||</v>
      </c>
      <c r="B262" s="23" t="str">
        <f t="shared" si="37"/>
        <v>||||</v>
      </c>
      <c r="C262" s="28" t="str">
        <f t="shared" si="38"/>
        <v>|</v>
      </c>
      <c r="D262" s="10"/>
      <c r="E262" s="10"/>
      <c r="F262" s="36"/>
      <c r="G262" s="10"/>
      <c r="H262" s="10"/>
      <c r="I262" s="36"/>
      <c r="J262" s="10"/>
      <c r="K262" s="10"/>
      <c r="L262" s="10"/>
      <c r="M262" s="11"/>
      <c r="N262" s="10"/>
      <c r="O262" s="11"/>
      <c r="P262" s="9"/>
      <c r="Q262" s="10"/>
      <c r="R262" s="3"/>
      <c r="S262" s="3"/>
      <c r="T262" s="3"/>
      <c r="U262" s="33"/>
      <c r="V262" s="9"/>
      <c r="W262" s="13"/>
      <c r="X262" s="10"/>
      <c r="Y262" s="4"/>
      <c r="Z262" s="4"/>
      <c r="AA262" s="4"/>
      <c r="AB262" s="4"/>
      <c r="AC262" s="3"/>
      <c r="AD262" s="29"/>
    </row>
    <row r="263" spans="1:30" ht="24.95" customHeight="1" x14ac:dyDescent="0.2">
      <c r="A263" s="23" t="str">
        <f t="shared" si="36"/>
        <v>||||||</v>
      </c>
      <c r="B263" s="23" t="str">
        <f t="shared" si="37"/>
        <v>||||</v>
      </c>
      <c r="C263" s="28" t="str">
        <f t="shared" si="38"/>
        <v>|</v>
      </c>
      <c r="D263" s="10"/>
      <c r="E263" s="10"/>
      <c r="F263" s="36"/>
      <c r="G263" s="10"/>
      <c r="H263" s="10"/>
      <c r="I263" s="36"/>
      <c r="J263" s="10"/>
      <c r="K263" s="10"/>
      <c r="L263" s="10"/>
      <c r="M263" s="11"/>
      <c r="N263" s="10"/>
      <c r="O263" s="11"/>
      <c r="P263" s="9"/>
      <c r="Q263" s="10"/>
      <c r="R263" s="3"/>
      <c r="S263" s="3"/>
      <c r="T263" s="3"/>
      <c r="U263" s="33"/>
      <c r="V263" s="9"/>
      <c r="W263" s="13"/>
      <c r="X263" s="10"/>
      <c r="Y263" s="4"/>
      <c r="Z263" s="4"/>
      <c r="AA263" s="4"/>
      <c r="AB263" s="4"/>
      <c r="AC263" s="3"/>
      <c r="AD263" s="29"/>
    </row>
    <row r="264" spans="1:30" ht="24.95" customHeight="1" x14ac:dyDescent="0.2">
      <c r="A264" s="23" t="str">
        <f t="shared" si="36"/>
        <v>||||||</v>
      </c>
      <c r="B264" s="23" t="str">
        <f t="shared" si="37"/>
        <v>||||</v>
      </c>
      <c r="C264" s="28" t="str">
        <f t="shared" si="38"/>
        <v>|</v>
      </c>
      <c r="D264" s="10"/>
      <c r="E264" s="10"/>
      <c r="F264" s="36"/>
      <c r="G264" s="10"/>
      <c r="H264" s="10"/>
      <c r="I264" s="36"/>
      <c r="J264" s="10"/>
      <c r="K264" s="10"/>
      <c r="L264" s="10"/>
      <c r="M264" s="11"/>
      <c r="N264" s="10"/>
      <c r="O264" s="11"/>
      <c r="P264" s="9"/>
      <c r="Q264" s="10"/>
      <c r="R264" s="3"/>
      <c r="S264" s="3"/>
      <c r="T264" s="3"/>
      <c r="U264" s="33"/>
      <c r="V264" s="9"/>
      <c r="W264" s="13"/>
      <c r="X264" s="10"/>
      <c r="Y264" s="4"/>
      <c r="Z264" s="4"/>
      <c r="AA264" s="4"/>
      <c r="AB264" s="4"/>
      <c r="AC264" s="3"/>
      <c r="AD264" s="29"/>
    </row>
    <row r="265" spans="1:30" ht="24.95" customHeight="1" x14ac:dyDescent="0.2">
      <c r="A265" s="23" t="str">
        <f t="shared" si="36"/>
        <v>||||||</v>
      </c>
      <c r="B265" s="23" t="str">
        <f t="shared" si="37"/>
        <v>||||</v>
      </c>
      <c r="C265" s="28" t="str">
        <f t="shared" si="38"/>
        <v>|</v>
      </c>
      <c r="D265" s="10"/>
      <c r="E265" s="10"/>
      <c r="F265" s="36"/>
      <c r="G265" s="10"/>
      <c r="H265" s="10"/>
      <c r="I265" s="36"/>
      <c r="J265" s="10"/>
      <c r="K265" s="10"/>
      <c r="L265" s="10"/>
      <c r="M265" s="11"/>
      <c r="N265" s="10"/>
      <c r="O265" s="11"/>
      <c r="P265" s="9"/>
      <c r="Q265" s="10"/>
      <c r="R265" s="3"/>
      <c r="S265" s="3"/>
      <c r="T265" s="3"/>
      <c r="U265" s="33"/>
      <c r="V265" s="9"/>
      <c r="W265" s="13"/>
      <c r="X265" s="10"/>
      <c r="Y265" s="4"/>
      <c r="Z265" s="4"/>
      <c r="AA265" s="4"/>
      <c r="AB265" s="4"/>
      <c r="AC265" s="3"/>
      <c r="AD265" s="29"/>
    </row>
    <row r="266" spans="1:30" ht="24.95" customHeight="1" x14ac:dyDescent="0.2">
      <c r="A266" s="23" t="str">
        <f t="shared" si="36"/>
        <v>||||||</v>
      </c>
      <c r="B266" s="23" t="str">
        <f t="shared" si="37"/>
        <v>||||</v>
      </c>
      <c r="C266" s="28" t="str">
        <f t="shared" si="38"/>
        <v>|</v>
      </c>
      <c r="D266" s="10"/>
      <c r="E266" s="10"/>
      <c r="F266" s="36"/>
      <c r="G266" s="10"/>
      <c r="H266" s="10"/>
      <c r="I266" s="36"/>
      <c r="J266" s="10"/>
      <c r="K266" s="10"/>
      <c r="L266" s="10"/>
      <c r="M266" s="11"/>
      <c r="N266" s="10"/>
      <c r="O266" s="11"/>
      <c r="P266" s="9"/>
      <c r="Q266" s="10"/>
      <c r="R266" s="3"/>
      <c r="S266" s="3"/>
      <c r="T266" s="3"/>
      <c r="U266" s="33"/>
      <c r="V266" s="9"/>
      <c r="W266" s="13"/>
      <c r="X266" s="10"/>
      <c r="Y266" s="4"/>
      <c r="Z266" s="4"/>
      <c r="AA266" s="4"/>
      <c r="AB266" s="4"/>
      <c r="AC266" s="3"/>
      <c r="AD266" s="29"/>
    </row>
    <row r="267" spans="1:30" ht="24.95" customHeight="1" x14ac:dyDescent="0.2">
      <c r="A267" s="23" t="str">
        <f t="shared" si="36"/>
        <v>||||||</v>
      </c>
      <c r="B267" s="23" t="str">
        <f t="shared" si="37"/>
        <v>||||</v>
      </c>
      <c r="C267" s="28" t="str">
        <f t="shared" si="38"/>
        <v>|</v>
      </c>
      <c r="D267" s="10"/>
      <c r="E267" s="10"/>
      <c r="F267" s="36"/>
      <c r="G267" s="10"/>
      <c r="H267" s="10"/>
      <c r="I267" s="36"/>
      <c r="J267" s="10"/>
      <c r="K267" s="10"/>
      <c r="L267" s="10"/>
      <c r="M267" s="11"/>
      <c r="N267" s="10"/>
      <c r="O267" s="11"/>
      <c r="P267" s="9"/>
      <c r="Q267" s="10"/>
      <c r="R267" s="3"/>
      <c r="S267" s="3"/>
      <c r="T267" s="3"/>
      <c r="U267" s="33"/>
      <c r="V267" s="9"/>
      <c r="W267" s="13"/>
      <c r="X267" s="10"/>
      <c r="Y267" s="4"/>
      <c r="Z267" s="4"/>
      <c r="AA267" s="4"/>
      <c r="AB267" s="4"/>
      <c r="AC267" s="3"/>
      <c r="AD267" s="29"/>
    </row>
    <row r="268" spans="1:30" ht="24.95" customHeight="1" x14ac:dyDescent="0.2">
      <c r="A268" s="23" t="str">
        <f t="shared" si="36"/>
        <v>||||||</v>
      </c>
      <c r="B268" s="23" t="str">
        <f t="shared" si="37"/>
        <v>||||</v>
      </c>
      <c r="C268" s="28" t="str">
        <f t="shared" si="38"/>
        <v>|</v>
      </c>
      <c r="D268" s="10"/>
      <c r="E268" s="10"/>
      <c r="F268" s="36"/>
      <c r="G268" s="10"/>
      <c r="H268" s="10"/>
      <c r="I268" s="36"/>
      <c r="J268" s="10"/>
      <c r="K268" s="10"/>
      <c r="L268" s="10"/>
      <c r="M268" s="11"/>
      <c r="N268" s="10"/>
      <c r="O268" s="11"/>
      <c r="P268" s="9"/>
      <c r="Q268" s="10"/>
      <c r="R268" s="3"/>
      <c r="S268" s="3"/>
      <c r="T268" s="3"/>
      <c r="U268" s="33"/>
      <c r="V268" s="9"/>
      <c r="W268" s="13"/>
      <c r="X268" s="10"/>
      <c r="Y268" s="4"/>
      <c r="Z268" s="4"/>
      <c r="AA268" s="4"/>
      <c r="AB268" s="4"/>
      <c r="AC268" s="3"/>
      <c r="AD268" s="29"/>
    </row>
    <row r="269" spans="1:30" ht="24.95" customHeight="1" x14ac:dyDescent="0.2">
      <c r="A269" s="23" t="str">
        <f t="shared" si="36"/>
        <v>||||||</v>
      </c>
      <c r="B269" s="23" t="str">
        <f t="shared" si="37"/>
        <v>||||</v>
      </c>
      <c r="C269" s="28" t="str">
        <f t="shared" si="38"/>
        <v>|</v>
      </c>
      <c r="D269" s="10"/>
      <c r="E269" s="10"/>
      <c r="F269" s="36"/>
      <c r="G269" s="10"/>
      <c r="H269" s="10"/>
      <c r="I269" s="36"/>
      <c r="J269" s="10"/>
      <c r="K269" s="10"/>
      <c r="L269" s="10"/>
      <c r="M269" s="11"/>
      <c r="N269" s="10"/>
      <c r="O269" s="11"/>
      <c r="P269" s="9"/>
      <c r="Q269" s="10"/>
      <c r="R269" s="3"/>
      <c r="S269" s="3"/>
      <c r="T269" s="3"/>
      <c r="U269" s="33"/>
      <c r="V269" s="9"/>
      <c r="W269" s="13"/>
      <c r="X269" s="10"/>
      <c r="Y269" s="4"/>
      <c r="Z269" s="4"/>
      <c r="AA269" s="4"/>
      <c r="AB269" s="4"/>
      <c r="AC269" s="3"/>
      <c r="AD269" s="29"/>
    </row>
    <row r="270" spans="1:30" ht="24.95" customHeight="1" x14ac:dyDescent="0.2">
      <c r="A270" s="23" t="str">
        <f t="shared" si="36"/>
        <v>||||||</v>
      </c>
      <c r="B270" s="23" t="str">
        <f t="shared" si="37"/>
        <v>||||</v>
      </c>
      <c r="C270" s="28" t="str">
        <f t="shared" si="38"/>
        <v>|</v>
      </c>
      <c r="D270" s="10"/>
      <c r="E270" s="10"/>
      <c r="F270" s="36"/>
      <c r="G270" s="10"/>
      <c r="H270" s="10"/>
      <c r="I270" s="36"/>
      <c r="J270" s="10"/>
      <c r="K270" s="10"/>
      <c r="L270" s="10"/>
      <c r="M270" s="11"/>
      <c r="N270" s="10"/>
      <c r="O270" s="11"/>
      <c r="P270" s="9"/>
      <c r="Q270" s="10"/>
      <c r="R270" s="3"/>
      <c r="S270" s="3"/>
      <c r="T270" s="3"/>
      <c r="U270" s="33"/>
      <c r="V270" s="9"/>
      <c r="W270" s="13"/>
      <c r="X270" s="10"/>
      <c r="Y270" s="4"/>
      <c r="Z270" s="4"/>
      <c r="AA270" s="4"/>
      <c r="AB270" s="4"/>
      <c r="AC270" s="3"/>
      <c r="AD270" s="29"/>
    </row>
    <row r="271" spans="1:30" ht="24.95" customHeight="1" x14ac:dyDescent="0.2">
      <c r="A271" s="23" t="str">
        <f t="shared" si="36"/>
        <v>||||||</v>
      </c>
      <c r="B271" s="23" t="str">
        <f t="shared" si="37"/>
        <v>||||</v>
      </c>
      <c r="C271" s="28" t="str">
        <f t="shared" si="38"/>
        <v>|</v>
      </c>
      <c r="D271" s="10"/>
      <c r="E271" s="10"/>
      <c r="F271" s="36"/>
      <c r="G271" s="10"/>
      <c r="H271" s="10"/>
      <c r="I271" s="36"/>
      <c r="J271" s="10"/>
      <c r="K271" s="10"/>
      <c r="L271" s="10"/>
      <c r="M271" s="11"/>
      <c r="N271" s="10"/>
      <c r="O271" s="11"/>
      <c r="P271" s="9"/>
      <c r="Q271" s="10"/>
      <c r="R271" s="3"/>
      <c r="S271" s="3"/>
      <c r="T271" s="3"/>
      <c r="U271" s="33"/>
      <c r="V271" s="9"/>
      <c r="W271" s="13"/>
      <c r="X271" s="10"/>
      <c r="Y271" s="4"/>
      <c r="Z271" s="4"/>
      <c r="AA271" s="4"/>
      <c r="AB271" s="4"/>
      <c r="AC271" s="3"/>
      <c r="AD271" s="29"/>
    </row>
    <row r="272" spans="1:30" ht="24.95" customHeight="1" x14ac:dyDescent="0.2">
      <c r="A272" s="23" t="str">
        <f t="shared" si="36"/>
        <v>||||||</v>
      </c>
      <c r="B272" s="23" t="str">
        <f t="shared" si="37"/>
        <v>||||</v>
      </c>
      <c r="C272" s="28" t="str">
        <f t="shared" si="38"/>
        <v>|</v>
      </c>
      <c r="D272" s="10"/>
      <c r="E272" s="10"/>
      <c r="F272" s="36"/>
      <c r="G272" s="10"/>
      <c r="H272" s="10"/>
      <c r="I272" s="36"/>
      <c r="J272" s="10"/>
      <c r="K272" s="10"/>
      <c r="L272" s="10"/>
      <c r="M272" s="11"/>
      <c r="N272" s="10"/>
      <c r="O272" s="11"/>
      <c r="P272" s="9"/>
      <c r="Q272" s="10"/>
      <c r="R272" s="3"/>
      <c r="S272" s="3"/>
      <c r="T272" s="3"/>
      <c r="U272" s="33"/>
      <c r="V272" s="9"/>
      <c r="W272" s="13"/>
      <c r="X272" s="10"/>
      <c r="Y272" s="4"/>
      <c r="Z272" s="4"/>
      <c r="AA272" s="4"/>
      <c r="AB272" s="4"/>
      <c r="AC272" s="3"/>
      <c r="AD272" s="29"/>
    </row>
    <row r="273" spans="1:30" ht="24.95" customHeight="1" x14ac:dyDescent="0.2">
      <c r="A273" s="23" t="str">
        <f t="shared" si="36"/>
        <v>||||||</v>
      </c>
      <c r="B273" s="23" t="str">
        <f t="shared" si="37"/>
        <v>||||</v>
      </c>
      <c r="C273" s="28" t="str">
        <f t="shared" si="38"/>
        <v>|</v>
      </c>
      <c r="D273" s="10"/>
      <c r="E273" s="10"/>
      <c r="F273" s="36"/>
      <c r="G273" s="10"/>
      <c r="H273" s="10"/>
      <c r="I273" s="36"/>
      <c r="J273" s="10"/>
      <c r="K273" s="10"/>
      <c r="L273" s="10"/>
      <c r="M273" s="11"/>
      <c r="N273" s="10"/>
      <c r="O273" s="11"/>
      <c r="P273" s="9"/>
      <c r="Q273" s="10"/>
      <c r="R273" s="3"/>
      <c r="S273" s="3"/>
      <c r="T273" s="3"/>
      <c r="U273" s="33"/>
      <c r="V273" s="9"/>
      <c r="W273" s="13"/>
      <c r="X273" s="10"/>
      <c r="Y273" s="4"/>
      <c r="Z273" s="4"/>
      <c r="AA273" s="4"/>
      <c r="AB273" s="4"/>
      <c r="AC273" s="3"/>
      <c r="AD273" s="29"/>
    </row>
    <row r="274" spans="1:30" ht="24.95" customHeight="1" x14ac:dyDescent="0.2">
      <c r="A274" s="23" t="str">
        <f t="shared" si="36"/>
        <v>||||||</v>
      </c>
      <c r="B274" s="23" t="str">
        <f t="shared" si="37"/>
        <v>||||</v>
      </c>
      <c r="C274" s="28" t="str">
        <f t="shared" si="38"/>
        <v>|</v>
      </c>
      <c r="D274" s="10"/>
      <c r="E274" s="10"/>
      <c r="F274" s="36"/>
      <c r="G274" s="10"/>
      <c r="H274" s="10"/>
      <c r="I274" s="36"/>
      <c r="J274" s="10"/>
      <c r="K274" s="10"/>
      <c r="L274" s="10"/>
      <c r="M274" s="11"/>
      <c r="N274" s="10"/>
      <c r="O274" s="11"/>
      <c r="P274" s="9"/>
      <c r="Q274" s="10"/>
      <c r="R274" s="3"/>
      <c r="S274" s="3"/>
      <c r="T274" s="3"/>
      <c r="U274" s="33"/>
      <c r="V274" s="9"/>
      <c r="W274" s="13"/>
      <c r="X274" s="10"/>
      <c r="Y274" s="4"/>
      <c r="Z274" s="4"/>
      <c r="AA274" s="4"/>
      <c r="AB274" s="4"/>
      <c r="AC274" s="3"/>
      <c r="AD274" s="29"/>
    </row>
    <row r="275" spans="1:30" ht="24.95" customHeight="1" x14ac:dyDescent="0.2">
      <c r="A275" s="23" t="str">
        <f t="shared" si="36"/>
        <v>||||||</v>
      </c>
      <c r="B275" s="23" t="str">
        <f t="shared" si="37"/>
        <v>||||</v>
      </c>
      <c r="C275" s="28" t="str">
        <f t="shared" si="38"/>
        <v>|</v>
      </c>
      <c r="D275" s="10"/>
      <c r="E275" s="10"/>
      <c r="F275" s="36"/>
      <c r="G275" s="10"/>
      <c r="H275" s="10"/>
      <c r="I275" s="36"/>
      <c r="J275" s="10"/>
      <c r="K275" s="10"/>
      <c r="L275" s="10"/>
      <c r="M275" s="11"/>
      <c r="N275" s="10"/>
      <c r="O275" s="11"/>
      <c r="P275" s="9"/>
      <c r="Q275" s="10"/>
      <c r="R275" s="3"/>
      <c r="S275" s="3"/>
      <c r="T275" s="3"/>
      <c r="U275" s="33"/>
      <c r="V275" s="9"/>
      <c r="W275" s="13"/>
      <c r="X275" s="10"/>
      <c r="Y275" s="4"/>
      <c r="Z275" s="4"/>
      <c r="AA275" s="4"/>
      <c r="AB275" s="4"/>
      <c r="AC275" s="3"/>
      <c r="AD275" s="29"/>
    </row>
    <row r="276" spans="1:30" ht="24.95" customHeight="1" x14ac:dyDescent="0.2">
      <c r="A276" s="23" t="str">
        <f t="shared" si="36"/>
        <v>||||||</v>
      </c>
      <c r="B276" s="23" t="str">
        <f t="shared" si="37"/>
        <v>||||</v>
      </c>
      <c r="C276" s="28" t="str">
        <f t="shared" si="38"/>
        <v>|</v>
      </c>
      <c r="D276" s="10"/>
      <c r="E276" s="10"/>
      <c r="F276" s="36"/>
      <c r="G276" s="10"/>
      <c r="H276" s="10"/>
      <c r="I276" s="36"/>
      <c r="J276" s="10"/>
      <c r="K276" s="10"/>
      <c r="L276" s="10"/>
      <c r="M276" s="11"/>
      <c r="N276" s="10"/>
      <c r="O276" s="11"/>
      <c r="P276" s="9"/>
      <c r="Q276" s="10"/>
      <c r="R276" s="3"/>
      <c r="S276" s="3"/>
      <c r="T276" s="3"/>
      <c r="U276" s="33"/>
      <c r="V276" s="9"/>
      <c r="W276" s="13"/>
      <c r="X276" s="10"/>
      <c r="Y276" s="4"/>
      <c r="Z276" s="4"/>
      <c r="AA276" s="4"/>
      <c r="AB276" s="4"/>
      <c r="AC276" s="3"/>
      <c r="AD276" s="29"/>
    </row>
    <row r="277" spans="1:30" ht="24.95" customHeight="1" x14ac:dyDescent="0.2">
      <c r="A277" s="23" t="str">
        <f t="shared" si="36"/>
        <v>||||||</v>
      </c>
      <c r="B277" s="23" t="str">
        <f t="shared" si="37"/>
        <v>||||</v>
      </c>
      <c r="C277" s="28" t="str">
        <f t="shared" si="38"/>
        <v>|</v>
      </c>
      <c r="D277" s="10"/>
      <c r="E277" s="10"/>
      <c r="F277" s="36"/>
      <c r="G277" s="10"/>
      <c r="H277" s="10"/>
      <c r="I277" s="36"/>
      <c r="J277" s="10"/>
      <c r="K277" s="10"/>
      <c r="L277" s="10"/>
      <c r="M277" s="11"/>
      <c r="N277" s="10"/>
      <c r="O277" s="11"/>
      <c r="P277" s="9"/>
      <c r="Q277" s="10"/>
      <c r="R277" s="3"/>
      <c r="S277" s="3"/>
      <c r="T277" s="3"/>
      <c r="U277" s="33"/>
      <c r="V277" s="9"/>
      <c r="W277" s="13"/>
      <c r="X277" s="10"/>
      <c r="Y277" s="4"/>
      <c r="Z277" s="4"/>
      <c r="AA277" s="4"/>
      <c r="AB277" s="4"/>
      <c r="AC277" s="3"/>
      <c r="AD277" s="29"/>
    </row>
    <row r="278" spans="1:30" ht="24.95" customHeight="1" x14ac:dyDescent="0.2">
      <c r="A278" s="23" t="str">
        <f t="shared" si="36"/>
        <v>||||||</v>
      </c>
      <c r="B278" s="23" t="str">
        <f t="shared" si="37"/>
        <v>||||</v>
      </c>
      <c r="C278" s="28" t="str">
        <f t="shared" si="38"/>
        <v>|</v>
      </c>
      <c r="D278" s="10"/>
      <c r="E278" s="10"/>
      <c r="F278" s="36"/>
      <c r="G278" s="10"/>
      <c r="H278" s="10"/>
      <c r="I278" s="36"/>
      <c r="J278" s="10"/>
      <c r="K278" s="10"/>
      <c r="L278" s="10"/>
      <c r="M278" s="11"/>
      <c r="N278" s="10"/>
      <c r="O278" s="11"/>
      <c r="P278" s="9"/>
      <c r="Q278" s="10"/>
      <c r="R278" s="3"/>
      <c r="S278" s="3"/>
      <c r="T278" s="3"/>
      <c r="U278" s="33"/>
      <c r="V278" s="9"/>
      <c r="W278" s="13"/>
      <c r="X278" s="10"/>
      <c r="Y278" s="4"/>
      <c r="Z278" s="4"/>
      <c r="AA278" s="4"/>
      <c r="AB278" s="4"/>
      <c r="AC278" s="3"/>
      <c r="AD278" s="29"/>
    </row>
    <row r="279" spans="1:30" ht="24.95" customHeight="1" x14ac:dyDescent="0.2">
      <c r="A279" s="23" t="str">
        <f t="shared" si="36"/>
        <v>||||||</v>
      </c>
      <c r="B279" s="23" t="str">
        <f t="shared" si="37"/>
        <v>||||</v>
      </c>
      <c r="C279" s="28" t="str">
        <f t="shared" si="38"/>
        <v>|</v>
      </c>
      <c r="D279" s="10"/>
      <c r="E279" s="10"/>
      <c r="F279" s="36"/>
      <c r="G279" s="10"/>
      <c r="H279" s="10"/>
      <c r="I279" s="36"/>
      <c r="J279" s="10"/>
      <c r="K279" s="10"/>
      <c r="L279" s="10"/>
      <c r="M279" s="11"/>
      <c r="N279" s="10"/>
      <c r="O279" s="11"/>
      <c r="P279" s="9"/>
      <c r="Q279" s="10"/>
      <c r="R279" s="3"/>
      <c r="S279" s="3"/>
      <c r="T279" s="3"/>
      <c r="U279" s="33"/>
      <c r="V279" s="9"/>
      <c r="W279" s="13"/>
      <c r="X279" s="10"/>
      <c r="Y279" s="4"/>
      <c r="Z279" s="4"/>
      <c r="AA279" s="4"/>
      <c r="AB279" s="4"/>
      <c r="AC279" s="3"/>
      <c r="AD279" s="29"/>
    </row>
    <row r="280" spans="1:30" ht="24.95" customHeight="1" x14ac:dyDescent="0.2">
      <c r="A280" s="23" t="str">
        <f t="shared" si="36"/>
        <v>||||||</v>
      </c>
      <c r="B280" s="23" t="str">
        <f t="shared" si="37"/>
        <v>||||</v>
      </c>
      <c r="C280" s="28" t="str">
        <f t="shared" si="38"/>
        <v>|</v>
      </c>
      <c r="D280" s="10"/>
      <c r="E280" s="10"/>
      <c r="F280" s="36"/>
      <c r="G280" s="10"/>
      <c r="H280" s="10"/>
      <c r="I280" s="36"/>
      <c r="J280" s="10"/>
      <c r="K280" s="10"/>
      <c r="L280" s="10"/>
      <c r="M280" s="11"/>
      <c r="N280" s="10"/>
      <c r="O280" s="11"/>
      <c r="P280" s="9"/>
      <c r="Q280" s="10"/>
      <c r="R280" s="3"/>
      <c r="S280" s="3"/>
      <c r="T280" s="3"/>
      <c r="U280" s="33"/>
      <c r="V280" s="9"/>
      <c r="W280" s="13"/>
      <c r="X280" s="10"/>
      <c r="Y280" s="4"/>
      <c r="Z280" s="4"/>
      <c r="AA280" s="4"/>
      <c r="AB280" s="4"/>
      <c r="AC280" s="3"/>
      <c r="AD280" s="29"/>
    </row>
    <row r="281" spans="1:30" ht="24.95" customHeight="1" x14ac:dyDescent="0.2">
      <c r="A281" s="23" t="str">
        <f t="shared" si="36"/>
        <v>||||||</v>
      </c>
      <c r="B281" s="23" t="str">
        <f t="shared" si="37"/>
        <v>||||</v>
      </c>
      <c r="C281" s="28" t="str">
        <f t="shared" si="38"/>
        <v>|</v>
      </c>
      <c r="D281" s="10"/>
      <c r="E281" s="10"/>
      <c r="F281" s="36"/>
      <c r="G281" s="10"/>
      <c r="H281" s="10"/>
      <c r="I281" s="36"/>
      <c r="J281" s="10"/>
      <c r="K281" s="10"/>
      <c r="L281" s="10"/>
      <c r="M281" s="11"/>
      <c r="N281" s="10"/>
      <c r="O281" s="11"/>
      <c r="P281" s="9"/>
      <c r="Q281" s="10"/>
      <c r="R281" s="3"/>
      <c r="S281" s="3"/>
      <c r="T281" s="3"/>
      <c r="U281" s="33"/>
      <c r="V281" s="9"/>
      <c r="W281" s="13"/>
      <c r="X281" s="10"/>
      <c r="Y281" s="4"/>
      <c r="Z281" s="4"/>
      <c r="AA281" s="4"/>
      <c r="AB281" s="4"/>
      <c r="AC281" s="3"/>
      <c r="AD281" s="29"/>
    </row>
    <row r="282" spans="1:30" ht="24.95" customHeight="1" x14ac:dyDescent="0.2">
      <c r="A282" s="23" t="str">
        <f t="shared" si="36"/>
        <v>||||||</v>
      </c>
      <c r="B282" s="23" t="str">
        <f t="shared" si="37"/>
        <v>||||</v>
      </c>
      <c r="C282" s="28" t="str">
        <f t="shared" si="38"/>
        <v>|</v>
      </c>
      <c r="D282" s="10"/>
      <c r="E282" s="10"/>
      <c r="F282" s="36"/>
      <c r="G282" s="10"/>
      <c r="H282" s="10"/>
      <c r="I282" s="36"/>
      <c r="J282" s="10"/>
      <c r="K282" s="10"/>
      <c r="L282" s="10"/>
      <c r="M282" s="11"/>
      <c r="N282" s="10"/>
      <c r="O282" s="11"/>
      <c r="P282" s="9"/>
      <c r="Q282" s="10"/>
      <c r="R282" s="3"/>
      <c r="S282" s="3"/>
      <c r="T282" s="3"/>
      <c r="U282" s="33"/>
      <c r="V282" s="9"/>
      <c r="W282" s="13"/>
      <c r="X282" s="10"/>
      <c r="Y282" s="4"/>
      <c r="Z282" s="4"/>
      <c r="AA282" s="4"/>
      <c r="AB282" s="4"/>
      <c r="AC282" s="3"/>
      <c r="AD282" s="29"/>
    </row>
    <row r="283" spans="1:30" ht="24.95" customHeight="1" x14ac:dyDescent="0.2">
      <c r="A283" s="23" t="str">
        <f t="shared" si="36"/>
        <v>||||||</v>
      </c>
      <c r="B283" s="23" t="str">
        <f t="shared" si="37"/>
        <v>||||</v>
      </c>
      <c r="C283" s="28" t="str">
        <f t="shared" si="38"/>
        <v>|</v>
      </c>
      <c r="D283" s="10"/>
      <c r="E283" s="10"/>
      <c r="F283" s="36"/>
      <c r="G283" s="10"/>
      <c r="H283" s="10"/>
      <c r="I283" s="36"/>
      <c r="J283" s="10"/>
      <c r="K283" s="10"/>
      <c r="L283" s="10"/>
      <c r="M283" s="11"/>
      <c r="N283" s="10"/>
      <c r="O283" s="11"/>
      <c r="P283" s="9"/>
      <c r="Q283" s="10"/>
      <c r="R283" s="3"/>
      <c r="S283" s="3"/>
      <c r="T283" s="3"/>
      <c r="U283" s="33"/>
      <c r="V283" s="9"/>
      <c r="W283" s="13"/>
      <c r="X283" s="10"/>
      <c r="Y283" s="4"/>
      <c r="Z283" s="4"/>
      <c r="AA283" s="4"/>
      <c r="AB283" s="4"/>
      <c r="AC283" s="3"/>
      <c r="AD283" s="29"/>
    </row>
    <row r="284" spans="1:30" ht="24.95" customHeight="1" x14ac:dyDescent="0.2">
      <c r="A284" s="23" t="str">
        <f t="shared" si="36"/>
        <v>||||||</v>
      </c>
      <c r="B284" s="23" t="str">
        <f t="shared" si="37"/>
        <v>||||</v>
      </c>
      <c r="C284" s="28" t="str">
        <f t="shared" si="38"/>
        <v>|</v>
      </c>
      <c r="D284" s="10"/>
      <c r="E284" s="10"/>
      <c r="F284" s="36"/>
      <c r="G284" s="10"/>
      <c r="H284" s="10"/>
      <c r="I284" s="36"/>
      <c r="J284" s="10"/>
      <c r="K284" s="10"/>
      <c r="L284" s="10"/>
      <c r="M284" s="11"/>
      <c r="N284" s="10"/>
      <c r="O284" s="11"/>
      <c r="P284" s="9"/>
      <c r="Q284" s="10"/>
      <c r="R284" s="3"/>
      <c r="S284" s="3"/>
      <c r="T284" s="3"/>
      <c r="U284" s="33"/>
      <c r="V284" s="9"/>
      <c r="W284" s="13"/>
      <c r="X284" s="10"/>
      <c r="Y284" s="4"/>
      <c r="Z284" s="4"/>
      <c r="AA284" s="4"/>
      <c r="AB284" s="4"/>
      <c r="AC284" s="3"/>
      <c r="AD284" s="29"/>
    </row>
    <row r="285" spans="1:30" ht="24.95" customHeight="1" x14ac:dyDescent="0.2">
      <c r="A285" s="23" t="str">
        <f t="shared" si="36"/>
        <v>||||||</v>
      </c>
      <c r="B285" s="23" t="str">
        <f t="shared" si="37"/>
        <v>||||</v>
      </c>
      <c r="C285" s="28" t="str">
        <f t="shared" si="38"/>
        <v>|</v>
      </c>
      <c r="D285" s="10"/>
      <c r="E285" s="10"/>
      <c r="F285" s="36"/>
      <c r="G285" s="10"/>
      <c r="H285" s="10"/>
      <c r="I285" s="36"/>
      <c r="J285" s="10"/>
      <c r="K285" s="10"/>
      <c r="L285" s="10"/>
      <c r="M285" s="11"/>
      <c r="N285" s="10"/>
      <c r="O285" s="11"/>
      <c r="P285" s="9"/>
      <c r="Q285" s="10"/>
      <c r="R285" s="3"/>
      <c r="S285" s="3"/>
      <c r="T285" s="3"/>
      <c r="U285" s="33"/>
      <c r="V285" s="9"/>
      <c r="W285" s="13"/>
      <c r="X285" s="10"/>
      <c r="Y285" s="4"/>
      <c r="Z285" s="4"/>
      <c r="AA285" s="4"/>
      <c r="AB285" s="4"/>
      <c r="AC285" s="3"/>
      <c r="AD285" s="29"/>
    </row>
    <row r="286" spans="1:30" ht="24.95" customHeight="1" x14ac:dyDescent="0.2">
      <c r="A286" s="23" t="str">
        <f t="shared" si="36"/>
        <v>||||||</v>
      </c>
      <c r="B286" s="23" t="str">
        <f t="shared" si="37"/>
        <v>||||</v>
      </c>
      <c r="C286" s="28" t="str">
        <f t="shared" si="38"/>
        <v>|</v>
      </c>
      <c r="D286" s="10"/>
      <c r="E286" s="10"/>
      <c r="F286" s="36"/>
      <c r="G286" s="10"/>
      <c r="H286" s="10"/>
      <c r="I286" s="36"/>
      <c r="J286" s="10"/>
      <c r="K286" s="10"/>
      <c r="L286" s="10"/>
      <c r="M286" s="11"/>
      <c r="N286" s="10"/>
      <c r="O286" s="11"/>
      <c r="P286" s="9"/>
      <c r="Q286" s="10"/>
      <c r="R286" s="3"/>
      <c r="S286" s="3"/>
      <c r="T286" s="3"/>
      <c r="U286" s="33"/>
      <c r="V286" s="9"/>
      <c r="W286" s="13"/>
      <c r="X286" s="10"/>
      <c r="Y286" s="4"/>
      <c r="Z286" s="4"/>
      <c r="AA286" s="4"/>
      <c r="AB286" s="4"/>
      <c r="AC286" s="3"/>
      <c r="AD286" s="29"/>
    </row>
    <row r="287" spans="1:30" ht="24.95" customHeight="1" x14ac:dyDescent="0.2">
      <c r="A287" s="23" t="str">
        <f t="shared" si="36"/>
        <v>||||||</v>
      </c>
      <c r="B287" s="23" t="str">
        <f t="shared" si="37"/>
        <v>||||</v>
      </c>
      <c r="C287" s="28" t="str">
        <f t="shared" si="38"/>
        <v>|</v>
      </c>
      <c r="D287" s="10"/>
      <c r="E287" s="10"/>
      <c r="F287" s="36"/>
      <c r="G287" s="10"/>
      <c r="H287" s="10"/>
      <c r="I287" s="36"/>
      <c r="J287" s="10"/>
      <c r="K287" s="10"/>
      <c r="L287" s="10"/>
      <c r="M287" s="11"/>
      <c r="N287" s="10"/>
      <c r="O287" s="11"/>
      <c r="P287" s="9"/>
      <c r="Q287" s="10"/>
      <c r="R287" s="3"/>
      <c r="S287" s="3"/>
      <c r="T287" s="3"/>
      <c r="U287" s="33"/>
      <c r="V287" s="9"/>
      <c r="W287" s="13"/>
      <c r="X287" s="10"/>
      <c r="Y287" s="4"/>
      <c r="Z287" s="4"/>
      <c r="AA287" s="4"/>
      <c r="AB287" s="4"/>
      <c r="AC287" s="3"/>
      <c r="AD287" s="29"/>
    </row>
    <row r="288" spans="1:30" ht="24.95" customHeight="1" x14ac:dyDescent="0.2">
      <c r="A288" s="23" t="str">
        <f t="shared" si="36"/>
        <v>||||||</v>
      </c>
      <c r="B288" s="23" t="str">
        <f t="shared" si="37"/>
        <v>||||</v>
      </c>
      <c r="C288" s="28" t="str">
        <f t="shared" si="38"/>
        <v>|</v>
      </c>
      <c r="D288" s="10"/>
      <c r="E288" s="10"/>
      <c r="F288" s="36"/>
      <c r="G288" s="10"/>
      <c r="H288" s="10"/>
      <c r="I288" s="36"/>
      <c r="J288" s="10"/>
      <c r="K288" s="10"/>
      <c r="L288" s="10"/>
      <c r="M288" s="11"/>
      <c r="N288" s="10"/>
      <c r="O288" s="11"/>
      <c r="P288" s="9"/>
      <c r="Q288" s="10"/>
      <c r="R288" s="3"/>
      <c r="S288" s="3"/>
      <c r="T288" s="3"/>
      <c r="U288" s="33"/>
      <c r="V288" s="9"/>
      <c r="W288" s="13"/>
      <c r="X288" s="10"/>
      <c r="Y288" s="4"/>
      <c r="Z288" s="4"/>
      <c r="AA288" s="4"/>
      <c r="AB288" s="4"/>
      <c r="AC288" s="3"/>
      <c r="AD288" s="29"/>
    </row>
    <row r="289" spans="1:30" ht="24.95" customHeight="1" x14ac:dyDescent="0.2">
      <c r="A289" s="23" t="str">
        <f t="shared" si="36"/>
        <v>||||||</v>
      </c>
      <c r="B289" s="23" t="str">
        <f t="shared" si="37"/>
        <v>||||</v>
      </c>
      <c r="C289" s="28" t="str">
        <f t="shared" si="38"/>
        <v>|</v>
      </c>
      <c r="D289" s="10"/>
      <c r="E289" s="10"/>
      <c r="F289" s="36"/>
      <c r="G289" s="10"/>
      <c r="H289" s="10"/>
      <c r="I289" s="36"/>
      <c r="J289" s="10"/>
      <c r="K289" s="10"/>
      <c r="L289" s="10"/>
      <c r="M289" s="11"/>
      <c r="N289" s="10"/>
      <c r="O289" s="11"/>
      <c r="P289" s="9"/>
      <c r="Q289" s="10"/>
      <c r="R289" s="3"/>
      <c r="S289" s="3"/>
      <c r="T289" s="3"/>
      <c r="U289" s="33"/>
      <c r="V289" s="9"/>
      <c r="W289" s="13"/>
      <c r="X289" s="10"/>
      <c r="Y289" s="4"/>
      <c r="Z289" s="4"/>
      <c r="AA289" s="4"/>
      <c r="AB289" s="4"/>
      <c r="AC289" s="3"/>
      <c r="AD289" s="29"/>
    </row>
    <row r="290" spans="1:30" ht="24.95" customHeight="1" x14ac:dyDescent="0.2">
      <c r="A290" s="23" t="str">
        <f t="shared" si="36"/>
        <v>||||||</v>
      </c>
      <c r="B290" s="23" t="str">
        <f t="shared" si="37"/>
        <v>||||</v>
      </c>
      <c r="C290" s="28" t="str">
        <f t="shared" si="38"/>
        <v>|</v>
      </c>
      <c r="D290" s="10"/>
      <c r="E290" s="10"/>
      <c r="F290" s="36"/>
      <c r="G290" s="10"/>
      <c r="H290" s="10"/>
      <c r="I290" s="36"/>
      <c r="J290" s="10"/>
      <c r="K290" s="10"/>
      <c r="L290" s="10"/>
      <c r="M290" s="11"/>
      <c r="N290" s="10"/>
      <c r="O290" s="11"/>
      <c r="P290" s="9"/>
      <c r="Q290" s="10"/>
      <c r="R290" s="3"/>
      <c r="S290" s="3"/>
      <c r="T290" s="3"/>
      <c r="U290" s="33"/>
      <c r="V290" s="9"/>
      <c r="W290" s="13"/>
      <c r="X290" s="10"/>
      <c r="Y290" s="4"/>
      <c r="Z290" s="4"/>
      <c r="AA290" s="4"/>
      <c r="AB290" s="4"/>
      <c r="AC290" s="3"/>
      <c r="AD290" s="29"/>
    </row>
    <row r="291" spans="1:30" ht="24.95" customHeight="1" x14ac:dyDescent="0.2">
      <c r="A291" s="23" t="str">
        <f t="shared" si="36"/>
        <v>||||||</v>
      </c>
      <c r="B291" s="23" t="str">
        <f t="shared" si="37"/>
        <v>||||</v>
      </c>
      <c r="C291" s="28" t="str">
        <f t="shared" si="38"/>
        <v>|</v>
      </c>
      <c r="D291" s="10"/>
      <c r="E291" s="10"/>
      <c r="F291" s="36"/>
      <c r="G291" s="10"/>
      <c r="H291" s="10"/>
      <c r="I291" s="36"/>
      <c r="J291" s="10"/>
      <c r="K291" s="10"/>
      <c r="L291" s="10"/>
      <c r="M291" s="11"/>
      <c r="N291" s="10"/>
      <c r="O291" s="11"/>
      <c r="P291" s="9"/>
      <c r="Q291" s="10"/>
      <c r="R291" s="3"/>
      <c r="S291" s="3"/>
      <c r="T291" s="3"/>
      <c r="U291" s="33"/>
      <c r="V291" s="9"/>
      <c r="W291" s="13"/>
      <c r="X291" s="10"/>
      <c r="Y291" s="4"/>
      <c r="Z291" s="4"/>
      <c r="AA291" s="4"/>
      <c r="AB291" s="4"/>
      <c r="AC291" s="3"/>
      <c r="AD291" s="29"/>
    </row>
    <row r="292" spans="1:30" ht="24.95" customHeight="1" x14ac:dyDescent="0.2">
      <c r="A292" s="23" t="str">
        <f t="shared" si="36"/>
        <v>||||||</v>
      </c>
      <c r="B292" s="23" t="str">
        <f t="shared" si="37"/>
        <v>||||</v>
      </c>
      <c r="C292" s="28" t="str">
        <f t="shared" si="38"/>
        <v>|</v>
      </c>
      <c r="D292" s="10"/>
      <c r="E292" s="10"/>
      <c r="F292" s="36"/>
      <c r="G292" s="10"/>
      <c r="H292" s="10"/>
      <c r="I292" s="36"/>
      <c r="J292" s="10"/>
      <c r="K292" s="10"/>
      <c r="L292" s="10"/>
      <c r="M292" s="11"/>
      <c r="N292" s="10"/>
      <c r="O292" s="11"/>
      <c r="P292" s="9"/>
      <c r="Q292" s="10"/>
      <c r="R292" s="3"/>
      <c r="S292" s="3"/>
      <c r="T292" s="3"/>
      <c r="U292" s="33"/>
      <c r="V292" s="9"/>
      <c r="W292" s="13"/>
      <c r="X292" s="10"/>
      <c r="Y292" s="4"/>
      <c r="Z292" s="4"/>
      <c r="AA292" s="4"/>
      <c r="AB292" s="4"/>
      <c r="AC292" s="3"/>
      <c r="AD292" s="29"/>
    </row>
    <row r="293" spans="1:30" ht="24.95" customHeight="1" x14ac:dyDescent="0.2">
      <c r="A293" s="23" t="str">
        <f t="shared" si="36"/>
        <v>||||||</v>
      </c>
      <c r="B293" s="23" t="str">
        <f t="shared" si="37"/>
        <v>||||</v>
      </c>
      <c r="C293" s="28" t="str">
        <f t="shared" si="38"/>
        <v>|</v>
      </c>
      <c r="D293" s="10"/>
      <c r="E293" s="10"/>
      <c r="F293" s="36"/>
      <c r="G293" s="10"/>
      <c r="H293" s="10"/>
      <c r="I293" s="36"/>
      <c r="J293" s="10"/>
      <c r="K293" s="10"/>
      <c r="L293" s="10"/>
      <c r="M293" s="11"/>
      <c r="N293" s="10"/>
      <c r="O293" s="11"/>
      <c r="P293" s="9"/>
      <c r="Q293" s="10"/>
      <c r="R293" s="3"/>
      <c r="S293" s="3"/>
      <c r="T293" s="3"/>
      <c r="U293" s="33"/>
      <c r="V293" s="9"/>
      <c r="W293" s="13"/>
      <c r="X293" s="10"/>
      <c r="Y293" s="4"/>
      <c r="Z293" s="4"/>
      <c r="AA293" s="4"/>
      <c r="AB293" s="4"/>
      <c r="AC293" s="3"/>
      <c r="AD293" s="29"/>
    </row>
    <row r="294" spans="1:30" ht="24.95" customHeight="1" x14ac:dyDescent="0.2">
      <c r="A294" s="23" t="str">
        <f t="shared" si="36"/>
        <v>||||||</v>
      </c>
      <c r="B294" s="23" t="str">
        <f t="shared" si="37"/>
        <v>||||</v>
      </c>
      <c r="C294" s="28" t="str">
        <f t="shared" si="38"/>
        <v>|</v>
      </c>
      <c r="D294" s="10"/>
      <c r="E294" s="10"/>
      <c r="F294" s="36"/>
      <c r="G294" s="10"/>
      <c r="H294" s="10"/>
      <c r="I294" s="36"/>
      <c r="J294" s="10"/>
      <c r="K294" s="10"/>
      <c r="L294" s="10"/>
      <c r="M294" s="11"/>
      <c r="N294" s="10"/>
      <c r="O294" s="11"/>
      <c r="P294" s="9"/>
      <c r="Q294" s="10"/>
      <c r="R294" s="3"/>
      <c r="S294" s="3"/>
      <c r="T294" s="3"/>
      <c r="U294" s="33"/>
      <c r="V294" s="9"/>
      <c r="W294" s="13"/>
      <c r="X294" s="10"/>
      <c r="Y294" s="4"/>
      <c r="Z294" s="4"/>
      <c r="AA294" s="4"/>
      <c r="AB294" s="4"/>
      <c r="AC294" s="3"/>
      <c r="AD294" s="29"/>
    </row>
    <row r="295" spans="1:30" ht="24.95" customHeight="1" x14ac:dyDescent="0.2">
      <c r="A295" s="23" t="str">
        <f t="shared" si="36"/>
        <v>||||||</v>
      </c>
      <c r="B295" s="23" t="str">
        <f t="shared" si="37"/>
        <v>||||</v>
      </c>
      <c r="C295" s="28" t="str">
        <f t="shared" si="38"/>
        <v>|</v>
      </c>
      <c r="D295" s="10"/>
      <c r="E295" s="10"/>
      <c r="F295" s="36"/>
      <c r="G295" s="10"/>
      <c r="H295" s="10"/>
      <c r="I295" s="36"/>
      <c r="J295" s="10"/>
      <c r="K295" s="10"/>
      <c r="L295" s="10"/>
      <c r="M295" s="11"/>
      <c r="N295" s="10"/>
      <c r="O295" s="11"/>
      <c r="P295" s="9"/>
      <c r="Q295" s="10"/>
      <c r="R295" s="3"/>
      <c r="S295" s="3"/>
      <c r="T295" s="3"/>
      <c r="U295" s="33"/>
      <c r="V295" s="9"/>
      <c r="W295" s="13"/>
      <c r="X295" s="10"/>
      <c r="Y295" s="4"/>
      <c r="Z295" s="4"/>
      <c r="AA295" s="4"/>
      <c r="AB295" s="4"/>
      <c r="AC295" s="3"/>
      <c r="AD295" s="29"/>
    </row>
    <row r="296" spans="1:30" ht="24.95" customHeight="1" x14ac:dyDescent="0.2">
      <c r="A296" s="23" t="str">
        <f t="shared" si="36"/>
        <v>||||||</v>
      </c>
      <c r="B296" s="23" t="str">
        <f t="shared" si="37"/>
        <v>||||</v>
      </c>
      <c r="C296" s="28" t="str">
        <f t="shared" si="38"/>
        <v>|</v>
      </c>
      <c r="D296" s="10"/>
      <c r="E296" s="10"/>
      <c r="F296" s="36"/>
      <c r="G296" s="10"/>
      <c r="H296" s="10"/>
      <c r="I296" s="36"/>
      <c r="J296" s="10"/>
      <c r="K296" s="10"/>
      <c r="L296" s="10"/>
      <c r="M296" s="11"/>
      <c r="N296" s="10"/>
      <c r="O296" s="11"/>
      <c r="P296" s="9"/>
      <c r="Q296" s="10"/>
      <c r="R296" s="3"/>
      <c r="S296" s="3"/>
      <c r="T296" s="3"/>
      <c r="U296" s="33"/>
      <c r="V296" s="9"/>
      <c r="W296" s="13"/>
      <c r="X296" s="10"/>
      <c r="Y296" s="4"/>
      <c r="Z296" s="4"/>
      <c r="AA296" s="4"/>
      <c r="AB296" s="4"/>
      <c r="AC296" s="3"/>
      <c r="AD296" s="29"/>
    </row>
    <row r="297" spans="1:30" ht="24.95" customHeight="1" x14ac:dyDescent="0.2">
      <c r="A297" s="23" t="str">
        <f t="shared" si="36"/>
        <v>||||||</v>
      </c>
      <c r="B297" s="23" t="str">
        <f t="shared" si="37"/>
        <v>||||</v>
      </c>
      <c r="C297" s="28" t="str">
        <f t="shared" si="38"/>
        <v>|</v>
      </c>
      <c r="D297" s="10"/>
      <c r="E297" s="10"/>
      <c r="F297" s="36"/>
      <c r="G297" s="10"/>
      <c r="H297" s="10"/>
      <c r="I297" s="36"/>
      <c r="J297" s="10"/>
      <c r="K297" s="10"/>
      <c r="L297" s="10"/>
      <c r="M297" s="11"/>
      <c r="N297" s="10"/>
      <c r="O297" s="11"/>
      <c r="P297" s="9"/>
      <c r="Q297" s="10"/>
      <c r="R297" s="3"/>
      <c r="S297" s="3"/>
      <c r="T297" s="3"/>
      <c r="U297" s="33"/>
      <c r="V297" s="9"/>
      <c r="W297" s="13"/>
      <c r="X297" s="10"/>
      <c r="Y297" s="4"/>
      <c r="Z297" s="4"/>
      <c r="AA297" s="4"/>
      <c r="AB297" s="4"/>
      <c r="AC297" s="3"/>
      <c r="AD297" s="29"/>
    </row>
    <row r="298" spans="1:30" ht="24.95" customHeight="1" x14ac:dyDescent="0.2">
      <c r="A298" s="23" t="str">
        <f t="shared" si="36"/>
        <v>||||||</v>
      </c>
      <c r="B298" s="23" t="str">
        <f t="shared" si="37"/>
        <v>||||</v>
      </c>
      <c r="C298" s="28" t="str">
        <f t="shared" si="38"/>
        <v>|</v>
      </c>
      <c r="D298" s="10"/>
      <c r="E298" s="10"/>
      <c r="F298" s="36"/>
      <c r="G298" s="10"/>
      <c r="H298" s="10"/>
      <c r="I298" s="36"/>
      <c r="J298" s="10"/>
      <c r="K298" s="10"/>
      <c r="L298" s="10"/>
      <c r="M298" s="11"/>
      <c r="N298" s="10"/>
      <c r="O298" s="11"/>
      <c r="P298" s="9"/>
      <c r="Q298" s="10"/>
      <c r="R298" s="3"/>
      <c r="S298" s="3"/>
      <c r="T298" s="3"/>
      <c r="U298" s="33"/>
      <c r="V298" s="9"/>
      <c r="W298" s="13"/>
      <c r="X298" s="10"/>
      <c r="Y298" s="4"/>
      <c r="Z298" s="4"/>
      <c r="AA298" s="4"/>
      <c r="AB298" s="4"/>
      <c r="AC298" s="3"/>
      <c r="AD298" s="29"/>
    </row>
    <row r="299" spans="1:30" ht="24.95" customHeight="1" x14ac:dyDescent="0.2">
      <c r="A299" s="23" t="str">
        <f t="shared" si="36"/>
        <v>||||||</v>
      </c>
      <c r="B299" s="23" t="str">
        <f t="shared" si="37"/>
        <v>||||</v>
      </c>
      <c r="C299" s="28" t="str">
        <f t="shared" si="38"/>
        <v>|</v>
      </c>
      <c r="D299" s="10"/>
      <c r="E299" s="10"/>
      <c r="F299" s="36"/>
      <c r="G299" s="10"/>
      <c r="H299" s="10"/>
      <c r="I299" s="36"/>
      <c r="J299" s="10"/>
      <c r="K299" s="10"/>
      <c r="L299" s="10"/>
      <c r="M299" s="11"/>
      <c r="N299" s="10"/>
      <c r="O299" s="11"/>
      <c r="P299" s="9"/>
      <c r="Q299" s="10"/>
      <c r="R299" s="3"/>
      <c r="S299" s="3"/>
      <c r="T299" s="3"/>
      <c r="U299" s="33"/>
      <c r="V299" s="9"/>
      <c r="W299" s="13"/>
      <c r="X299" s="10"/>
      <c r="Y299" s="4"/>
      <c r="Z299" s="4"/>
      <c r="AA299" s="4"/>
      <c r="AB299" s="4"/>
      <c r="AC299" s="3"/>
      <c r="AD299" s="29"/>
    </row>
    <row r="300" spans="1:30" ht="24.95" customHeight="1" x14ac:dyDescent="0.2">
      <c r="A300" s="23" t="str">
        <f t="shared" si="36"/>
        <v>||||||</v>
      </c>
      <c r="B300" s="23" t="str">
        <f t="shared" si="37"/>
        <v>||||</v>
      </c>
      <c r="C300" s="28" t="str">
        <f t="shared" si="38"/>
        <v>|</v>
      </c>
      <c r="D300" s="10"/>
      <c r="E300" s="10"/>
      <c r="F300" s="36"/>
      <c r="G300" s="10"/>
      <c r="H300" s="10"/>
      <c r="I300" s="36"/>
      <c r="J300" s="10"/>
      <c r="K300" s="10"/>
      <c r="L300" s="10"/>
      <c r="M300" s="11"/>
      <c r="N300" s="10"/>
      <c r="O300" s="11"/>
      <c r="P300" s="9"/>
      <c r="Q300" s="10"/>
      <c r="R300" s="3"/>
      <c r="S300" s="3"/>
      <c r="T300" s="3"/>
      <c r="U300" s="33"/>
      <c r="V300" s="9"/>
      <c r="W300" s="13"/>
      <c r="X300" s="10"/>
      <c r="Y300" s="4"/>
      <c r="Z300" s="4"/>
      <c r="AA300" s="4"/>
      <c r="AB300" s="4"/>
      <c r="AC300" s="3"/>
      <c r="AD300" s="29"/>
    </row>
    <row r="301" spans="1:30" ht="24.95" customHeight="1" x14ac:dyDescent="0.2">
      <c r="A301" s="23" t="str">
        <f t="shared" si="36"/>
        <v>||||||</v>
      </c>
      <c r="B301" s="23" t="str">
        <f t="shared" si="37"/>
        <v>||||</v>
      </c>
      <c r="C301" s="28" t="str">
        <f t="shared" si="38"/>
        <v>|</v>
      </c>
      <c r="D301" s="10"/>
      <c r="E301" s="10"/>
      <c r="F301" s="36"/>
      <c r="G301" s="10"/>
      <c r="H301" s="10"/>
      <c r="I301" s="36"/>
      <c r="J301" s="10"/>
      <c r="K301" s="10"/>
      <c r="L301" s="10"/>
      <c r="M301" s="11"/>
      <c r="N301" s="10"/>
      <c r="O301" s="11"/>
      <c r="P301" s="9"/>
      <c r="Q301" s="10"/>
      <c r="R301" s="3"/>
      <c r="S301" s="3"/>
      <c r="T301" s="3"/>
      <c r="U301" s="33"/>
      <c r="V301" s="9"/>
      <c r="W301" s="13"/>
      <c r="X301" s="10"/>
      <c r="Y301" s="4"/>
      <c r="Z301" s="4"/>
      <c r="AA301" s="4"/>
      <c r="AB301" s="4"/>
      <c r="AC301" s="3"/>
      <c r="AD301" s="29"/>
    </row>
    <row r="302" spans="1:30" ht="24.95" customHeight="1" x14ac:dyDescent="0.2">
      <c r="A302" s="23" t="str">
        <f t="shared" si="36"/>
        <v>||||||</v>
      </c>
      <c r="B302" s="23" t="str">
        <f t="shared" si="37"/>
        <v>||||</v>
      </c>
      <c r="C302" s="28" t="str">
        <f t="shared" si="38"/>
        <v>|</v>
      </c>
      <c r="D302" s="10"/>
      <c r="E302" s="10"/>
      <c r="F302" s="36"/>
      <c r="G302" s="10"/>
      <c r="H302" s="10"/>
      <c r="I302" s="36"/>
      <c r="J302" s="10"/>
      <c r="K302" s="10"/>
      <c r="L302" s="10"/>
      <c r="M302" s="11"/>
      <c r="N302" s="10"/>
      <c r="O302" s="11"/>
      <c r="P302" s="9"/>
      <c r="Q302" s="10"/>
      <c r="R302" s="3"/>
      <c r="S302" s="3"/>
      <c r="T302" s="3"/>
      <c r="U302" s="33"/>
      <c r="V302" s="9"/>
      <c r="W302" s="13"/>
      <c r="X302" s="10"/>
      <c r="Y302" s="4"/>
      <c r="Z302" s="4"/>
      <c r="AA302" s="4"/>
      <c r="AB302" s="4"/>
      <c r="AC302" s="3"/>
      <c r="AD302" s="29"/>
    </row>
    <row r="303" spans="1:30" ht="24.95" customHeight="1" x14ac:dyDescent="0.2">
      <c r="A303" s="23" t="str">
        <f t="shared" si="36"/>
        <v>||||||</v>
      </c>
      <c r="B303" s="23" t="str">
        <f t="shared" si="37"/>
        <v>||||</v>
      </c>
      <c r="C303" s="28" t="str">
        <f t="shared" si="38"/>
        <v>|</v>
      </c>
      <c r="D303" s="10"/>
      <c r="E303" s="10"/>
      <c r="F303" s="36"/>
      <c r="G303" s="10"/>
      <c r="H303" s="10"/>
      <c r="I303" s="36"/>
      <c r="J303" s="10"/>
      <c r="K303" s="10"/>
      <c r="L303" s="10"/>
      <c r="M303" s="11"/>
      <c r="N303" s="10"/>
      <c r="O303" s="11"/>
      <c r="P303" s="9"/>
      <c r="Q303" s="10"/>
      <c r="R303" s="3"/>
      <c r="S303" s="3"/>
      <c r="T303" s="3"/>
      <c r="U303" s="33"/>
      <c r="V303" s="9"/>
      <c r="W303" s="13"/>
      <c r="X303" s="10"/>
      <c r="Y303" s="4"/>
      <c r="Z303" s="4"/>
      <c r="AA303" s="4"/>
      <c r="AB303" s="4"/>
      <c r="AC303" s="3"/>
      <c r="AD303" s="29"/>
    </row>
    <row r="304" spans="1:30" ht="24.95" customHeight="1" x14ac:dyDescent="0.2">
      <c r="A304" s="23" t="str">
        <f t="shared" si="36"/>
        <v>||||||</v>
      </c>
      <c r="B304" s="23" t="str">
        <f t="shared" si="37"/>
        <v>||||</v>
      </c>
      <c r="C304" s="28" t="str">
        <f t="shared" si="38"/>
        <v>|</v>
      </c>
      <c r="D304" s="10"/>
      <c r="E304" s="10"/>
      <c r="F304" s="36"/>
      <c r="G304" s="10"/>
      <c r="H304" s="10"/>
      <c r="I304" s="36"/>
      <c r="J304" s="10"/>
      <c r="K304" s="10"/>
      <c r="L304" s="10"/>
      <c r="M304" s="11"/>
      <c r="N304" s="10"/>
      <c r="O304" s="11"/>
      <c r="P304" s="9"/>
      <c r="Q304" s="10"/>
      <c r="R304" s="3"/>
      <c r="S304" s="3"/>
      <c r="T304" s="3"/>
      <c r="U304" s="33"/>
      <c r="V304" s="9"/>
      <c r="W304" s="13"/>
      <c r="X304" s="10"/>
      <c r="Y304" s="4"/>
      <c r="Z304" s="4"/>
      <c r="AA304" s="4"/>
      <c r="AB304" s="4"/>
      <c r="AC304" s="3"/>
      <c r="AD304" s="29"/>
    </row>
    <row r="305" spans="1:30" ht="24.95" customHeight="1" x14ac:dyDescent="0.2">
      <c r="A305" s="23" t="str">
        <f t="shared" si="36"/>
        <v>||||||</v>
      </c>
      <c r="B305" s="23" t="str">
        <f t="shared" si="37"/>
        <v>||||</v>
      </c>
      <c r="C305" s="28" t="str">
        <f t="shared" si="38"/>
        <v>|</v>
      </c>
      <c r="D305" s="10"/>
      <c r="E305" s="10"/>
      <c r="F305" s="36"/>
      <c r="G305" s="10"/>
      <c r="H305" s="10"/>
      <c r="I305" s="36"/>
      <c r="J305" s="10"/>
      <c r="K305" s="10"/>
      <c r="L305" s="10"/>
      <c r="M305" s="11"/>
      <c r="N305" s="10"/>
      <c r="O305" s="11"/>
      <c r="P305" s="9"/>
      <c r="Q305" s="10"/>
      <c r="R305" s="3"/>
      <c r="S305" s="3"/>
      <c r="T305" s="3"/>
      <c r="U305" s="33"/>
      <c r="V305" s="9"/>
      <c r="W305" s="13"/>
      <c r="X305" s="10"/>
      <c r="Y305" s="4"/>
      <c r="Z305" s="4"/>
      <c r="AA305" s="4"/>
      <c r="AB305" s="4"/>
      <c r="AC305" s="3"/>
      <c r="AD305" s="29"/>
    </row>
    <row r="306" spans="1:30" ht="24.95" customHeight="1" x14ac:dyDescent="0.2">
      <c r="A306" s="23" t="str">
        <f t="shared" si="36"/>
        <v>||||||</v>
      </c>
      <c r="B306" s="23" t="str">
        <f t="shared" si="37"/>
        <v>||||</v>
      </c>
      <c r="C306" s="28" t="str">
        <f t="shared" si="38"/>
        <v>|</v>
      </c>
      <c r="D306" s="10"/>
      <c r="E306" s="10"/>
      <c r="F306" s="36"/>
      <c r="G306" s="10"/>
      <c r="H306" s="10"/>
      <c r="I306" s="36"/>
      <c r="J306" s="10"/>
      <c r="K306" s="10"/>
      <c r="L306" s="10"/>
      <c r="M306" s="11"/>
      <c r="N306" s="10"/>
      <c r="O306" s="11"/>
      <c r="P306" s="9"/>
      <c r="Q306" s="10"/>
      <c r="R306" s="3"/>
      <c r="S306" s="3"/>
      <c r="T306" s="3"/>
      <c r="U306" s="33"/>
      <c r="V306" s="9"/>
      <c r="W306" s="13"/>
      <c r="X306" s="10"/>
      <c r="Y306" s="4"/>
      <c r="Z306" s="4"/>
      <c r="AA306" s="4"/>
      <c r="AB306" s="4"/>
      <c r="AC306" s="3"/>
      <c r="AD306" s="29"/>
    </row>
    <row r="307" spans="1:30" ht="24.95" customHeight="1" x14ac:dyDescent="0.2">
      <c r="A307" s="23" t="str">
        <f t="shared" si="36"/>
        <v>||||||</v>
      </c>
      <c r="B307" s="23" t="str">
        <f t="shared" si="37"/>
        <v>||||</v>
      </c>
      <c r="C307" s="28" t="str">
        <f t="shared" si="38"/>
        <v>|</v>
      </c>
      <c r="D307" s="10"/>
      <c r="E307" s="10"/>
      <c r="F307" s="36"/>
      <c r="G307" s="10"/>
      <c r="H307" s="10"/>
      <c r="I307" s="36"/>
      <c r="J307" s="10"/>
      <c r="K307" s="10"/>
      <c r="L307" s="10"/>
      <c r="M307" s="11"/>
      <c r="N307" s="10"/>
      <c r="O307" s="11"/>
      <c r="P307" s="9"/>
      <c r="Q307" s="10"/>
      <c r="R307" s="3"/>
      <c r="S307" s="3"/>
      <c r="T307" s="3"/>
      <c r="U307" s="33"/>
      <c r="V307" s="9"/>
      <c r="W307" s="13"/>
      <c r="X307" s="10"/>
      <c r="Y307" s="4"/>
      <c r="Z307" s="4"/>
      <c r="AA307" s="4"/>
      <c r="AB307" s="4"/>
      <c r="AC307" s="3"/>
      <c r="AD307" s="29"/>
    </row>
    <row r="308" spans="1:30" ht="24.95" customHeight="1" x14ac:dyDescent="0.2">
      <c r="A308" s="23" t="str">
        <f t="shared" si="36"/>
        <v>||||||</v>
      </c>
      <c r="B308" s="23" t="str">
        <f t="shared" si="37"/>
        <v>||||</v>
      </c>
      <c r="C308" s="28" t="str">
        <f t="shared" si="38"/>
        <v>|</v>
      </c>
      <c r="D308" s="10"/>
      <c r="E308" s="10"/>
      <c r="F308" s="36"/>
      <c r="G308" s="10"/>
      <c r="H308" s="10"/>
      <c r="I308" s="36"/>
      <c r="J308" s="10"/>
      <c r="K308" s="10"/>
      <c r="L308" s="10"/>
      <c r="M308" s="11"/>
      <c r="N308" s="10"/>
      <c r="O308" s="11"/>
      <c r="P308" s="9"/>
      <c r="Q308" s="10"/>
      <c r="R308" s="3"/>
      <c r="S308" s="3"/>
      <c r="T308" s="3"/>
      <c r="U308" s="33"/>
      <c r="V308" s="9"/>
      <c r="W308" s="13"/>
      <c r="X308" s="10"/>
      <c r="Y308" s="4"/>
      <c r="Z308" s="4"/>
      <c r="AA308" s="4"/>
      <c r="AB308" s="4"/>
      <c r="AC308" s="3"/>
      <c r="AD308" s="29"/>
    </row>
    <row r="309" spans="1:30" ht="24.95" customHeight="1" x14ac:dyDescent="0.2">
      <c r="A309" s="23" t="str">
        <f t="shared" si="36"/>
        <v>||||||</v>
      </c>
      <c r="B309" s="23" t="str">
        <f t="shared" si="37"/>
        <v>||||</v>
      </c>
      <c r="C309" s="28" t="str">
        <f t="shared" si="38"/>
        <v>|</v>
      </c>
      <c r="D309" s="10"/>
      <c r="E309" s="10"/>
      <c r="F309" s="36"/>
      <c r="G309" s="10"/>
      <c r="H309" s="10"/>
      <c r="I309" s="36"/>
      <c r="J309" s="10"/>
      <c r="K309" s="10"/>
      <c r="L309" s="10"/>
      <c r="M309" s="11"/>
      <c r="N309" s="10"/>
      <c r="O309" s="11"/>
      <c r="P309" s="9"/>
      <c r="Q309" s="10"/>
      <c r="R309" s="3"/>
      <c r="S309" s="3"/>
      <c r="T309" s="3"/>
      <c r="U309" s="33"/>
      <c r="V309" s="9"/>
      <c r="W309" s="13"/>
      <c r="X309" s="10"/>
      <c r="Y309" s="4"/>
      <c r="Z309" s="4"/>
      <c r="AA309" s="4"/>
      <c r="AB309" s="4"/>
      <c r="AC309" s="3"/>
      <c r="AD309" s="29"/>
    </row>
    <row r="310" spans="1:30" ht="24.95" customHeight="1" x14ac:dyDescent="0.2">
      <c r="A310" s="23" t="str">
        <f t="shared" si="36"/>
        <v>||||||</v>
      </c>
      <c r="B310" s="23" t="str">
        <f t="shared" si="37"/>
        <v>||||</v>
      </c>
      <c r="C310" s="28" t="str">
        <f t="shared" si="38"/>
        <v>|</v>
      </c>
      <c r="D310" s="10"/>
      <c r="E310" s="10"/>
      <c r="F310" s="36"/>
      <c r="G310" s="10"/>
      <c r="H310" s="10"/>
      <c r="I310" s="36"/>
      <c r="J310" s="10"/>
      <c r="K310" s="10"/>
      <c r="L310" s="10"/>
      <c r="M310" s="11"/>
      <c r="N310" s="10"/>
      <c r="O310" s="11"/>
      <c r="P310" s="9"/>
      <c r="Q310" s="10"/>
      <c r="R310" s="3"/>
      <c r="S310" s="3"/>
      <c r="T310" s="3"/>
      <c r="U310" s="33"/>
      <c r="V310" s="9"/>
      <c r="W310" s="13"/>
      <c r="X310" s="10"/>
      <c r="Y310" s="4"/>
      <c r="Z310" s="4"/>
      <c r="AA310" s="4"/>
      <c r="AB310" s="4"/>
      <c r="AC310" s="3"/>
      <c r="AD310" s="29"/>
    </row>
    <row r="311" spans="1:30" ht="24.95" customHeight="1" x14ac:dyDescent="0.2">
      <c r="A311" s="23" t="str">
        <f t="shared" si="36"/>
        <v>||||||</v>
      </c>
      <c r="B311" s="23" t="str">
        <f t="shared" si="37"/>
        <v>||||</v>
      </c>
      <c r="C311" s="28" t="str">
        <f t="shared" si="38"/>
        <v>|</v>
      </c>
      <c r="D311" s="10"/>
      <c r="E311" s="10"/>
      <c r="F311" s="36"/>
      <c r="G311" s="10"/>
      <c r="H311" s="10"/>
      <c r="I311" s="36"/>
      <c r="J311" s="10"/>
      <c r="K311" s="10"/>
      <c r="L311" s="10"/>
      <c r="M311" s="11"/>
      <c r="N311" s="10"/>
      <c r="O311" s="11"/>
      <c r="P311" s="9"/>
      <c r="Q311" s="10"/>
      <c r="R311" s="3"/>
      <c r="S311" s="3"/>
      <c r="T311" s="3"/>
      <c r="U311" s="33"/>
      <c r="V311" s="9"/>
      <c r="W311" s="13"/>
      <c r="X311" s="10"/>
      <c r="Y311" s="4"/>
      <c r="Z311" s="4"/>
      <c r="AA311" s="4"/>
      <c r="AB311" s="4"/>
      <c r="AC311" s="3"/>
      <c r="AD311" s="29"/>
    </row>
    <row r="312" spans="1:30" ht="24.95" customHeight="1" x14ac:dyDescent="0.2">
      <c r="A312" s="23" t="str">
        <f t="shared" ref="A312:A375" si="39">D312&amp;"|"&amp;E312&amp;"|"&amp;G312&amp;"|"&amp;H312&amp;"|"&amp;L312&amp;"|"&amp;N312&amp;"|"&amp;U312</f>
        <v>||||||</v>
      </c>
      <c r="B312" s="23" t="str">
        <f t="shared" ref="B312:B375" si="40">D312&amp;"|"&amp;E312&amp;"|"&amp;G312&amp;"|"&amp;H312&amp;"|"&amp;X312</f>
        <v>||||</v>
      </c>
      <c r="C312" s="28" t="str">
        <f t="shared" ref="C312:C375" si="41">E312&amp;"|"&amp;X312</f>
        <v>|</v>
      </c>
      <c r="D312" s="10"/>
      <c r="E312" s="10"/>
      <c r="F312" s="36"/>
      <c r="G312" s="10"/>
      <c r="H312" s="10"/>
      <c r="I312" s="36"/>
      <c r="J312" s="10"/>
      <c r="K312" s="10"/>
      <c r="L312" s="10"/>
      <c r="M312" s="11"/>
      <c r="N312" s="10"/>
      <c r="O312" s="11"/>
      <c r="P312" s="9"/>
      <c r="Q312" s="10"/>
      <c r="R312" s="3"/>
      <c r="S312" s="3"/>
      <c r="T312" s="3"/>
      <c r="U312" s="33"/>
      <c r="V312" s="9"/>
      <c r="W312" s="13"/>
      <c r="X312" s="10"/>
      <c r="Y312" s="4"/>
      <c r="Z312" s="4"/>
      <c r="AA312" s="4"/>
      <c r="AB312" s="4"/>
      <c r="AC312" s="3"/>
      <c r="AD312" s="29"/>
    </row>
    <row r="313" spans="1:30" ht="24.95" customHeight="1" x14ac:dyDescent="0.2">
      <c r="A313" s="23" t="str">
        <f t="shared" si="39"/>
        <v>||||||</v>
      </c>
      <c r="B313" s="23" t="str">
        <f t="shared" si="40"/>
        <v>||||</v>
      </c>
      <c r="C313" s="28" t="str">
        <f t="shared" si="41"/>
        <v>|</v>
      </c>
      <c r="D313" s="10"/>
      <c r="E313" s="10"/>
      <c r="F313" s="36"/>
      <c r="G313" s="10"/>
      <c r="H313" s="10"/>
      <c r="I313" s="36"/>
      <c r="J313" s="10"/>
      <c r="K313" s="10"/>
      <c r="L313" s="10"/>
      <c r="M313" s="11"/>
      <c r="N313" s="10"/>
      <c r="O313" s="11"/>
      <c r="P313" s="9"/>
      <c r="Q313" s="10"/>
      <c r="R313" s="3"/>
      <c r="S313" s="3"/>
      <c r="T313" s="3"/>
      <c r="U313" s="33"/>
      <c r="V313" s="9"/>
      <c r="W313" s="13"/>
      <c r="X313" s="10"/>
      <c r="Y313" s="4"/>
      <c r="Z313" s="4"/>
      <c r="AA313" s="4"/>
      <c r="AB313" s="4"/>
      <c r="AC313" s="3"/>
      <c r="AD313" s="29"/>
    </row>
    <row r="314" spans="1:30" ht="24.95" customHeight="1" x14ac:dyDescent="0.2">
      <c r="A314" s="23" t="str">
        <f t="shared" si="39"/>
        <v>||||||</v>
      </c>
      <c r="B314" s="23" t="str">
        <f t="shared" si="40"/>
        <v>||||</v>
      </c>
      <c r="C314" s="28" t="str">
        <f t="shared" si="41"/>
        <v>|</v>
      </c>
      <c r="D314" s="10"/>
      <c r="E314" s="10"/>
      <c r="F314" s="36"/>
      <c r="G314" s="10"/>
      <c r="H314" s="10"/>
      <c r="I314" s="36"/>
      <c r="J314" s="10"/>
      <c r="K314" s="10"/>
      <c r="L314" s="10"/>
      <c r="M314" s="11"/>
      <c r="N314" s="10"/>
      <c r="O314" s="11"/>
      <c r="P314" s="9"/>
      <c r="Q314" s="10"/>
      <c r="R314" s="3"/>
      <c r="S314" s="3"/>
      <c r="T314" s="3"/>
      <c r="U314" s="33"/>
      <c r="V314" s="9"/>
      <c r="W314" s="13"/>
      <c r="X314" s="10"/>
      <c r="Y314" s="4"/>
      <c r="Z314" s="4"/>
      <c r="AA314" s="4"/>
      <c r="AB314" s="4"/>
      <c r="AC314" s="3"/>
      <c r="AD314" s="29"/>
    </row>
    <row r="315" spans="1:30" ht="24.95" customHeight="1" x14ac:dyDescent="0.2">
      <c r="A315" s="23" t="str">
        <f t="shared" si="39"/>
        <v>||||||</v>
      </c>
      <c r="B315" s="23" t="str">
        <f t="shared" si="40"/>
        <v>||||</v>
      </c>
      <c r="C315" s="28" t="str">
        <f t="shared" si="41"/>
        <v>|</v>
      </c>
      <c r="D315" s="10"/>
      <c r="E315" s="10"/>
      <c r="F315" s="36"/>
      <c r="G315" s="10"/>
      <c r="H315" s="10"/>
      <c r="I315" s="36"/>
      <c r="J315" s="10"/>
      <c r="K315" s="10"/>
      <c r="L315" s="10"/>
      <c r="M315" s="11"/>
      <c r="N315" s="10"/>
      <c r="O315" s="11"/>
      <c r="P315" s="9"/>
      <c r="Q315" s="10"/>
      <c r="R315" s="3"/>
      <c r="S315" s="3"/>
      <c r="T315" s="3"/>
      <c r="U315" s="33"/>
      <c r="V315" s="9"/>
      <c r="W315" s="13"/>
      <c r="X315" s="10"/>
      <c r="Y315" s="4"/>
      <c r="Z315" s="4"/>
      <c r="AA315" s="4"/>
      <c r="AB315" s="4"/>
      <c r="AC315" s="3"/>
      <c r="AD315" s="29"/>
    </row>
    <row r="316" spans="1:30" ht="24.95" customHeight="1" x14ac:dyDescent="0.2">
      <c r="A316" s="23" t="str">
        <f t="shared" si="39"/>
        <v>||||||</v>
      </c>
      <c r="B316" s="23" t="str">
        <f t="shared" si="40"/>
        <v>||||</v>
      </c>
      <c r="C316" s="28" t="str">
        <f t="shared" si="41"/>
        <v>|</v>
      </c>
      <c r="D316" s="10"/>
      <c r="E316" s="10"/>
      <c r="F316" s="36"/>
      <c r="G316" s="10"/>
      <c r="H316" s="10"/>
      <c r="I316" s="36"/>
      <c r="J316" s="10"/>
      <c r="K316" s="10"/>
      <c r="L316" s="10"/>
      <c r="M316" s="11"/>
      <c r="N316" s="10"/>
      <c r="O316" s="11"/>
      <c r="P316" s="9"/>
      <c r="Q316" s="10"/>
      <c r="R316" s="3"/>
      <c r="S316" s="3"/>
      <c r="T316" s="3"/>
      <c r="U316" s="33"/>
      <c r="V316" s="9"/>
      <c r="W316" s="13"/>
      <c r="X316" s="10"/>
      <c r="Y316" s="4"/>
      <c r="Z316" s="4"/>
      <c r="AA316" s="4"/>
      <c r="AB316" s="4"/>
      <c r="AC316" s="3"/>
      <c r="AD316" s="29"/>
    </row>
    <row r="317" spans="1:30" ht="24.95" customHeight="1" x14ac:dyDescent="0.2">
      <c r="A317" s="23" t="str">
        <f t="shared" si="39"/>
        <v>||||||</v>
      </c>
      <c r="B317" s="23" t="str">
        <f t="shared" si="40"/>
        <v>||||</v>
      </c>
      <c r="C317" s="28" t="str">
        <f t="shared" si="41"/>
        <v>|</v>
      </c>
      <c r="D317" s="10"/>
      <c r="E317" s="10"/>
      <c r="F317" s="36"/>
      <c r="G317" s="10"/>
      <c r="H317" s="10"/>
      <c r="I317" s="36"/>
      <c r="J317" s="10"/>
      <c r="K317" s="10"/>
      <c r="L317" s="10"/>
      <c r="M317" s="11"/>
      <c r="N317" s="10"/>
      <c r="O317" s="11"/>
      <c r="P317" s="9"/>
      <c r="Q317" s="10"/>
      <c r="R317" s="3"/>
      <c r="S317" s="3"/>
      <c r="T317" s="3"/>
      <c r="U317" s="33"/>
      <c r="V317" s="9"/>
      <c r="W317" s="13"/>
      <c r="X317" s="10"/>
      <c r="Y317" s="4"/>
      <c r="Z317" s="4"/>
      <c r="AA317" s="4"/>
      <c r="AB317" s="4"/>
      <c r="AC317" s="3"/>
      <c r="AD317" s="29"/>
    </row>
    <row r="318" spans="1:30" ht="24.95" customHeight="1" x14ac:dyDescent="0.2">
      <c r="A318" s="23" t="str">
        <f t="shared" si="39"/>
        <v>||||||</v>
      </c>
      <c r="B318" s="23" t="str">
        <f t="shared" si="40"/>
        <v>||||</v>
      </c>
      <c r="C318" s="28" t="str">
        <f t="shared" si="41"/>
        <v>|</v>
      </c>
      <c r="D318" s="10"/>
      <c r="E318" s="10"/>
      <c r="F318" s="36"/>
      <c r="G318" s="10"/>
      <c r="H318" s="10"/>
      <c r="I318" s="36"/>
      <c r="J318" s="10"/>
      <c r="K318" s="10"/>
      <c r="L318" s="10"/>
      <c r="M318" s="11"/>
      <c r="N318" s="10"/>
      <c r="O318" s="11"/>
      <c r="P318" s="9"/>
      <c r="Q318" s="10"/>
      <c r="R318" s="3"/>
      <c r="S318" s="3"/>
      <c r="T318" s="3"/>
      <c r="U318" s="33"/>
      <c r="V318" s="9"/>
      <c r="W318" s="13"/>
      <c r="X318" s="10"/>
      <c r="Y318" s="4"/>
      <c r="Z318" s="4"/>
      <c r="AA318" s="4"/>
      <c r="AB318" s="4"/>
      <c r="AC318" s="3"/>
      <c r="AD318" s="29"/>
    </row>
    <row r="319" spans="1:30" ht="24.95" customHeight="1" x14ac:dyDescent="0.2">
      <c r="A319" s="23" t="str">
        <f t="shared" si="39"/>
        <v>||||||</v>
      </c>
      <c r="B319" s="23" t="str">
        <f t="shared" si="40"/>
        <v>||||</v>
      </c>
      <c r="C319" s="28" t="str">
        <f t="shared" si="41"/>
        <v>|</v>
      </c>
      <c r="D319" s="10"/>
      <c r="E319" s="10"/>
      <c r="F319" s="36"/>
      <c r="G319" s="10"/>
      <c r="H319" s="10"/>
      <c r="I319" s="36"/>
      <c r="J319" s="10"/>
      <c r="K319" s="10"/>
      <c r="L319" s="10"/>
      <c r="M319" s="11"/>
      <c r="N319" s="10"/>
      <c r="O319" s="11"/>
      <c r="P319" s="9"/>
      <c r="Q319" s="10"/>
      <c r="R319" s="3"/>
      <c r="S319" s="3"/>
      <c r="T319" s="3"/>
      <c r="U319" s="33"/>
      <c r="V319" s="9"/>
      <c r="W319" s="13"/>
      <c r="X319" s="10"/>
      <c r="Y319" s="4"/>
      <c r="Z319" s="4"/>
      <c r="AA319" s="4"/>
      <c r="AB319" s="4"/>
      <c r="AC319" s="3"/>
      <c r="AD319" s="29"/>
    </row>
    <row r="320" spans="1:30" ht="24.95" customHeight="1" x14ac:dyDescent="0.2">
      <c r="A320" s="23" t="str">
        <f t="shared" si="39"/>
        <v>||||||</v>
      </c>
      <c r="B320" s="23" t="str">
        <f t="shared" si="40"/>
        <v>||||</v>
      </c>
      <c r="C320" s="28" t="str">
        <f t="shared" si="41"/>
        <v>|</v>
      </c>
      <c r="D320" s="10"/>
      <c r="E320" s="10"/>
      <c r="F320" s="36"/>
      <c r="G320" s="10"/>
      <c r="H320" s="10"/>
      <c r="I320" s="36"/>
      <c r="J320" s="10"/>
      <c r="K320" s="10"/>
      <c r="L320" s="10"/>
      <c r="M320" s="11"/>
      <c r="N320" s="10"/>
      <c r="O320" s="11"/>
      <c r="P320" s="9"/>
      <c r="Q320" s="10"/>
      <c r="R320" s="3"/>
      <c r="S320" s="3"/>
      <c r="T320" s="3"/>
      <c r="U320" s="33"/>
      <c r="V320" s="9"/>
      <c r="W320" s="13"/>
      <c r="X320" s="10"/>
      <c r="Y320" s="4"/>
      <c r="Z320" s="4"/>
      <c r="AA320" s="4"/>
      <c r="AB320" s="4"/>
      <c r="AC320" s="3"/>
      <c r="AD320" s="29"/>
    </row>
    <row r="321" spans="1:30" ht="24.95" customHeight="1" x14ac:dyDescent="0.2">
      <c r="A321" s="23" t="str">
        <f t="shared" si="39"/>
        <v>||||||</v>
      </c>
      <c r="B321" s="23" t="str">
        <f t="shared" si="40"/>
        <v>||||</v>
      </c>
      <c r="C321" s="28" t="str">
        <f t="shared" si="41"/>
        <v>|</v>
      </c>
      <c r="D321" s="10"/>
      <c r="E321" s="10"/>
      <c r="F321" s="36"/>
      <c r="G321" s="10"/>
      <c r="H321" s="10"/>
      <c r="I321" s="36"/>
      <c r="J321" s="10"/>
      <c r="K321" s="10"/>
      <c r="L321" s="10"/>
      <c r="M321" s="11"/>
      <c r="N321" s="10"/>
      <c r="O321" s="11"/>
      <c r="P321" s="9"/>
      <c r="Q321" s="10"/>
      <c r="R321" s="3"/>
      <c r="S321" s="3"/>
      <c r="T321" s="3"/>
      <c r="U321" s="33"/>
      <c r="V321" s="9"/>
      <c r="W321" s="13"/>
      <c r="X321" s="10"/>
      <c r="Y321" s="4"/>
      <c r="Z321" s="4"/>
      <c r="AA321" s="4"/>
      <c r="AB321" s="4"/>
      <c r="AC321" s="3"/>
      <c r="AD321" s="29"/>
    </row>
    <row r="322" spans="1:30" ht="24.95" customHeight="1" x14ac:dyDescent="0.2">
      <c r="A322" s="23" t="str">
        <f t="shared" si="39"/>
        <v>||||||</v>
      </c>
      <c r="B322" s="23" t="str">
        <f t="shared" si="40"/>
        <v>||||</v>
      </c>
      <c r="C322" s="28" t="str">
        <f t="shared" si="41"/>
        <v>|</v>
      </c>
      <c r="D322" s="10"/>
      <c r="E322" s="10"/>
      <c r="F322" s="36"/>
      <c r="G322" s="10"/>
      <c r="H322" s="10"/>
      <c r="I322" s="36"/>
      <c r="J322" s="10"/>
      <c r="K322" s="10"/>
      <c r="L322" s="10"/>
      <c r="M322" s="11"/>
      <c r="N322" s="10"/>
      <c r="O322" s="11"/>
      <c r="P322" s="9"/>
      <c r="Q322" s="10"/>
      <c r="R322" s="3"/>
      <c r="S322" s="3"/>
      <c r="T322" s="3"/>
      <c r="U322" s="33"/>
      <c r="V322" s="9"/>
      <c r="W322" s="13"/>
      <c r="X322" s="10"/>
      <c r="Y322" s="4"/>
      <c r="Z322" s="4"/>
      <c r="AA322" s="4"/>
      <c r="AB322" s="4"/>
      <c r="AC322" s="3"/>
      <c r="AD322" s="29"/>
    </row>
    <row r="323" spans="1:30" ht="24.95" customHeight="1" x14ac:dyDescent="0.2">
      <c r="A323" s="23" t="str">
        <f t="shared" si="39"/>
        <v>||||||</v>
      </c>
      <c r="B323" s="23" t="str">
        <f t="shared" si="40"/>
        <v>||||</v>
      </c>
      <c r="C323" s="28" t="str">
        <f t="shared" si="41"/>
        <v>|</v>
      </c>
      <c r="D323" s="10"/>
      <c r="E323" s="10"/>
      <c r="F323" s="36"/>
      <c r="G323" s="10"/>
      <c r="H323" s="10"/>
      <c r="I323" s="36"/>
      <c r="J323" s="10"/>
      <c r="K323" s="10"/>
      <c r="L323" s="10"/>
      <c r="M323" s="11"/>
      <c r="N323" s="10"/>
      <c r="O323" s="11"/>
      <c r="P323" s="9"/>
      <c r="Q323" s="10"/>
      <c r="R323" s="3"/>
      <c r="S323" s="3"/>
      <c r="T323" s="3"/>
      <c r="U323" s="33"/>
      <c r="V323" s="9"/>
      <c r="W323" s="13"/>
      <c r="X323" s="10"/>
      <c r="Y323" s="4"/>
      <c r="Z323" s="4"/>
      <c r="AA323" s="4"/>
      <c r="AB323" s="4"/>
      <c r="AC323" s="3"/>
      <c r="AD323" s="29"/>
    </row>
    <row r="324" spans="1:30" ht="24.95" customHeight="1" x14ac:dyDescent="0.2">
      <c r="A324" s="23" t="str">
        <f t="shared" si="39"/>
        <v>||||||</v>
      </c>
      <c r="B324" s="23" t="str">
        <f t="shared" si="40"/>
        <v>||||</v>
      </c>
      <c r="C324" s="28" t="str">
        <f t="shared" si="41"/>
        <v>|</v>
      </c>
      <c r="D324" s="10"/>
      <c r="E324" s="10"/>
      <c r="F324" s="36"/>
      <c r="G324" s="10"/>
      <c r="H324" s="10"/>
      <c r="I324" s="36"/>
      <c r="J324" s="10"/>
      <c r="K324" s="10"/>
      <c r="L324" s="10"/>
      <c r="M324" s="11"/>
      <c r="N324" s="10"/>
      <c r="O324" s="11"/>
      <c r="P324" s="9"/>
      <c r="Q324" s="10"/>
      <c r="R324" s="3"/>
      <c r="S324" s="3"/>
      <c r="T324" s="3"/>
      <c r="U324" s="33"/>
      <c r="V324" s="9"/>
      <c r="W324" s="13"/>
      <c r="X324" s="10"/>
      <c r="Y324" s="4"/>
      <c r="Z324" s="4"/>
      <c r="AA324" s="4"/>
      <c r="AB324" s="4"/>
      <c r="AC324" s="3"/>
      <c r="AD324" s="29"/>
    </row>
    <row r="325" spans="1:30" ht="24.95" customHeight="1" x14ac:dyDescent="0.2">
      <c r="A325" s="23" t="str">
        <f t="shared" si="39"/>
        <v>||||||</v>
      </c>
      <c r="B325" s="23" t="str">
        <f t="shared" si="40"/>
        <v>||||</v>
      </c>
      <c r="C325" s="28" t="str">
        <f t="shared" si="41"/>
        <v>|</v>
      </c>
      <c r="D325" s="10"/>
      <c r="E325" s="10"/>
      <c r="F325" s="36"/>
      <c r="G325" s="10"/>
      <c r="H325" s="10"/>
      <c r="I325" s="36"/>
      <c r="J325" s="10"/>
      <c r="K325" s="10"/>
      <c r="L325" s="10"/>
      <c r="M325" s="11"/>
      <c r="N325" s="10"/>
      <c r="O325" s="11"/>
      <c r="P325" s="9"/>
      <c r="Q325" s="10"/>
      <c r="R325" s="3"/>
      <c r="S325" s="3"/>
      <c r="T325" s="3"/>
      <c r="U325" s="33"/>
      <c r="V325" s="9"/>
      <c r="W325" s="13"/>
      <c r="X325" s="10"/>
      <c r="Y325" s="4"/>
      <c r="Z325" s="4"/>
      <c r="AA325" s="4"/>
      <c r="AB325" s="4"/>
      <c r="AC325" s="3"/>
      <c r="AD325" s="29"/>
    </row>
    <row r="326" spans="1:30" ht="24.95" customHeight="1" x14ac:dyDescent="0.2">
      <c r="A326" s="23" t="str">
        <f t="shared" si="39"/>
        <v>||||||</v>
      </c>
      <c r="B326" s="23" t="str">
        <f t="shared" si="40"/>
        <v>||||</v>
      </c>
      <c r="C326" s="28" t="str">
        <f t="shared" si="41"/>
        <v>|</v>
      </c>
      <c r="D326" s="10"/>
      <c r="E326" s="10"/>
      <c r="F326" s="36"/>
      <c r="G326" s="10"/>
      <c r="H326" s="10"/>
      <c r="I326" s="36"/>
      <c r="J326" s="10"/>
      <c r="K326" s="10"/>
      <c r="L326" s="10"/>
      <c r="M326" s="11"/>
      <c r="N326" s="10"/>
      <c r="O326" s="11"/>
      <c r="P326" s="9"/>
      <c r="Q326" s="10"/>
      <c r="R326" s="3"/>
      <c r="S326" s="3"/>
      <c r="T326" s="3"/>
      <c r="U326" s="33"/>
      <c r="V326" s="9"/>
      <c r="W326" s="13"/>
      <c r="X326" s="10"/>
      <c r="Y326" s="4"/>
      <c r="Z326" s="4"/>
      <c r="AA326" s="4"/>
      <c r="AB326" s="4"/>
      <c r="AC326" s="3"/>
      <c r="AD326" s="29"/>
    </row>
    <row r="327" spans="1:30" ht="24.95" customHeight="1" x14ac:dyDescent="0.2">
      <c r="A327" s="23" t="str">
        <f t="shared" si="39"/>
        <v>||||||</v>
      </c>
      <c r="B327" s="23" t="str">
        <f t="shared" si="40"/>
        <v>||||</v>
      </c>
      <c r="C327" s="28" t="str">
        <f t="shared" si="41"/>
        <v>|</v>
      </c>
      <c r="D327" s="10"/>
      <c r="E327" s="10"/>
      <c r="F327" s="36"/>
      <c r="G327" s="10"/>
      <c r="H327" s="10"/>
      <c r="I327" s="36"/>
      <c r="J327" s="10"/>
      <c r="K327" s="10"/>
      <c r="L327" s="10"/>
      <c r="M327" s="11"/>
      <c r="N327" s="10"/>
      <c r="O327" s="11"/>
      <c r="P327" s="9"/>
      <c r="Q327" s="10"/>
      <c r="R327" s="3"/>
      <c r="S327" s="3"/>
      <c r="T327" s="3"/>
      <c r="U327" s="33"/>
      <c r="V327" s="9"/>
      <c r="W327" s="13"/>
      <c r="X327" s="10"/>
      <c r="Y327" s="4"/>
      <c r="Z327" s="4"/>
      <c r="AA327" s="4"/>
      <c r="AB327" s="4"/>
      <c r="AC327" s="3"/>
      <c r="AD327" s="29"/>
    </row>
    <row r="328" spans="1:30" ht="24.95" customHeight="1" x14ac:dyDescent="0.2">
      <c r="A328" s="23" t="str">
        <f t="shared" si="39"/>
        <v>||||||</v>
      </c>
      <c r="B328" s="23" t="str">
        <f t="shared" si="40"/>
        <v>||||</v>
      </c>
      <c r="C328" s="28" t="str">
        <f t="shared" si="41"/>
        <v>|</v>
      </c>
      <c r="D328" s="10"/>
      <c r="E328" s="10"/>
      <c r="F328" s="36"/>
      <c r="G328" s="10"/>
      <c r="H328" s="10"/>
      <c r="I328" s="36"/>
      <c r="J328" s="10"/>
      <c r="K328" s="10"/>
      <c r="L328" s="10"/>
      <c r="M328" s="11"/>
      <c r="N328" s="10"/>
      <c r="O328" s="11"/>
      <c r="P328" s="9"/>
      <c r="Q328" s="10"/>
      <c r="R328" s="3"/>
      <c r="S328" s="3"/>
      <c r="T328" s="3"/>
      <c r="U328" s="33"/>
      <c r="V328" s="9"/>
      <c r="W328" s="13"/>
      <c r="X328" s="10"/>
      <c r="Y328" s="4"/>
      <c r="Z328" s="4"/>
      <c r="AA328" s="4"/>
      <c r="AB328" s="4"/>
      <c r="AC328" s="3"/>
      <c r="AD328" s="29"/>
    </row>
    <row r="329" spans="1:30" ht="24.95" customHeight="1" x14ac:dyDescent="0.2">
      <c r="A329" s="23" t="str">
        <f t="shared" si="39"/>
        <v>||||||</v>
      </c>
      <c r="B329" s="23" t="str">
        <f t="shared" si="40"/>
        <v>||||</v>
      </c>
      <c r="C329" s="28" t="str">
        <f t="shared" si="41"/>
        <v>|</v>
      </c>
      <c r="D329" s="10"/>
      <c r="E329" s="10"/>
      <c r="F329" s="36"/>
      <c r="G329" s="10"/>
      <c r="H329" s="10"/>
      <c r="I329" s="36"/>
      <c r="J329" s="10"/>
      <c r="K329" s="10"/>
      <c r="L329" s="10"/>
      <c r="M329" s="11"/>
      <c r="N329" s="10"/>
      <c r="O329" s="11"/>
      <c r="P329" s="9"/>
      <c r="Q329" s="10"/>
      <c r="R329" s="3"/>
      <c r="S329" s="3"/>
      <c r="T329" s="3"/>
      <c r="U329" s="33"/>
      <c r="V329" s="9"/>
      <c r="W329" s="13"/>
      <c r="X329" s="10"/>
      <c r="Y329" s="4"/>
      <c r="Z329" s="4"/>
      <c r="AA329" s="4"/>
      <c r="AB329" s="4"/>
      <c r="AC329" s="3"/>
      <c r="AD329" s="29"/>
    </row>
    <row r="330" spans="1:30" ht="24.95" customHeight="1" x14ac:dyDescent="0.2">
      <c r="A330" s="23" t="str">
        <f t="shared" si="39"/>
        <v>||||||</v>
      </c>
      <c r="B330" s="23" t="str">
        <f t="shared" si="40"/>
        <v>||||</v>
      </c>
      <c r="C330" s="28" t="str">
        <f t="shared" si="41"/>
        <v>|</v>
      </c>
      <c r="D330" s="10"/>
      <c r="E330" s="10"/>
      <c r="F330" s="36"/>
      <c r="G330" s="10"/>
      <c r="H330" s="10"/>
      <c r="I330" s="36"/>
      <c r="J330" s="10"/>
      <c r="K330" s="10"/>
      <c r="L330" s="10"/>
      <c r="M330" s="11"/>
      <c r="N330" s="10"/>
      <c r="O330" s="11"/>
      <c r="P330" s="9"/>
      <c r="Q330" s="10"/>
      <c r="R330" s="3"/>
      <c r="S330" s="3"/>
      <c r="T330" s="3"/>
      <c r="U330" s="33"/>
      <c r="V330" s="9"/>
      <c r="W330" s="13"/>
      <c r="X330" s="10"/>
      <c r="Y330" s="4"/>
      <c r="Z330" s="4"/>
      <c r="AA330" s="4"/>
      <c r="AB330" s="4"/>
      <c r="AC330" s="3"/>
      <c r="AD330" s="29"/>
    </row>
    <row r="331" spans="1:30" ht="24.95" customHeight="1" x14ac:dyDescent="0.2">
      <c r="A331" s="23" t="str">
        <f t="shared" si="39"/>
        <v>||||||</v>
      </c>
      <c r="B331" s="23" t="str">
        <f t="shared" si="40"/>
        <v>||||</v>
      </c>
      <c r="C331" s="28" t="str">
        <f t="shared" si="41"/>
        <v>|</v>
      </c>
      <c r="D331" s="10"/>
      <c r="E331" s="10"/>
      <c r="F331" s="36"/>
      <c r="G331" s="10"/>
      <c r="H331" s="10"/>
      <c r="I331" s="36"/>
      <c r="J331" s="10"/>
      <c r="K331" s="10"/>
      <c r="L331" s="10"/>
      <c r="M331" s="11"/>
      <c r="N331" s="10"/>
      <c r="O331" s="11"/>
      <c r="P331" s="9"/>
      <c r="Q331" s="10"/>
      <c r="R331" s="3"/>
      <c r="S331" s="3"/>
      <c r="T331" s="3"/>
      <c r="U331" s="33"/>
      <c r="V331" s="9"/>
      <c r="W331" s="13"/>
      <c r="X331" s="10"/>
      <c r="Y331" s="4"/>
      <c r="Z331" s="4"/>
      <c r="AA331" s="4"/>
      <c r="AB331" s="4"/>
      <c r="AC331" s="3"/>
      <c r="AD331" s="29"/>
    </row>
    <row r="332" spans="1:30" ht="24.95" customHeight="1" x14ac:dyDescent="0.2">
      <c r="A332" s="23" t="str">
        <f t="shared" si="39"/>
        <v>||||||</v>
      </c>
      <c r="B332" s="23" t="str">
        <f t="shared" si="40"/>
        <v>||||</v>
      </c>
      <c r="C332" s="28" t="str">
        <f t="shared" si="41"/>
        <v>|</v>
      </c>
      <c r="D332" s="10"/>
      <c r="E332" s="10"/>
      <c r="F332" s="36"/>
      <c r="G332" s="10"/>
      <c r="H332" s="10"/>
      <c r="I332" s="36"/>
      <c r="J332" s="10"/>
      <c r="K332" s="10"/>
      <c r="L332" s="10"/>
      <c r="M332" s="11"/>
      <c r="N332" s="10"/>
      <c r="O332" s="11"/>
      <c r="P332" s="9"/>
      <c r="Q332" s="10"/>
      <c r="R332" s="3"/>
      <c r="S332" s="3"/>
      <c r="T332" s="3"/>
      <c r="U332" s="33"/>
      <c r="V332" s="9"/>
      <c r="W332" s="13"/>
      <c r="X332" s="10"/>
      <c r="Y332" s="4"/>
      <c r="Z332" s="4"/>
      <c r="AA332" s="4"/>
      <c r="AB332" s="4"/>
      <c r="AC332" s="3"/>
      <c r="AD332" s="29"/>
    </row>
    <row r="333" spans="1:30" ht="24.95" customHeight="1" x14ac:dyDescent="0.2">
      <c r="A333" s="23" t="str">
        <f t="shared" si="39"/>
        <v>||||||</v>
      </c>
      <c r="B333" s="23" t="str">
        <f t="shared" si="40"/>
        <v>||||</v>
      </c>
      <c r="C333" s="28" t="str">
        <f t="shared" si="41"/>
        <v>|</v>
      </c>
      <c r="D333" s="10"/>
      <c r="E333" s="10"/>
      <c r="F333" s="36"/>
      <c r="G333" s="10"/>
      <c r="H333" s="10"/>
      <c r="I333" s="36"/>
      <c r="J333" s="10"/>
      <c r="K333" s="10"/>
      <c r="L333" s="10"/>
      <c r="M333" s="11"/>
      <c r="N333" s="10"/>
      <c r="O333" s="11"/>
      <c r="P333" s="9"/>
      <c r="Q333" s="10"/>
      <c r="R333" s="3"/>
      <c r="S333" s="3"/>
      <c r="T333" s="3"/>
      <c r="U333" s="33"/>
      <c r="V333" s="9"/>
      <c r="W333" s="13"/>
      <c r="X333" s="10"/>
      <c r="Y333" s="4"/>
      <c r="Z333" s="4"/>
      <c r="AA333" s="4"/>
      <c r="AB333" s="4"/>
      <c r="AC333" s="3"/>
      <c r="AD333" s="29"/>
    </row>
    <row r="334" spans="1:30" ht="24.95" customHeight="1" x14ac:dyDescent="0.2">
      <c r="A334" s="23" t="str">
        <f t="shared" si="39"/>
        <v>||||||</v>
      </c>
      <c r="B334" s="23" t="str">
        <f t="shared" si="40"/>
        <v>||||</v>
      </c>
      <c r="C334" s="28" t="str">
        <f t="shared" si="41"/>
        <v>|</v>
      </c>
      <c r="D334" s="10"/>
      <c r="E334" s="10"/>
      <c r="F334" s="36"/>
      <c r="G334" s="10"/>
      <c r="H334" s="10"/>
      <c r="I334" s="36"/>
      <c r="J334" s="10"/>
      <c r="K334" s="10"/>
      <c r="L334" s="10"/>
      <c r="M334" s="11"/>
      <c r="N334" s="10"/>
      <c r="O334" s="11"/>
      <c r="P334" s="9"/>
      <c r="Q334" s="10"/>
      <c r="R334" s="3"/>
      <c r="S334" s="3"/>
      <c r="T334" s="3"/>
      <c r="U334" s="33"/>
      <c r="V334" s="9"/>
      <c r="W334" s="13"/>
      <c r="X334" s="10"/>
      <c r="Y334" s="4"/>
      <c r="Z334" s="4"/>
      <c r="AA334" s="4"/>
      <c r="AB334" s="4"/>
      <c r="AC334" s="3"/>
      <c r="AD334" s="29"/>
    </row>
    <row r="335" spans="1:30" ht="24.95" customHeight="1" x14ac:dyDescent="0.2">
      <c r="A335" s="23" t="str">
        <f t="shared" si="39"/>
        <v>||||||</v>
      </c>
      <c r="B335" s="23" t="str">
        <f t="shared" si="40"/>
        <v>||||</v>
      </c>
      <c r="C335" s="28" t="str">
        <f t="shared" si="41"/>
        <v>|</v>
      </c>
      <c r="D335" s="10"/>
      <c r="E335" s="10"/>
      <c r="F335" s="36"/>
      <c r="G335" s="10"/>
      <c r="H335" s="10"/>
      <c r="I335" s="36"/>
      <c r="J335" s="10"/>
      <c r="K335" s="10"/>
      <c r="L335" s="10"/>
      <c r="M335" s="11"/>
      <c r="N335" s="10"/>
      <c r="O335" s="11"/>
      <c r="P335" s="9"/>
      <c r="Q335" s="10"/>
      <c r="R335" s="3"/>
      <c r="S335" s="3"/>
      <c r="T335" s="3"/>
      <c r="U335" s="33"/>
      <c r="V335" s="9"/>
      <c r="W335" s="13"/>
      <c r="X335" s="10"/>
      <c r="Y335" s="4"/>
      <c r="Z335" s="4"/>
      <c r="AA335" s="4"/>
      <c r="AB335" s="4"/>
      <c r="AC335" s="3"/>
      <c r="AD335" s="29"/>
    </row>
    <row r="336" spans="1:30" ht="24.95" customHeight="1" x14ac:dyDescent="0.2">
      <c r="A336" s="23" t="str">
        <f t="shared" si="39"/>
        <v>||||||</v>
      </c>
      <c r="B336" s="23" t="str">
        <f t="shared" si="40"/>
        <v>||||</v>
      </c>
      <c r="C336" s="28" t="str">
        <f t="shared" si="41"/>
        <v>|</v>
      </c>
      <c r="D336" s="10"/>
      <c r="E336" s="10"/>
      <c r="F336" s="36"/>
      <c r="G336" s="10"/>
      <c r="H336" s="10"/>
      <c r="I336" s="36"/>
      <c r="J336" s="10"/>
      <c r="K336" s="10"/>
      <c r="L336" s="10"/>
      <c r="M336" s="11"/>
      <c r="N336" s="10"/>
      <c r="O336" s="11"/>
      <c r="P336" s="9"/>
      <c r="Q336" s="10"/>
      <c r="R336" s="3"/>
      <c r="S336" s="3"/>
      <c r="T336" s="3"/>
      <c r="U336" s="33"/>
      <c r="V336" s="9"/>
      <c r="W336" s="13"/>
      <c r="X336" s="10"/>
      <c r="Y336" s="4"/>
      <c r="Z336" s="4"/>
      <c r="AA336" s="4"/>
      <c r="AB336" s="4"/>
      <c r="AC336" s="3"/>
      <c r="AD336" s="29"/>
    </row>
    <row r="337" spans="1:30" ht="24.95" customHeight="1" x14ac:dyDescent="0.2">
      <c r="A337" s="23" t="str">
        <f t="shared" si="39"/>
        <v>||||||</v>
      </c>
      <c r="B337" s="23" t="str">
        <f t="shared" si="40"/>
        <v>||||</v>
      </c>
      <c r="C337" s="28" t="str">
        <f t="shared" si="41"/>
        <v>|</v>
      </c>
      <c r="D337" s="10"/>
      <c r="E337" s="10"/>
      <c r="F337" s="36"/>
      <c r="G337" s="10"/>
      <c r="H337" s="10"/>
      <c r="I337" s="36"/>
      <c r="J337" s="10"/>
      <c r="K337" s="10"/>
      <c r="L337" s="10"/>
      <c r="M337" s="11"/>
      <c r="N337" s="10"/>
      <c r="O337" s="11"/>
      <c r="P337" s="9"/>
      <c r="Q337" s="10"/>
      <c r="R337" s="3"/>
      <c r="S337" s="3"/>
      <c r="T337" s="3"/>
      <c r="U337" s="33"/>
      <c r="V337" s="9"/>
      <c r="W337" s="13"/>
      <c r="X337" s="10"/>
      <c r="Y337" s="4"/>
      <c r="Z337" s="4"/>
      <c r="AA337" s="4"/>
      <c r="AB337" s="4"/>
      <c r="AC337" s="3"/>
      <c r="AD337" s="29"/>
    </row>
    <row r="338" spans="1:30" ht="24.95" customHeight="1" x14ac:dyDescent="0.2">
      <c r="A338" s="23" t="str">
        <f t="shared" si="39"/>
        <v>||||||</v>
      </c>
      <c r="B338" s="23" t="str">
        <f t="shared" si="40"/>
        <v>||||</v>
      </c>
      <c r="C338" s="28" t="str">
        <f t="shared" si="41"/>
        <v>|</v>
      </c>
      <c r="D338" s="10"/>
      <c r="E338" s="10"/>
      <c r="F338" s="36"/>
      <c r="G338" s="10"/>
      <c r="H338" s="10"/>
      <c r="I338" s="36"/>
      <c r="J338" s="10"/>
      <c r="K338" s="10"/>
      <c r="L338" s="10"/>
      <c r="M338" s="11"/>
      <c r="N338" s="10"/>
      <c r="O338" s="11"/>
      <c r="P338" s="9"/>
      <c r="Q338" s="10"/>
      <c r="R338" s="3"/>
      <c r="S338" s="3"/>
      <c r="T338" s="3"/>
      <c r="U338" s="33"/>
      <c r="V338" s="9"/>
      <c r="W338" s="13"/>
      <c r="X338" s="10"/>
      <c r="Y338" s="4"/>
      <c r="Z338" s="4"/>
      <c r="AA338" s="4"/>
      <c r="AB338" s="4"/>
      <c r="AC338" s="3"/>
      <c r="AD338" s="29"/>
    </row>
    <row r="339" spans="1:30" ht="24.95" customHeight="1" x14ac:dyDescent="0.2">
      <c r="A339" s="23" t="str">
        <f t="shared" si="39"/>
        <v>||||||</v>
      </c>
      <c r="B339" s="23" t="str">
        <f t="shared" si="40"/>
        <v>||||</v>
      </c>
      <c r="C339" s="28" t="str">
        <f t="shared" si="41"/>
        <v>|</v>
      </c>
      <c r="D339" s="10"/>
      <c r="E339" s="10"/>
      <c r="F339" s="36"/>
      <c r="G339" s="10"/>
      <c r="H339" s="10"/>
      <c r="I339" s="36"/>
      <c r="J339" s="10"/>
      <c r="K339" s="10"/>
      <c r="L339" s="10"/>
      <c r="M339" s="11"/>
      <c r="N339" s="10"/>
      <c r="O339" s="11"/>
      <c r="P339" s="9"/>
      <c r="Q339" s="10"/>
      <c r="R339" s="3"/>
      <c r="S339" s="3"/>
      <c r="T339" s="3"/>
      <c r="U339" s="33"/>
      <c r="V339" s="9"/>
      <c r="W339" s="13"/>
      <c r="X339" s="10"/>
      <c r="Y339" s="4"/>
      <c r="Z339" s="4"/>
      <c r="AA339" s="4"/>
      <c r="AB339" s="4"/>
      <c r="AC339" s="3"/>
      <c r="AD339" s="29"/>
    </row>
    <row r="340" spans="1:30" ht="24.95" customHeight="1" x14ac:dyDescent="0.2">
      <c r="A340" s="23" t="str">
        <f t="shared" si="39"/>
        <v>||||||</v>
      </c>
      <c r="B340" s="23" t="str">
        <f t="shared" si="40"/>
        <v>||||</v>
      </c>
      <c r="C340" s="28" t="str">
        <f t="shared" si="41"/>
        <v>|</v>
      </c>
      <c r="D340" s="10"/>
      <c r="E340" s="10"/>
      <c r="F340" s="36"/>
      <c r="G340" s="10"/>
      <c r="H340" s="10"/>
      <c r="I340" s="36"/>
      <c r="J340" s="10"/>
      <c r="K340" s="10"/>
      <c r="L340" s="10"/>
      <c r="M340" s="11"/>
      <c r="N340" s="10"/>
      <c r="O340" s="11"/>
      <c r="P340" s="9"/>
      <c r="Q340" s="10"/>
      <c r="R340" s="3"/>
      <c r="S340" s="3"/>
      <c r="T340" s="3"/>
      <c r="U340" s="33"/>
      <c r="V340" s="9"/>
      <c r="W340" s="13"/>
      <c r="X340" s="10"/>
      <c r="Y340" s="4"/>
      <c r="Z340" s="4"/>
      <c r="AA340" s="4"/>
      <c r="AB340" s="4"/>
      <c r="AC340" s="3"/>
      <c r="AD340" s="29"/>
    </row>
    <row r="341" spans="1:30" ht="24.95" customHeight="1" x14ac:dyDescent="0.2">
      <c r="A341" s="23" t="str">
        <f t="shared" si="39"/>
        <v>||||||</v>
      </c>
      <c r="B341" s="23" t="str">
        <f t="shared" si="40"/>
        <v>||||</v>
      </c>
      <c r="C341" s="28" t="str">
        <f t="shared" si="41"/>
        <v>|</v>
      </c>
      <c r="D341" s="10"/>
      <c r="E341" s="10"/>
      <c r="F341" s="36"/>
      <c r="G341" s="10"/>
      <c r="H341" s="10"/>
      <c r="I341" s="36"/>
      <c r="J341" s="10"/>
      <c r="K341" s="10"/>
      <c r="L341" s="10"/>
      <c r="M341" s="11"/>
      <c r="N341" s="10"/>
      <c r="O341" s="11"/>
      <c r="P341" s="9"/>
      <c r="Q341" s="10"/>
      <c r="R341" s="3"/>
      <c r="S341" s="3"/>
      <c r="T341" s="3"/>
      <c r="U341" s="33"/>
      <c r="V341" s="9"/>
      <c r="W341" s="13"/>
      <c r="X341" s="10"/>
      <c r="Y341" s="4"/>
      <c r="Z341" s="4"/>
      <c r="AA341" s="4"/>
      <c r="AB341" s="4"/>
      <c r="AC341" s="3"/>
      <c r="AD341" s="29"/>
    </row>
    <row r="342" spans="1:30" ht="24.95" customHeight="1" x14ac:dyDescent="0.2">
      <c r="A342" s="23" t="str">
        <f t="shared" si="39"/>
        <v>||||||</v>
      </c>
      <c r="B342" s="23" t="str">
        <f t="shared" si="40"/>
        <v>||||</v>
      </c>
      <c r="C342" s="28" t="str">
        <f t="shared" si="41"/>
        <v>|</v>
      </c>
      <c r="D342" s="10"/>
      <c r="E342" s="10"/>
      <c r="F342" s="36"/>
      <c r="G342" s="10"/>
      <c r="H342" s="10"/>
      <c r="I342" s="36"/>
      <c r="J342" s="10"/>
      <c r="K342" s="10"/>
      <c r="L342" s="10"/>
      <c r="M342" s="11"/>
      <c r="N342" s="10"/>
      <c r="O342" s="11"/>
      <c r="P342" s="9"/>
      <c r="Q342" s="10"/>
      <c r="R342" s="3"/>
      <c r="S342" s="3"/>
      <c r="T342" s="3"/>
      <c r="U342" s="33"/>
      <c r="V342" s="9"/>
      <c r="W342" s="13"/>
      <c r="X342" s="10"/>
      <c r="Y342" s="4"/>
      <c r="Z342" s="4"/>
      <c r="AA342" s="4"/>
      <c r="AB342" s="4"/>
      <c r="AC342" s="3"/>
      <c r="AD342" s="29"/>
    </row>
    <row r="343" spans="1:30" ht="24.95" customHeight="1" x14ac:dyDescent="0.2">
      <c r="A343" s="23" t="str">
        <f t="shared" si="39"/>
        <v>||||||</v>
      </c>
      <c r="B343" s="23" t="str">
        <f t="shared" si="40"/>
        <v>||||</v>
      </c>
      <c r="C343" s="28" t="str">
        <f t="shared" si="41"/>
        <v>|</v>
      </c>
      <c r="D343" s="10"/>
      <c r="E343" s="10"/>
      <c r="F343" s="36"/>
      <c r="G343" s="10"/>
      <c r="H343" s="10"/>
      <c r="I343" s="36"/>
      <c r="J343" s="10"/>
      <c r="K343" s="10"/>
      <c r="L343" s="10"/>
      <c r="M343" s="11"/>
      <c r="N343" s="10"/>
      <c r="O343" s="11"/>
      <c r="P343" s="9"/>
      <c r="Q343" s="10"/>
      <c r="R343" s="3"/>
      <c r="S343" s="3"/>
      <c r="T343" s="3"/>
      <c r="U343" s="33"/>
      <c r="V343" s="9"/>
      <c r="W343" s="13"/>
      <c r="X343" s="10"/>
      <c r="Y343" s="4"/>
      <c r="Z343" s="4"/>
      <c r="AA343" s="4"/>
      <c r="AB343" s="4"/>
      <c r="AC343" s="3"/>
      <c r="AD343" s="29"/>
    </row>
    <row r="344" spans="1:30" ht="24.95" customHeight="1" x14ac:dyDescent="0.2">
      <c r="A344" s="23" t="str">
        <f t="shared" si="39"/>
        <v>||||||</v>
      </c>
      <c r="B344" s="23" t="str">
        <f t="shared" si="40"/>
        <v>||||</v>
      </c>
      <c r="C344" s="28" t="str">
        <f t="shared" si="41"/>
        <v>|</v>
      </c>
      <c r="D344" s="10"/>
      <c r="E344" s="10"/>
      <c r="F344" s="36"/>
      <c r="G344" s="10"/>
      <c r="H344" s="10"/>
      <c r="I344" s="36"/>
      <c r="J344" s="10"/>
      <c r="K344" s="10"/>
      <c r="L344" s="10"/>
      <c r="M344" s="11"/>
      <c r="N344" s="10"/>
      <c r="O344" s="11"/>
      <c r="P344" s="9"/>
      <c r="Q344" s="10"/>
      <c r="R344" s="3"/>
      <c r="S344" s="3"/>
      <c r="T344" s="3"/>
      <c r="U344" s="33"/>
      <c r="V344" s="9"/>
      <c r="W344" s="13"/>
      <c r="X344" s="10"/>
      <c r="Y344" s="4"/>
      <c r="Z344" s="4"/>
      <c r="AA344" s="4"/>
      <c r="AB344" s="4"/>
      <c r="AC344" s="3"/>
      <c r="AD344" s="29"/>
    </row>
    <row r="345" spans="1:30" ht="24.95" customHeight="1" x14ac:dyDescent="0.2">
      <c r="A345" s="23" t="str">
        <f t="shared" si="39"/>
        <v>||||||</v>
      </c>
      <c r="B345" s="23" t="str">
        <f t="shared" si="40"/>
        <v>||||</v>
      </c>
      <c r="C345" s="28" t="str">
        <f t="shared" si="41"/>
        <v>|</v>
      </c>
      <c r="D345" s="10"/>
      <c r="E345" s="10"/>
      <c r="F345" s="36"/>
      <c r="G345" s="10"/>
      <c r="H345" s="10"/>
      <c r="I345" s="36"/>
      <c r="J345" s="10"/>
      <c r="K345" s="10"/>
      <c r="L345" s="10"/>
      <c r="M345" s="11"/>
      <c r="N345" s="10"/>
      <c r="O345" s="11"/>
      <c r="P345" s="9"/>
      <c r="Q345" s="10"/>
      <c r="R345" s="3"/>
      <c r="S345" s="3"/>
      <c r="T345" s="3"/>
      <c r="U345" s="33"/>
      <c r="V345" s="9"/>
      <c r="W345" s="13"/>
      <c r="X345" s="10"/>
      <c r="Y345" s="4"/>
      <c r="Z345" s="4"/>
      <c r="AA345" s="4"/>
      <c r="AB345" s="4"/>
      <c r="AC345" s="3"/>
      <c r="AD345" s="29"/>
    </row>
    <row r="346" spans="1:30" ht="24.95" customHeight="1" x14ac:dyDescent="0.2">
      <c r="A346" s="23" t="str">
        <f t="shared" si="39"/>
        <v>||||||</v>
      </c>
      <c r="B346" s="23" t="str">
        <f t="shared" si="40"/>
        <v>||||</v>
      </c>
      <c r="C346" s="28" t="str">
        <f t="shared" si="41"/>
        <v>|</v>
      </c>
      <c r="D346" s="10"/>
      <c r="E346" s="10"/>
      <c r="F346" s="36"/>
      <c r="G346" s="10"/>
      <c r="H346" s="10"/>
      <c r="I346" s="36"/>
      <c r="J346" s="10"/>
      <c r="K346" s="10"/>
      <c r="L346" s="10"/>
      <c r="M346" s="11"/>
      <c r="N346" s="10"/>
      <c r="O346" s="11"/>
      <c r="P346" s="9"/>
      <c r="Q346" s="10"/>
      <c r="R346" s="3"/>
      <c r="S346" s="3"/>
      <c r="T346" s="3"/>
      <c r="U346" s="33"/>
      <c r="V346" s="9"/>
      <c r="W346" s="13"/>
      <c r="X346" s="10"/>
      <c r="Y346" s="4"/>
      <c r="Z346" s="4"/>
      <c r="AA346" s="4"/>
      <c r="AB346" s="4"/>
      <c r="AC346" s="3"/>
      <c r="AD346" s="29"/>
    </row>
    <row r="347" spans="1:30" ht="24.95" customHeight="1" x14ac:dyDescent="0.2">
      <c r="A347" s="23" t="str">
        <f t="shared" si="39"/>
        <v>||||||</v>
      </c>
      <c r="B347" s="23" t="str">
        <f t="shared" si="40"/>
        <v>||||</v>
      </c>
      <c r="C347" s="28" t="str">
        <f t="shared" si="41"/>
        <v>|</v>
      </c>
      <c r="D347" s="10"/>
      <c r="E347" s="10"/>
      <c r="F347" s="36"/>
      <c r="G347" s="10"/>
      <c r="H347" s="10"/>
      <c r="I347" s="36"/>
      <c r="J347" s="10"/>
      <c r="K347" s="10"/>
      <c r="L347" s="10"/>
      <c r="M347" s="11"/>
      <c r="N347" s="10"/>
      <c r="O347" s="11"/>
      <c r="P347" s="9"/>
      <c r="Q347" s="10"/>
      <c r="R347" s="3"/>
      <c r="S347" s="3"/>
      <c r="T347" s="3"/>
      <c r="U347" s="33"/>
      <c r="V347" s="9"/>
      <c r="W347" s="13"/>
      <c r="X347" s="10"/>
      <c r="Y347" s="4"/>
      <c r="Z347" s="4"/>
      <c r="AA347" s="4"/>
      <c r="AB347" s="4"/>
      <c r="AC347" s="3"/>
      <c r="AD347" s="29"/>
    </row>
    <row r="348" spans="1:30" ht="24.95" customHeight="1" x14ac:dyDescent="0.2">
      <c r="A348" s="23" t="str">
        <f t="shared" si="39"/>
        <v>||||||</v>
      </c>
      <c r="B348" s="23" t="str">
        <f t="shared" si="40"/>
        <v>||||</v>
      </c>
      <c r="C348" s="28" t="str">
        <f t="shared" si="41"/>
        <v>|</v>
      </c>
      <c r="D348" s="10"/>
      <c r="E348" s="10"/>
      <c r="F348" s="36"/>
      <c r="G348" s="10"/>
      <c r="H348" s="10"/>
      <c r="I348" s="36"/>
      <c r="J348" s="10"/>
      <c r="K348" s="10"/>
      <c r="L348" s="10"/>
      <c r="M348" s="11"/>
      <c r="N348" s="10"/>
      <c r="O348" s="11"/>
      <c r="P348" s="9"/>
      <c r="Q348" s="10"/>
      <c r="R348" s="3"/>
      <c r="S348" s="3"/>
      <c r="T348" s="3"/>
      <c r="U348" s="33"/>
      <c r="V348" s="9"/>
      <c r="W348" s="13"/>
      <c r="X348" s="10"/>
      <c r="Y348" s="4"/>
      <c r="Z348" s="4"/>
      <c r="AA348" s="4"/>
      <c r="AB348" s="4"/>
      <c r="AC348" s="3"/>
      <c r="AD348" s="29"/>
    </row>
    <row r="349" spans="1:30" ht="24.95" customHeight="1" x14ac:dyDescent="0.2">
      <c r="A349" s="23" t="str">
        <f t="shared" si="39"/>
        <v>||||||</v>
      </c>
      <c r="B349" s="23" t="str">
        <f t="shared" si="40"/>
        <v>||||</v>
      </c>
      <c r="C349" s="28" t="str">
        <f t="shared" si="41"/>
        <v>|</v>
      </c>
      <c r="D349" s="10"/>
      <c r="E349" s="10"/>
      <c r="F349" s="36"/>
      <c r="G349" s="10"/>
      <c r="H349" s="10"/>
      <c r="I349" s="36"/>
      <c r="J349" s="10"/>
      <c r="K349" s="10"/>
      <c r="L349" s="10"/>
      <c r="M349" s="11"/>
      <c r="N349" s="10"/>
      <c r="O349" s="11"/>
      <c r="P349" s="9"/>
      <c r="Q349" s="10"/>
      <c r="R349" s="3"/>
      <c r="S349" s="3"/>
      <c r="T349" s="3"/>
      <c r="U349" s="33"/>
      <c r="V349" s="9"/>
      <c r="W349" s="13"/>
      <c r="X349" s="10"/>
      <c r="Y349" s="4"/>
      <c r="Z349" s="4"/>
      <c r="AA349" s="4"/>
      <c r="AB349" s="4"/>
      <c r="AC349" s="3"/>
      <c r="AD349" s="29"/>
    </row>
    <row r="350" spans="1:30" ht="24.95" customHeight="1" x14ac:dyDescent="0.2">
      <c r="A350" s="23" t="str">
        <f t="shared" si="39"/>
        <v>||||||</v>
      </c>
      <c r="B350" s="23" t="str">
        <f t="shared" si="40"/>
        <v>||||</v>
      </c>
      <c r="C350" s="28" t="str">
        <f t="shared" si="41"/>
        <v>|</v>
      </c>
      <c r="D350" s="10"/>
      <c r="E350" s="10"/>
      <c r="F350" s="36"/>
      <c r="G350" s="10"/>
      <c r="H350" s="10"/>
      <c r="I350" s="36"/>
      <c r="J350" s="10"/>
      <c r="K350" s="10"/>
      <c r="L350" s="10"/>
      <c r="M350" s="11"/>
      <c r="N350" s="10"/>
      <c r="O350" s="11"/>
      <c r="P350" s="9"/>
      <c r="Q350" s="10"/>
      <c r="R350" s="3"/>
      <c r="S350" s="3"/>
      <c r="T350" s="3"/>
      <c r="U350" s="33"/>
      <c r="V350" s="9"/>
      <c r="W350" s="13"/>
      <c r="X350" s="10"/>
      <c r="Y350" s="4"/>
      <c r="Z350" s="4"/>
      <c r="AA350" s="4"/>
      <c r="AB350" s="4"/>
      <c r="AC350" s="3"/>
      <c r="AD350" s="29"/>
    </row>
    <row r="351" spans="1:30" ht="24.95" customHeight="1" x14ac:dyDescent="0.2">
      <c r="A351" s="23" t="str">
        <f t="shared" si="39"/>
        <v>||||||</v>
      </c>
      <c r="B351" s="23" t="str">
        <f t="shared" si="40"/>
        <v>||||</v>
      </c>
      <c r="C351" s="28" t="str">
        <f t="shared" si="41"/>
        <v>|</v>
      </c>
      <c r="D351" s="10"/>
      <c r="E351" s="10"/>
      <c r="F351" s="36"/>
      <c r="G351" s="10"/>
      <c r="H351" s="10"/>
      <c r="I351" s="36"/>
      <c r="J351" s="10"/>
      <c r="K351" s="10"/>
      <c r="L351" s="10"/>
      <c r="M351" s="11"/>
      <c r="N351" s="10"/>
      <c r="O351" s="11"/>
      <c r="P351" s="9"/>
      <c r="Q351" s="10"/>
      <c r="R351" s="3"/>
      <c r="S351" s="3"/>
      <c r="T351" s="3"/>
      <c r="U351" s="33"/>
      <c r="V351" s="9"/>
      <c r="W351" s="13"/>
      <c r="X351" s="10"/>
      <c r="Y351" s="4"/>
      <c r="Z351" s="4"/>
      <c r="AA351" s="4"/>
      <c r="AB351" s="4"/>
      <c r="AC351" s="3"/>
      <c r="AD351" s="29"/>
    </row>
    <row r="352" spans="1:30" ht="24.95" customHeight="1" x14ac:dyDescent="0.2">
      <c r="A352" s="23" t="str">
        <f t="shared" si="39"/>
        <v>||||||</v>
      </c>
      <c r="B352" s="23" t="str">
        <f t="shared" si="40"/>
        <v>||||</v>
      </c>
      <c r="C352" s="28" t="str">
        <f t="shared" si="41"/>
        <v>|</v>
      </c>
      <c r="D352" s="10"/>
      <c r="E352" s="10"/>
      <c r="F352" s="36"/>
      <c r="G352" s="10"/>
      <c r="H352" s="10"/>
      <c r="I352" s="36"/>
      <c r="J352" s="10"/>
      <c r="K352" s="10"/>
      <c r="L352" s="10"/>
      <c r="M352" s="11"/>
      <c r="N352" s="10"/>
      <c r="O352" s="11"/>
      <c r="P352" s="9"/>
      <c r="Q352" s="10"/>
      <c r="R352" s="3"/>
      <c r="S352" s="3"/>
      <c r="T352" s="3"/>
      <c r="U352" s="33"/>
      <c r="V352" s="9"/>
      <c r="W352" s="13"/>
      <c r="X352" s="10"/>
      <c r="Y352" s="4"/>
      <c r="Z352" s="4"/>
      <c r="AA352" s="4"/>
      <c r="AB352" s="4"/>
      <c r="AC352" s="3"/>
      <c r="AD352" s="29"/>
    </row>
    <row r="353" spans="1:30" ht="24.95" customHeight="1" x14ac:dyDescent="0.2">
      <c r="A353" s="23" t="str">
        <f t="shared" si="39"/>
        <v>||||||</v>
      </c>
      <c r="B353" s="23" t="str">
        <f t="shared" si="40"/>
        <v>||||</v>
      </c>
      <c r="C353" s="28" t="str">
        <f t="shared" si="41"/>
        <v>|</v>
      </c>
      <c r="D353" s="10"/>
      <c r="E353" s="10"/>
      <c r="F353" s="36"/>
      <c r="G353" s="10"/>
      <c r="H353" s="10"/>
      <c r="I353" s="36"/>
      <c r="J353" s="10"/>
      <c r="K353" s="10"/>
      <c r="L353" s="10"/>
      <c r="M353" s="11"/>
      <c r="N353" s="10"/>
      <c r="O353" s="11"/>
      <c r="P353" s="9"/>
      <c r="Q353" s="10"/>
      <c r="R353" s="3"/>
      <c r="S353" s="3"/>
      <c r="T353" s="3"/>
      <c r="U353" s="33"/>
      <c r="V353" s="9"/>
      <c r="W353" s="13"/>
      <c r="X353" s="10"/>
      <c r="Y353" s="4"/>
      <c r="Z353" s="4"/>
      <c r="AA353" s="4"/>
      <c r="AB353" s="4"/>
      <c r="AC353" s="3"/>
      <c r="AD353" s="29"/>
    </row>
    <row r="354" spans="1:30" ht="24.95" customHeight="1" x14ac:dyDescent="0.2">
      <c r="A354" s="23" t="str">
        <f t="shared" si="39"/>
        <v>||||||</v>
      </c>
      <c r="B354" s="23" t="str">
        <f t="shared" si="40"/>
        <v>||||</v>
      </c>
      <c r="C354" s="28" t="str">
        <f t="shared" si="41"/>
        <v>|</v>
      </c>
      <c r="D354" s="10"/>
      <c r="E354" s="10"/>
      <c r="F354" s="36"/>
      <c r="G354" s="10"/>
      <c r="H354" s="10"/>
      <c r="I354" s="36"/>
      <c r="J354" s="10"/>
      <c r="K354" s="10"/>
      <c r="L354" s="10"/>
      <c r="M354" s="11"/>
      <c r="N354" s="10"/>
      <c r="O354" s="11"/>
      <c r="P354" s="9"/>
      <c r="Q354" s="10"/>
      <c r="R354" s="3"/>
      <c r="S354" s="3"/>
      <c r="T354" s="3"/>
      <c r="U354" s="33"/>
      <c r="V354" s="9"/>
      <c r="W354" s="13"/>
      <c r="X354" s="10"/>
      <c r="Y354" s="4"/>
      <c r="Z354" s="4"/>
      <c r="AA354" s="4"/>
      <c r="AB354" s="4"/>
      <c r="AC354" s="3"/>
      <c r="AD354" s="29"/>
    </row>
    <row r="355" spans="1:30" ht="24.95" customHeight="1" x14ac:dyDescent="0.2">
      <c r="A355" s="23" t="str">
        <f t="shared" si="39"/>
        <v>||||||</v>
      </c>
      <c r="B355" s="23" t="str">
        <f t="shared" si="40"/>
        <v>||||</v>
      </c>
      <c r="C355" s="28" t="str">
        <f t="shared" si="41"/>
        <v>|</v>
      </c>
      <c r="D355" s="10"/>
      <c r="E355" s="10"/>
      <c r="F355" s="36"/>
      <c r="G355" s="10"/>
      <c r="H355" s="10"/>
      <c r="I355" s="36"/>
      <c r="J355" s="10"/>
      <c r="K355" s="10"/>
      <c r="L355" s="10"/>
      <c r="M355" s="11"/>
      <c r="N355" s="10"/>
      <c r="O355" s="11"/>
      <c r="P355" s="9"/>
      <c r="Q355" s="10"/>
      <c r="R355" s="3"/>
      <c r="S355" s="3"/>
      <c r="T355" s="3"/>
      <c r="U355" s="33"/>
      <c r="V355" s="9"/>
      <c r="W355" s="13"/>
      <c r="X355" s="10"/>
      <c r="Y355" s="4"/>
      <c r="Z355" s="4"/>
      <c r="AA355" s="4"/>
      <c r="AB355" s="4"/>
      <c r="AC355" s="3"/>
      <c r="AD355" s="29"/>
    </row>
    <row r="356" spans="1:30" ht="24.95" customHeight="1" x14ac:dyDescent="0.2">
      <c r="A356" s="23" t="str">
        <f t="shared" si="39"/>
        <v>||||||</v>
      </c>
      <c r="B356" s="23" t="str">
        <f t="shared" si="40"/>
        <v>||||</v>
      </c>
      <c r="C356" s="28" t="str">
        <f t="shared" si="41"/>
        <v>|</v>
      </c>
      <c r="D356" s="10"/>
      <c r="E356" s="10"/>
      <c r="F356" s="36"/>
      <c r="G356" s="10"/>
      <c r="H356" s="10"/>
      <c r="I356" s="36"/>
      <c r="J356" s="10"/>
      <c r="K356" s="10"/>
      <c r="L356" s="10"/>
      <c r="M356" s="11"/>
      <c r="N356" s="10"/>
      <c r="O356" s="11"/>
      <c r="P356" s="9"/>
      <c r="Q356" s="10"/>
      <c r="R356" s="3"/>
      <c r="S356" s="3"/>
      <c r="T356" s="3"/>
      <c r="U356" s="33"/>
      <c r="V356" s="9"/>
      <c r="W356" s="13"/>
      <c r="X356" s="10"/>
      <c r="Y356" s="4"/>
      <c r="Z356" s="4"/>
      <c r="AA356" s="4"/>
      <c r="AB356" s="4"/>
      <c r="AC356" s="3"/>
      <c r="AD356" s="29"/>
    </row>
    <row r="357" spans="1:30" ht="24.95" customHeight="1" x14ac:dyDescent="0.2">
      <c r="A357" s="23" t="str">
        <f t="shared" si="39"/>
        <v>||||||</v>
      </c>
      <c r="B357" s="23" t="str">
        <f t="shared" si="40"/>
        <v>||||</v>
      </c>
      <c r="C357" s="28" t="str">
        <f t="shared" si="41"/>
        <v>|</v>
      </c>
      <c r="D357" s="10"/>
      <c r="E357" s="10"/>
      <c r="F357" s="36"/>
      <c r="G357" s="10"/>
      <c r="H357" s="10"/>
      <c r="I357" s="36"/>
      <c r="J357" s="10"/>
      <c r="K357" s="10"/>
      <c r="L357" s="10"/>
      <c r="M357" s="11"/>
      <c r="N357" s="10"/>
      <c r="O357" s="11"/>
      <c r="P357" s="9"/>
      <c r="Q357" s="10"/>
      <c r="R357" s="3"/>
      <c r="S357" s="3"/>
      <c r="T357" s="3"/>
      <c r="U357" s="33"/>
      <c r="V357" s="9"/>
      <c r="W357" s="13"/>
      <c r="X357" s="10"/>
      <c r="Y357" s="4"/>
      <c r="Z357" s="4"/>
      <c r="AA357" s="4"/>
      <c r="AB357" s="4"/>
      <c r="AC357" s="3"/>
      <c r="AD357" s="29"/>
    </row>
    <row r="358" spans="1:30" ht="24.95" customHeight="1" x14ac:dyDescent="0.2">
      <c r="A358" s="23" t="str">
        <f t="shared" si="39"/>
        <v>||||||</v>
      </c>
      <c r="B358" s="23" t="str">
        <f t="shared" si="40"/>
        <v>||||</v>
      </c>
      <c r="C358" s="28" t="str">
        <f t="shared" si="41"/>
        <v>|</v>
      </c>
      <c r="D358" s="10"/>
      <c r="E358" s="10"/>
      <c r="F358" s="36"/>
      <c r="G358" s="10"/>
      <c r="H358" s="10"/>
      <c r="I358" s="36"/>
      <c r="J358" s="10"/>
      <c r="K358" s="10"/>
      <c r="L358" s="10"/>
      <c r="M358" s="11"/>
      <c r="N358" s="10"/>
      <c r="O358" s="11"/>
      <c r="P358" s="9"/>
      <c r="Q358" s="10"/>
      <c r="R358" s="3"/>
      <c r="S358" s="3"/>
      <c r="T358" s="3"/>
      <c r="U358" s="33"/>
      <c r="V358" s="9"/>
      <c r="W358" s="13"/>
      <c r="X358" s="10"/>
      <c r="Y358" s="4"/>
      <c r="Z358" s="4"/>
      <c r="AA358" s="4"/>
      <c r="AB358" s="4"/>
      <c r="AC358" s="3"/>
      <c r="AD358" s="29"/>
    </row>
    <row r="359" spans="1:30" ht="24.95" customHeight="1" x14ac:dyDescent="0.2">
      <c r="A359" s="23" t="str">
        <f t="shared" si="39"/>
        <v>||||||</v>
      </c>
      <c r="B359" s="23" t="str">
        <f t="shared" si="40"/>
        <v>||||</v>
      </c>
      <c r="C359" s="28" t="str">
        <f t="shared" si="41"/>
        <v>|</v>
      </c>
      <c r="D359" s="10"/>
      <c r="E359" s="10"/>
      <c r="F359" s="36"/>
      <c r="G359" s="10"/>
      <c r="H359" s="10"/>
      <c r="I359" s="36"/>
      <c r="J359" s="10"/>
      <c r="K359" s="10"/>
      <c r="L359" s="10"/>
      <c r="M359" s="11"/>
      <c r="N359" s="10"/>
      <c r="O359" s="11"/>
      <c r="P359" s="9"/>
      <c r="Q359" s="10"/>
      <c r="R359" s="3"/>
      <c r="S359" s="3"/>
      <c r="T359" s="3"/>
      <c r="U359" s="33"/>
      <c r="V359" s="9"/>
      <c r="W359" s="13"/>
      <c r="X359" s="10"/>
      <c r="Y359" s="4"/>
      <c r="Z359" s="4"/>
      <c r="AA359" s="4"/>
      <c r="AB359" s="4"/>
      <c r="AC359" s="3"/>
      <c r="AD359" s="29"/>
    </row>
    <row r="360" spans="1:30" ht="24.95" customHeight="1" x14ac:dyDescent="0.2">
      <c r="A360" s="23" t="str">
        <f t="shared" si="39"/>
        <v>||||||</v>
      </c>
      <c r="B360" s="23" t="str">
        <f t="shared" si="40"/>
        <v>||||</v>
      </c>
      <c r="C360" s="28" t="str">
        <f t="shared" si="41"/>
        <v>|</v>
      </c>
      <c r="D360" s="10"/>
      <c r="E360" s="10"/>
      <c r="F360" s="36"/>
      <c r="G360" s="10"/>
      <c r="H360" s="10"/>
      <c r="I360" s="36"/>
      <c r="J360" s="10"/>
      <c r="K360" s="10"/>
      <c r="L360" s="10"/>
      <c r="M360" s="11"/>
      <c r="N360" s="10"/>
      <c r="O360" s="11"/>
      <c r="P360" s="9"/>
      <c r="Q360" s="10"/>
      <c r="R360" s="3"/>
      <c r="S360" s="3"/>
      <c r="T360" s="3"/>
      <c r="U360" s="33"/>
      <c r="V360" s="9"/>
      <c r="W360" s="13"/>
      <c r="X360" s="10"/>
      <c r="Y360" s="4"/>
      <c r="Z360" s="4"/>
      <c r="AA360" s="4"/>
      <c r="AB360" s="4"/>
      <c r="AC360" s="3"/>
      <c r="AD360" s="29"/>
    </row>
    <row r="361" spans="1:30" ht="24.95" customHeight="1" x14ac:dyDescent="0.2">
      <c r="A361" s="23" t="str">
        <f t="shared" si="39"/>
        <v>||||||</v>
      </c>
      <c r="B361" s="23" t="str">
        <f t="shared" si="40"/>
        <v>||||</v>
      </c>
      <c r="C361" s="28" t="str">
        <f t="shared" si="41"/>
        <v>|</v>
      </c>
      <c r="D361" s="10"/>
      <c r="E361" s="10"/>
      <c r="F361" s="36"/>
      <c r="G361" s="10"/>
      <c r="H361" s="10"/>
      <c r="I361" s="36"/>
      <c r="J361" s="10"/>
      <c r="K361" s="10"/>
      <c r="L361" s="10"/>
      <c r="M361" s="11"/>
      <c r="N361" s="10"/>
      <c r="O361" s="11"/>
      <c r="P361" s="9"/>
      <c r="Q361" s="10"/>
      <c r="R361" s="3"/>
      <c r="S361" s="3"/>
      <c r="T361" s="3"/>
      <c r="U361" s="33"/>
      <c r="V361" s="9"/>
      <c r="W361" s="13"/>
      <c r="X361" s="10"/>
      <c r="Y361" s="4"/>
      <c r="Z361" s="4"/>
      <c r="AA361" s="4"/>
      <c r="AB361" s="4"/>
      <c r="AC361" s="3"/>
      <c r="AD361" s="29"/>
    </row>
    <row r="362" spans="1:30" ht="24.95" customHeight="1" x14ac:dyDescent="0.2">
      <c r="A362" s="23" t="str">
        <f t="shared" si="39"/>
        <v>||||||</v>
      </c>
      <c r="B362" s="23" t="str">
        <f t="shared" si="40"/>
        <v>||||</v>
      </c>
      <c r="C362" s="28" t="str">
        <f t="shared" si="41"/>
        <v>|</v>
      </c>
      <c r="D362" s="10"/>
      <c r="E362" s="10"/>
      <c r="F362" s="36"/>
      <c r="G362" s="10"/>
      <c r="H362" s="10"/>
      <c r="I362" s="36"/>
      <c r="J362" s="10"/>
      <c r="K362" s="10"/>
      <c r="L362" s="10"/>
      <c r="M362" s="11"/>
      <c r="N362" s="10"/>
      <c r="O362" s="11"/>
      <c r="P362" s="9"/>
      <c r="Q362" s="10"/>
      <c r="R362" s="3"/>
      <c r="S362" s="3"/>
      <c r="T362" s="3"/>
      <c r="U362" s="33"/>
      <c r="V362" s="9"/>
      <c r="W362" s="13"/>
      <c r="X362" s="10"/>
      <c r="Y362" s="4"/>
      <c r="Z362" s="4"/>
      <c r="AA362" s="4"/>
      <c r="AB362" s="4"/>
      <c r="AC362" s="3"/>
      <c r="AD362" s="29"/>
    </row>
    <row r="363" spans="1:30" ht="24.95" customHeight="1" x14ac:dyDescent="0.2">
      <c r="A363" s="23" t="str">
        <f t="shared" si="39"/>
        <v>||||||</v>
      </c>
      <c r="B363" s="23" t="str">
        <f t="shared" si="40"/>
        <v>||||</v>
      </c>
      <c r="C363" s="28" t="str">
        <f t="shared" si="41"/>
        <v>|</v>
      </c>
      <c r="D363" s="10"/>
      <c r="E363" s="10"/>
      <c r="F363" s="36"/>
      <c r="G363" s="10"/>
      <c r="H363" s="10"/>
      <c r="I363" s="36"/>
      <c r="J363" s="10"/>
      <c r="K363" s="10"/>
      <c r="L363" s="10"/>
      <c r="M363" s="11"/>
      <c r="N363" s="10"/>
      <c r="O363" s="11"/>
      <c r="P363" s="9"/>
      <c r="Q363" s="10"/>
      <c r="R363" s="3"/>
      <c r="S363" s="3"/>
      <c r="T363" s="3"/>
      <c r="U363" s="33"/>
      <c r="V363" s="9"/>
      <c r="W363" s="13"/>
      <c r="X363" s="10"/>
      <c r="Y363" s="4"/>
      <c r="Z363" s="4"/>
      <c r="AA363" s="4"/>
      <c r="AB363" s="4"/>
      <c r="AC363" s="3"/>
      <c r="AD363" s="29"/>
    </row>
    <row r="364" spans="1:30" ht="24.95" customHeight="1" x14ac:dyDescent="0.2">
      <c r="A364" s="23" t="str">
        <f t="shared" si="39"/>
        <v>||||||</v>
      </c>
      <c r="B364" s="23" t="str">
        <f t="shared" si="40"/>
        <v>||||</v>
      </c>
      <c r="C364" s="28" t="str">
        <f t="shared" si="41"/>
        <v>|</v>
      </c>
      <c r="D364" s="10"/>
      <c r="E364" s="10"/>
      <c r="F364" s="36"/>
      <c r="G364" s="10"/>
      <c r="H364" s="10"/>
      <c r="I364" s="36"/>
      <c r="J364" s="10"/>
      <c r="K364" s="10"/>
      <c r="L364" s="10"/>
      <c r="M364" s="11"/>
      <c r="N364" s="10"/>
      <c r="O364" s="11"/>
      <c r="P364" s="9"/>
      <c r="Q364" s="10"/>
      <c r="R364" s="3"/>
      <c r="S364" s="3"/>
      <c r="T364" s="3"/>
      <c r="U364" s="33"/>
      <c r="V364" s="9"/>
      <c r="W364" s="13"/>
      <c r="X364" s="10"/>
      <c r="Y364" s="4"/>
      <c r="Z364" s="4"/>
      <c r="AA364" s="4"/>
      <c r="AB364" s="4"/>
      <c r="AC364" s="3"/>
      <c r="AD364" s="29"/>
    </row>
    <row r="365" spans="1:30" ht="24.95" customHeight="1" x14ac:dyDescent="0.2">
      <c r="A365" s="23" t="str">
        <f t="shared" si="39"/>
        <v>||||||</v>
      </c>
      <c r="B365" s="23" t="str">
        <f t="shared" si="40"/>
        <v>||||</v>
      </c>
      <c r="C365" s="28" t="str">
        <f t="shared" si="41"/>
        <v>|</v>
      </c>
      <c r="D365" s="10"/>
      <c r="E365" s="10"/>
      <c r="F365" s="36"/>
      <c r="G365" s="10"/>
      <c r="H365" s="10"/>
      <c r="I365" s="36"/>
      <c r="J365" s="10"/>
      <c r="K365" s="10"/>
      <c r="L365" s="10"/>
      <c r="M365" s="11"/>
      <c r="N365" s="10"/>
      <c r="O365" s="11"/>
      <c r="P365" s="9"/>
      <c r="Q365" s="10"/>
      <c r="R365" s="3"/>
      <c r="S365" s="3"/>
      <c r="T365" s="3"/>
      <c r="U365" s="33"/>
      <c r="V365" s="9"/>
      <c r="W365" s="13"/>
      <c r="X365" s="10"/>
      <c r="Y365" s="4"/>
      <c r="Z365" s="4"/>
      <c r="AA365" s="4"/>
      <c r="AB365" s="4"/>
      <c r="AC365" s="3"/>
      <c r="AD365" s="29"/>
    </row>
    <row r="366" spans="1:30" ht="24.95" customHeight="1" x14ac:dyDescent="0.2">
      <c r="A366" s="23" t="str">
        <f t="shared" si="39"/>
        <v>||||||</v>
      </c>
      <c r="B366" s="23" t="str">
        <f t="shared" si="40"/>
        <v>||||</v>
      </c>
      <c r="C366" s="28" t="str">
        <f t="shared" si="41"/>
        <v>|</v>
      </c>
      <c r="D366" s="10"/>
      <c r="E366" s="10"/>
      <c r="F366" s="36"/>
      <c r="G366" s="10"/>
      <c r="H366" s="10"/>
      <c r="I366" s="36"/>
      <c r="J366" s="10"/>
      <c r="K366" s="10"/>
      <c r="L366" s="10"/>
      <c r="M366" s="11"/>
      <c r="N366" s="10"/>
      <c r="O366" s="11"/>
      <c r="P366" s="9"/>
      <c r="Q366" s="10"/>
      <c r="R366" s="3"/>
      <c r="S366" s="3"/>
      <c r="T366" s="3"/>
      <c r="U366" s="33"/>
      <c r="V366" s="9"/>
      <c r="W366" s="13"/>
      <c r="X366" s="10"/>
      <c r="Y366" s="4"/>
      <c r="Z366" s="4"/>
      <c r="AA366" s="4"/>
      <c r="AB366" s="4"/>
      <c r="AC366" s="3"/>
      <c r="AD366" s="29"/>
    </row>
    <row r="367" spans="1:30" ht="24.95" customHeight="1" x14ac:dyDescent="0.2">
      <c r="A367" s="23" t="str">
        <f t="shared" si="39"/>
        <v>||||||</v>
      </c>
      <c r="B367" s="23" t="str">
        <f t="shared" si="40"/>
        <v>||||</v>
      </c>
      <c r="C367" s="28" t="str">
        <f t="shared" si="41"/>
        <v>|</v>
      </c>
      <c r="D367" s="10"/>
      <c r="E367" s="10"/>
      <c r="F367" s="36"/>
      <c r="G367" s="10"/>
      <c r="H367" s="10"/>
      <c r="I367" s="36"/>
      <c r="J367" s="10"/>
      <c r="K367" s="10"/>
      <c r="L367" s="10"/>
      <c r="M367" s="11"/>
      <c r="N367" s="10"/>
      <c r="O367" s="11"/>
      <c r="P367" s="9"/>
      <c r="Q367" s="10"/>
      <c r="R367" s="3"/>
      <c r="S367" s="3"/>
      <c r="T367" s="3"/>
      <c r="U367" s="33"/>
      <c r="V367" s="9"/>
      <c r="W367" s="13"/>
      <c r="X367" s="10"/>
      <c r="Y367" s="4"/>
      <c r="Z367" s="4"/>
      <c r="AA367" s="4"/>
      <c r="AB367" s="4"/>
      <c r="AC367" s="3"/>
      <c r="AD367" s="29"/>
    </row>
    <row r="368" spans="1:30" ht="24.95" customHeight="1" x14ac:dyDescent="0.2">
      <c r="A368" s="23" t="str">
        <f t="shared" si="39"/>
        <v>||||||</v>
      </c>
      <c r="B368" s="23" t="str">
        <f t="shared" si="40"/>
        <v>||||</v>
      </c>
      <c r="C368" s="28" t="str">
        <f t="shared" si="41"/>
        <v>|</v>
      </c>
      <c r="D368" s="10"/>
      <c r="E368" s="10"/>
      <c r="F368" s="36"/>
      <c r="G368" s="10"/>
      <c r="H368" s="10"/>
      <c r="I368" s="36"/>
      <c r="J368" s="10"/>
      <c r="K368" s="10"/>
      <c r="L368" s="10"/>
      <c r="M368" s="11"/>
      <c r="N368" s="10"/>
      <c r="O368" s="11"/>
      <c r="P368" s="9"/>
      <c r="Q368" s="10"/>
      <c r="R368" s="3"/>
      <c r="S368" s="3"/>
      <c r="T368" s="3"/>
      <c r="U368" s="33"/>
      <c r="V368" s="9"/>
      <c r="W368" s="13"/>
      <c r="X368" s="10"/>
      <c r="Y368" s="4"/>
      <c r="Z368" s="4"/>
      <c r="AA368" s="4"/>
      <c r="AB368" s="4"/>
      <c r="AC368" s="3"/>
      <c r="AD368" s="29"/>
    </row>
    <row r="369" spans="1:30" ht="24.95" customHeight="1" x14ac:dyDescent="0.2">
      <c r="A369" s="23" t="str">
        <f t="shared" si="39"/>
        <v>||||||</v>
      </c>
      <c r="B369" s="23" t="str">
        <f t="shared" si="40"/>
        <v>||||</v>
      </c>
      <c r="C369" s="28" t="str">
        <f t="shared" si="41"/>
        <v>|</v>
      </c>
      <c r="D369" s="10"/>
      <c r="E369" s="10"/>
      <c r="F369" s="36"/>
      <c r="G369" s="10"/>
      <c r="H369" s="10"/>
      <c r="I369" s="36"/>
      <c r="J369" s="10"/>
      <c r="K369" s="10"/>
      <c r="L369" s="10"/>
      <c r="M369" s="11"/>
      <c r="N369" s="10"/>
      <c r="O369" s="11"/>
      <c r="P369" s="9"/>
      <c r="Q369" s="10"/>
      <c r="R369" s="3"/>
      <c r="S369" s="3"/>
      <c r="T369" s="3"/>
      <c r="U369" s="33"/>
      <c r="V369" s="9"/>
      <c r="W369" s="13"/>
      <c r="X369" s="10"/>
      <c r="Y369" s="4"/>
      <c r="Z369" s="4"/>
      <c r="AA369" s="4"/>
      <c r="AB369" s="4"/>
      <c r="AC369" s="3"/>
      <c r="AD369" s="29"/>
    </row>
    <row r="370" spans="1:30" ht="24.95" customHeight="1" x14ac:dyDescent="0.2">
      <c r="A370" s="23" t="str">
        <f t="shared" si="39"/>
        <v>||||||</v>
      </c>
      <c r="B370" s="23" t="str">
        <f t="shared" si="40"/>
        <v>||||</v>
      </c>
      <c r="C370" s="28" t="str">
        <f t="shared" si="41"/>
        <v>|</v>
      </c>
      <c r="D370" s="10"/>
      <c r="E370" s="10"/>
      <c r="F370" s="36"/>
      <c r="G370" s="10"/>
      <c r="H370" s="10"/>
      <c r="I370" s="36"/>
      <c r="J370" s="10"/>
      <c r="K370" s="10"/>
      <c r="L370" s="10"/>
      <c r="M370" s="11"/>
      <c r="N370" s="10"/>
      <c r="O370" s="11"/>
      <c r="P370" s="9"/>
      <c r="Q370" s="10"/>
      <c r="R370" s="3"/>
      <c r="S370" s="3"/>
      <c r="T370" s="3"/>
      <c r="U370" s="33"/>
      <c r="V370" s="9"/>
      <c r="W370" s="13"/>
      <c r="X370" s="10"/>
      <c r="Y370" s="4"/>
      <c r="Z370" s="4"/>
      <c r="AA370" s="4"/>
      <c r="AB370" s="4"/>
      <c r="AC370" s="3"/>
      <c r="AD370" s="29"/>
    </row>
    <row r="371" spans="1:30" ht="24.95" customHeight="1" x14ac:dyDescent="0.2">
      <c r="A371" s="23" t="str">
        <f t="shared" si="39"/>
        <v>||||||</v>
      </c>
      <c r="B371" s="23" t="str">
        <f t="shared" si="40"/>
        <v>||||</v>
      </c>
      <c r="C371" s="28" t="str">
        <f t="shared" si="41"/>
        <v>|</v>
      </c>
      <c r="D371" s="10"/>
      <c r="E371" s="10"/>
      <c r="F371" s="36"/>
      <c r="G371" s="10"/>
      <c r="H371" s="10"/>
      <c r="I371" s="36"/>
      <c r="J371" s="10"/>
      <c r="K371" s="10"/>
      <c r="L371" s="10"/>
      <c r="M371" s="11"/>
      <c r="N371" s="10"/>
      <c r="O371" s="11"/>
      <c r="P371" s="9"/>
      <c r="Q371" s="10"/>
      <c r="R371" s="3"/>
      <c r="S371" s="3"/>
      <c r="T371" s="3"/>
      <c r="U371" s="33"/>
      <c r="V371" s="9"/>
      <c r="W371" s="13"/>
      <c r="X371" s="10"/>
      <c r="Y371" s="4"/>
      <c r="Z371" s="4"/>
      <c r="AA371" s="4"/>
      <c r="AB371" s="4"/>
      <c r="AC371" s="3"/>
      <c r="AD371" s="29"/>
    </row>
    <row r="372" spans="1:30" ht="24.95" customHeight="1" x14ac:dyDescent="0.2">
      <c r="A372" s="23" t="str">
        <f t="shared" si="39"/>
        <v>||||||</v>
      </c>
      <c r="B372" s="23" t="str">
        <f t="shared" si="40"/>
        <v>||||</v>
      </c>
      <c r="C372" s="28" t="str">
        <f t="shared" si="41"/>
        <v>|</v>
      </c>
      <c r="D372" s="10"/>
      <c r="E372" s="10"/>
      <c r="F372" s="36"/>
      <c r="G372" s="10"/>
      <c r="H372" s="10"/>
      <c r="I372" s="36"/>
      <c r="J372" s="10"/>
      <c r="K372" s="10"/>
      <c r="L372" s="10"/>
      <c r="M372" s="11"/>
      <c r="N372" s="10"/>
      <c r="O372" s="11"/>
      <c r="P372" s="9"/>
      <c r="Q372" s="10"/>
      <c r="R372" s="3"/>
      <c r="S372" s="3"/>
      <c r="T372" s="3"/>
      <c r="U372" s="33"/>
      <c r="V372" s="9"/>
      <c r="W372" s="13"/>
      <c r="X372" s="10"/>
      <c r="Y372" s="4"/>
      <c r="Z372" s="4"/>
      <c r="AA372" s="4"/>
      <c r="AB372" s="4"/>
      <c r="AC372" s="3"/>
      <c r="AD372" s="29"/>
    </row>
    <row r="373" spans="1:30" ht="24.95" customHeight="1" x14ac:dyDescent="0.2">
      <c r="A373" s="23" t="str">
        <f t="shared" si="39"/>
        <v>||||||</v>
      </c>
      <c r="B373" s="23" t="str">
        <f t="shared" si="40"/>
        <v>||||</v>
      </c>
      <c r="C373" s="28" t="str">
        <f t="shared" si="41"/>
        <v>|</v>
      </c>
      <c r="D373" s="10"/>
      <c r="E373" s="10"/>
      <c r="F373" s="36"/>
      <c r="G373" s="10"/>
      <c r="H373" s="10"/>
      <c r="I373" s="36"/>
      <c r="J373" s="10"/>
      <c r="K373" s="10"/>
      <c r="L373" s="10"/>
      <c r="M373" s="11"/>
      <c r="N373" s="10"/>
      <c r="O373" s="11"/>
      <c r="P373" s="9"/>
      <c r="Q373" s="10"/>
      <c r="R373" s="3"/>
      <c r="S373" s="3"/>
      <c r="T373" s="3"/>
      <c r="U373" s="33"/>
      <c r="V373" s="9"/>
      <c r="W373" s="13"/>
      <c r="X373" s="10"/>
      <c r="Y373" s="4"/>
      <c r="Z373" s="4"/>
      <c r="AA373" s="4"/>
      <c r="AB373" s="4"/>
      <c r="AC373" s="3"/>
      <c r="AD373" s="29"/>
    </row>
    <row r="374" spans="1:30" ht="24.95" customHeight="1" x14ac:dyDescent="0.2">
      <c r="A374" s="23" t="str">
        <f t="shared" si="39"/>
        <v>||||||</v>
      </c>
      <c r="B374" s="23" t="str">
        <f t="shared" si="40"/>
        <v>||||</v>
      </c>
      <c r="C374" s="28" t="str">
        <f t="shared" si="41"/>
        <v>|</v>
      </c>
      <c r="D374" s="10"/>
      <c r="E374" s="10"/>
      <c r="F374" s="36"/>
      <c r="G374" s="10"/>
      <c r="H374" s="10"/>
      <c r="I374" s="36"/>
      <c r="J374" s="10"/>
      <c r="K374" s="10"/>
      <c r="L374" s="10"/>
      <c r="M374" s="11"/>
      <c r="N374" s="10"/>
      <c r="O374" s="11"/>
      <c r="P374" s="9"/>
      <c r="Q374" s="10"/>
      <c r="R374" s="3"/>
      <c r="S374" s="3"/>
      <c r="T374" s="3"/>
      <c r="U374" s="33"/>
      <c r="V374" s="9"/>
      <c r="W374" s="13"/>
      <c r="X374" s="10"/>
      <c r="Y374" s="4"/>
      <c r="Z374" s="4"/>
      <c r="AA374" s="4"/>
      <c r="AB374" s="4"/>
      <c r="AC374" s="3"/>
      <c r="AD374" s="29"/>
    </row>
    <row r="375" spans="1:30" ht="24.95" customHeight="1" x14ac:dyDescent="0.2">
      <c r="A375" s="23" t="str">
        <f t="shared" si="39"/>
        <v>||||||</v>
      </c>
      <c r="B375" s="23" t="str">
        <f t="shared" si="40"/>
        <v>||||</v>
      </c>
      <c r="C375" s="28" t="str">
        <f t="shared" si="41"/>
        <v>|</v>
      </c>
      <c r="D375" s="10"/>
      <c r="E375" s="10"/>
      <c r="F375" s="36"/>
      <c r="G375" s="10"/>
      <c r="H375" s="10"/>
      <c r="I375" s="36"/>
      <c r="J375" s="10"/>
      <c r="K375" s="10"/>
      <c r="L375" s="10"/>
      <c r="M375" s="11"/>
      <c r="N375" s="10"/>
      <c r="O375" s="11"/>
      <c r="P375" s="9"/>
      <c r="Q375" s="10"/>
      <c r="R375" s="3"/>
      <c r="S375" s="3"/>
      <c r="T375" s="3"/>
      <c r="U375" s="33"/>
      <c r="V375" s="9"/>
      <c r="W375" s="13"/>
      <c r="X375" s="10"/>
      <c r="Y375" s="4"/>
      <c r="Z375" s="4"/>
      <c r="AA375" s="4"/>
      <c r="AB375" s="4"/>
      <c r="AC375" s="3"/>
      <c r="AD375" s="29"/>
    </row>
    <row r="376" spans="1:30" ht="24.95" customHeight="1" x14ac:dyDescent="0.2">
      <c r="A376" s="23" t="str">
        <f t="shared" ref="A376:A439" si="42">D376&amp;"|"&amp;E376&amp;"|"&amp;G376&amp;"|"&amp;H376&amp;"|"&amp;L376&amp;"|"&amp;N376&amp;"|"&amp;U376</f>
        <v>||||||</v>
      </c>
      <c r="B376" s="23" t="str">
        <f t="shared" ref="B376:B439" si="43">D376&amp;"|"&amp;E376&amp;"|"&amp;G376&amp;"|"&amp;H376&amp;"|"&amp;X376</f>
        <v>||||</v>
      </c>
      <c r="C376" s="28" t="str">
        <f t="shared" ref="C376:C439" si="44">E376&amp;"|"&amp;X376</f>
        <v>|</v>
      </c>
      <c r="D376" s="10"/>
      <c r="E376" s="10"/>
      <c r="F376" s="36"/>
      <c r="G376" s="10"/>
      <c r="H376" s="10"/>
      <c r="I376" s="36"/>
      <c r="J376" s="10"/>
      <c r="K376" s="10"/>
      <c r="L376" s="10"/>
      <c r="M376" s="11"/>
      <c r="N376" s="10"/>
      <c r="O376" s="11"/>
      <c r="P376" s="9"/>
      <c r="Q376" s="10"/>
      <c r="R376" s="3"/>
      <c r="S376" s="3"/>
      <c r="T376" s="3"/>
      <c r="U376" s="33"/>
      <c r="V376" s="9"/>
      <c r="W376" s="13"/>
      <c r="X376" s="10"/>
      <c r="Y376" s="4"/>
      <c r="Z376" s="4"/>
      <c r="AA376" s="4"/>
      <c r="AB376" s="4"/>
      <c r="AC376" s="3"/>
      <c r="AD376" s="29"/>
    </row>
    <row r="377" spans="1:30" ht="24.95" customHeight="1" x14ac:dyDescent="0.2">
      <c r="A377" s="23" t="str">
        <f t="shared" si="42"/>
        <v>||||||</v>
      </c>
      <c r="B377" s="23" t="str">
        <f t="shared" si="43"/>
        <v>||||</v>
      </c>
      <c r="C377" s="28" t="str">
        <f t="shared" si="44"/>
        <v>|</v>
      </c>
      <c r="D377" s="10"/>
      <c r="E377" s="10"/>
      <c r="F377" s="36"/>
      <c r="G377" s="10"/>
      <c r="H377" s="10"/>
      <c r="I377" s="36"/>
      <c r="J377" s="10"/>
      <c r="K377" s="10"/>
      <c r="L377" s="10"/>
      <c r="M377" s="11"/>
      <c r="N377" s="10"/>
      <c r="O377" s="11"/>
      <c r="P377" s="9"/>
      <c r="Q377" s="10"/>
      <c r="R377" s="3"/>
      <c r="S377" s="3"/>
      <c r="T377" s="3"/>
      <c r="U377" s="33"/>
      <c r="V377" s="9"/>
      <c r="W377" s="13"/>
      <c r="X377" s="10"/>
      <c r="Y377" s="4"/>
      <c r="Z377" s="4"/>
      <c r="AA377" s="4"/>
      <c r="AB377" s="4"/>
      <c r="AC377" s="3"/>
      <c r="AD377" s="29"/>
    </row>
    <row r="378" spans="1:30" ht="24.95" customHeight="1" x14ac:dyDescent="0.2">
      <c r="A378" s="23" t="str">
        <f t="shared" si="42"/>
        <v>||||||</v>
      </c>
      <c r="B378" s="23" t="str">
        <f t="shared" si="43"/>
        <v>||||</v>
      </c>
      <c r="C378" s="28" t="str">
        <f t="shared" si="44"/>
        <v>|</v>
      </c>
      <c r="D378" s="10"/>
      <c r="E378" s="10"/>
      <c r="F378" s="36"/>
      <c r="G378" s="10"/>
      <c r="H378" s="10"/>
      <c r="I378" s="36"/>
      <c r="J378" s="10"/>
      <c r="K378" s="10"/>
      <c r="L378" s="10"/>
      <c r="M378" s="11"/>
      <c r="N378" s="10"/>
      <c r="O378" s="11"/>
      <c r="P378" s="9"/>
      <c r="Q378" s="10"/>
      <c r="R378" s="3"/>
      <c r="S378" s="3"/>
      <c r="T378" s="3"/>
      <c r="U378" s="33"/>
      <c r="V378" s="9"/>
      <c r="W378" s="13"/>
      <c r="X378" s="10"/>
      <c r="Y378" s="4"/>
      <c r="Z378" s="4"/>
      <c r="AA378" s="4"/>
      <c r="AB378" s="4"/>
      <c r="AC378" s="3"/>
      <c r="AD378" s="29"/>
    </row>
    <row r="379" spans="1:30" ht="24.95" customHeight="1" x14ac:dyDescent="0.2">
      <c r="A379" s="23" t="str">
        <f t="shared" si="42"/>
        <v>||||||</v>
      </c>
      <c r="B379" s="23" t="str">
        <f t="shared" si="43"/>
        <v>||||</v>
      </c>
      <c r="C379" s="28" t="str">
        <f t="shared" si="44"/>
        <v>|</v>
      </c>
      <c r="D379" s="10"/>
      <c r="E379" s="10"/>
      <c r="F379" s="36"/>
      <c r="G379" s="10"/>
      <c r="H379" s="10"/>
      <c r="I379" s="36"/>
      <c r="J379" s="10"/>
      <c r="K379" s="10"/>
      <c r="L379" s="10"/>
      <c r="M379" s="11"/>
      <c r="N379" s="10"/>
      <c r="O379" s="11"/>
      <c r="P379" s="9"/>
      <c r="Q379" s="10"/>
      <c r="R379" s="3"/>
      <c r="S379" s="3"/>
      <c r="T379" s="3"/>
      <c r="U379" s="33"/>
      <c r="V379" s="9"/>
      <c r="W379" s="13"/>
      <c r="X379" s="10"/>
      <c r="Y379" s="4"/>
      <c r="Z379" s="4"/>
      <c r="AA379" s="4"/>
      <c r="AB379" s="4"/>
      <c r="AC379" s="3"/>
      <c r="AD379" s="29"/>
    </row>
    <row r="380" spans="1:30" ht="24.95" customHeight="1" x14ac:dyDescent="0.2">
      <c r="A380" s="23" t="str">
        <f t="shared" si="42"/>
        <v>||||||</v>
      </c>
      <c r="B380" s="23" t="str">
        <f t="shared" si="43"/>
        <v>||||</v>
      </c>
      <c r="C380" s="28" t="str">
        <f t="shared" si="44"/>
        <v>|</v>
      </c>
      <c r="D380" s="10"/>
      <c r="E380" s="10"/>
      <c r="F380" s="36"/>
      <c r="G380" s="10"/>
      <c r="H380" s="10"/>
      <c r="I380" s="36"/>
      <c r="J380" s="10"/>
      <c r="K380" s="10"/>
      <c r="L380" s="10"/>
      <c r="M380" s="11"/>
      <c r="N380" s="10"/>
      <c r="O380" s="11"/>
      <c r="P380" s="9"/>
      <c r="Q380" s="10"/>
      <c r="R380" s="3"/>
      <c r="S380" s="3"/>
      <c r="T380" s="3"/>
      <c r="U380" s="33"/>
      <c r="V380" s="9"/>
      <c r="W380" s="13"/>
      <c r="X380" s="10"/>
      <c r="Y380" s="4"/>
      <c r="Z380" s="4"/>
      <c r="AA380" s="4"/>
      <c r="AB380" s="4"/>
      <c r="AC380" s="3"/>
      <c r="AD380" s="29"/>
    </row>
    <row r="381" spans="1:30" ht="24.95" customHeight="1" x14ac:dyDescent="0.2">
      <c r="A381" s="23" t="str">
        <f t="shared" si="42"/>
        <v>||||||</v>
      </c>
      <c r="B381" s="23" t="str">
        <f t="shared" si="43"/>
        <v>||||</v>
      </c>
      <c r="C381" s="28" t="str">
        <f t="shared" si="44"/>
        <v>|</v>
      </c>
      <c r="D381" s="10"/>
      <c r="E381" s="10"/>
      <c r="F381" s="36"/>
      <c r="G381" s="10"/>
      <c r="H381" s="10"/>
      <c r="I381" s="36"/>
      <c r="J381" s="10"/>
      <c r="K381" s="10"/>
      <c r="L381" s="10"/>
      <c r="M381" s="11"/>
      <c r="N381" s="10"/>
      <c r="O381" s="11"/>
      <c r="P381" s="9"/>
      <c r="Q381" s="10"/>
      <c r="R381" s="3"/>
      <c r="S381" s="3"/>
      <c r="T381" s="3"/>
      <c r="U381" s="33"/>
      <c r="V381" s="9"/>
      <c r="W381" s="13"/>
      <c r="X381" s="10"/>
      <c r="Y381" s="4"/>
      <c r="Z381" s="4"/>
      <c r="AA381" s="4"/>
      <c r="AB381" s="4"/>
      <c r="AC381" s="3"/>
      <c r="AD381" s="29"/>
    </row>
    <row r="382" spans="1:30" ht="24.95" customHeight="1" x14ac:dyDescent="0.2">
      <c r="A382" s="23" t="str">
        <f t="shared" si="42"/>
        <v>||||||</v>
      </c>
      <c r="B382" s="23" t="str">
        <f t="shared" si="43"/>
        <v>||||</v>
      </c>
      <c r="C382" s="28" t="str">
        <f t="shared" si="44"/>
        <v>|</v>
      </c>
      <c r="D382" s="10"/>
      <c r="E382" s="10"/>
      <c r="F382" s="36"/>
      <c r="G382" s="10"/>
      <c r="H382" s="10"/>
      <c r="I382" s="36"/>
      <c r="J382" s="10"/>
      <c r="K382" s="10"/>
      <c r="L382" s="10"/>
      <c r="M382" s="11"/>
      <c r="N382" s="10"/>
      <c r="O382" s="11"/>
      <c r="P382" s="9"/>
      <c r="Q382" s="10"/>
      <c r="R382" s="3"/>
      <c r="S382" s="3"/>
      <c r="T382" s="3"/>
      <c r="U382" s="33"/>
      <c r="V382" s="9"/>
      <c r="W382" s="13"/>
      <c r="X382" s="10"/>
      <c r="Y382" s="4"/>
      <c r="Z382" s="4"/>
      <c r="AA382" s="4"/>
      <c r="AB382" s="4"/>
      <c r="AC382" s="3"/>
      <c r="AD382" s="29"/>
    </row>
    <row r="383" spans="1:30" ht="24.95" customHeight="1" x14ac:dyDescent="0.2">
      <c r="A383" s="23" t="str">
        <f t="shared" si="42"/>
        <v>||||||</v>
      </c>
      <c r="B383" s="23" t="str">
        <f t="shared" si="43"/>
        <v>||||</v>
      </c>
      <c r="C383" s="28" t="str">
        <f t="shared" si="44"/>
        <v>|</v>
      </c>
      <c r="D383" s="10"/>
      <c r="E383" s="10"/>
      <c r="F383" s="36"/>
      <c r="G383" s="10"/>
      <c r="H383" s="10"/>
      <c r="I383" s="36"/>
      <c r="J383" s="10"/>
      <c r="K383" s="10"/>
      <c r="L383" s="10"/>
      <c r="M383" s="11"/>
      <c r="N383" s="10"/>
      <c r="O383" s="11"/>
      <c r="P383" s="9"/>
      <c r="Q383" s="10"/>
      <c r="R383" s="3"/>
      <c r="S383" s="3"/>
      <c r="T383" s="3"/>
      <c r="U383" s="33"/>
      <c r="V383" s="9"/>
      <c r="W383" s="13"/>
      <c r="X383" s="10"/>
      <c r="Y383" s="4"/>
      <c r="Z383" s="4"/>
      <c r="AA383" s="4"/>
      <c r="AB383" s="4"/>
      <c r="AC383" s="3"/>
      <c r="AD383" s="29"/>
    </row>
    <row r="384" spans="1:30" ht="24.95" customHeight="1" x14ac:dyDescent="0.2">
      <c r="A384" s="23" t="str">
        <f t="shared" si="42"/>
        <v>||||||</v>
      </c>
      <c r="B384" s="23" t="str">
        <f t="shared" si="43"/>
        <v>||||</v>
      </c>
      <c r="C384" s="28" t="str">
        <f t="shared" si="44"/>
        <v>|</v>
      </c>
      <c r="D384" s="10"/>
      <c r="E384" s="10"/>
      <c r="F384" s="36"/>
      <c r="G384" s="10"/>
      <c r="H384" s="10"/>
      <c r="I384" s="36"/>
      <c r="J384" s="10"/>
      <c r="K384" s="10"/>
      <c r="L384" s="10"/>
      <c r="M384" s="11"/>
      <c r="N384" s="10"/>
      <c r="O384" s="11"/>
      <c r="P384" s="9"/>
      <c r="Q384" s="10"/>
      <c r="R384" s="3"/>
      <c r="S384" s="3"/>
      <c r="T384" s="3"/>
      <c r="U384" s="33"/>
      <c r="V384" s="9"/>
      <c r="W384" s="13"/>
      <c r="X384" s="10"/>
      <c r="Y384" s="4"/>
      <c r="Z384" s="4"/>
      <c r="AA384" s="4"/>
      <c r="AB384" s="4"/>
      <c r="AC384" s="3"/>
      <c r="AD384" s="29"/>
    </row>
    <row r="385" spans="1:30" ht="24.95" customHeight="1" x14ac:dyDescent="0.2">
      <c r="A385" s="23" t="str">
        <f t="shared" si="42"/>
        <v>||||||</v>
      </c>
      <c r="B385" s="23" t="str">
        <f t="shared" si="43"/>
        <v>||||</v>
      </c>
      <c r="C385" s="28" t="str">
        <f t="shared" si="44"/>
        <v>|</v>
      </c>
      <c r="D385" s="10"/>
      <c r="E385" s="10"/>
      <c r="F385" s="36"/>
      <c r="G385" s="10"/>
      <c r="H385" s="10"/>
      <c r="I385" s="36"/>
      <c r="J385" s="10"/>
      <c r="K385" s="10"/>
      <c r="L385" s="10"/>
      <c r="M385" s="11"/>
      <c r="N385" s="10"/>
      <c r="O385" s="11"/>
      <c r="P385" s="9"/>
      <c r="Q385" s="10"/>
      <c r="R385" s="3"/>
      <c r="S385" s="3"/>
      <c r="T385" s="3"/>
      <c r="U385" s="33"/>
      <c r="V385" s="9"/>
      <c r="W385" s="13"/>
      <c r="X385" s="10"/>
      <c r="Y385" s="4"/>
      <c r="Z385" s="4"/>
      <c r="AA385" s="4"/>
      <c r="AB385" s="4"/>
      <c r="AC385" s="3"/>
      <c r="AD385" s="29"/>
    </row>
    <row r="386" spans="1:30" ht="24.95" customHeight="1" x14ac:dyDescent="0.2">
      <c r="A386" s="23" t="str">
        <f t="shared" si="42"/>
        <v>||||||</v>
      </c>
      <c r="B386" s="23" t="str">
        <f t="shared" si="43"/>
        <v>||||</v>
      </c>
      <c r="C386" s="28" t="str">
        <f t="shared" si="44"/>
        <v>|</v>
      </c>
      <c r="D386" s="10"/>
      <c r="E386" s="10"/>
      <c r="F386" s="36"/>
      <c r="G386" s="10"/>
      <c r="H386" s="10"/>
      <c r="I386" s="36"/>
      <c r="J386" s="10"/>
      <c r="K386" s="10"/>
      <c r="L386" s="10"/>
      <c r="M386" s="11"/>
      <c r="N386" s="10"/>
      <c r="O386" s="11"/>
      <c r="P386" s="9"/>
      <c r="Q386" s="10"/>
      <c r="R386" s="3"/>
      <c r="S386" s="3"/>
      <c r="T386" s="3"/>
      <c r="U386" s="33"/>
      <c r="V386" s="9"/>
      <c r="W386" s="13"/>
      <c r="X386" s="10"/>
      <c r="Y386" s="4"/>
      <c r="Z386" s="4"/>
      <c r="AA386" s="4"/>
      <c r="AB386" s="4"/>
      <c r="AC386" s="3"/>
      <c r="AD386" s="29"/>
    </row>
    <row r="387" spans="1:30" ht="24.95" customHeight="1" x14ac:dyDescent="0.2">
      <c r="A387" s="23" t="str">
        <f t="shared" si="42"/>
        <v>||||||</v>
      </c>
      <c r="B387" s="23" t="str">
        <f t="shared" si="43"/>
        <v>||||</v>
      </c>
      <c r="C387" s="28" t="str">
        <f t="shared" si="44"/>
        <v>|</v>
      </c>
      <c r="D387" s="10"/>
      <c r="E387" s="10"/>
      <c r="F387" s="36"/>
      <c r="G387" s="10"/>
      <c r="H387" s="10"/>
      <c r="I387" s="36"/>
      <c r="J387" s="10"/>
      <c r="K387" s="10"/>
      <c r="L387" s="10"/>
      <c r="M387" s="11"/>
      <c r="N387" s="10"/>
      <c r="O387" s="11"/>
      <c r="P387" s="9"/>
      <c r="Q387" s="10"/>
      <c r="R387" s="3"/>
      <c r="S387" s="3"/>
      <c r="T387" s="3"/>
      <c r="U387" s="33"/>
      <c r="V387" s="9"/>
      <c r="W387" s="13"/>
      <c r="X387" s="10"/>
      <c r="Y387" s="4"/>
      <c r="Z387" s="4"/>
      <c r="AA387" s="4"/>
      <c r="AB387" s="4"/>
      <c r="AC387" s="3"/>
      <c r="AD387" s="29"/>
    </row>
    <row r="388" spans="1:30" ht="24.95" customHeight="1" x14ac:dyDescent="0.2">
      <c r="A388" s="23" t="str">
        <f t="shared" si="42"/>
        <v>||||||</v>
      </c>
      <c r="B388" s="23" t="str">
        <f t="shared" si="43"/>
        <v>||||</v>
      </c>
      <c r="C388" s="28" t="str">
        <f t="shared" si="44"/>
        <v>|</v>
      </c>
      <c r="D388" s="10"/>
      <c r="E388" s="10"/>
      <c r="F388" s="36"/>
      <c r="G388" s="10"/>
      <c r="H388" s="10"/>
      <c r="I388" s="36"/>
      <c r="J388" s="10"/>
      <c r="K388" s="10"/>
      <c r="L388" s="10"/>
      <c r="M388" s="11"/>
      <c r="N388" s="10"/>
      <c r="O388" s="11"/>
      <c r="P388" s="9"/>
      <c r="Q388" s="10"/>
      <c r="R388" s="3"/>
      <c r="S388" s="3"/>
      <c r="T388" s="3"/>
      <c r="U388" s="33"/>
      <c r="V388" s="9"/>
      <c r="W388" s="13"/>
      <c r="X388" s="10"/>
      <c r="Y388" s="4"/>
      <c r="Z388" s="4"/>
      <c r="AA388" s="4"/>
      <c r="AB388" s="4"/>
      <c r="AC388" s="3"/>
      <c r="AD388" s="29"/>
    </row>
    <row r="389" spans="1:30" ht="24.95" customHeight="1" x14ac:dyDescent="0.2">
      <c r="A389" s="23" t="str">
        <f t="shared" si="42"/>
        <v>||||||</v>
      </c>
      <c r="B389" s="23" t="str">
        <f t="shared" si="43"/>
        <v>||||</v>
      </c>
      <c r="C389" s="28" t="str">
        <f t="shared" si="44"/>
        <v>|</v>
      </c>
      <c r="D389" s="10"/>
      <c r="E389" s="10"/>
      <c r="F389" s="36"/>
      <c r="G389" s="10"/>
      <c r="H389" s="10"/>
      <c r="I389" s="36"/>
      <c r="J389" s="10"/>
      <c r="K389" s="10"/>
      <c r="L389" s="10"/>
      <c r="M389" s="11"/>
      <c r="N389" s="10"/>
      <c r="O389" s="11"/>
      <c r="P389" s="9"/>
      <c r="Q389" s="10"/>
      <c r="R389" s="3"/>
      <c r="S389" s="3"/>
      <c r="T389" s="3"/>
      <c r="U389" s="33"/>
      <c r="V389" s="9"/>
      <c r="W389" s="13"/>
      <c r="X389" s="10"/>
      <c r="Y389" s="4"/>
      <c r="Z389" s="4"/>
      <c r="AA389" s="4"/>
      <c r="AB389" s="4"/>
      <c r="AC389" s="3"/>
      <c r="AD389" s="29"/>
    </row>
    <row r="390" spans="1:30" ht="24.95" customHeight="1" x14ac:dyDescent="0.2">
      <c r="A390" s="23" t="str">
        <f t="shared" si="42"/>
        <v>||||||</v>
      </c>
      <c r="B390" s="23" t="str">
        <f t="shared" si="43"/>
        <v>||||</v>
      </c>
      <c r="C390" s="28" t="str">
        <f t="shared" si="44"/>
        <v>|</v>
      </c>
      <c r="D390" s="10"/>
      <c r="E390" s="10"/>
      <c r="F390" s="36"/>
      <c r="G390" s="10"/>
      <c r="H390" s="10"/>
      <c r="I390" s="36"/>
      <c r="J390" s="10"/>
      <c r="K390" s="10"/>
      <c r="L390" s="10"/>
      <c r="M390" s="11"/>
      <c r="N390" s="10"/>
      <c r="O390" s="11"/>
      <c r="P390" s="9"/>
      <c r="Q390" s="10"/>
      <c r="R390" s="3"/>
      <c r="S390" s="3"/>
      <c r="T390" s="3"/>
      <c r="U390" s="33"/>
      <c r="V390" s="9"/>
      <c r="W390" s="13"/>
      <c r="X390" s="10"/>
      <c r="Y390" s="4"/>
      <c r="Z390" s="4"/>
      <c r="AA390" s="4"/>
      <c r="AB390" s="4"/>
      <c r="AC390" s="3"/>
      <c r="AD390" s="29"/>
    </row>
    <row r="391" spans="1:30" ht="24.95" customHeight="1" x14ac:dyDescent="0.2">
      <c r="A391" s="23" t="str">
        <f t="shared" si="42"/>
        <v>||||||</v>
      </c>
      <c r="B391" s="23" t="str">
        <f t="shared" si="43"/>
        <v>||||</v>
      </c>
      <c r="C391" s="28" t="str">
        <f t="shared" si="44"/>
        <v>|</v>
      </c>
      <c r="D391" s="10"/>
      <c r="E391" s="10"/>
      <c r="F391" s="36"/>
      <c r="G391" s="10"/>
      <c r="H391" s="10"/>
      <c r="I391" s="36"/>
      <c r="J391" s="10"/>
      <c r="K391" s="10"/>
      <c r="L391" s="10"/>
      <c r="M391" s="11"/>
      <c r="N391" s="10"/>
      <c r="O391" s="11"/>
      <c r="P391" s="9"/>
      <c r="Q391" s="10"/>
      <c r="R391" s="3"/>
      <c r="S391" s="3"/>
      <c r="T391" s="3"/>
      <c r="U391" s="33"/>
      <c r="V391" s="9"/>
      <c r="W391" s="13"/>
      <c r="X391" s="10"/>
      <c r="Y391" s="4"/>
      <c r="Z391" s="4"/>
      <c r="AA391" s="4"/>
      <c r="AB391" s="4"/>
      <c r="AC391" s="3"/>
      <c r="AD391" s="29"/>
    </row>
    <row r="392" spans="1:30" ht="24.95" customHeight="1" x14ac:dyDescent="0.2">
      <c r="A392" s="23" t="str">
        <f t="shared" si="42"/>
        <v>||||||</v>
      </c>
      <c r="B392" s="23" t="str">
        <f t="shared" si="43"/>
        <v>||||</v>
      </c>
      <c r="C392" s="28" t="str">
        <f t="shared" si="44"/>
        <v>|</v>
      </c>
      <c r="D392" s="10"/>
      <c r="E392" s="10"/>
      <c r="F392" s="36"/>
      <c r="G392" s="10"/>
      <c r="H392" s="10"/>
      <c r="I392" s="36"/>
      <c r="J392" s="10"/>
      <c r="K392" s="10"/>
      <c r="L392" s="10"/>
      <c r="M392" s="11"/>
      <c r="N392" s="10"/>
      <c r="O392" s="11"/>
      <c r="P392" s="9"/>
      <c r="Q392" s="10"/>
      <c r="R392" s="3"/>
      <c r="S392" s="3"/>
      <c r="T392" s="3"/>
      <c r="U392" s="33"/>
      <c r="V392" s="9"/>
      <c r="W392" s="13"/>
      <c r="X392" s="10"/>
      <c r="Y392" s="4"/>
      <c r="Z392" s="4"/>
      <c r="AA392" s="4"/>
      <c r="AB392" s="4"/>
      <c r="AC392" s="3"/>
      <c r="AD392" s="29"/>
    </row>
    <row r="393" spans="1:30" ht="24.95" customHeight="1" x14ac:dyDescent="0.2">
      <c r="A393" s="23" t="str">
        <f t="shared" si="42"/>
        <v>||||||</v>
      </c>
      <c r="B393" s="23" t="str">
        <f t="shared" si="43"/>
        <v>||||</v>
      </c>
      <c r="C393" s="28" t="str">
        <f t="shared" si="44"/>
        <v>|</v>
      </c>
      <c r="D393" s="10"/>
      <c r="E393" s="10"/>
      <c r="F393" s="36"/>
      <c r="G393" s="10"/>
      <c r="H393" s="10"/>
      <c r="I393" s="36"/>
      <c r="J393" s="10"/>
      <c r="K393" s="10"/>
      <c r="L393" s="10"/>
      <c r="M393" s="11"/>
      <c r="N393" s="10"/>
      <c r="O393" s="11"/>
      <c r="P393" s="9"/>
      <c r="Q393" s="10"/>
      <c r="R393" s="3"/>
      <c r="S393" s="3"/>
      <c r="T393" s="3"/>
      <c r="U393" s="33"/>
      <c r="V393" s="9"/>
      <c r="W393" s="13"/>
      <c r="X393" s="10"/>
      <c r="Y393" s="4"/>
      <c r="Z393" s="4"/>
      <c r="AA393" s="4"/>
      <c r="AB393" s="4"/>
      <c r="AC393" s="3"/>
      <c r="AD393" s="29"/>
    </row>
    <row r="394" spans="1:30" ht="24.95" customHeight="1" x14ac:dyDescent="0.2">
      <c r="A394" s="23" t="str">
        <f t="shared" si="42"/>
        <v>||||||</v>
      </c>
      <c r="B394" s="23" t="str">
        <f t="shared" si="43"/>
        <v>||||</v>
      </c>
      <c r="C394" s="28" t="str">
        <f t="shared" si="44"/>
        <v>|</v>
      </c>
      <c r="D394" s="10"/>
      <c r="E394" s="10"/>
      <c r="F394" s="36"/>
      <c r="G394" s="10"/>
      <c r="H394" s="10"/>
      <c r="I394" s="36"/>
      <c r="J394" s="10"/>
      <c r="K394" s="10"/>
      <c r="L394" s="10"/>
      <c r="M394" s="11"/>
      <c r="N394" s="10"/>
      <c r="O394" s="11"/>
      <c r="P394" s="9"/>
      <c r="Q394" s="10"/>
      <c r="R394" s="3"/>
      <c r="S394" s="3"/>
      <c r="T394" s="3"/>
      <c r="U394" s="33"/>
      <c r="V394" s="9"/>
      <c r="W394" s="13"/>
      <c r="X394" s="10"/>
      <c r="Y394" s="4"/>
      <c r="Z394" s="4"/>
      <c r="AA394" s="4"/>
      <c r="AB394" s="4"/>
      <c r="AC394" s="3"/>
      <c r="AD394" s="29"/>
    </row>
    <row r="395" spans="1:30" ht="24.95" customHeight="1" x14ac:dyDescent="0.2">
      <c r="A395" s="23" t="str">
        <f t="shared" si="42"/>
        <v>||||||</v>
      </c>
      <c r="B395" s="23" t="str">
        <f t="shared" si="43"/>
        <v>||||</v>
      </c>
      <c r="C395" s="28" t="str">
        <f t="shared" si="44"/>
        <v>|</v>
      </c>
      <c r="D395" s="10"/>
      <c r="E395" s="10"/>
      <c r="F395" s="36"/>
      <c r="G395" s="10"/>
      <c r="H395" s="10"/>
      <c r="I395" s="36"/>
      <c r="J395" s="10"/>
      <c r="K395" s="10"/>
      <c r="L395" s="10"/>
      <c r="M395" s="11"/>
      <c r="N395" s="10"/>
      <c r="O395" s="11"/>
      <c r="P395" s="9"/>
      <c r="Q395" s="10"/>
      <c r="R395" s="3"/>
      <c r="S395" s="3"/>
      <c r="T395" s="3"/>
      <c r="U395" s="33"/>
      <c r="V395" s="9"/>
      <c r="W395" s="13"/>
      <c r="X395" s="10"/>
      <c r="Y395" s="4"/>
      <c r="Z395" s="4"/>
      <c r="AA395" s="4"/>
      <c r="AB395" s="4"/>
      <c r="AC395" s="3"/>
      <c r="AD395" s="29"/>
    </row>
    <row r="396" spans="1:30" ht="24.95" customHeight="1" x14ac:dyDescent="0.2">
      <c r="A396" s="23" t="str">
        <f t="shared" si="42"/>
        <v>||||||</v>
      </c>
      <c r="B396" s="23" t="str">
        <f t="shared" si="43"/>
        <v>||||</v>
      </c>
      <c r="C396" s="28" t="str">
        <f t="shared" si="44"/>
        <v>|</v>
      </c>
      <c r="D396" s="10"/>
      <c r="E396" s="10"/>
      <c r="F396" s="36"/>
      <c r="G396" s="10"/>
      <c r="H396" s="10"/>
      <c r="I396" s="36"/>
      <c r="J396" s="10"/>
      <c r="K396" s="10"/>
      <c r="L396" s="10"/>
      <c r="M396" s="11"/>
      <c r="N396" s="10"/>
      <c r="O396" s="11"/>
      <c r="P396" s="9"/>
      <c r="Q396" s="10"/>
      <c r="R396" s="3"/>
      <c r="S396" s="3"/>
      <c r="T396" s="3"/>
      <c r="U396" s="33"/>
      <c r="V396" s="9"/>
      <c r="W396" s="13"/>
      <c r="X396" s="10"/>
      <c r="Y396" s="4"/>
      <c r="Z396" s="4"/>
      <c r="AA396" s="4"/>
      <c r="AB396" s="4"/>
      <c r="AC396" s="3"/>
      <c r="AD396" s="29"/>
    </row>
    <row r="397" spans="1:30" ht="24.95" customHeight="1" x14ac:dyDescent="0.2">
      <c r="A397" s="23" t="str">
        <f t="shared" si="42"/>
        <v>||||||</v>
      </c>
      <c r="B397" s="23" t="str">
        <f t="shared" si="43"/>
        <v>||||</v>
      </c>
      <c r="C397" s="28" t="str">
        <f t="shared" si="44"/>
        <v>|</v>
      </c>
      <c r="D397" s="10"/>
      <c r="E397" s="10"/>
      <c r="F397" s="36"/>
      <c r="G397" s="10"/>
      <c r="H397" s="10"/>
      <c r="I397" s="36"/>
      <c r="J397" s="10"/>
      <c r="K397" s="10"/>
      <c r="L397" s="10"/>
      <c r="M397" s="11"/>
      <c r="N397" s="10"/>
      <c r="O397" s="11"/>
      <c r="P397" s="9"/>
      <c r="Q397" s="10"/>
      <c r="R397" s="3"/>
      <c r="S397" s="3"/>
      <c r="T397" s="3"/>
      <c r="U397" s="33"/>
      <c r="V397" s="9"/>
      <c r="W397" s="13"/>
      <c r="X397" s="10"/>
      <c r="Y397" s="4"/>
      <c r="Z397" s="4"/>
      <c r="AA397" s="4"/>
      <c r="AB397" s="4"/>
      <c r="AC397" s="3"/>
      <c r="AD397" s="29"/>
    </row>
    <row r="398" spans="1:30" ht="24.95" customHeight="1" x14ac:dyDescent="0.2">
      <c r="A398" s="23" t="str">
        <f t="shared" si="42"/>
        <v>||||||</v>
      </c>
      <c r="B398" s="23" t="str">
        <f t="shared" si="43"/>
        <v>||||</v>
      </c>
      <c r="C398" s="28" t="str">
        <f t="shared" si="44"/>
        <v>|</v>
      </c>
      <c r="D398" s="10"/>
      <c r="E398" s="10"/>
      <c r="F398" s="36"/>
      <c r="G398" s="10"/>
      <c r="H398" s="10"/>
      <c r="I398" s="36"/>
      <c r="J398" s="10"/>
      <c r="K398" s="10"/>
      <c r="L398" s="10"/>
      <c r="M398" s="11"/>
      <c r="N398" s="10"/>
      <c r="O398" s="11"/>
      <c r="P398" s="9"/>
      <c r="Q398" s="10"/>
      <c r="R398" s="3"/>
      <c r="S398" s="3"/>
      <c r="T398" s="3"/>
      <c r="U398" s="33"/>
      <c r="V398" s="9"/>
      <c r="W398" s="13"/>
      <c r="X398" s="10"/>
      <c r="Y398" s="4"/>
      <c r="Z398" s="4"/>
      <c r="AA398" s="4"/>
      <c r="AB398" s="4"/>
      <c r="AC398" s="3"/>
      <c r="AD398" s="29"/>
    </row>
    <row r="399" spans="1:30" ht="24.95" customHeight="1" x14ac:dyDescent="0.2">
      <c r="A399" s="23" t="str">
        <f t="shared" si="42"/>
        <v>||||||</v>
      </c>
      <c r="B399" s="23" t="str">
        <f t="shared" si="43"/>
        <v>||||</v>
      </c>
      <c r="C399" s="28" t="str">
        <f t="shared" si="44"/>
        <v>|</v>
      </c>
      <c r="D399" s="10"/>
      <c r="E399" s="10"/>
      <c r="F399" s="36"/>
      <c r="G399" s="10"/>
      <c r="H399" s="10"/>
      <c r="I399" s="36"/>
      <c r="J399" s="10"/>
      <c r="K399" s="10"/>
      <c r="L399" s="10"/>
      <c r="M399" s="11"/>
      <c r="N399" s="10"/>
      <c r="O399" s="11"/>
      <c r="P399" s="9"/>
      <c r="Q399" s="10"/>
      <c r="R399" s="3"/>
      <c r="S399" s="3"/>
      <c r="T399" s="3"/>
      <c r="U399" s="33"/>
      <c r="V399" s="9"/>
      <c r="W399" s="13"/>
      <c r="X399" s="10"/>
      <c r="Y399" s="4"/>
      <c r="Z399" s="4"/>
      <c r="AA399" s="4"/>
      <c r="AB399" s="4"/>
      <c r="AC399" s="3"/>
      <c r="AD399" s="29"/>
    </row>
    <row r="400" spans="1:30" ht="24.95" customHeight="1" x14ac:dyDescent="0.2">
      <c r="A400" s="23" t="str">
        <f t="shared" si="42"/>
        <v>||||||</v>
      </c>
      <c r="B400" s="23" t="str">
        <f t="shared" si="43"/>
        <v>||||</v>
      </c>
      <c r="C400" s="28" t="str">
        <f t="shared" si="44"/>
        <v>|</v>
      </c>
      <c r="D400" s="10"/>
      <c r="E400" s="10"/>
      <c r="F400" s="36"/>
      <c r="G400" s="10"/>
      <c r="H400" s="10"/>
      <c r="I400" s="36"/>
      <c r="J400" s="10"/>
      <c r="K400" s="10"/>
      <c r="L400" s="10"/>
      <c r="M400" s="11"/>
      <c r="N400" s="10"/>
      <c r="O400" s="11"/>
      <c r="P400" s="9"/>
      <c r="Q400" s="10"/>
      <c r="R400" s="3"/>
      <c r="S400" s="3"/>
      <c r="T400" s="3"/>
      <c r="U400" s="33"/>
      <c r="V400" s="9"/>
      <c r="W400" s="13"/>
      <c r="X400" s="10"/>
      <c r="Y400" s="4"/>
      <c r="Z400" s="4"/>
      <c r="AA400" s="4"/>
      <c r="AB400" s="4"/>
      <c r="AC400" s="3"/>
      <c r="AD400" s="29"/>
    </row>
    <row r="401" spans="1:30" ht="24.95" customHeight="1" x14ac:dyDescent="0.2">
      <c r="A401" s="23" t="str">
        <f t="shared" si="42"/>
        <v>||||||</v>
      </c>
      <c r="B401" s="23" t="str">
        <f t="shared" si="43"/>
        <v>||||</v>
      </c>
      <c r="C401" s="28" t="str">
        <f t="shared" si="44"/>
        <v>|</v>
      </c>
      <c r="D401" s="10"/>
      <c r="E401" s="10"/>
      <c r="F401" s="36"/>
      <c r="G401" s="10"/>
      <c r="H401" s="10"/>
      <c r="I401" s="36"/>
      <c r="J401" s="10"/>
      <c r="K401" s="10"/>
      <c r="L401" s="10"/>
      <c r="M401" s="11"/>
      <c r="N401" s="10"/>
      <c r="O401" s="11"/>
      <c r="P401" s="9"/>
      <c r="Q401" s="10"/>
      <c r="R401" s="3"/>
      <c r="S401" s="3"/>
      <c r="T401" s="3"/>
      <c r="U401" s="33"/>
      <c r="V401" s="9"/>
      <c r="W401" s="13"/>
      <c r="X401" s="10"/>
      <c r="Y401" s="4"/>
      <c r="Z401" s="4"/>
      <c r="AA401" s="4"/>
      <c r="AB401" s="4"/>
      <c r="AC401" s="3"/>
      <c r="AD401" s="29"/>
    </row>
    <row r="402" spans="1:30" ht="24.95" customHeight="1" x14ac:dyDescent="0.2">
      <c r="A402" s="23" t="str">
        <f t="shared" si="42"/>
        <v>||||||</v>
      </c>
      <c r="B402" s="23" t="str">
        <f t="shared" si="43"/>
        <v>||||</v>
      </c>
      <c r="C402" s="28" t="str">
        <f t="shared" si="44"/>
        <v>|</v>
      </c>
      <c r="D402" s="10"/>
      <c r="E402" s="10"/>
      <c r="F402" s="36"/>
      <c r="G402" s="10"/>
      <c r="H402" s="10"/>
      <c r="I402" s="36"/>
      <c r="J402" s="10"/>
      <c r="K402" s="10"/>
      <c r="L402" s="10"/>
      <c r="M402" s="11"/>
      <c r="N402" s="10"/>
      <c r="O402" s="11"/>
      <c r="P402" s="9"/>
      <c r="Q402" s="10"/>
      <c r="R402" s="3"/>
      <c r="S402" s="3"/>
      <c r="T402" s="3"/>
      <c r="U402" s="33"/>
      <c r="V402" s="9"/>
      <c r="W402" s="13"/>
      <c r="X402" s="10"/>
      <c r="Y402" s="4"/>
      <c r="Z402" s="4"/>
      <c r="AA402" s="4"/>
      <c r="AB402" s="4"/>
      <c r="AC402" s="3"/>
      <c r="AD402" s="29"/>
    </row>
    <row r="403" spans="1:30" ht="24.95" customHeight="1" x14ac:dyDescent="0.2">
      <c r="A403" s="23" t="str">
        <f t="shared" si="42"/>
        <v>||||||</v>
      </c>
      <c r="B403" s="23" t="str">
        <f t="shared" si="43"/>
        <v>||||</v>
      </c>
      <c r="C403" s="28" t="str">
        <f t="shared" si="44"/>
        <v>|</v>
      </c>
      <c r="D403" s="10"/>
      <c r="E403" s="10"/>
      <c r="F403" s="36"/>
      <c r="G403" s="10"/>
      <c r="H403" s="10"/>
      <c r="I403" s="36"/>
      <c r="J403" s="10"/>
      <c r="K403" s="10"/>
      <c r="L403" s="10"/>
      <c r="M403" s="11"/>
      <c r="N403" s="10"/>
      <c r="O403" s="11"/>
      <c r="P403" s="9"/>
      <c r="Q403" s="10"/>
      <c r="R403" s="3"/>
      <c r="S403" s="3"/>
      <c r="T403" s="3"/>
      <c r="U403" s="33"/>
      <c r="V403" s="9"/>
      <c r="W403" s="13"/>
      <c r="X403" s="10"/>
      <c r="Y403" s="4"/>
      <c r="Z403" s="4"/>
      <c r="AA403" s="4"/>
      <c r="AB403" s="4"/>
      <c r="AC403" s="3"/>
      <c r="AD403" s="29"/>
    </row>
    <row r="404" spans="1:30" ht="24.95" customHeight="1" x14ac:dyDescent="0.2">
      <c r="A404" s="23" t="str">
        <f t="shared" si="42"/>
        <v>||||||</v>
      </c>
      <c r="B404" s="23" t="str">
        <f t="shared" si="43"/>
        <v>||||</v>
      </c>
      <c r="C404" s="28" t="str">
        <f t="shared" si="44"/>
        <v>|</v>
      </c>
      <c r="D404" s="10"/>
      <c r="E404" s="10"/>
      <c r="F404" s="36"/>
      <c r="G404" s="10"/>
      <c r="H404" s="10"/>
      <c r="I404" s="36"/>
      <c r="J404" s="10"/>
      <c r="K404" s="10"/>
      <c r="L404" s="10"/>
      <c r="M404" s="11"/>
      <c r="N404" s="10"/>
      <c r="O404" s="11"/>
      <c r="P404" s="9"/>
      <c r="Q404" s="10"/>
      <c r="R404" s="3"/>
      <c r="S404" s="3"/>
      <c r="T404" s="3"/>
      <c r="U404" s="33"/>
      <c r="V404" s="9"/>
      <c r="W404" s="13"/>
      <c r="X404" s="10"/>
      <c r="Y404" s="4"/>
      <c r="Z404" s="4"/>
      <c r="AA404" s="4"/>
      <c r="AB404" s="4"/>
      <c r="AC404" s="3"/>
      <c r="AD404" s="29"/>
    </row>
    <row r="405" spans="1:30" ht="24.95" customHeight="1" x14ac:dyDescent="0.2">
      <c r="A405" s="23" t="str">
        <f t="shared" si="42"/>
        <v>||||||</v>
      </c>
      <c r="B405" s="23" t="str">
        <f t="shared" si="43"/>
        <v>||||</v>
      </c>
      <c r="C405" s="28" t="str">
        <f t="shared" si="44"/>
        <v>|</v>
      </c>
      <c r="D405" s="10"/>
      <c r="E405" s="10"/>
      <c r="F405" s="36"/>
      <c r="G405" s="10"/>
      <c r="H405" s="10"/>
      <c r="I405" s="36"/>
      <c r="J405" s="10"/>
      <c r="K405" s="10"/>
      <c r="L405" s="10"/>
      <c r="M405" s="11"/>
      <c r="N405" s="10"/>
      <c r="O405" s="11"/>
      <c r="P405" s="9"/>
      <c r="Q405" s="10"/>
      <c r="R405" s="3"/>
      <c r="S405" s="3"/>
      <c r="T405" s="3"/>
      <c r="U405" s="33"/>
      <c r="V405" s="9"/>
      <c r="W405" s="13"/>
      <c r="X405" s="10"/>
      <c r="Y405" s="4"/>
      <c r="Z405" s="4"/>
      <c r="AA405" s="4"/>
      <c r="AB405" s="4"/>
      <c r="AC405" s="3"/>
      <c r="AD405" s="29"/>
    </row>
    <row r="406" spans="1:30" ht="24.95" customHeight="1" x14ac:dyDescent="0.2">
      <c r="A406" s="23" t="str">
        <f t="shared" si="42"/>
        <v>||||||</v>
      </c>
      <c r="B406" s="23" t="str">
        <f t="shared" si="43"/>
        <v>||||</v>
      </c>
      <c r="C406" s="28" t="str">
        <f t="shared" si="44"/>
        <v>|</v>
      </c>
      <c r="D406" s="10"/>
      <c r="E406" s="10"/>
      <c r="F406" s="36"/>
      <c r="G406" s="10"/>
      <c r="H406" s="10"/>
      <c r="I406" s="36"/>
      <c r="J406" s="10"/>
      <c r="K406" s="10"/>
      <c r="L406" s="10"/>
      <c r="M406" s="11"/>
      <c r="N406" s="10"/>
      <c r="O406" s="11"/>
      <c r="P406" s="9"/>
      <c r="Q406" s="10"/>
      <c r="R406" s="3"/>
      <c r="S406" s="3"/>
      <c r="T406" s="3"/>
      <c r="U406" s="33"/>
      <c r="V406" s="9"/>
      <c r="W406" s="13"/>
      <c r="X406" s="10"/>
      <c r="Y406" s="4"/>
      <c r="Z406" s="4"/>
      <c r="AA406" s="4"/>
      <c r="AB406" s="4"/>
      <c r="AC406" s="3"/>
      <c r="AD406" s="29"/>
    </row>
    <row r="407" spans="1:30" ht="24.95" customHeight="1" x14ac:dyDescent="0.2">
      <c r="A407" s="23" t="str">
        <f t="shared" si="42"/>
        <v>||||||</v>
      </c>
      <c r="B407" s="23" t="str">
        <f t="shared" si="43"/>
        <v>||||</v>
      </c>
      <c r="C407" s="28" t="str">
        <f t="shared" si="44"/>
        <v>|</v>
      </c>
      <c r="D407" s="10"/>
      <c r="E407" s="10"/>
      <c r="F407" s="36"/>
      <c r="G407" s="10"/>
      <c r="H407" s="10"/>
      <c r="I407" s="36"/>
      <c r="J407" s="10"/>
      <c r="K407" s="10"/>
      <c r="L407" s="10"/>
      <c r="M407" s="11"/>
      <c r="N407" s="10"/>
      <c r="O407" s="11"/>
      <c r="P407" s="9"/>
      <c r="Q407" s="10"/>
      <c r="R407" s="3"/>
      <c r="S407" s="3"/>
      <c r="T407" s="3"/>
      <c r="U407" s="33"/>
      <c r="V407" s="9"/>
      <c r="W407" s="13"/>
      <c r="X407" s="10"/>
      <c r="Y407" s="4"/>
      <c r="Z407" s="4"/>
      <c r="AA407" s="4"/>
      <c r="AB407" s="4"/>
      <c r="AC407" s="3"/>
      <c r="AD407" s="29"/>
    </row>
    <row r="408" spans="1:30" ht="24.95" customHeight="1" x14ac:dyDescent="0.2">
      <c r="A408" s="23" t="str">
        <f t="shared" si="42"/>
        <v>||||||</v>
      </c>
      <c r="B408" s="23" t="str">
        <f t="shared" si="43"/>
        <v>||||</v>
      </c>
      <c r="C408" s="28" t="str">
        <f t="shared" si="44"/>
        <v>|</v>
      </c>
      <c r="D408" s="10"/>
      <c r="E408" s="10"/>
      <c r="F408" s="36"/>
      <c r="G408" s="10"/>
      <c r="H408" s="10"/>
      <c r="I408" s="36"/>
      <c r="J408" s="10"/>
      <c r="K408" s="10"/>
      <c r="L408" s="10"/>
      <c r="M408" s="11"/>
      <c r="N408" s="10"/>
      <c r="O408" s="11"/>
      <c r="P408" s="9"/>
      <c r="Q408" s="10"/>
      <c r="R408" s="3"/>
      <c r="S408" s="3"/>
      <c r="T408" s="3"/>
      <c r="U408" s="33"/>
      <c r="V408" s="9"/>
      <c r="W408" s="13"/>
      <c r="X408" s="10"/>
      <c r="Y408" s="4"/>
      <c r="Z408" s="4"/>
      <c r="AA408" s="4"/>
      <c r="AB408" s="4"/>
      <c r="AC408" s="3"/>
      <c r="AD408" s="29"/>
    </row>
    <row r="409" spans="1:30" ht="24.95" customHeight="1" x14ac:dyDescent="0.2">
      <c r="A409" s="23" t="str">
        <f t="shared" si="42"/>
        <v>||||||</v>
      </c>
      <c r="B409" s="23" t="str">
        <f t="shared" si="43"/>
        <v>||||</v>
      </c>
      <c r="C409" s="28" t="str">
        <f t="shared" si="44"/>
        <v>|</v>
      </c>
      <c r="D409" s="10"/>
      <c r="E409" s="10"/>
      <c r="F409" s="36"/>
      <c r="G409" s="10"/>
      <c r="H409" s="10"/>
      <c r="I409" s="36"/>
      <c r="J409" s="10"/>
      <c r="K409" s="10"/>
      <c r="L409" s="10"/>
      <c r="M409" s="11"/>
      <c r="N409" s="10"/>
      <c r="O409" s="11"/>
      <c r="P409" s="9"/>
      <c r="Q409" s="10"/>
      <c r="R409" s="3"/>
      <c r="S409" s="3"/>
      <c r="T409" s="3"/>
      <c r="U409" s="33"/>
      <c r="V409" s="9"/>
      <c r="W409" s="13"/>
      <c r="X409" s="10"/>
      <c r="Y409" s="4"/>
      <c r="Z409" s="4"/>
      <c r="AA409" s="4"/>
      <c r="AB409" s="4"/>
      <c r="AC409" s="3"/>
      <c r="AD409" s="29"/>
    </row>
    <row r="410" spans="1:30" ht="24.95" customHeight="1" x14ac:dyDescent="0.2">
      <c r="A410" s="23" t="str">
        <f t="shared" si="42"/>
        <v>||||||</v>
      </c>
      <c r="B410" s="23" t="str">
        <f t="shared" si="43"/>
        <v>||||</v>
      </c>
      <c r="C410" s="28" t="str">
        <f t="shared" si="44"/>
        <v>|</v>
      </c>
      <c r="D410" s="10"/>
      <c r="E410" s="10"/>
      <c r="F410" s="36"/>
      <c r="G410" s="10"/>
      <c r="H410" s="10"/>
      <c r="I410" s="36"/>
      <c r="J410" s="10"/>
      <c r="K410" s="10"/>
      <c r="L410" s="10"/>
      <c r="M410" s="11"/>
      <c r="N410" s="10"/>
      <c r="O410" s="11"/>
      <c r="P410" s="9"/>
      <c r="Q410" s="10"/>
      <c r="R410" s="3"/>
      <c r="S410" s="3"/>
      <c r="T410" s="3"/>
      <c r="U410" s="33"/>
      <c r="V410" s="9"/>
      <c r="W410" s="13"/>
      <c r="X410" s="10"/>
      <c r="Y410" s="4"/>
      <c r="Z410" s="4"/>
      <c r="AA410" s="4"/>
      <c r="AB410" s="4"/>
      <c r="AC410" s="3"/>
      <c r="AD410" s="29"/>
    </row>
    <row r="411" spans="1:30" ht="24.95" customHeight="1" x14ac:dyDescent="0.2">
      <c r="A411" s="23" t="str">
        <f t="shared" si="42"/>
        <v>||||||</v>
      </c>
      <c r="B411" s="23" t="str">
        <f t="shared" si="43"/>
        <v>||||</v>
      </c>
      <c r="C411" s="28" t="str">
        <f t="shared" si="44"/>
        <v>|</v>
      </c>
      <c r="D411" s="10"/>
      <c r="E411" s="10"/>
      <c r="F411" s="36"/>
      <c r="G411" s="10"/>
      <c r="H411" s="10"/>
      <c r="I411" s="36"/>
      <c r="J411" s="10"/>
      <c r="K411" s="10"/>
      <c r="L411" s="10"/>
      <c r="M411" s="11"/>
      <c r="N411" s="10"/>
      <c r="O411" s="11"/>
      <c r="P411" s="9"/>
      <c r="Q411" s="10"/>
      <c r="R411" s="3"/>
      <c r="S411" s="3"/>
      <c r="T411" s="3"/>
      <c r="U411" s="33"/>
      <c r="V411" s="9"/>
      <c r="W411" s="13"/>
      <c r="X411" s="10"/>
      <c r="Y411" s="4"/>
      <c r="Z411" s="4"/>
      <c r="AA411" s="4"/>
      <c r="AB411" s="4"/>
      <c r="AC411" s="3"/>
      <c r="AD411" s="29"/>
    </row>
    <row r="412" spans="1:30" ht="24.95" customHeight="1" x14ac:dyDescent="0.2">
      <c r="A412" s="23" t="str">
        <f t="shared" si="42"/>
        <v>||||||</v>
      </c>
      <c r="B412" s="23" t="str">
        <f t="shared" si="43"/>
        <v>||||</v>
      </c>
      <c r="C412" s="28" t="str">
        <f t="shared" si="44"/>
        <v>|</v>
      </c>
      <c r="D412" s="10"/>
      <c r="E412" s="10"/>
      <c r="F412" s="36"/>
      <c r="G412" s="10"/>
      <c r="H412" s="10"/>
      <c r="I412" s="36"/>
      <c r="J412" s="10"/>
      <c r="K412" s="10"/>
      <c r="L412" s="10"/>
      <c r="M412" s="11"/>
      <c r="N412" s="10"/>
      <c r="O412" s="11"/>
      <c r="P412" s="9"/>
      <c r="Q412" s="10"/>
      <c r="R412" s="3"/>
      <c r="S412" s="3"/>
      <c r="T412" s="3"/>
      <c r="U412" s="33"/>
      <c r="V412" s="9"/>
      <c r="W412" s="13"/>
      <c r="X412" s="10"/>
      <c r="Y412" s="4"/>
      <c r="Z412" s="4"/>
      <c r="AA412" s="4"/>
      <c r="AB412" s="4"/>
      <c r="AC412" s="3"/>
      <c r="AD412" s="29"/>
    </row>
    <row r="413" spans="1:30" ht="24.95" customHeight="1" x14ac:dyDescent="0.2">
      <c r="A413" s="23" t="str">
        <f t="shared" si="42"/>
        <v>||||||</v>
      </c>
      <c r="B413" s="23" t="str">
        <f t="shared" si="43"/>
        <v>||||</v>
      </c>
      <c r="C413" s="28" t="str">
        <f t="shared" si="44"/>
        <v>|</v>
      </c>
      <c r="D413" s="10"/>
      <c r="E413" s="10"/>
      <c r="F413" s="36"/>
      <c r="G413" s="10"/>
      <c r="H413" s="10"/>
      <c r="I413" s="36"/>
      <c r="J413" s="10"/>
      <c r="K413" s="10"/>
      <c r="L413" s="10"/>
      <c r="M413" s="11"/>
      <c r="N413" s="10"/>
      <c r="O413" s="11"/>
      <c r="P413" s="9"/>
      <c r="Q413" s="10"/>
      <c r="R413" s="3"/>
      <c r="S413" s="3"/>
      <c r="T413" s="3"/>
      <c r="U413" s="33"/>
      <c r="V413" s="9"/>
      <c r="W413" s="13"/>
      <c r="X413" s="10"/>
      <c r="Y413" s="4"/>
      <c r="Z413" s="4"/>
      <c r="AA413" s="4"/>
      <c r="AB413" s="4"/>
      <c r="AC413" s="3"/>
      <c r="AD413" s="29"/>
    </row>
    <row r="414" spans="1:30" ht="24.95" customHeight="1" x14ac:dyDescent="0.2">
      <c r="A414" s="23" t="str">
        <f t="shared" si="42"/>
        <v>||||||</v>
      </c>
      <c r="B414" s="23" t="str">
        <f t="shared" si="43"/>
        <v>||||</v>
      </c>
      <c r="C414" s="28" t="str">
        <f t="shared" si="44"/>
        <v>|</v>
      </c>
      <c r="D414" s="10"/>
      <c r="E414" s="10"/>
      <c r="F414" s="36"/>
      <c r="G414" s="10"/>
      <c r="H414" s="10"/>
      <c r="I414" s="36"/>
      <c r="J414" s="10"/>
      <c r="K414" s="10"/>
      <c r="L414" s="10"/>
      <c r="M414" s="11"/>
      <c r="N414" s="10"/>
      <c r="O414" s="11"/>
      <c r="P414" s="9"/>
      <c r="Q414" s="10"/>
      <c r="R414" s="3"/>
      <c r="S414" s="3"/>
      <c r="T414" s="3"/>
      <c r="U414" s="33"/>
      <c r="V414" s="9"/>
      <c r="W414" s="13"/>
      <c r="X414" s="10"/>
      <c r="Y414" s="4"/>
      <c r="Z414" s="4"/>
      <c r="AA414" s="4"/>
      <c r="AB414" s="4"/>
      <c r="AC414" s="3"/>
      <c r="AD414" s="29"/>
    </row>
    <row r="415" spans="1:30" ht="24.95" customHeight="1" x14ac:dyDescent="0.2">
      <c r="A415" s="23" t="str">
        <f t="shared" si="42"/>
        <v>||||||</v>
      </c>
      <c r="B415" s="23" t="str">
        <f t="shared" si="43"/>
        <v>||||</v>
      </c>
      <c r="C415" s="28" t="str">
        <f t="shared" si="44"/>
        <v>|</v>
      </c>
      <c r="D415" s="10"/>
      <c r="E415" s="10"/>
      <c r="F415" s="36"/>
      <c r="G415" s="10"/>
      <c r="H415" s="10"/>
      <c r="I415" s="36"/>
      <c r="J415" s="10"/>
      <c r="K415" s="10"/>
      <c r="L415" s="10"/>
      <c r="M415" s="11"/>
      <c r="N415" s="10"/>
      <c r="O415" s="11"/>
      <c r="P415" s="9"/>
      <c r="Q415" s="10"/>
      <c r="R415" s="3"/>
      <c r="S415" s="3"/>
      <c r="T415" s="3"/>
      <c r="U415" s="33"/>
      <c r="V415" s="9"/>
      <c r="W415" s="13"/>
      <c r="X415" s="10"/>
      <c r="Y415" s="4"/>
      <c r="Z415" s="4"/>
      <c r="AA415" s="4"/>
      <c r="AB415" s="4"/>
      <c r="AC415" s="3"/>
      <c r="AD415" s="29"/>
    </row>
    <row r="416" spans="1:30" ht="24.95" customHeight="1" x14ac:dyDescent="0.2">
      <c r="A416" s="23" t="str">
        <f t="shared" si="42"/>
        <v>||||||</v>
      </c>
      <c r="B416" s="23" t="str">
        <f t="shared" si="43"/>
        <v>||||</v>
      </c>
      <c r="C416" s="28" t="str">
        <f t="shared" si="44"/>
        <v>|</v>
      </c>
      <c r="D416" s="10"/>
      <c r="E416" s="10"/>
      <c r="F416" s="36"/>
      <c r="G416" s="10"/>
      <c r="H416" s="10"/>
      <c r="I416" s="36"/>
      <c r="J416" s="10"/>
      <c r="K416" s="10"/>
      <c r="L416" s="10"/>
      <c r="M416" s="11"/>
      <c r="N416" s="10"/>
      <c r="O416" s="11"/>
      <c r="P416" s="9"/>
      <c r="Q416" s="10"/>
      <c r="R416" s="3"/>
      <c r="S416" s="3"/>
      <c r="T416" s="3"/>
      <c r="U416" s="33"/>
      <c r="V416" s="9"/>
      <c r="W416" s="13"/>
      <c r="X416" s="10"/>
      <c r="Y416" s="4"/>
      <c r="Z416" s="4"/>
      <c r="AA416" s="4"/>
      <c r="AB416" s="4"/>
      <c r="AC416" s="3"/>
      <c r="AD416" s="29"/>
    </row>
    <row r="417" spans="1:30" ht="24.95" customHeight="1" x14ac:dyDescent="0.2">
      <c r="A417" s="23" t="str">
        <f t="shared" si="42"/>
        <v>||||||</v>
      </c>
      <c r="B417" s="23" t="str">
        <f t="shared" si="43"/>
        <v>||||</v>
      </c>
      <c r="C417" s="28" t="str">
        <f t="shared" si="44"/>
        <v>|</v>
      </c>
      <c r="D417" s="10"/>
      <c r="E417" s="10"/>
      <c r="F417" s="36"/>
      <c r="G417" s="10"/>
      <c r="H417" s="10"/>
      <c r="I417" s="36"/>
      <c r="J417" s="10"/>
      <c r="K417" s="10"/>
      <c r="L417" s="10"/>
      <c r="M417" s="11"/>
      <c r="N417" s="10"/>
      <c r="O417" s="11"/>
      <c r="P417" s="9"/>
      <c r="Q417" s="10"/>
      <c r="R417" s="3"/>
      <c r="S417" s="3"/>
      <c r="T417" s="3"/>
      <c r="U417" s="33"/>
      <c r="V417" s="9"/>
      <c r="W417" s="13"/>
      <c r="X417" s="10"/>
      <c r="Y417" s="4"/>
      <c r="Z417" s="4"/>
      <c r="AA417" s="4"/>
      <c r="AB417" s="4"/>
      <c r="AC417" s="3"/>
      <c r="AD417" s="29"/>
    </row>
    <row r="418" spans="1:30" ht="24.95" customHeight="1" x14ac:dyDescent="0.2">
      <c r="A418" s="23" t="str">
        <f t="shared" si="42"/>
        <v>||||||</v>
      </c>
      <c r="B418" s="23" t="str">
        <f t="shared" si="43"/>
        <v>||||</v>
      </c>
      <c r="C418" s="28" t="str">
        <f t="shared" si="44"/>
        <v>|</v>
      </c>
      <c r="D418" s="10"/>
      <c r="E418" s="10"/>
      <c r="F418" s="36"/>
      <c r="G418" s="10"/>
      <c r="H418" s="10"/>
      <c r="I418" s="36"/>
      <c r="J418" s="10"/>
      <c r="K418" s="10"/>
      <c r="L418" s="10"/>
      <c r="M418" s="11"/>
      <c r="N418" s="10"/>
      <c r="O418" s="11"/>
      <c r="P418" s="9"/>
      <c r="Q418" s="10"/>
      <c r="R418" s="3"/>
      <c r="S418" s="3"/>
      <c r="T418" s="3"/>
      <c r="U418" s="33"/>
      <c r="V418" s="9"/>
      <c r="W418" s="13"/>
      <c r="X418" s="10"/>
      <c r="Y418" s="4"/>
      <c r="Z418" s="4"/>
      <c r="AA418" s="4"/>
      <c r="AB418" s="4"/>
      <c r="AC418" s="3"/>
      <c r="AD418" s="29"/>
    </row>
    <row r="419" spans="1:30" ht="24.95" customHeight="1" x14ac:dyDescent="0.2">
      <c r="A419" s="23" t="str">
        <f t="shared" si="42"/>
        <v>||||||</v>
      </c>
      <c r="B419" s="23" t="str">
        <f t="shared" si="43"/>
        <v>||||</v>
      </c>
      <c r="C419" s="28" t="str">
        <f t="shared" si="44"/>
        <v>|</v>
      </c>
      <c r="D419" s="10"/>
      <c r="E419" s="10"/>
      <c r="F419" s="36"/>
      <c r="G419" s="10"/>
      <c r="H419" s="10"/>
      <c r="I419" s="36"/>
      <c r="J419" s="10"/>
      <c r="K419" s="10"/>
      <c r="L419" s="10"/>
      <c r="M419" s="11"/>
      <c r="N419" s="10"/>
      <c r="O419" s="11"/>
      <c r="P419" s="9"/>
      <c r="Q419" s="10"/>
      <c r="R419" s="3"/>
      <c r="S419" s="3"/>
      <c r="T419" s="3"/>
      <c r="U419" s="33"/>
      <c r="V419" s="9"/>
      <c r="W419" s="13"/>
      <c r="X419" s="10"/>
      <c r="Y419" s="4"/>
      <c r="Z419" s="4"/>
      <c r="AA419" s="4"/>
      <c r="AB419" s="4"/>
      <c r="AC419" s="3"/>
      <c r="AD419" s="29"/>
    </row>
    <row r="420" spans="1:30" ht="24.95" customHeight="1" x14ac:dyDescent="0.2">
      <c r="A420" s="23" t="str">
        <f t="shared" si="42"/>
        <v>||||||</v>
      </c>
      <c r="B420" s="23" t="str">
        <f t="shared" si="43"/>
        <v>||||</v>
      </c>
      <c r="C420" s="28" t="str">
        <f t="shared" si="44"/>
        <v>|</v>
      </c>
      <c r="D420" s="10"/>
      <c r="E420" s="10"/>
      <c r="F420" s="36"/>
      <c r="G420" s="10"/>
      <c r="H420" s="10"/>
      <c r="I420" s="36"/>
      <c r="J420" s="10"/>
      <c r="K420" s="10"/>
      <c r="L420" s="10"/>
      <c r="M420" s="11"/>
      <c r="N420" s="10"/>
      <c r="O420" s="11"/>
      <c r="P420" s="9"/>
      <c r="Q420" s="10"/>
      <c r="R420" s="3"/>
      <c r="S420" s="3"/>
      <c r="T420" s="3"/>
      <c r="U420" s="33"/>
      <c r="V420" s="9"/>
      <c r="W420" s="13"/>
      <c r="X420" s="10"/>
      <c r="Y420" s="4"/>
      <c r="Z420" s="4"/>
      <c r="AA420" s="4"/>
      <c r="AB420" s="4"/>
      <c r="AC420" s="3"/>
      <c r="AD420" s="29"/>
    </row>
    <row r="421" spans="1:30" ht="24.95" customHeight="1" x14ac:dyDescent="0.2">
      <c r="A421" s="23" t="str">
        <f t="shared" si="42"/>
        <v>||||||</v>
      </c>
      <c r="B421" s="23" t="str">
        <f t="shared" si="43"/>
        <v>||||</v>
      </c>
      <c r="C421" s="28" t="str">
        <f t="shared" si="44"/>
        <v>|</v>
      </c>
      <c r="D421" s="10"/>
      <c r="E421" s="10"/>
      <c r="F421" s="36"/>
      <c r="G421" s="10"/>
      <c r="H421" s="10"/>
      <c r="I421" s="36"/>
      <c r="J421" s="10"/>
      <c r="K421" s="10"/>
      <c r="L421" s="10"/>
      <c r="M421" s="11"/>
      <c r="N421" s="10"/>
      <c r="O421" s="11"/>
      <c r="P421" s="9"/>
      <c r="Q421" s="10"/>
      <c r="R421" s="3"/>
      <c r="S421" s="3"/>
      <c r="T421" s="3"/>
      <c r="U421" s="33"/>
      <c r="V421" s="9"/>
      <c r="W421" s="13"/>
      <c r="X421" s="10"/>
      <c r="Y421" s="4"/>
      <c r="Z421" s="4"/>
      <c r="AA421" s="4"/>
      <c r="AB421" s="4"/>
      <c r="AC421" s="3"/>
      <c r="AD421" s="29"/>
    </row>
    <row r="422" spans="1:30" ht="24.95" customHeight="1" x14ac:dyDescent="0.2">
      <c r="A422" s="23" t="str">
        <f t="shared" si="42"/>
        <v>||||||</v>
      </c>
      <c r="B422" s="23" t="str">
        <f t="shared" si="43"/>
        <v>||||</v>
      </c>
      <c r="C422" s="28" t="str">
        <f t="shared" si="44"/>
        <v>|</v>
      </c>
      <c r="D422" s="10"/>
      <c r="E422" s="10"/>
      <c r="F422" s="36"/>
      <c r="G422" s="10"/>
      <c r="H422" s="10"/>
      <c r="I422" s="36"/>
      <c r="J422" s="10"/>
      <c r="K422" s="10"/>
      <c r="L422" s="10"/>
      <c r="M422" s="11"/>
      <c r="N422" s="10"/>
      <c r="O422" s="11"/>
      <c r="P422" s="9"/>
      <c r="Q422" s="10"/>
      <c r="R422" s="3"/>
      <c r="S422" s="3"/>
      <c r="T422" s="3"/>
      <c r="U422" s="33"/>
      <c r="V422" s="9"/>
      <c r="W422" s="13"/>
      <c r="X422" s="10"/>
      <c r="Y422" s="4"/>
      <c r="Z422" s="4"/>
      <c r="AA422" s="4"/>
      <c r="AB422" s="4"/>
      <c r="AC422" s="3"/>
      <c r="AD422" s="29"/>
    </row>
    <row r="423" spans="1:30" ht="24.95" customHeight="1" x14ac:dyDescent="0.2">
      <c r="A423" s="23" t="str">
        <f t="shared" si="42"/>
        <v>||||||</v>
      </c>
      <c r="B423" s="23" t="str">
        <f t="shared" si="43"/>
        <v>||||</v>
      </c>
      <c r="C423" s="28" t="str">
        <f t="shared" si="44"/>
        <v>|</v>
      </c>
      <c r="D423" s="10"/>
      <c r="E423" s="10"/>
      <c r="F423" s="36"/>
      <c r="G423" s="10"/>
      <c r="H423" s="10"/>
      <c r="I423" s="36"/>
      <c r="J423" s="10"/>
      <c r="K423" s="10"/>
      <c r="L423" s="10"/>
      <c r="M423" s="11"/>
      <c r="N423" s="10"/>
      <c r="O423" s="11"/>
      <c r="P423" s="9"/>
      <c r="Q423" s="10"/>
      <c r="R423" s="3"/>
      <c r="S423" s="3"/>
      <c r="T423" s="3"/>
      <c r="U423" s="33"/>
      <c r="V423" s="9"/>
      <c r="W423" s="13"/>
      <c r="X423" s="10"/>
      <c r="Y423" s="4"/>
      <c r="Z423" s="4"/>
      <c r="AA423" s="4"/>
      <c r="AB423" s="4"/>
      <c r="AC423" s="3"/>
      <c r="AD423" s="29"/>
    </row>
    <row r="424" spans="1:30" ht="24.95" customHeight="1" x14ac:dyDescent="0.2">
      <c r="A424" s="23" t="str">
        <f t="shared" si="42"/>
        <v>||||||</v>
      </c>
      <c r="B424" s="23" t="str">
        <f t="shared" si="43"/>
        <v>||||</v>
      </c>
      <c r="C424" s="28" t="str">
        <f t="shared" si="44"/>
        <v>|</v>
      </c>
      <c r="D424" s="10"/>
      <c r="E424" s="10"/>
      <c r="F424" s="36"/>
      <c r="G424" s="10"/>
      <c r="H424" s="10"/>
      <c r="I424" s="36"/>
      <c r="J424" s="10"/>
      <c r="K424" s="10"/>
      <c r="L424" s="10"/>
      <c r="M424" s="11"/>
      <c r="N424" s="10"/>
      <c r="O424" s="11"/>
      <c r="P424" s="9"/>
      <c r="Q424" s="10"/>
      <c r="R424" s="3"/>
      <c r="S424" s="3"/>
      <c r="T424" s="3"/>
      <c r="U424" s="33"/>
      <c r="V424" s="9"/>
      <c r="W424" s="13"/>
      <c r="X424" s="10"/>
      <c r="Y424" s="4"/>
      <c r="Z424" s="4"/>
      <c r="AA424" s="4"/>
      <c r="AB424" s="4"/>
      <c r="AC424" s="3"/>
      <c r="AD424" s="29"/>
    </row>
    <row r="425" spans="1:30" ht="24.95" customHeight="1" x14ac:dyDescent="0.2">
      <c r="A425" s="23" t="str">
        <f t="shared" si="42"/>
        <v>||||||</v>
      </c>
      <c r="B425" s="23" t="str">
        <f t="shared" si="43"/>
        <v>||||</v>
      </c>
      <c r="C425" s="28" t="str">
        <f t="shared" si="44"/>
        <v>|</v>
      </c>
      <c r="D425" s="10"/>
      <c r="E425" s="10"/>
      <c r="F425" s="36"/>
      <c r="G425" s="10"/>
      <c r="H425" s="10"/>
      <c r="I425" s="36"/>
      <c r="J425" s="10"/>
      <c r="K425" s="10"/>
      <c r="L425" s="10"/>
      <c r="M425" s="11"/>
      <c r="N425" s="10"/>
      <c r="O425" s="11"/>
      <c r="P425" s="9"/>
      <c r="Q425" s="10"/>
      <c r="R425" s="3"/>
      <c r="S425" s="3"/>
      <c r="T425" s="3"/>
      <c r="U425" s="33"/>
      <c r="V425" s="9"/>
      <c r="W425" s="13"/>
      <c r="X425" s="10"/>
      <c r="Y425" s="4"/>
      <c r="Z425" s="4"/>
      <c r="AA425" s="4"/>
      <c r="AB425" s="4"/>
      <c r="AC425" s="3"/>
      <c r="AD425" s="29"/>
    </row>
    <row r="426" spans="1:30" ht="24.95" customHeight="1" x14ac:dyDescent="0.2">
      <c r="A426" s="23" t="str">
        <f t="shared" si="42"/>
        <v>||||||</v>
      </c>
      <c r="B426" s="23" t="str">
        <f t="shared" si="43"/>
        <v>||||</v>
      </c>
      <c r="C426" s="28" t="str">
        <f t="shared" si="44"/>
        <v>|</v>
      </c>
      <c r="D426" s="10"/>
      <c r="E426" s="10"/>
      <c r="F426" s="36"/>
      <c r="G426" s="10"/>
      <c r="H426" s="10"/>
      <c r="I426" s="36"/>
      <c r="J426" s="10"/>
      <c r="K426" s="10"/>
      <c r="L426" s="10"/>
      <c r="M426" s="11"/>
      <c r="N426" s="10"/>
      <c r="O426" s="11"/>
      <c r="P426" s="9"/>
      <c r="Q426" s="10"/>
      <c r="R426" s="3"/>
      <c r="S426" s="3"/>
      <c r="T426" s="3"/>
      <c r="U426" s="33"/>
      <c r="V426" s="9"/>
      <c r="W426" s="13"/>
      <c r="X426" s="10"/>
      <c r="Y426" s="4"/>
      <c r="Z426" s="4"/>
      <c r="AA426" s="4"/>
      <c r="AB426" s="4"/>
      <c r="AC426" s="3"/>
      <c r="AD426" s="29"/>
    </row>
    <row r="427" spans="1:30" ht="24.95" customHeight="1" x14ac:dyDescent="0.2">
      <c r="A427" s="23" t="str">
        <f t="shared" si="42"/>
        <v>||||||</v>
      </c>
      <c r="B427" s="23" t="str">
        <f t="shared" si="43"/>
        <v>||||</v>
      </c>
      <c r="C427" s="28" t="str">
        <f t="shared" si="44"/>
        <v>|</v>
      </c>
      <c r="D427" s="10"/>
      <c r="E427" s="10"/>
      <c r="F427" s="36"/>
      <c r="G427" s="10"/>
      <c r="H427" s="10"/>
      <c r="I427" s="36"/>
      <c r="J427" s="10"/>
      <c r="K427" s="10"/>
      <c r="L427" s="10"/>
      <c r="M427" s="11"/>
      <c r="N427" s="10"/>
      <c r="O427" s="11"/>
      <c r="P427" s="9"/>
      <c r="Q427" s="10"/>
      <c r="R427" s="3"/>
      <c r="S427" s="3"/>
      <c r="T427" s="3"/>
      <c r="U427" s="33"/>
      <c r="V427" s="9"/>
      <c r="W427" s="13"/>
      <c r="X427" s="10"/>
      <c r="Y427" s="4"/>
      <c r="Z427" s="4"/>
      <c r="AA427" s="4"/>
      <c r="AB427" s="4"/>
      <c r="AC427" s="3"/>
      <c r="AD427" s="29"/>
    </row>
    <row r="428" spans="1:30" ht="24.95" customHeight="1" x14ac:dyDescent="0.2">
      <c r="A428" s="23" t="str">
        <f t="shared" si="42"/>
        <v>||||||</v>
      </c>
      <c r="B428" s="23" t="str">
        <f t="shared" si="43"/>
        <v>||||</v>
      </c>
      <c r="C428" s="28" t="str">
        <f t="shared" si="44"/>
        <v>|</v>
      </c>
      <c r="D428" s="10"/>
      <c r="E428" s="10"/>
      <c r="F428" s="36"/>
      <c r="G428" s="10"/>
      <c r="H428" s="10"/>
      <c r="I428" s="36"/>
      <c r="J428" s="10"/>
      <c r="K428" s="10"/>
      <c r="L428" s="10"/>
      <c r="M428" s="11"/>
      <c r="N428" s="10"/>
      <c r="O428" s="11"/>
      <c r="P428" s="9"/>
      <c r="Q428" s="10"/>
      <c r="R428" s="3"/>
      <c r="S428" s="3"/>
      <c r="T428" s="3"/>
      <c r="U428" s="33"/>
      <c r="V428" s="9"/>
      <c r="W428" s="13"/>
      <c r="X428" s="10"/>
      <c r="Y428" s="4"/>
      <c r="Z428" s="4"/>
      <c r="AA428" s="4"/>
      <c r="AB428" s="4"/>
      <c r="AC428" s="3"/>
      <c r="AD428" s="29"/>
    </row>
    <row r="429" spans="1:30" ht="24.95" customHeight="1" x14ac:dyDescent="0.2">
      <c r="A429" s="23" t="str">
        <f t="shared" si="42"/>
        <v>||||||</v>
      </c>
      <c r="B429" s="23" t="str">
        <f t="shared" si="43"/>
        <v>||||</v>
      </c>
      <c r="C429" s="28" t="str">
        <f t="shared" si="44"/>
        <v>|</v>
      </c>
      <c r="D429" s="10"/>
      <c r="E429" s="10"/>
      <c r="F429" s="36"/>
      <c r="G429" s="10"/>
      <c r="H429" s="10"/>
      <c r="I429" s="36"/>
      <c r="J429" s="10"/>
      <c r="K429" s="10"/>
      <c r="L429" s="10"/>
      <c r="M429" s="11"/>
      <c r="N429" s="10"/>
      <c r="O429" s="11"/>
      <c r="P429" s="9"/>
      <c r="Q429" s="10"/>
      <c r="R429" s="3"/>
      <c r="S429" s="3"/>
      <c r="T429" s="3"/>
      <c r="U429" s="33"/>
      <c r="V429" s="9"/>
      <c r="W429" s="13"/>
      <c r="X429" s="10"/>
      <c r="Y429" s="4"/>
      <c r="Z429" s="4"/>
      <c r="AA429" s="4"/>
      <c r="AB429" s="4"/>
      <c r="AC429" s="3"/>
      <c r="AD429" s="29"/>
    </row>
    <row r="430" spans="1:30" ht="24.95" customHeight="1" x14ac:dyDescent="0.2">
      <c r="A430" s="23" t="str">
        <f t="shared" si="42"/>
        <v>||||||</v>
      </c>
      <c r="B430" s="23" t="str">
        <f t="shared" si="43"/>
        <v>||||</v>
      </c>
      <c r="C430" s="28" t="str">
        <f t="shared" si="44"/>
        <v>|</v>
      </c>
      <c r="D430" s="10"/>
      <c r="E430" s="10"/>
      <c r="F430" s="36"/>
      <c r="G430" s="10"/>
      <c r="H430" s="10"/>
      <c r="I430" s="36"/>
      <c r="J430" s="10"/>
      <c r="K430" s="10"/>
      <c r="L430" s="10"/>
      <c r="M430" s="11"/>
      <c r="N430" s="10"/>
      <c r="O430" s="11"/>
      <c r="P430" s="9"/>
      <c r="Q430" s="10"/>
      <c r="R430" s="3"/>
      <c r="S430" s="3"/>
      <c r="T430" s="3"/>
      <c r="U430" s="33"/>
      <c r="V430" s="9"/>
      <c r="W430" s="13"/>
      <c r="X430" s="10"/>
      <c r="Y430" s="4"/>
      <c r="Z430" s="4"/>
      <c r="AA430" s="4"/>
      <c r="AB430" s="4"/>
      <c r="AC430" s="3"/>
      <c r="AD430" s="29"/>
    </row>
    <row r="431" spans="1:30" ht="24.95" customHeight="1" x14ac:dyDescent="0.2">
      <c r="A431" s="23" t="str">
        <f t="shared" si="42"/>
        <v>||||||</v>
      </c>
      <c r="B431" s="23" t="str">
        <f t="shared" si="43"/>
        <v>||||</v>
      </c>
      <c r="C431" s="28" t="str">
        <f t="shared" si="44"/>
        <v>|</v>
      </c>
      <c r="D431" s="10"/>
      <c r="E431" s="10"/>
      <c r="F431" s="36"/>
      <c r="G431" s="10"/>
      <c r="H431" s="10"/>
      <c r="I431" s="36"/>
      <c r="J431" s="10"/>
      <c r="K431" s="10"/>
      <c r="L431" s="10"/>
      <c r="M431" s="11"/>
      <c r="N431" s="10"/>
      <c r="O431" s="11"/>
      <c r="P431" s="9"/>
      <c r="Q431" s="10"/>
      <c r="R431" s="3"/>
      <c r="S431" s="3"/>
      <c r="T431" s="3"/>
      <c r="U431" s="33"/>
      <c r="V431" s="9"/>
      <c r="W431" s="13"/>
      <c r="X431" s="10"/>
      <c r="Y431" s="4"/>
      <c r="Z431" s="4"/>
      <c r="AA431" s="4"/>
      <c r="AB431" s="4"/>
      <c r="AC431" s="3"/>
      <c r="AD431" s="29"/>
    </row>
    <row r="432" spans="1:30" ht="24.95" customHeight="1" x14ac:dyDescent="0.2">
      <c r="A432" s="23" t="str">
        <f t="shared" si="42"/>
        <v>||||||</v>
      </c>
      <c r="B432" s="23" t="str">
        <f t="shared" si="43"/>
        <v>||||</v>
      </c>
      <c r="C432" s="28" t="str">
        <f t="shared" si="44"/>
        <v>|</v>
      </c>
      <c r="D432" s="10"/>
      <c r="E432" s="10"/>
      <c r="F432" s="36"/>
      <c r="G432" s="10"/>
      <c r="H432" s="10"/>
      <c r="I432" s="36"/>
      <c r="J432" s="10"/>
      <c r="K432" s="10"/>
      <c r="L432" s="10"/>
      <c r="M432" s="11"/>
      <c r="N432" s="10"/>
      <c r="O432" s="11"/>
      <c r="P432" s="9"/>
      <c r="Q432" s="10"/>
      <c r="R432" s="3"/>
      <c r="S432" s="3"/>
      <c r="T432" s="3"/>
      <c r="U432" s="33"/>
      <c r="V432" s="9"/>
      <c r="W432" s="13"/>
      <c r="X432" s="10"/>
      <c r="Y432" s="4"/>
      <c r="Z432" s="4"/>
      <c r="AA432" s="4"/>
      <c r="AB432" s="4"/>
      <c r="AC432" s="3"/>
      <c r="AD432" s="29"/>
    </row>
    <row r="433" spans="1:30" ht="24.95" customHeight="1" x14ac:dyDescent="0.2">
      <c r="A433" s="23" t="str">
        <f t="shared" si="42"/>
        <v>||||||</v>
      </c>
      <c r="B433" s="23" t="str">
        <f t="shared" si="43"/>
        <v>||||</v>
      </c>
      <c r="C433" s="28" t="str">
        <f t="shared" si="44"/>
        <v>|</v>
      </c>
      <c r="D433" s="10"/>
      <c r="E433" s="10"/>
      <c r="F433" s="36"/>
      <c r="G433" s="10"/>
      <c r="H433" s="10"/>
      <c r="I433" s="36"/>
      <c r="J433" s="10"/>
      <c r="K433" s="10"/>
      <c r="L433" s="10"/>
      <c r="M433" s="11"/>
      <c r="N433" s="10"/>
      <c r="O433" s="11"/>
      <c r="P433" s="9"/>
      <c r="Q433" s="10"/>
      <c r="R433" s="3"/>
      <c r="S433" s="3"/>
      <c r="T433" s="3"/>
      <c r="U433" s="33"/>
      <c r="V433" s="9"/>
      <c r="W433" s="13"/>
      <c r="X433" s="10"/>
      <c r="Y433" s="4"/>
      <c r="Z433" s="4"/>
      <c r="AA433" s="4"/>
      <c r="AB433" s="4"/>
      <c r="AC433" s="3"/>
      <c r="AD433" s="29"/>
    </row>
    <row r="434" spans="1:30" ht="24.95" customHeight="1" x14ac:dyDescent="0.2">
      <c r="A434" s="23" t="str">
        <f t="shared" si="42"/>
        <v>||||||</v>
      </c>
      <c r="B434" s="23" t="str">
        <f t="shared" si="43"/>
        <v>||||</v>
      </c>
      <c r="C434" s="28" t="str">
        <f t="shared" si="44"/>
        <v>|</v>
      </c>
      <c r="D434" s="10"/>
      <c r="E434" s="10"/>
      <c r="F434" s="36"/>
      <c r="G434" s="10"/>
      <c r="H434" s="10"/>
      <c r="I434" s="36"/>
      <c r="J434" s="10"/>
      <c r="K434" s="10"/>
      <c r="L434" s="10"/>
      <c r="M434" s="11"/>
      <c r="N434" s="10"/>
      <c r="O434" s="11"/>
      <c r="P434" s="9"/>
      <c r="Q434" s="10"/>
      <c r="R434" s="3"/>
      <c r="S434" s="3"/>
      <c r="T434" s="3"/>
      <c r="U434" s="33"/>
      <c r="V434" s="9"/>
      <c r="W434" s="13"/>
      <c r="X434" s="10"/>
      <c r="Y434" s="4"/>
      <c r="Z434" s="4"/>
      <c r="AA434" s="4"/>
      <c r="AB434" s="4"/>
      <c r="AC434" s="3"/>
      <c r="AD434" s="29"/>
    </row>
    <row r="435" spans="1:30" ht="24.95" customHeight="1" x14ac:dyDescent="0.2">
      <c r="A435" s="23" t="str">
        <f t="shared" si="42"/>
        <v>||||||</v>
      </c>
      <c r="B435" s="23" t="str">
        <f t="shared" si="43"/>
        <v>||||</v>
      </c>
      <c r="C435" s="28" t="str">
        <f t="shared" si="44"/>
        <v>|</v>
      </c>
      <c r="D435" s="10"/>
      <c r="E435" s="10"/>
      <c r="F435" s="36"/>
      <c r="G435" s="10"/>
      <c r="H435" s="10"/>
      <c r="I435" s="36"/>
      <c r="J435" s="10"/>
      <c r="K435" s="10"/>
      <c r="L435" s="10"/>
      <c r="M435" s="11"/>
      <c r="N435" s="10"/>
      <c r="O435" s="11"/>
      <c r="P435" s="9"/>
      <c r="Q435" s="10"/>
      <c r="R435" s="3"/>
      <c r="S435" s="3"/>
      <c r="T435" s="3"/>
      <c r="U435" s="33"/>
      <c r="V435" s="9"/>
      <c r="W435" s="13"/>
      <c r="X435" s="10"/>
      <c r="Y435" s="4"/>
      <c r="Z435" s="4"/>
      <c r="AA435" s="4"/>
      <c r="AB435" s="4"/>
      <c r="AC435" s="3"/>
      <c r="AD435" s="29"/>
    </row>
    <row r="436" spans="1:30" ht="24.95" customHeight="1" x14ac:dyDescent="0.2">
      <c r="A436" s="23" t="str">
        <f t="shared" si="42"/>
        <v>||||||</v>
      </c>
      <c r="B436" s="23" t="str">
        <f t="shared" si="43"/>
        <v>||||</v>
      </c>
      <c r="C436" s="28" t="str">
        <f t="shared" si="44"/>
        <v>|</v>
      </c>
      <c r="D436" s="10"/>
      <c r="E436" s="10"/>
      <c r="F436" s="36"/>
      <c r="G436" s="10"/>
      <c r="H436" s="10"/>
      <c r="I436" s="36"/>
      <c r="J436" s="10"/>
      <c r="K436" s="10"/>
      <c r="L436" s="10"/>
      <c r="M436" s="11"/>
      <c r="N436" s="10"/>
      <c r="O436" s="11"/>
      <c r="P436" s="9"/>
      <c r="Q436" s="10"/>
      <c r="R436" s="3"/>
      <c r="S436" s="3"/>
      <c r="T436" s="3"/>
      <c r="U436" s="33"/>
      <c r="V436" s="9"/>
      <c r="W436" s="13"/>
      <c r="X436" s="10"/>
      <c r="Y436" s="4"/>
      <c r="Z436" s="4"/>
      <c r="AA436" s="4"/>
      <c r="AB436" s="4"/>
      <c r="AC436" s="3"/>
      <c r="AD436" s="29"/>
    </row>
    <row r="437" spans="1:30" ht="24.95" customHeight="1" x14ac:dyDescent="0.2">
      <c r="A437" s="23" t="str">
        <f t="shared" si="42"/>
        <v>||||||</v>
      </c>
      <c r="B437" s="23" t="str">
        <f t="shared" si="43"/>
        <v>||||</v>
      </c>
      <c r="C437" s="28" t="str">
        <f t="shared" si="44"/>
        <v>|</v>
      </c>
      <c r="D437" s="10"/>
      <c r="E437" s="10"/>
      <c r="F437" s="36"/>
      <c r="G437" s="10"/>
      <c r="H437" s="10"/>
      <c r="I437" s="36"/>
      <c r="J437" s="10"/>
      <c r="K437" s="10"/>
      <c r="L437" s="10"/>
      <c r="M437" s="11"/>
      <c r="N437" s="10"/>
      <c r="O437" s="11"/>
      <c r="P437" s="9"/>
      <c r="Q437" s="10"/>
      <c r="R437" s="3"/>
      <c r="S437" s="3"/>
      <c r="T437" s="3"/>
      <c r="U437" s="33"/>
      <c r="V437" s="9"/>
      <c r="W437" s="13"/>
      <c r="X437" s="10"/>
      <c r="Y437" s="4"/>
      <c r="Z437" s="4"/>
      <c r="AA437" s="4"/>
      <c r="AB437" s="4"/>
      <c r="AC437" s="3"/>
      <c r="AD437" s="29"/>
    </row>
    <row r="438" spans="1:30" ht="24.95" customHeight="1" x14ac:dyDescent="0.2">
      <c r="A438" s="23" t="str">
        <f t="shared" si="42"/>
        <v>||||||</v>
      </c>
      <c r="B438" s="23" t="str">
        <f t="shared" si="43"/>
        <v>||||</v>
      </c>
      <c r="C438" s="28" t="str">
        <f t="shared" si="44"/>
        <v>|</v>
      </c>
      <c r="D438" s="10"/>
      <c r="E438" s="10"/>
      <c r="F438" s="36"/>
      <c r="G438" s="10"/>
      <c r="H438" s="10"/>
      <c r="I438" s="36"/>
      <c r="J438" s="10"/>
      <c r="K438" s="10"/>
      <c r="L438" s="10"/>
      <c r="M438" s="11"/>
      <c r="N438" s="10"/>
      <c r="O438" s="11"/>
      <c r="P438" s="9"/>
      <c r="Q438" s="10"/>
      <c r="R438" s="3"/>
      <c r="S438" s="3"/>
      <c r="T438" s="3"/>
      <c r="U438" s="33"/>
      <c r="V438" s="9"/>
      <c r="W438" s="13"/>
      <c r="X438" s="10"/>
      <c r="Y438" s="4"/>
      <c r="Z438" s="4"/>
      <c r="AA438" s="4"/>
      <c r="AB438" s="4"/>
      <c r="AC438" s="3"/>
      <c r="AD438" s="29"/>
    </row>
    <row r="439" spans="1:30" ht="24.95" customHeight="1" x14ac:dyDescent="0.2">
      <c r="A439" s="23" t="str">
        <f t="shared" si="42"/>
        <v>||||||</v>
      </c>
      <c r="B439" s="23" t="str">
        <f t="shared" si="43"/>
        <v>||||</v>
      </c>
      <c r="C439" s="28" t="str">
        <f t="shared" si="44"/>
        <v>|</v>
      </c>
      <c r="D439" s="10"/>
      <c r="E439" s="10"/>
      <c r="F439" s="36"/>
      <c r="G439" s="10"/>
      <c r="H439" s="10"/>
      <c r="I439" s="36"/>
      <c r="J439" s="10"/>
      <c r="K439" s="10"/>
      <c r="L439" s="10"/>
      <c r="M439" s="11"/>
      <c r="N439" s="10"/>
      <c r="O439" s="11"/>
      <c r="P439" s="9"/>
      <c r="Q439" s="10"/>
      <c r="R439" s="3"/>
      <c r="S439" s="3"/>
      <c r="T439" s="3"/>
      <c r="U439" s="33"/>
      <c r="V439" s="9"/>
      <c r="W439" s="13"/>
      <c r="X439" s="10"/>
      <c r="Y439" s="4"/>
      <c r="Z439" s="4"/>
      <c r="AA439" s="4"/>
      <c r="AB439" s="4"/>
      <c r="AC439" s="3"/>
      <c r="AD439" s="29"/>
    </row>
    <row r="440" spans="1:30" ht="24.95" customHeight="1" x14ac:dyDescent="0.2">
      <c r="A440" s="23" t="str">
        <f t="shared" ref="A440:A503" si="45">D440&amp;"|"&amp;E440&amp;"|"&amp;G440&amp;"|"&amp;H440&amp;"|"&amp;L440&amp;"|"&amp;N440&amp;"|"&amp;U440</f>
        <v>||||||</v>
      </c>
      <c r="B440" s="23" t="str">
        <f t="shared" ref="B440:B503" si="46">D440&amp;"|"&amp;E440&amp;"|"&amp;G440&amp;"|"&amp;H440&amp;"|"&amp;X440</f>
        <v>||||</v>
      </c>
      <c r="C440" s="28" t="str">
        <f t="shared" ref="C440:C503" si="47">E440&amp;"|"&amp;X440</f>
        <v>|</v>
      </c>
      <c r="D440" s="10"/>
      <c r="E440" s="10"/>
      <c r="F440" s="36"/>
      <c r="G440" s="10"/>
      <c r="H440" s="10"/>
      <c r="I440" s="36"/>
      <c r="J440" s="10"/>
      <c r="K440" s="10"/>
      <c r="L440" s="10"/>
      <c r="M440" s="11"/>
      <c r="N440" s="10"/>
      <c r="O440" s="11"/>
      <c r="P440" s="9"/>
      <c r="Q440" s="10"/>
      <c r="R440" s="3"/>
      <c r="S440" s="3"/>
      <c r="T440" s="3"/>
      <c r="U440" s="33"/>
      <c r="V440" s="9"/>
      <c r="W440" s="13"/>
      <c r="X440" s="10"/>
      <c r="Y440" s="4"/>
      <c r="Z440" s="4"/>
      <c r="AA440" s="4"/>
      <c r="AB440" s="4"/>
      <c r="AC440" s="3"/>
      <c r="AD440" s="29"/>
    </row>
    <row r="441" spans="1:30" ht="24.95" customHeight="1" x14ac:dyDescent="0.2">
      <c r="A441" s="23" t="str">
        <f t="shared" si="45"/>
        <v>||||||</v>
      </c>
      <c r="B441" s="23" t="str">
        <f t="shared" si="46"/>
        <v>||||</v>
      </c>
      <c r="C441" s="28" t="str">
        <f t="shared" si="47"/>
        <v>|</v>
      </c>
      <c r="D441" s="10"/>
      <c r="E441" s="10"/>
      <c r="F441" s="36"/>
      <c r="G441" s="10"/>
      <c r="H441" s="10"/>
      <c r="I441" s="36"/>
      <c r="J441" s="10"/>
      <c r="K441" s="10"/>
      <c r="L441" s="10"/>
      <c r="M441" s="11"/>
      <c r="N441" s="10"/>
      <c r="O441" s="11"/>
      <c r="P441" s="9"/>
      <c r="Q441" s="10"/>
      <c r="R441" s="3"/>
      <c r="S441" s="3"/>
      <c r="T441" s="3"/>
      <c r="U441" s="33"/>
      <c r="V441" s="9"/>
      <c r="W441" s="13"/>
      <c r="X441" s="10"/>
      <c r="Y441" s="4"/>
      <c r="Z441" s="4"/>
      <c r="AA441" s="4"/>
      <c r="AB441" s="4"/>
      <c r="AC441" s="3"/>
      <c r="AD441" s="29"/>
    </row>
    <row r="442" spans="1:30" ht="24.95" customHeight="1" x14ac:dyDescent="0.2">
      <c r="A442" s="23" t="str">
        <f t="shared" si="45"/>
        <v>||||||</v>
      </c>
      <c r="B442" s="23" t="str">
        <f t="shared" si="46"/>
        <v>||||</v>
      </c>
      <c r="C442" s="28" t="str">
        <f t="shared" si="47"/>
        <v>|</v>
      </c>
      <c r="D442" s="10"/>
      <c r="E442" s="10"/>
      <c r="F442" s="36"/>
      <c r="G442" s="10"/>
      <c r="H442" s="10"/>
      <c r="I442" s="36"/>
      <c r="J442" s="10"/>
      <c r="K442" s="10"/>
      <c r="L442" s="10"/>
      <c r="M442" s="11"/>
      <c r="N442" s="10"/>
      <c r="O442" s="11"/>
      <c r="P442" s="9"/>
      <c r="Q442" s="10"/>
      <c r="R442" s="3"/>
      <c r="S442" s="3"/>
      <c r="T442" s="3"/>
      <c r="U442" s="33"/>
      <c r="V442" s="9"/>
      <c r="W442" s="13"/>
      <c r="X442" s="10"/>
      <c r="Y442" s="4"/>
      <c r="Z442" s="4"/>
      <c r="AA442" s="4"/>
      <c r="AB442" s="4"/>
      <c r="AC442" s="3"/>
      <c r="AD442" s="29"/>
    </row>
    <row r="443" spans="1:30" ht="24.95" customHeight="1" x14ac:dyDescent="0.2">
      <c r="A443" s="23" t="str">
        <f t="shared" si="45"/>
        <v>||||||</v>
      </c>
      <c r="B443" s="23" t="str">
        <f t="shared" si="46"/>
        <v>||||</v>
      </c>
      <c r="C443" s="28" t="str">
        <f t="shared" si="47"/>
        <v>|</v>
      </c>
      <c r="D443" s="10"/>
      <c r="E443" s="10"/>
      <c r="F443" s="36"/>
      <c r="G443" s="10"/>
      <c r="H443" s="10"/>
      <c r="I443" s="36"/>
      <c r="J443" s="10"/>
      <c r="K443" s="10"/>
      <c r="L443" s="10"/>
      <c r="M443" s="11"/>
      <c r="N443" s="10"/>
      <c r="O443" s="11"/>
      <c r="P443" s="9"/>
      <c r="Q443" s="10"/>
      <c r="R443" s="3"/>
      <c r="S443" s="3"/>
      <c r="T443" s="3"/>
      <c r="U443" s="33"/>
      <c r="V443" s="9"/>
      <c r="W443" s="13"/>
      <c r="X443" s="10"/>
      <c r="Y443" s="4"/>
      <c r="Z443" s="4"/>
      <c r="AA443" s="4"/>
      <c r="AB443" s="4"/>
      <c r="AC443" s="3"/>
      <c r="AD443" s="29"/>
    </row>
    <row r="444" spans="1:30" ht="24.95" customHeight="1" x14ac:dyDescent="0.2">
      <c r="A444" s="23" t="str">
        <f t="shared" si="45"/>
        <v>||||||</v>
      </c>
      <c r="B444" s="23" t="str">
        <f t="shared" si="46"/>
        <v>||||</v>
      </c>
      <c r="C444" s="28" t="str">
        <f t="shared" si="47"/>
        <v>|</v>
      </c>
      <c r="D444" s="10"/>
      <c r="E444" s="10"/>
      <c r="F444" s="36"/>
      <c r="G444" s="10"/>
      <c r="H444" s="10"/>
      <c r="I444" s="36"/>
      <c r="J444" s="10"/>
      <c r="K444" s="10"/>
      <c r="L444" s="10"/>
      <c r="M444" s="11"/>
      <c r="N444" s="10"/>
      <c r="O444" s="11"/>
      <c r="P444" s="9"/>
      <c r="Q444" s="10"/>
      <c r="R444" s="3"/>
      <c r="S444" s="3"/>
      <c r="T444" s="3"/>
      <c r="U444" s="33"/>
      <c r="V444" s="9"/>
      <c r="W444" s="13"/>
      <c r="X444" s="10"/>
      <c r="Y444" s="4"/>
      <c r="Z444" s="4"/>
      <c r="AA444" s="4"/>
      <c r="AB444" s="4"/>
      <c r="AC444" s="3"/>
      <c r="AD444" s="29"/>
    </row>
    <row r="445" spans="1:30" ht="24.95" customHeight="1" x14ac:dyDescent="0.2">
      <c r="A445" s="23" t="str">
        <f t="shared" si="45"/>
        <v>||||||</v>
      </c>
      <c r="B445" s="23" t="str">
        <f t="shared" si="46"/>
        <v>||||</v>
      </c>
      <c r="C445" s="28" t="str">
        <f t="shared" si="47"/>
        <v>|</v>
      </c>
      <c r="D445" s="10"/>
      <c r="E445" s="10"/>
      <c r="F445" s="36"/>
      <c r="G445" s="10"/>
      <c r="H445" s="10"/>
      <c r="I445" s="36"/>
      <c r="J445" s="10"/>
      <c r="K445" s="10"/>
      <c r="L445" s="10"/>
      <c r="M445" s="11"/>
      <c r="N445" s="10"/>
      <c r="O445" s="11"/>
      <c r="P445" s="9"/>
      <c r="Q445" s="10"/>
      <c r="R445" s="3"/>
      <c r="S445" s="3"/>
      <c r="T445" s="3"/>
      <c r="U445" s="33"/>
      <c r="V445" s="9"/>
      <c r="W445" s="13"/>
      <c r="X445" s="10"/>
      <c r="Y445" s="4"/>
      <c r="Z445" s="4"/>
      <c r="AA445" s="4"/>
      <c r="AB445" s="4"/>
      <c r="AC445" s="3"/>
      <c r="AD445" s="29"/>
    </row>
    <row r="446" spans="1:30" ht="24.95" customHeight="1" x14ac:dyDescent="0.2">
      <c r="A446" s="23" t="str">
        <f t="shared" si="45"/>
        <v>||||||</v>
      </c>
      <c r="B446" s="23" t="str">
        <f t="shared" si="46"/>
        <v>||||</v>
      </c>
      <c r="C446" s="28" t="str">
        <f t="shared" si="47"/>
        <v>|</v>
      </c>
      <c r="D446" s="10"/>
      <c r="E446" s="10"/>
      <c r="F446" s="36"/>
      <c r="G446" s="10"/>
      <c r="H446" s="10"/>
      <c r="I446" s="36"/>
      <c r="J446" s="10"/>
      <c r="K446" s="10"/>
      <c r="L446" s="10"/>
      <c r="M446" s="11"/>
      <c r="N446" s="10"/>
      <c r="O446" s="11"/>
      <c r="P446" s="9"/>
      <c r="Q446" s="10"/>
      <c r="R446" s="3"/>
      <c r="S446" s="3"/>
      <c r="T446" s="3"/>
      <c r="U446" s="33"/>
      <c r="V446" s="9"/>
      <c r="W446" s="13"/>
      <c r="X446" s="10"/>
      <c r="Y446" s="4"/>
      <c r="Z446" s="4"/>
      <c r="AA446" s="4"/>
      <c r="AB446" s="4"/>
      <c r="AC446" s="3"/>
      <c r="AD446" s="29"/>
    </row>
    <row r="447" spans="1:30" ht="24.95" customHeight="1" x14ac:dyDescent="0.2">
      <c r="A447" s="23" t="str">
        <f t="shared" si="45"/>
        <v>||||||</v>
      </c>
      <c r="B447" s="23" t="str">
        <f t="shared" si="46"/>
        <v>||||</v>
      </c>
      <c r="C447" s="28" t="str">
        <f t="shared" si="47"/>
        <v>|</v>
      </c>
      <c r="D447" s="10"/>
      <c r="E447" s="10"/>
      <c r="F447" s="36"/>
      <c r="G447" s="10"/>
      <c r="H447" s="10"/>
      <c r="I447" s="36"/>
      <c r="J447" s="10"/>
      <c r="K447" s="10"/>
      <c r="L447" s="10"/>
      <c r="M447" s="11"/>
      <c r="N447" s="10"/>
      <c r="O447" s="11"/>
      <c r="P447" s="9"/>
      <c r="Q447" s="10"/>
      <c r="R447" s="3"/>
      <c r="S447" s="3"/>
      <c r="T447" s="3"/>
      <c r="U447" s="33"/>
      <c r="V447" s="9"/>
      <c r="W447" s="13"/>
      <c r="X447" s="10"/>
      <c r="Y447" s="4"/>
      <c r="Z447" s="4"/>
      <c r="AA447" s="4"/>
      <c r="AB447" s="4"/>
      <c r="AC447" s="3"/>
      <c r="AD447" s="29"/>
    </row>
    <row r="448" spans="1:30" ht="24.95" customHeight="1" x14ac:dyDescent="0.2">
      <c r="A448" s="23" t="str">
        <f t="shared" si="45"/>
        <v>||||||</v>
      </c>
      <c r="B448" s="23" t="str">
        <f t="shared" si="46"/>
        <v>||||</v>
      </c>
      <c r="C448" s="28" t="str">
        <f t="shared" si="47"/>
        <v>|</v>
      </c>
      <c r="D448" s="10"/>
      <c r="E448" s="10"/>
      <c r="F448" s="36"/>
      <c r="G448" s="10"/>
      <c r="H448" s="10"/>
      <c r="I448" s="36"/>
      <c r="J448" s="10"/>
      <c r="K448" s="10"/>
      <c r="L448" s="10"/>
      <c r="M448" s="11"/>
      <c r="N448" s="10"/>
      <c r="O448" s="11"/>
      <c r="P448" s="9"/>
      <c r="Q448" s="10"/>
      <c r="R448" s="3"/>
      <c r="S448" s="3"/>
      <c r="T448" s="3"/>
      <c r="U448" s="33"/>
      <c r="V448" s="9"/>
      <c r="W448" s="13"/>
      <c r="X448" s="10"/>
      <c r="Y448" s="4"/>
      <c r="Z448" s="4"/>
      <c r="AA448" s="4"/>
      <c r="AB448" s="4"/>
      <c r="AC448" s="3"/>
      <c r="AD448" s="29"/>
    </row>
    <row r="449" spans="1:30" ht="24.95" customHeight="1" x14ac:dyDescent="0.2">
      <c r="A449" s="23" t="str">
        <f t="shared" si="45"/>
        <v>||||||</v>
      </c>
      <c r="B449" s="23" t="str">
        <f t="shared" si="46"/>
        <v>||||</v>
      </c>
      <c r="C449" s="28" t="str">
        <f t="shared" si="47"/>
        <v>|</v>
      </c>
      <c r="D449" s="10"/>
      <c r="E449" s="10"/>
      <c r="F449" s="36"/>
      <c r="G449" s="10"/>
      <c r="H449" s="10"/>
      <c r="I449" s="36"/>
      <c r="J449" s="10"/>
      <c r="K449" s="10"/>
      <c r="L449" s="10"/>
      <c r="M449" s="11"/>
      <c r="N449" s="10"/>
      <c r="O449" s="11"/>
      <c r="P449" s="9"/>
      <c r="Q449" s="10"/>
      <c r="R449" s="3"/>
      <c r="S449" s="3"/>
      <c r="T449" s="3"/>
      <c r="U449" s="33"/>
      <c r="V449" s="9"/>
      <c r="W449" s="13"/>
      <c r="X449" s="10"/>
      <c r="Y449" s="4"/>
      <c r="Z449" s="4"/>
      <c r="AA449" s="4"/>
      <c r="AB449" s="4"/>
      <c r="AC449" s="3"/>
      <c r="AD449" s="29"/>
    </row>
    <row r="450" spans="1:30" ht="24.95" customHeight="1" x14ac:dyDescent="0.2">
      <c r="A450" s="23" t="str">
        <f t="shared" si="45"/>
        <v>||||||</v>
      </c>
      <c r="B450" s="23" t="str">
        <f t="shared" si="46"/>
        <v>||||</v>
      </c>
      <c r="C450" s="28" t="str">
        <f t="shared" si="47"/>
        <v>|</v>
      </c>
      <c r="D450" s="10"/>
      <c r="E450" s="10"/>
      <c r="F450" s="36"/>
      <c r="G450" s="10"/>
      <c r="H450" s="10"/>
      <c r="I450" s="36"/>
      <c r="J450" s="10"/>
      <c r="K450" s="10"/>
      <c r="L450" s="10"/>
      <c r="M450" s="11"/>
      <c r="N450" s="10"/>
      <c r="O450" s="11"/>
      <c r="P450" s="9"/>
      <c r="Q450" s="10"/>
      <c r="R450" s="3"/>
      <c r="S450" s="3"/>
      <c r="T450" s="3"/>
      <c r="U450" s="33"/>
      <c r="V450" s="9"/>
      <c r="W450" s="13"/>
      <c r="X450" s="10"/>
      <c r="Y450" s="4"/>
      <c r="Z450" s="4"/>
      <c r="AA450" s="4"/>
      <c r="AB450" s="4"/>
      <c r="AC450" s="3"/>
      <c r="AD450" s="29"/>
    </row>
    <row r="451" spans="1:30" ht="24.95" customHeight="1" x14ac:dyDescent="0.2">
      <c r="A451" s="23" t="str">
        <f t="shared" si="45"/>
        <v>||||||</v>
      </c>
      <c r="B451" s="23" t="str">
        <f t="shared" si="46"/>
        <v>||||</v>
      </c>
      <c r="C451" s="28" t="str">
        <f t="shared" si="47"/>
        <v>|</v>
      </c>
      <c r="D451" s="10"/>
      <c r="E451" s="10"/>
      <c r="F451" s="36"/>
      <c r="G451" s="10"/>
      <c r="H451" s="10"/>
      <c r="I451" s="36"/>
      <c r="J451" s="10"/>
      <c r="K451" s="10"/>
      <c r="L451" s="10"/>
      <c r="M451" s="11"/>
      <c r="N451" s="10"/>
      <c r="O451" s="11"/>
      <c r="P451" s="9"/>
      <c r="Q451" s="10"/>
      <c r="R451" s="3"/>
      <c r="S451" s="3"/>
      <c r="T451" s="3"/>
      <c r="U451" s="33"/>
      <c r="V451" s="9"/>
      <c r="W451" s="13"/>
      <c r="X451" s="10"/>
      <c r="Y451" s="4"/>
      <c r="Z451" s="4"/>
      <c r="AA451" s="4"/>
      <c r="AB451" s="4"/>
      <c r="AC451" s="3"/>
      <c r="AD451" s="29"/>
    </row>
    <row r="452" spans="1:30" ht="24.95" customHeight="1" x14ac:dyDescent="0.2">
      <c r="A452" s="23" t="str">
        <f t="shared" si="45"/>
        <v>||||||</v>
      </c>
      <c r="B452" s="23" t="str">
        <f t="shared" si="46"/>
        <v>||||</v>
      </c>
      <c r="C452" s="28" t="str">
        <f t="shared" si="47"/>
        <v>|</v>
      </c>
      <c r="D452" s="10"/>
      <c r="E452" s="10"/>
      <c r="F452" s="36"/>
      <c r="G452" s="10"/>
      <c r="H452" s="10"/>
      <c r="I452" s="36"/>
      <c r="J452" s="10"/>
      <c r="K452" s="10"/>
      <c r="L452" s="10"/>
      <c r="M452" s="11"/>
      <c r="N452" s="10"/>
      <c r="O452" s="11"/>
      <c r="P452" s="9"/>
      <c r="Q452" s="10"/>
      <c r="R452" s="3"/>
      <c r="S452" s="3"/>
      <c r="T452" s="3"/>
      <c r="U452" s="33"/>
      <c r="V452" s="9"/>
      <c r="W452" s="13"/>
      <c r="X452" s="10"/>
      <c r="Y452" s="4"/>
      <c r="Z452" s="4"/>
      <c r="AA452" s="4"/>
      <c r="AB452" s="4"/>
      <c r="AC452" s="3"/>
      <c r="AD452" s="29"/>
    </row>
    <row r="453" spans="1:30" ht="24.95" customHeight="1" x14ac:dyDescent="0.2">
      <c r="A453" s="23" t="str">
        <f t="shared" si="45"/>
        <v>||||||</v>
      </c>
      <c r="B453" s="23" t="str">
        <f t="shared" si="46"/>
        <v>||||</v>
      </c>
      <c r="C453" s="28" t="str">
        <f t="shared" si="47"/>
        <v>|</v>
      </c>
      <c r="D453" s="10"/>
      <c r="E453" s="10"/>
      <c r="F453" s="36"/>
      <c r="G453" s="10"/>
      <c r="H453" s="10"/>
      <c r="I453" s="36"/>
      <c r="J453" s="10"/>
      <c r="K453" s="10"/>
      <c r="L453" s="10"/>
      <c r="M453" s="11"/>
      <c r="N453" s="10"/>
      <c r="O453" s="11"/>
      <c r="P453" s="9"/>
      <c r="Q453" s="10"/>
      <c r="R453" s="3"/>
      <c r="S453" s="3"/>
      <c r="T453" s="3"/>
      <c r="U453" s="33"/>
      <c r="V453" s="9"/>
      <c r="W453" s="13"/>
      <c r="X453" s="10"/>
      <c r="Y453" s="4"/>
      <c r="Z453" s="4"/>
      <c r="AA453" s="4"/>
      <c r="AB453" s="4"/>
      <c r="AC453" s="3"/>
      <c r="AD453" s="29"/>
    </row>
    <row r="454" spans="1:30" ht="24.95" customHeight="1" x14ac:dyDescent="0.2">
      <c r="A454" s="23" t="str">
        <f t="shared" si="45"/>
        <v>||||||</v>
      </c>
      <c r="B454" s="23" t="str">
        <f t="shared" si="46"/>
        <v>||||</v>
      </c>
      <c r="C454" s="28" t="str">
        <f t="shared" si="47"/>
        <v>|</v>
      </c>
      <c r="D454" s="10"/>
      <c r="E454" s="10"/>
      <c r="F454" s="36"/>
      <c r="G454" s="10"/>
      <c r="H454" s="10"/>
      <c r="I454" s="36"/>
      <c r="J454" s="10"/>
      <c r="K454" s="10"/>
      <c r="L454" s="10"/>
      <c r="M454" s="11"/>
      <c r="N454" s="10"/>
      <c r="O454" s="11"/>
      <c r="P454" s="9"/>
      <c r="Q454" s="10"/>
      <c r="R454" s="3"/>
      <c r="S454" s="3"/>
      <c r="T454" s="3"/>
      <c r="U454" s="33"/>
      <c r="V454" s="9"/>
      <c r="W454" s="13"/>
      <c r="X454" s="10"/>
      <c r="Y454" s="4"/>
      <c r="Z454" s="4"/>
      <c r="AA454" s="4"/>
      <c r="AB454" s="4"/>
      <c r="AC454" s="3"/>
      <c r="AD454" s="29"/>
    </row>
    <row r="455" spans="1:30" ht="24.95" customHeight="1" x14ac:dyDescent="0.2">
      <c r="A455" s="23" t="str">
        <f t="shared" si="45"/>
        <v>||||||</v>
      </c>
      <c r="B455" s="23" t="str">
        <f t="shared" si="46"/>
        <v>||||</v>
      </c>
      <c r="C455" s="28" t="str">
        <f t="shared" si="47"/>
        <v>|</v>
      </c>
      <c r="D455" s="10"/>
      <c r="E455" s="10"/>
      <c r="F455" s="36"/>
      <c r="G455" s="10"/>
      <c r="H455" s="10"/>
      <c r="I455" s="36"/>
      <c r="J455" s="10"/>
      <c r="K455" s="10"/>
      <c r="L455" s="10"/>
      <c r="M455" s="11"/>
      <c r="N455" s="10"/>
      <c r="O455" s="11"/>
      <c r="P455" s="9"/>
      <c r="Q455" s="10"/>
      <c r="R455" s="3"/>
      <c r="S455" s="3"/>
      <c r="T455" s="3"/>
      <c r="U455" s="33"/>
      <c r="V455" s="9"/>
      <c r="W455" s="13"/>
      <c r="X455" s="10"/>
      <c r="Y455" s="4"/>
      <c r="Z455" s="4"/>
      <c r="AA455" s="4"/>
      <c r="AB455" s="4"/>
      <c r="AC455" s="3"/>
      <c r="AD455" s="29"/>
    </row>
    <row r="456" spans="1:30" ht="24.95" customHeight="1" x14ac:dyDescent="0.2">
      <c r="A456" s="23" t="str">
        <f t="shared" si="45"/>
        <v>||||||</v>
      </c>
      <c r="B456" s="23" t="str">
        <f t="shared" si="46"/>
        <v>||||</v>
      </c>
      <c r="C456" s="28" t="str">
        <f t="shared" si="47"/>
        <v>|</v>
      </c>
      <c r="D456" s="10"/>
      <c r="E456" s="10"/>
      <c r="F456" s="36"/>
      <c r="G456" s="10"/>
      <c r="H456" s="10"/>
      <c r="I456" s="36"/>
      <c r="J456" s="10"/>
      <c r="K456" s="10"/>
      <c r="L456" s="10"/>
      <c r="M456" s="11"/>
      <c r="N456" s="10"/>
      <c r="O456" s="11"/>
      <c r="P456" s="9"/>
      <c r="Q456" s="10"/>
      <c r="R456" s="3"/>
      <c r="S456" s="3"/>
      <c r="T456" s="3"/>
      <c r="U456" s="33"/>
      <c r="V456" s="9"/>
      <c r="W456" s="13"/>
      <c r="X456" s="10"/>
      <c r="Y456" s="4"/>
      <c r="Z456" s="4"/>
      <c r="AA456" s="4"/>
      <c r="AB456" s="4"/>
      <c r="AC456" s="3"/>
      <c r="AD456" s="29"/>
    </row>
    <row r="457" spans="1:30" ht="24.95" customHeight="1" x14ac:dyDescent="0.2">
      <c r="A457" s="23" t="str">
        <f t="shared" si="45"/>
        <v>||||||</v>
      </c>
      <c r="B457" s="23" t="str">
        <f t="shared" si="46"/>
        <v>||||</v>
      </c>
      <c r="C457" s="28" t="str">
        <f t="shared" si="47"/>
        <v>|</v>
      </c>
      <c r="D457" s="10"/>
      <c r="E457" s="10"/>
      <c r="F457" s="36"/>
      <c r="G457" s="10"/>
      <c r="H457" s="10"/>
      <c r="I457" s="36"/>
      <c r="J457" s="10"/>
      <c r="K457" s="10"/>
      <c r="L457" s="10"/>
      <c r="M457" s="11"/>
      <c r="N457" s="10"/>
      <c r="O457" s="11"/>
      <c r="P457" s="9"/>
      <c r="Q457" s="10"/>
      <c r="R457" s="3"/>
      <c r="S457" s="3"/>
      <c r="T457" s="3"/>
      <c r="U457" s="33"/>
      <c r="V457" s="9"/>
      <c r="W457" s="13"/>
      <c r="X457" s="10"/>
      <c r="Y457" s="4"/>
      <c r="Z457" s="4"/>
      <c r="AA457" s="4"/>
      <c r="AB457" s="4"/>
      <c r="AC457" s="3"/>
      <c r="AD457" s="29"/>
    </row>
    <row r="458" spans="1:30" ht="24.95" customHeight="1" x14ac:dyDescent="0.2">
      <c r="A458" s="23" t="str">
        <f t="shared" si="45"/>
        <v>||||||</v>
      </c>
      <c r="B458" s="23" t="str">
        <f t="shared" si="46"/>
        <v>||||</v>
      </c>
      <c r="C458" s="28" t="str">
        <f t="shared" si="47"/>
        <v>|</v>
      </c>
      <c r="D458" s="10"/>
      <c r="E458" s="10"/>
      <c r="F458" s="36"/>
      <c r="G458" s="10"/>
      <c r="H458" s="10"/>
      <c r="I458" s="36"/>
      <c r="J458" s="10"/>
      <c r="K458" s="10"/>
      <c r="L458" s="10"/>
      <c r="M458" s="11"/>
      <c r="N458" s="10"/>
      <c r="O458" s="11"/>
      <c r="P458" s="9"/>
      <c r="Q458" s="10"/>
      <c r="R458" s="3"/>
      <c r="S458" s="3"/>
      <c r="T458" s="3"/>
      <c r="U458" s="33"/>
      <c r="V458" s="9"/>
      <c r="W458" s="13"/>
      <c r="X458" s="10"/>
      <c r="Y458" s="4"/>
      <c r="Z458" s="4"/>
      <c r="AA458" s="4"/>
      <c r="AB458" s="4"/>
      <c r="AC458" s="3"/>
      <c r="AD458" s="29"/>
    </row>
    <row r="459" spans="1:30" ht="24.95" customHeight="1" x14ac:dyDescent="0.2">
      <c r="A459" s="23" t="str">
        <f t="shared" si="45"/>
        <v>||||||</v>
      </c>
      <c r="B459" s="23" t="str">
        <f t="shared" si="46"/>
        <v>||||</v>
      </c>
      <c r="C459" s="28" t="str">
        <f t="shared" si="47"/>
        <v>|</v>
      </c>
      <c r="D459" s="10"/>
      <c r="E459" s="10"/>
      <c r="F459" s="36"/>
      <c r="G459" s="10"/>
      <c r="H459" s="10"/>
      <c r="I459" s="36"/>
      <c r="J459" s="10"/>
      <c r="K459" s="10"/>
      <c r="L459" s="10"/>
      <c r="M459" s="11"/>
      <c r="N459" s="10"/>
      <c r="O459" s="11"/>
      <c r="P459" s="9"/>
      <c r="Q459" s="10"/>
      <c r="R459" s="3"/>
      <c r="S459" s="3"/>
      <c r="T459" s="3"/>
      <c r="U459" s="33"/>
      <c r="V459" s="9"/>
      <c r="W459" s="13"/>
      <c r="X459" s="10"/>
      <c r="Y459" s="4"/>
      <c r="Z459" s="4"/>
      <c r="AA459" s="4"/>
      <c r="AB459" s="4"/>
      <c r="AC459" s="3"/>
      <c r="AD459" s="29"/>
    </row>
    <row r="460" spans="1:30" ht="24.95" customHeight="1" x14ac:dyDescent="0.2">
      <c r="A460" s="23" t="str">
        <f t="shared" si="45"/>
        <v>||||||</v>
      </c>
      <c r="B460" s="23" t="str">
        <f t="shared" si="46"/>
        <v>||||</v>
      </c>
      <c r="C460" s="28" t="str">
        <f t="shared" si="47"/>
        <v>|</v>
      </c>
      <c r="D460" s="10"/>
      <c r="E460" s="10"/>
      <c r="F460" s="36"/>
      <c r="G460" s="10"/>
      <c r="H460" s="10"/>
      <c r="I460" s="36"/>
      <c r="J460" s="10"/>
      <c r="K460" s="10"/>
      <c r="L460" s="10"/>
      <c r="M460" s="11"/>
      <c r="N460" s="10"/>
      <c r="O460" s="11"/>
      <c r="P460" s="9"/>
      <c r="Q460" s="10"/>
      <c r="R460" s="3"/>
      <c r="S460" s="3"/>
      <c r="T460" s="3"/>
      <c r="U460" s="33"/>
      <c r="V460" s="9"/>
      <c r="W460" s="13"/>
      <c r="X460" s="10"/>
      <c r="Y460" s="4"/>
      <c r="Z460" s="4"/>
      <c r="AA460" s="4"/>
      <c r="AB460" s="4"/>
      <c r="AC460" s="3"/>
      <c r="AD460" s="29"/>
    </row>
    <row r="461" spans="1:30" ht="24.95" customHeight="1" x14ac:dyDescent="0.2">
      <c r="A461" s="23" t="str">
        <f t="shared" si="45"/>
        <v>||||||</v>
      </c>
      <c r="B461" s="23" t="str">
        <f t="shared" si="46"/>
        <v>||||</v>
      </c>
      <c r="C461" s="28" t="str">
        <f t="shared" si="47"/>
        <v>|</v>
      </c>
      <c r="D461" s="10"/>
      <c r="E461" s="10"/>
      <c r="F461" s="36"/>
      <c r="G461" s="10"/>
      <c r="H461" s="10"/>
      <c r="I461" s="36"/>
      <c r="J461" s="10"/>
      <c r="K461" s="10"/>
      <c r="L461" s="10"/>
      <c r="M461" s="11"/>
      <c r="N461" s="10"/>
      <c r="O461" s="11"/>
      <c r="P461" s="9"/>
      <c r="Q461" s="10"/>
      <c r="R461" s="3"/>
      <c r="S461" s="3"/>
      <c r="T461" s="3"/>
      <c r="U461" s="33"/>
      <c r="V461" s="9"/>
      <c r="W461" s="13"/>
      <c r="X461" s="10"/>
      <c r="Y461" s="4"/>
      <c r="Z461" s="4"/>
      <c r="AA461" s="4"/>
      <c r="AB461" s="4"/>
      <c r="AC461" s="3"/>
      <c r="AD461" s="29"/>
    </row>
    <row r="462" spans="1:30" ht="24.95" customHeight="1" x14ac:dyDescent="0.2">
      <c r="A462" s="23" t="str">
        <f t="shared" si="45"/>
        <v>||||||</v>
      </c>
      <c r="B462" s="23" t="str">
        <f t="shared" si="46"/>
        <v>||||</v>
      </c>
      <c r="C462" s="28" t="str">
        <f t="shared" si="47"/>
        <v>|</v>
      </c>
      <c r="D462" s="10"/>
      <c r="E462" s="10"/>
      <c r="F462" s="36"/>
      <c r="G462" s="10"/>
      <c r="H462" s="10"/>
      <c r="I462" s="36"/>
      <c r="J462" s="10"/>
      <c r="K462" s="10"/>
      <c r="L462" s="10"/>
      <c r="M462" s="11"/>
      <c r="N462" s="10"/>
      <c r="O462" s="11"/>
      <c r="P462" s="9"/>
      <c r="Q462" s="10"/>
      <c r="R462" s="3"/>
      <c r="S462" s="3"/>
      <c r="T462" s="3"/>
      <c r="U462" s="33"/>
      <c r="V462" s="9"/>
      <c r="W462" s="13"/>
      <c r="X462" s="10"/>
      <c r="Y462" s="4"/>
      <c r="Z462" s="4"/>
      <c r="AA462" s="4"/>
      <c r="AB462" s="4"/>
      <c r="AC462" s="3"/>
      <c r="AD462" s="29"/>
    </row>
    <row r="463" spans="1:30" ht="24.95" customHeight="1" x14ac:dyDescent="0.2">
      <c r="A463" s="23" t="str">
        <f t="shared" si="45"/>
        <v>||||||</v>
      </c>
      <c r="B463" s="23" t="str">
        <f t="shared" si="46"/>
        <v>||||</v>
      </c>
      <c r="C463" s="28" t="str">
        <f t="shared" si="47"/>
        <v>|</v>
      </c>
      <c r="D463" s="10"/>
      <c r="E463" s="10"/>
      <c r="F463" s="36"/>
      <c r="G463" s="10"/>
      <c r="H463" s="10"/>
      <c r="I463" s="36"/>
      <c r="J463" s="10"/>
      <c r="K463" s="10"/>
      <c r="L463" s="10"/>
      <c r="M463" s="11"/>
      <c r="N463" s="10"/>
      <c r="O463" s="11"/>
      <c r="P463" s="9"/>
      <c r="Q463" s="10"/>
      <c r="R463" s="3"/>
      <c r="S463" s="3"/>
      <c r="T463" s="3"/>
      <c r="U463" s="33"/>
      <c r="V463" s="9"/>
      <c r="W463" s="13"/>
      <c r="X463" s="10"/>
      <c r="Y463" s="4"/>
      <c r="Z463" s="4"/>
      <c r="AA463" s="4"/>
      <c r="AB463" s="4"/>
      <c r="AC463" s="3"/>
      <c r="AD463" s="29"/>
    </row>
    <row r="464" spans="1:30" ht="24.95" customHeight="1" x14ac:dyDescent="0.2">
      <c r="A464" s="23" t="str">
        <f t="shared" si="45"/>
        <v>||||||</v>
      </c>
      <c r="B464" s="23" t="str">
        <f t="shared" si="46"/>
        <v>||||</v>
      </c>
      <c r="C464" s="28" t="str">
        <f t="shared" si="47"/>
        <v>|</v>
      </c>
      <c r="D464" s="10"/>
      <c r="E464" s="10"/>
      <c r="F464" s="36"/>
      <c r="G464" s="10"/>
      <c r="H464" s="10"/>
      <c r="I464" s="36"/>
      <c r="J464" s="10"/>
      <c r="K464" s="10"/>
      <c r="L464" s="10"/>
      <c r="M464" s="11"/>
      <c r="N464" s="10"/>
      <c r="O464" s="11"/>
      <c r="P464" s="9"/>
      <c r="Q464" s="10"/>
      <c r="R464" s="3"/>
      <c r="S464" s="3"/>
      <c r="T464" s="3"/>
      <c r="U464" s="33"/>
      <c r="V464" s="9"/>
      <c r="W464" s="13"/>
      <c r="X464" s="10"/>
      <c r="Y464" s="4"/>
      <c r="Z464" s="4"/>
      <c r="AA464" s="4"/>
      <c r="AB464" s="4"/>
      <c r="AC464" s="3"/>
      <c r="AD464" s="29"/>
    </row>
    <row r="465" spans="1:30" ht="24.95" customHeight="1" x14ac:dyDescent="0.2">
      <c r="A465" s="23" t="str">
        <f t="shared" si="45"/>
        <v>||||||</v>
      </c>
      <c r="B465" s="23" t="str">
        <f t="shared" si="46"/>
        <v>||||</v>
      </c>
      <c r="C465" s="28" t="str">
        <f t="shared" si="47"/>
        <v>|</v>
      </c>
      <c r="D465" s="10"/>
      <c r="E465" s="10"/>
      <c r="F465" s="36"/>
      <c r="G465" s="10"/>
      <c r="H465" s="10"/>
      <c r="I465" s="36"/>
      <c r="J465" s="10"/>
      <c r="K465" s="10"/>
      <c r="L465" s="10"/>
      <c r="M465" s="11"/>
      <c r="N465" s="10"/>
      <c r="O465" s="11"/>
      <c r="P465" s="9"/>
      <c r="Q465" s="10"/>
      <c r="R465" s="3"/>
      <c r="S465" s="3"/>
      <c r="T465" s="3"/>
      <c r="U465" s="33"/>
      <c r="V465" s="9"/>
      <c r="W465" s="13"/>
      <c r="X465" s="10"/>
      <c r="Y465" s="4"/>
      <c r="Z465" s="4"/>
      <c r="AA465" s="4"/>
      <c r="AB465" s="4"/>
      <c r="AC465" s="3"/>
      <c r="AD465" s="29"/>
    </row>
    <row r="466" spans="1:30" ht="24.95" customHeight="1" x14ac:dyDescent="0.2">
      <c r="A466" s="23" t="str">
        <f t="shared" si="45"/>
        <v>||||||</v>
      </c>
      <c r="B466" s="23" t="str">
        <f t="shared" si="46"/>
        <v>||||</v>
      </c>
      <c r="C466" s="28" t="str">
        <f t="shared" si="47"/>
        <v>|</v>
      </c>
      <c r="D466" s="10"/>
      <c r="E466" s="10"/>
      <c r="F466" s="36"/>
      <c r="G466" s="10"/>
      <c r="H466" s="10"/>
      <c r="I466" s="36"/>
      <c r="J466" s="10"/>
      <c r="K466" s="10"/>
      <c r="L466" s="10"/>
      <c r="M466" s="11"/>
      <c r="N466" s="10"/>
      <c r="O466" s="11"/>
      <c r="P466" s="9"/>
      <c r="Q466" s="10"/>
      <c r="R466" s="3"/>
      <c r="S466" s="3"/>
      <c r="T466" s="3"/>
      <c r="U466" s="33"/>
      <c r="V466" s="9"/>
      <c r="W466" s="13"/>
      <c r="X466" s="10"/>
      <c r="Y466" s="4"/>
      <c r="Z466" s="4"/>
      <c r="AA466" s="4"/>
      <c r="AB466" s="4"/>
      <c r="AC466" s="3"/>
      <c r="AD466" s="29"/>
    </row>
    <row r="467" spans="1:30" ht="24.95" customHeight="1" x14ac:dyDescent="0.2">
      <c r="A467" s="23" t="str">
        <f t="shared" si="45"/>
        <v>||||||</v>
      </c>
      <c r="B467" s="23" t="str">
        <f t="shared" si="46"/>
        <v>||||</v>
      </c>
      <c r="C467" s="28" t="str">
        <f t="shared" si="47"/>
        <v>|</v>
      </c>
      <c r="D467" s="10"/>
      <c r="E467" s="10"/>
      <c r="F467" s="36"/>
      <c r="G467" s="10"/>
      <c r="H467" s="10"/>
      <c r="I467" s="36"/>
      <c r="J467" s="10"/>
      <c r="K467" s="10"/>
      <c r="L467" s="10"/>
      <c r="M467" s="11"/>
      <c r="N467" s="10"/>
      <c r="O467" s="11"/>
      <c r="P467" s="9"/>
      <c r="Q467" s="10"/>
      <c r="R467" s="3"/>
      <c r="S467" s="3"/>
      <c r="T467" s="3"/>
      <c r="U467" s="33"/>
      <c r="V467" s="9"/>
      <c r="W467" s="13"/>
      <c r="X467" s="10"/>
      <c r="Y467" s="4"/>
      <c r="Z467" s="4"/>
      <c r="AA467" s="4"/>
      <c r="AB467" s="4"/>
      <c r="AC467" s="3"/>
      <c r="AD467" s="29"/>
    </row>
    <row r="468" spans="1:30" ht="24.95" customHeight="1" x14ac:dyDescent="0.2">
      <c r="A468" s="23" t="str">
        <f t="shared" si="45"/>
        <v>||||||</v>
      </c>
      <c r="B468" s="23" t="str">
        <f t="shared" si="46"/>
        <v>||||</v>
      </c>
      <c r="C468" s="28" t="str">
        <f t="shared" si="47"/>
        <v>|</v>
      </c>
      <c r="D468" s="10"/>
      <c r="E468" s="10"/>
      <c r="F468" s="36"/>
      <c r="G468" s="10"/>
      <c r="H468" s="10"/>
      <c r="I468" s="36"/>
      <c r="J468" s="10"/>
      <c r="K468" s="10"/>
      <c r="L468" s="10"/>
      <c r="M468" s="11"/>
      <c r="N468" s="10"/>
      <c r="O468" s="11"/>
      <c r="P468" s="9"/>
      <c r="Q468" s="10"/>
      <c r="R468" s="3"/>
      <c r="S468" s="3"/>
      <c r="T468" s="3"/>
      <c r="U468" s="33"/>
      <c r="V468" s="9"/>
      <c r="W468" s="13"/>
      <c r="X468" s="10"/>
      <c r="Y468" s="4"/>
      <c r="Z468" s="4"/>
      <c r="AA468" s="4"/>
      <c r="AB468" s="4"/>
      <c r="AC468" s="3"/>
      <c r="AD468" s="29"/>
    </row>
    <row r="469" spans="1:30" ht="24.95" customHeight="1" x14ac:dyDescent="0.2">
      <c r="A469" s="23" t="str">
        <f t="shared" si="45"/>
        <v>||||||</v>
      </c>
      <c r="B469" s="23" t="str">
        <f t="shared" si="46"/>
        <v>||||</v>
      </c>
      <c r="C469" s="28" t="str">
        <f t="shared" si="47"/>
        <v>|</v>
      </c>
      <c r="D469" s="10"/>
      <c r="E469" s="10"/>
      <c r="F469" s="36"/>
      <c r="G469" s="10"/>
      <c r="H469" s="10"/>
      <c r="I469" s="36"/>
      <c r="J469" s="10"/>
      <c r="K469" s="10"/>
      <c r="L469" s="10"/>
      <c r="M469" s="11"/>
      <c r="N469" s="10"/>
      <c r="O469" s="11"/>
      <c r="P469" s="9"/>
      <c r="Q469" s="10"/>
      <c r="R469" s="3"/>
      <c r="S469" s="3"/>
      <c r="T469" s="3"/>
      <c r="U469" s="33"/>
      <c r="V469" s="9"/>
      <c r="W469" s="13"/>
      <c r="X469" s="10"/>
      <c r="Y469" s="4"/>
      <c r="Z469" s="4"/>
      <c r="AA469" s="4"/>
      <c r="AB469" s="4"/>
      <c r="AC469" s="3"/>
      <c r="AD469" s="29"/>
    </row>
    <row r="470" spans="1:30" ht="24.95" customHeight="1" x14ac:dyDescent="0.2">
      <c r="A470" s="23" t="str">
        <f t="shared" si="45"/>
        <v>||||||</v>
      </c>
      <c r="B470" s="23" t="str">
        <f t="shared" si="46"/>
        <v>||||</v>
      </c>
      <c r="C470" s="28" t="str">
        <f t="shared" si="47"/>
        <v>|</v>
      </c>
      <c r="D470" s="10"/>
      <c r="E470" s="10"/>
      <c r="F470" s="36"/>
      <c r="G470" s="10"/>
      <c r="H470" s="10"/>
      <c r="I470" s="36"/>
      <c r="J470" s="10"/>
      <c r="K470" s="10"/>
      <c r="L470" s="10"/>
      <c r="M470" s="11"/>
      <c r="N470" s="10"/>
      <c r="O470" s="11"/>
      <c r="P470" s="9"/>
      <c r="Q470" s="10"/>
      <c r="R470" s="3"/>
      <c r="S470" s="3"/>
      <c r="T470" s="3"/>
      <c r="U470" s="33"/>
      <c r="V470" s="9"/>
      <c r="W470" s="13"/>
      <c r="X470" s="10"/>
      <c r="Y470" s="4"/>
      <c r="Z470" s="4"/>
      <c r="AA470" s="4"/>
      <c r="AB470" s="4"/>
      <c r="AC470" s="3"/>
      <c r="AD470" s="29"/>
    </row>
    <row r="471" spans="1:30" ht="24.95" customHeight="1" x14ac:dyDescent="0.2">
      <c r="A471" s="23" t="str">
        <f t="shared" si="45"/>
        <v>||||||</v>
      </c>
      <c r="B471" s="23" t="str">
        <f t="shared" si="46"/>
        <v>||||</v>
      </c>
      <c r="C471" s="28" t="str">
        <f t="shared" si="47"/>
        <v>|</v>
      </c>
      <c r="D471" s="10"/>
      <c r="E471" s="10"/>
      <c r="F471" s="36"/>
      <c r="G471" s="10"/>
      <c r="H471" s="10"/>
      <c r="I471" s="36"/>
      <c r="J471" s="10"/>
      <c r="K471" s="10"/>
      <c r="L471" s="10"/>
      <c r="M471" s="11"/>
      <c r="N471" s="10"/>
      <c r="O471" s="11"/>
      <c r="P471" s="9"/>
      <c r="Q471" s="10"/>
      <c r="R471" s="3"/>
      <c r="S471" s="3"/>
      <c r="T471" s="3"/>
      <c r="U471" s="33"/>
      <c r="V471" s="9"/>
      <c r="W471" s="13"/>
      <c r="X471" s="10"/>
      <c r="Y471" s="4"/>
      <c r="Z471" s="4"/>
      <c r="AA471" s="4"/>
      <c r="AB471" s="4"/>
      <c r="AC471" s="3"/>
      <c r="AD471" s="29"/>
    </row>
    <row r="472" spans="1:30" ht="24.95" customHeight="1" x14ac:dyDescent="0.2">
      <c r="A472" s="23" t="str">
        <f t="shared" si="45"/>
        <v>||||||</v>
      </c>
      <c r="B472" s="23" t="str">
        <f t="shared" si="46"/>
        <v>||||</v>
      </c>
      <c r="C472" s="28" t="str">
        <f t="shared" si="47"/>
        <v>|</v>
      </c>
      <c r="D472" s="10"/>
      <c r="E472" s="10"/>
      <c r="F472" s="36"/>
      <c r="G472" s="10"/>
      <c r="H472" s="10"/>
      <c r="I472" s="36"/>
      <c r="J472" s="10"/>
      <c r="K472" s="10"/>
      <c r="L472" s="10"/>
      <c r="M472" s="11"/>
      <c r="N472" s="10"/>
      <c r="O472" s="11"/>
      <c r="P472" s="9"/>
      <c r="Q472" s="10"/>
      <c r="R472" s="3"/>
      <c r="S472" s="3"/>
      <c r="T472" s="3"/>
      <c r="U472" s="33"/>
      <c r="V472" s="9"/>
      <c r="W472" s="13"/>
      <c r="X472" s="10"/>
      <c r="Y472" s="4"/>
      <c r="Z472" s="4"/>
      <c r="AA472" s="4"/>
      <c r="AB472" s="4"/>
      <c r="AC472" s="3"/>
      <c r="AD472" s="29"/>
    </row>
    <row r="473" spans="1:30" ht="24.95" customHeight="1" x14ac:dyDescent="0.2">
      <c r="A473" s="23" t="str">
        <f t="shared" si="45"/>
        <v>||||||</v>
      </c>
      <c r="B473" s="23" t="str">
        <f t="shared" si="46"/>
        <v>||||</v>
      </c>
      <c r="C473" s="28" t="str">
        <f t="shared" si="47"/>
        <v>|</v>
      </c>
      <c r="D473" s="10"/>
      <c r="E473" s="10"/>
      <c r="F473" s="36"/>
      <c r="G473" s="10"/>
      <c r="H473" s="10"/>
      <c r="I473" s="36"/>
      <c r="J473" s="10"/>
      <c r="K473" s="10"/>
      <c r="L473" s="10"/>
      <c r="M473" s="11"/>
      <c r="N473" s="10"/>
      <c r="O473" s="11"/>
      <c r="P473" s="9"/>
      <c r="Q473" s="10"/>
      <c r="R473" s="3"/>
      <c r="S473" s="3"/>
      <c r="T473" s="3"/>
      <c r="U473" s="33"/>
      <c r="V473" s="9"/>
      <c r="W473" s="13"/>
      <c r="X473" s="10"/>
      <c r="Y473" s="4"/>
      <c r="Z473" s="4"/>
      <c r="AA473" s="4"/>
      <c r="AB473" s="4"/>
      <c r="AC473" s="3"/>
      <c r="AD473" s="29"/>
    </row>
    <row r="474" spans="1:30" ht="24.95" customHeight="1" x14ac:dyDescent="0.2">
      <c r="A474" s="23" t="str">
        <f t="shared" si="45"/>
        <v>||||||</v>
      </c>
      <c r="B474" s="23" t="str">
        <f t="shared" si="46"/>
        <v>||||</v>
      </c>
      <c r="C474" s="28" t="str">
        <f t="shared" si="47"/>
        <v>|</v>
      </c>
      <c r="D474" s="10"/>
      <c r="E474" s="10"/>
      <c r="F474" s="36"/>
      <c r="G474" s="10"/>
      <c r="H474" s="10"/>
      <c r="I474" s="36"/>
      <c r="J474" s="10"/>
      <c r="K474" s="10"/>
      <c r="L474" s="10"/>
      <c r="M474" s="11"/>
      <c r="N474" s="10"/>
      <c r="O474" s="11"/>
      <c r="P474" s="9"/>
      <c r="Q474" s="10"/>
      <c r="R474" s="3"/>
      <c r="S474" s="3"/>
      <c r="T474" s="3"/>
      <c r="U474" s="33"/>
      <c r="V474" s="9"/>
      <c r="W474" s="13"/>
      <c r="X474" s="10"/>
      <c r="Y474" s="4"/>
      <c r="Z474" s="4"/>
      <c r="AA474" s="4"/>
      <c r="AB474" s="4"/>
      <c r="AC474" s="3"/>
      <c r="AD474" s="29"/>
    </row>
    <row r="475" spans="1:30" ht="24.95" customHeight="1" x14ac:dyDescent="0.2">
      <c r="A475" s="23" t="str">
        <f t="shared" si="45"/>
        <v>||||||</v>
      </c>
      <c r="B475" s="23" t="str">
        <f t="shared" si="46"/>
        <v>||||</v>
      </c>
      <c r="C475" s="28" t="str">
        <f t="shared" si="47"/>
        <v>|</v>
      </c>
      <c r="D475" s="10"/>
      <c r="E475" s="10"/>
      <c r="F475" s="36"/>
      <c r="G475" s="10"/>
      <c r="H475" s="10"/>
      <c r="I475" s="36"/>
      <c r="J475" s="10"/>
      <c r="K475" s="10"/>
      <c r="L475" s="10"/>
      <c r="M475" s="11"/>
      <c r="N475" s="10"/>
      <c r="O475" s="11"/>
      <c r="P475" s="9"/>
      <c r="Q475" s="10"/>
      <c r="R475" s="3"/>
      <c r="S475" s="3"/>
      <c r="T475" s="3"/>
      <c r="U475" s="33"/>
      <c r="V475" s="9"/>
      <c r="W475" s="13"/>
      <c r="X475" s="10"/>
      <c r="Y475" s="4"/>
      <c r="Z475" s="4"/>
      <c r="AA475" s="4"/>
      <c r="AB475" s="4"/>
      <c r="AC475" s="3"/>
      <c r="AD475" s="29"/>
    </row>
    <row r="476" spans="1:30" ht="24.95" customHeight="1" x14ac:dyDescent="0.2">
      <c r="A476" s="23" t="str">
        <f t="shared" si="45"/>
        <v>||||||</v>
      </c>
      <c r="B476" s="23" t="str">
        <f t="shared" si="46"/>
        <v>||||</v>
      </c>
      <c r="C476" s="28" t="str">
        <f t="shared" si="47"/>
        <v>|</v>
      </c>
      <c r="D476" s="10"/>
      <c r="E476" s="10"/>
      <c r="F476" s="36"/>
      <c r="G476" s="10"/>
      <c r="H476" s="10"/>
      <c r="I476" s="36"/>
      <c r="J476" s="10"/>
      <c r="K476" s="10"/>
      <c r="L476" s="10"/>
      <c r="M476" s="11"/>
      <c r="N476" s="10"/>
      <c r="O476" s="11"/>
      <c r="P476" s="9"/>
      <c r="Q476" s="10"/>
      <c r="R476" s="3"/>
      <c r="S476" s="3"/>
      <c r="T476" s="3"/>
      <c r="U476" s="33"/>
      <c r="V476" s="9"/>
      <c r="W476" s="13"/>
      <c r="X476" s="10"/>
      <c r="Y476" s="4"/>
      <c r="Z476" s="4"/>
      <c r="AA476" s="4"/>
      <c r="AB476" s="4"/>
      <c r="AC476" s="3"/>
      <c r="AD476" s="29"/>
    </row>
    <row r="477" spans="1:30" ht="24.95" customHeight="1" x14ac:dyDescent="0.2">
      <c r="A477" s="23" t="str">
        <f t="shared" si="45"/>
        <v>||||||</v>
      </c>
      <c r="B477" s="23" t="str">
        <f t="shared" si="46"/>
        <v>||||</v>
      </c>
      <c r="C477" s="28" t="str">
        <f t="shared" si="47"/>
        <v>|</v>
      </c>
      <c r="D477" s="10"/>
      <c r="E477" s="10"/>
      <c r="F477" s="36"/>
      <c r="G477" s="10"/>
      <c r="H477" s="10"/>
      <c r="I477" s="36"/>
      <c r="J477" s="10"/>
      <c r="K477" s="10"/>
      <c r="L477" s="10"/>
      <c r="M477" s="11"/>
      <c r="N477" s="10"/>
      <c r="O477" s="11"/>
      <c r="P477" s="9"/>
      <c r="Q477" s="10"/>
      <c r="R477" s="3"/>
      <c r="S477" s="3"/>
      <c r="T477" s="3"/>
      <c r="U477" s="33"/>
      <c r="V477" s="9"/>
      <c r="W477" s="13"/>
      <c r="X477" s="10"/>
      <c r="Y477" s="4"/>
      <c r="Z477" s="4"/>
      <c r="AA477" s="4"/>
      <c r="AB477" s="4"/>
      <c r="AC477" s="3"/>
      <c r="AD477" s="29"/>
    </row>
    <row r="478" spans="1:30" ht="24.95" customHeight="1" x14ac:dyDescent="0.2">
      <c r="A478" s="23" t="str">
        <f t="shared" si="45"/>
        <v>||||||</v>
      </c>
      <c r="B478" s="23" t="str">
        <f t="shared" si="46"/>
        <v>||||</v>
      </c>
      <c r="C478" s="28" t="str">
        <f t="shared" si="47"/>
        <v>|</v>
      </c>
      <c r="D478" s="10"/>
      <c r="E478" s="10"/>
      <c r="F478" s="36"/>
      <c r="G478" s="10"/>
      <c r="H478" s="10"/>
      <c r="I478" s="36"/>
      <c r="J478" s="10"/>
      <c r="K478" s="10"/>
      <c r="L478" s="10"/>
      <c r="M478" s="11"/>
      <c r="N478" s="10"/>
      <c r="O478" s="11"/>
      <c r="P478" s="9"/>
      <c r="Q478" s="10"/>
      <c r="R478" s="3"/>
      <c r="S478" s="3"/>
      <c r="T478" s="3"/>
      <c r="U478" s="33"/>
      <c r="V478" s="9"/>
      <c r="W478" s="13"/>
      <c r="X478" s="10"/>
      <c r="Y478" s="4"/>
      <c r="Z478" s="4"/>
      <c r="AA478" s="4"/>
      <c r="AB478" s="4"/>
      <c r="AC478" s="3"/>
      <c r="AD478" s="29"/>
    </row>
    <row r="479" spans="1:30" ht="24.95" customHeight="1" x14ac:dyDescent="0.2">
      <c r="A479" s="23" t="str">
        <f t="shared" si="45"/>
        <v>||||||</v>
      </c>
      <c r="B479" s="23" t="str">
        <f t="shared" si="46"/>
        <v>||||</v>
      </c>
      <c r="C479" s="28" t="str">
        <f t="shared" si="47"/>
        <v>|</v>
      </c>
      <c r="D479" s="10"/>
      <c r="E479" s="10"/>
      <c r="F479" s="36"/>
      <c r="G479" s="10"/>
      <c r="H479" s="10"/>
      <c r="I479" s="36"/>
      <c r="J479" s="10"/>
      <c r="K479" s="10"/>
      <c r="L479" s="10"/>
      <c r="M479" s="11"/>
      <c r="N479" s="10"/>
      <c r="O479" s="11"/>
      <c r="P479" s="9"/>
      <c r="Q479" s="10"/>
      <c r="R479" s="3"/>
      <c r="S479" s="3"/>
      <c r="T479" s="3"/>
      <c r="U479" s="33"/>
      <c r="V479" s="9"/>
      <c r="W479" s="13"/>
      <c r="X479" s="10"/>
      <c r="Y479" s="4"/>
      <c r="Z479" s="4"/>
      <c r="AA479" s="4"/>
      <c r="AB479" s="4"/>
      <c r="AC479" s="3"/>
      <c r="AD479" s="29"/>
    </row>
    <row r="480" spans="1:30" ht="24.95" customHeight="1" x14ac:dyDescent="0.2">
      <c r="A480" s="23" t="str">
        <f t="shared" si="45"/>
        <v>||||||</v>
      </c>
      <c r="B480" s="23" t="str">
        <f t="shared" si="46"/>
        <v>||||</v>
      </c>
      <c r="C480" s="28" t="str">
        <f t="shared" si="47"/>
        <v>|</v>
      </c>
      <c r="D480" s="10"/>
      <c r="E480" s="10"/>
      <c r="F480" s="36"/>
      <c r="G480" s="10"/>
      <c r="H480" s="10"/>
      <c r="I480" s="36"/>
      <c r="J480" s="10"/>
      <c r="K480" s="10"/>
      <c r="L480" s="10"/>
      <c r="M480" s="11"/>
      <c r="N480" s="10"/>
      <c r="O480" s="11"/>
      <c r="P480" s="9"/>
      <c r="Q480" s="10"/>
      <c r="R480" s="3"/>
      <c r="S480" s="3"/>
      <c r="T480" s="3"/>
      <c r="U480" s="33"/>
      <c r="V480" s="9"/>
      <c r="W480" s="13"/>
      <c r="X480" s="10"/>
      <c r="Y480" s="4"/>
      <c r="Z480" s="4"/>
      <c r="AA480" s="4"/>
      <c r="AB480" s="4"/>
      <c r="AC480" s="3"/>
      <c r="AD480" s="29"/>
    </row>
    <row r="481" spans="1:30" ht="24.95" customHeight="1" x14ac:dyDescent="0.2">
      <c r="A481" s="23" t="str">
        <f t="shared" si="45"/>
        <v>||||||</v>
      </c>
      <c r="B481" s="23" t="str">
        <f t="shared" si="46"/>
        <v>||||</v>
      </c>
      <c r="C481" s="28" t="str">
        <f t="shared" si="47"/>
        <v>|</v>
      </c>
      <c r="D481" s="10"/>
      <c r="E481" s="10"/>
      <c r="F481" s="36"/>
      <c r="G481" s="10"/>
      <c r="H481" s="10"/>
      <c r="I481" s="36"/>
      <c r="J481" s="10"/>
      <c r="K481" s="10"/>
      <c r="L481" s="10"/>
      <c r="M481" s="11"/>
      <c r="N481" s="10"/>
      <c r="O481" s="11"/>
      <c r="P481" s="9"/>
      <c r="Q481" s="10"/>
      <c r="R481" s="3"/>
      <c r="S481" s="3"/>
      <c r="T481" s="3"/>
      <c r="U481" s="33"/>
      <c r="V481" s="9"/>
      <c r="W481" s="13"/>
      <c r="X481" s="10"/>
      <c r="Y481" s="4"/>
      <c r="Z481" s="4"/>
      <c r="AA481" s="4"/>
      <c r="AB481" s="4"/>
      <c r="AC481" s="3"/>
      <c r="AD481" s="29"/>
    </row>
    <row r="482" spans="1:30" ht="24.95" customHeight="1" x14ac:dyDescent="0.2">
      <c r="A482" s="23" t="str">
        <f t="shared" si="45"/>
        <v>||||||</v>
      </c>
      <c r="B482" s="23" t="str">
        <f t="shared" si="46"/>
        <v>||||</v>
      </c>
      <c r="C482" s="28" t="str">
        <f t="shared" si="47"/>
        <v>|</v>
      </c>
      <c r="D482" s="10"/>
      <c r="E482" s="10"/>
      <c r="F482" s="36"/>
      <c r="G482" s="10"/>
      <c r="H482" s="10"/>
      <c r="I482" s="36"/>
      <c r="J482" s="10"/>
      <c r="K482" s="10"/>
      <c r="L482" s="10"/>
      <c r="M482" s="11"/>
      <c r="N482" s="10"/>
      <c r="O482" s="11"/>
      <c r="P482" s="9"/>
      <c r="Q482" s="10"/>
      <c r="R482" s="3"/>
      <c r="S482" s="3"/>
      <c r="T482" s="3"/>
      <c r="U482" s="33"/>
      <c r="V482" s="9"/>
      <c r="W482" s="13"/>
      <c r="X482" s="10"/>
      <c r="Y482" s="4"/>
      <c r="Z482" s="4"/>
      <c r="AA482" s="4"/>
      <c r="AB482" s="4"/>
      <c r="AC482" s="3"/>
      <c r="AD482" s="29"/>
    </row>
    <row r="483" spans="1:30" ht="24.95" customHeight="1" x14ac:dyDescent="0.2">
      <c r="A483" s="23" t="str">
        <f t="shared" si="45"/>
        <v>||||||</v>
      </c>
      <c r="B483" s="23" t="str">
        <f t="shared" si="46"/>
        <v>||||</v>
      </c>
      <c r="C483" s="28" t="str">
        <f t="shared" si="47"/>
        <v>|</v>
      </c>
      <c r="D483" s="10"/>
      <c r="E483" s="10"/>
      <c r="F483" s="36"/>
      <c r="G483" s="10"/>
      <c r="H483" s="10"/>
      <c r="I483" s="36"/>
      <c r="J483" s="10"/>
      <c r="K483" s="10"/>
      <c r="L483" s="10"/>
      <c r="M483" s="11"/>
      <c r="N483" s="10"/>
      <c r="O483" s="11"/>
      <c r="P483" s="9"/>
      <c r="Q483" s="10"/>
      <c r="R483" s="3"/>
      <c r="S483" s="3"/>
      <c r="T483" s="3"/>
      <c r="U483" s="33"/>
      <c r="V483" s="9"/>
      <c r="W483" s="13"/>
      <c r="X483" s="10"/>
      <c r="Y483" s="4"/>
      <c r="Z483" s="4"/>
      <c r="AA483" s="4"/>
      <c r="AB483" s="4"/>
      <c r="AC483" s="3"/>
      <c r="AD483" s="29"/>
    </row>
    <row r="484" spans="1:30" ht="24.95" customHeight="1" x14ac:dyDescent="0.2">
      <c r="A484" s="23" t="str">
        <f t="shared" si="45"/>
        <v>||||||</v>
      </c>
      <c r="B484" s="23" t="str">
        <f t="shared" si="46"/>
        <v>||||</v>
      </c>
      <c r="C484" s="28" t="str">
        <f t="shared" si="47"/>
        <v>|</v>
      </c>
      <c r="D484" s="10"/>
      <c r="E484" s="10"/>
      <c r="F484" s="36"/>
      <c r="G484" s="10"/>
      <c r="H484" s="10"/>
      <c r="I484" s="36"/>
      <c r="J484" s="10"/>
      <c r="K484" s="10"/>
      <c r="L484" s="10"/>
      <c r="M484" s="11"/>
      <c r="N484" s="10"/>
      <c r="O484" s="11"/>
      <c r="P484" s="9"/>
      <c r="Q484" s="10"/>
      <c r="R484" s="3"/>
      <c r="S484" s="3"/>
      <c r="T484" s="3"/>
      <c r="U484" s="33"/>
      <c r="V484" s="9"/>
      <c r="W484" s="13"/>
      <c r="X484" s="10"/>
      <c r="Y484" s="4"/>
      <c r="Z484" s="4"/>
      <c r="AA484" s="4"/>
      <c r="AB484" s="4"/>
      <c r="AC484" s="3"/>
      <c r="AD484" s="29"/>
    </row>
    <row r="485" spans="1:30" ht="24.95" customHeight="1" x14ac:dyDescent="0.2">
      <c r="A485" s="23" t="str">
        <f t="shared" si="45"/>
        <v>||||||</v>
      </c>
      <c r="B485" s="23" t="str">
        <f t="shared" si="46"/>
        <v>||||</v>
      </c>
      <c r="C485" s="28" t="str">
        <f t="shared" si="47"/>
        <v>|</v>
      </c>
      <c r="D485" s="10"/>
      <c r="E485" s="10"/>
      <c r="F485" s="36"/>
      <c r="G485" s="10"/>
      <c r="H485" s="10"/>
      <c r="I485" s="36"/>
      <c r="J485" s="10"/>
      <c r="K485" s="10"/>
      <c r="L485" s="10"/>
      <c r="M485" s="11"/>
      <c r="N485" s="10"/>
      <c r="O485" s="11"/>
      <c r="P485" s="9"/>
      <c r="Q485" s="10"/>
      <c r="R485" s="3"/>
      <c r="S485" s="3"/>
      <c r="T485" s="3"/>
      <c r="U485" s="33"/>
      <c r="V485" s="9"/>
      <c r="W485" s="13"/>
      <c r="X485" s="10"/>
      <c r="Y485" s="4"/>
      <c r="Z485" s="4"/>
      <c r="AA485" s="4"/>
      <c r="AB485" s="4"/>
      <c r="AC485" s="3"/>
      <c r="AD485" s="29"/>
    </row>
    <row r="486" spans="1:30" ht="24.95" customHeight="1" x14ac:dyDescent="0.2">
      <c r="A486" s="23" t="str">
        <f t="shared" si="45"/>
        <v>||||||</v>
      </c>
      <c r="B486" s="23" t="str">
        <f t="shared" si="46"/>
        <v>||||</v>
      </c>
      <c r="C486" s="28" t="str">
        <f t="shared" si="47"/>
        <v>|</v>
      </c>
      <c r="D486" s="10"/>
      <c r="E486" s="10"/>
      <c r="F486" s="36"/>
      <c r="G486" s="10"/>
      <c r="H486" s="10"/>
      <c r="I486" s="36"/>
      <c r="J486" s="10"/>
      <c r="K486" s="10"/>
      <c r="L486" s="10"/>
      <c r="M486" s="11"/>
      <c r="N486" s="10"/>
      <c r="O486" s="11"/>
      <c r="P486" s="9"/>
      <c r="Q486" s="10"/>
      <c r="R486" s="3"/>
      <c r="S486" s="3"/>
      <c r="T486" s="3"/>
      <c r="U486" s="33"/>
      <c r="V486" s="9"/>
      <c r="W486" s="13"/>
      <c r="X486" s="10"/>
      <c r="Y486" s="4"/>
      <c r="Z486" s="4"/>
      <c r="AA486" s="4"/>
      <c r="AB486" s="4"/>
      <c r="AC486" s="3"/>
      <c r="AD486" s="29"/>
    </row>
    <row r="487" spans="1:30" ht="24.95" customHeight="1" x14ac:dyDescent="0.2">
      <c r="A487" s="23" t="str">
        <f t="shared" si="45"/>
        <v>||||||</v>
      </c>
      <c r="B487" s="23" t="str">
        <f t="shared" si="46"/>
        <v>||||</v>
      </c>
      <c r="C487" s="28" t="str">
        <f t="shared" si="47"/>
        <v>|</v>
      </c>
      <c r="D487" s="10"/>
      <c r="E487" s="10"/>
      <c r="F487" s="36"/>
      <c r="G487" s="10"/>
      <c r="H487" s="10"/>
      <c r="I487" s="36"/>
      <c r="J487" s="10"/>
      <c r="K487" s="10"/>
      <c r="L487" s="10"/>
      <c r="M487" s="11"/>
      <c r="N487" s="10"/>
      <c r="O487" s="11"/>
      <c r="P487" s="9"/>
      <c r="Q487" s="10"/>
      <c r="R487" s="3"/>
      <c r="S487" s="3"/>
      <c r="T487" s="3"/>
      <c r="U487" s="33"/>
      <c r="V487" s="9"/>
      <c r="W487" s="13"/>
      <c r="X487" s="10"/>
      <c r="Y487" s="4"/>
      <c r="Z487" s="4"/>
      <c r="AA487" s="4"/>
      <c r="AB487" s="4"/>
      <c r="AC487" s="3"/>
      <c r="AD487" s="29"/>
    </row>
    <row r="488" spans="1:30" ht="24.95" customHeight="1" x14ac:dyDescent="0.2">
      <c r="A488" s="23" t="str">
        <f t="shared" si="45"/>
        <v>||||||</v>
      </c>
      <c r="B488" s="23" t="str">
        <f t="shared" si="46"/>
        <v>||||</v>
      </c>
      <c r="C488" s="28" t="str">
        <f t="shared" si="47"/>
        <v>|</v>
      </c>
      <c r="D488" s="10"/>
      <c r="E488" s="10"/>
      <c r="F488" s="36"/>
      <c r="G488" s="10"/>
      <c r="H488" s="10"/>
      <c r="I488" s="36"/>
      <c r="J488" s="10"/>
      <c r="K488" s="10"/>
      <c r="L488" s="10"/>
      <c r="M488" s="11"/>
      <c r="N488" s="10"/>
      <c r="O488" s="11"/>
      <c r="P488" s="9"/>
      <c r="Q488" s="10"/>
      <c r="R488" s="3"/>
      <c r="S488" s="3"/>
      <c r="T488" s="3"/>
      <c r="U488" s="33"/>
      <c r="V488" s="9"/>
      <c r="W488" s="13"/>
      <c r="X488" s="10"/>
      <c r="Y488" s="4"/>
      <c r="Z488" s="4"/>
      <c r="AA488" s="4"/>
      <c r="AB488" s="4"/>
      <c r="AC488" s="3"/>
      <c r="AD488" s="29"/>
    </row>
    <row r="489" spans="1:30" ht="24.95" customHeight="1" x14ac:dyDescent="0.2">
      <c r="A489" s="23" t="str">
        <f t="shared" si="45"/>
        <v>||||||</v>
      </c>
      <c r="B489" s="23" t="str">
        <f t="shared" si="46"/>
        <v>||||</v>
      </c>
      <c r="C489" s="28" t="str">
        <f t="shared" si="47"/>
        <v>|</v>
      </c>
      <c r="D489" s="10"/>
      <c r="E489" s="10"/>
      <c r="F489" s="36"/>
      <c r="G489" s="10"/>
      <c r="H489" s="10"/>
      <c r="I489" s="36"/>
      <c r="J489" s="10"/>
      <c r="K489" s="10"/>
      <c r="L489" s="10"/>
      <c r="M489" s="11"/>
      <c r="N489" s="10"/>
      <c r="O489" s="11"/>
      <c r="P489" s="9"/>
      <c r="Q489" s="10"/>
      <c r="R489" s="3"/>
      <c r="S489" s="3"/>
      <c r="T489" s="3"/>
      <c r="U489" s="33"/>
      <c r="V489" s="9"/>
      <c r="W489" s="13"/>
      <c r="X489" s="10"/>
      <c r="Y489" s="4"/>
      <c r="Z489" s="4"/>
      <c r="AA489" s="4"/>
      <c r="AB489" s="4"/>
      <c r="AC489" s="3"/>
      <c r="AD489" s="29"/>
    </row>
    <row r="490" spans="1:30" ht="24.95" customHeight="1" x14ac:dyDescent="0.2">
      <c r="A490" s="23" t="str">
        <f t="shared" si="45"/>
        <v>||||||</v>
      </c>
      <c r="B490" s="23" t="str">
        <f t="shared" si="46"/>
        <v>||||</v>
      </c>
      <c r="C490" s="28" t="str">
        <f t="shared" si="47"/>
        <v>|</v>
      </c>
      <c r="D490" s="10"/>
      <c r="E490" s="10"/>
      <c r="F490" s="36"/>
      <c r="G490" s="10"/>
      <c r="H490" s="10"/>
      <c r="I490" s="36"/>
      <c r="J490" s="10"/>
      <c r="K490" s="10"/>
      <c r="L490" s="10"/>
      <c r="M490" s="11"/>
      <c r="N490" s="10"/>
      <c r="O490" s="11"/>
      <c r="P490" s="9"/>
      <c r="Q490" s="10"/>
      <c r="R490" s="3"/>
      <c r="S490" s="3"/>
      <c r="T490" s="3"/>
      <c r="U490" s="33"/>
      <c r="V490" s="9"/>
      <c r="W490" s="13"/>
      <c r="X490" s="10"/>
      <c r="Y490" s="4"/>
      <c r="Z490" s="4"/>
      <c r="AA490" s="4"/>
      <c r="AB490" s="4"/>
      <c r="AC490" s="3"/>
      <c r="AD490" s="29"/>
    </row>
    <row r="491" spans="1:30" ht="24.95" customHeight="1" x14ac:dyDescent="0.2">
      <c r="A491" s="23" t="str">
        <f t="shared" si="45"/>
        <v>||||||</v>
      </c>
      <c r="B491" s="23" t="str">
        <f t="shared" si="46"/>
        <v>||||</v>
      </c>
      <c r="C491" s="28" t="str">
        <f t="shared" si="47"/>
        <v>|</v>
      </c>
      <c r="D491" s="10"/>
      <c r="E491" s="10"/>
      <c r="F491" s="36"/>
      <c r="G491" s="10"/>
      <c r="H491" s="10"/>
      <c r="I491" s="36"/>
      <c r="J491" s="10"/>
      <c r="K491" s="10"/>
      <c r="L491" s="10"/>
      <c r="M491" s="11"/>
      <c r="N491" s="10"/>
      <c r="O491" s="11"/>
      <c r="P491" s="9"/>
      <c r="Q491" s="10"/>
      <c r="R491" s="3"/>
      <c r="S491" s="3"/>
      <c r="T491" s="3"/>
      <c r="U491" s="33"/>
      <c r="V491" s="9"/>
      <c r="W491" s="13"/>
      <c r="X491" s="10"/>
      <c r="Y491" s="4"/>
      <c r="Z491" s="4"/>
      <c r="AA491" s="4"/>
      <c r="AB491" s="4"/>
      <c r="AC491" s="3"/>
      <c r="AD491" s="29"/>
    </row>
    <row r="492" spans="1:30" ht="24.95" customHeight="1" x14ac:dyDescent="0.2">
      <c r="A492" s="23" t="str">
        <f t="shared" si="45"/>
        <v>||||||</v>
      </c>
      <c r="B492" s="23" t="str">
        <f t="shared" si="46"/>
        <v>||||</v>
      </c>
      <c r="C492" s="28" t="str">
        <f t="shared" si="47"/>
        <v>|</v>
      </c>
      <c r="D492" s="10"/>
      <c r="E492" s="10"/>
      <c r="F492" s="36"/>
      <c r="G492" s="10"/>
      <c r="H492" s="10"/>
      <c r="I492" s="36"/>
      <c r="J492" s="10"/>
      <c r="K492" s="10"/>
      <c r="L492" s="10"/>
      <c r="M492" s="11"/>
      <c r="N492" s="10"/>
      <c r="O492" s="11"/>
      <c r="P492" s="9"/>
      <c r="Q492" s="10"/>
      <c r="R492" s="3"/>
      <c r="S492" s="3"/>
      <c r="T492" s="3"/>
      <c r="U492" s="33"/>
      <c r="V492" s="9"/>
      <c r="W492" s="13"/>
      <c r="X492" s="10"/>
      <c r="Y492" s="4"/>
      <c r="Z492" s="4"/>
      <c r="AA492" s="4"/>
      <c r="AB492" s="4"/>
      <c r="AC492" s="3"/>
      <c r="AD492" s="29"/>
    </row>
    <row r="493" spans="1:30" ht="24.95" customHeight="1" x14ac:dyDescent="0.2">
      <c r="A493" s="23" t="str">
        <f t="shared" si="45"/>
        <v>||||||</v>
      </c>
      <c r="B493" s="23" t="str">
        <f t="shared" si="46"/>
        <v>||||</v>
      </c>
      <c r="C493" s="28" t="str">
        <f t="shared" si="47"/>
        <v>|</v>
      </c>
      <c r="D493" s="10"/>
      <c r="E493" s="10"/>
      <c r="F493" s="36"/>
      <c r="G493" s="10"/>
      <c r="H493" s="10"/>
      <c r="I493" s="36"/>
      <c r="J493" s="10"/>
      <c r="K493" s="10"/>
      <c r="L493" s="10"/>
      <c r="M493" s="11"/>
      <c r="N493" s="10"/>
      <c r="O493" s="11"/>
      <c r="P493" s="9"/>
      <c r="Q493" s="10"/>
      <c r="R493" s="3"/>
      <c r="S493" s="3"/>
      <c r="T493" s="3"/>
      <c r="U493" s="33"/>
      <c r="V493" s="9"/>
      <c r="W493" s="13"/>
      <c r="X493" s="10"/>
      <c r="Y493" s="4"/>
      <c r="Z493" s="4"/>
      <c r="AA493" s="4"/>
      <c r="AB493" s="4"/>
      <c r="AC493" s="3"/>
      <c r="AD493" s="29"/>
    </row>
    <row r="494" spans="1:30" ht="24.95" customHeight="1" x14ac:dyDescent="0.2">
      <c r="A494" s="23" t="str">
        <f t="shared" si="45"/>
        <v>||||||</v>
      </c>
      <c r="B494" s="23" t="str">
        <f t="shared" si="46"/>
        <v>||||</v>
      </c>
      <c r="C494" s="28" t="str">
        <f t="shared" si="47"/>
        <v>|</v>
      </c>
      <c r="D494" s="10"/>
      <c r="E494" s="10"/>
      <c r="F494" s="36"/>
      <c r="G494" s="10"/>
      <c r="H494" s="10"/>
      <c r="I494" s="36"/>
      <c r="J494" s="10"/>
      <c r="K494" s="10"/>
      <c r="L494" s="10"/>
      <c r="M494" s="11"/>
      <c r="N494" s="10"/>
      <c r="O494" s="11"/>
      <c r="P494" s="9"/>
      <c r="Q494" s="10"/>
      <c r="R494" s="3"/>
      <c r="S494" s="3"/>
      <c r="T494" s="3"/>
      <c r="U494" s="33"/>
      <c r="V494" s="9"/>
      <c r="W494" s="13"/>
      <c r="X494" s="10"/>
      <c r="Y494" s="4"/>
      <c r="Z494" s="4"/>
      <c r="AA494" s="4"/>
      <c r="AB494" s="4"/>
      <c r="AC494" s="3"/>
      <c r="AD494" s="29"/>
    </row>
    <row r="495" spans="1:30" ht="24.95" customHeight="1" x14ac:dyDescent="0.2">
      <c r="A495" s="23" t="str">
        <f t="shared" si="45"/>
        <v>||||||</v>
      </c>
      <c r="B495" s="23" t="str">
        <f t="shared" si="46"/>
        <v>||||</v>
      </c>
      <c r="C495" s="28" t="str">
        <f t="shared" si="47"/>
        <v>|</v>
      </c>
      <c r="D495" s="10"/>
      <c r="E495" s="10"/>
      <c r="F495" s="36"/>
      <c r="G495" s="10"/>
      <c r="H495" s="10"/>
      <c r="I495" s="36"/>
      <c r="J495" s="10"/>
      <c r="K495" s="10"/>
      <c r="L495" s="10"/>
      <c r="M495" s="11"/>
      <c r="N495" s="10"/>
      <c r="O495" s="11"/>
      <c r="P495" s="9"/>
      <c r="Q495" s="10"/>
      <c r="R495" s="3"/>
      <c r="S495" s="3"/>
      <c r="T495" s="3"/>
      <c r="U495" s="33"/>
      <c r="V495" s="9"/>
      <c r="W495" s="13"/>
      <c r="X495" s="10"/>
      <c r="Y495" s="4"/>
      <c r="Z495" s="4"/>
      <c r="AA495" s="4"/>
      <c r="AB495" s="4"/>
      <c r="AC495" s="3"/>
      <c r="AD495" s="29"/>
    </row>
    <row r="496" spans="1:30" ht="24.95" customHeight="1" x14ac:dyDescent="0.2">
      <c r="A496" s="23" t="str">
        <f t="shared" si="45"/>
        <v>||||||</v>
      </c>
      <c r="B496" s="23" t="str">
        <f t="shared" si="46"/>
        <v>||||</v>
      </c>
      <c r="C496" s="28" t="str">
        <f t="shared" si="47"/>
        <v>|</v>
      </c>
      <c r="D496" s="10"/>
      <c r="E496" s="10"/>
      <c r="F496" s="36"/>
      <c r="G496" s="10"/>
      <c r="H496" s="10"/>
      <c r="I496" s="36"/>
      <c r="J496" s="10"/>
      <c r="K496" s="10"/>
      <c r="L496" s="10"/>
      <c r="M496" s="11"/>
      <c r="N496" s="10"/>
      <c r="O496" s="11"/>
      <c r="P496" s="9"/>
      <c r="Q496" s="10"/>
      <c r="R496" s="3"/>
      <c r="S496" s="3"/>
      <c r="T496" s="3"/>
      <c r="U496" s="33"/>
      <c r="V496" s="9"/>
      <c r="W496" s="13"/>
      <c r="X496" s="10"/>
      <c r="Y496" s="4"/>
      <c r="Z496" s="4"/>
      <c r="AA496" s="4"/>
      <c r="AB496" s="4"/>
      <c r="AC496" s="3"/>
      <c r="AD496" s="29"/>
    </row>
    <row r="497" spans="1:30" ht="24.95" customHeight="1" x14ac:dyDescent="0.2">
      <c r="A497" s="23" t="str">
        <f t="shared" si="45"/>
        <v>||||||</v>
      </c>
      <c r="B497" s="23" t="str">
        <f t="shared" si="46"/>
        <v>||||</v>
      </c>
      <c r="C497" s="28" t="str">
        <f t="shared" si="47"/>
        <v>|</v>
      </c>
      <c r="D497" s="10"/>
      <c r="E497" s="10"/>
      <c r="F497" s="36"/>
      <c r="G497" s="10"/>
      <c r="H497" s="10"/>
      <c r="I497" s="36"/>
      <c r="J497" s="10"/>
      <c r="K497" s="10"/>
      <c r="L497" s="10"/>
      <c r="M497" s="11"/>
      <c r="N497" s="10"/>
      <c r="O497" s="11"/>
      <c r="P497" s="9"/>
      <c r="Q497" s="10"/>
      <c r="R497" s="3"/>
      <c r="S497" s="3"/>
      <c r="T497" s="3"/>
      <c r="U497" s="33"/>
      <c r="V497" s="9"/>
      <c r="W497" s="13"/>
      <c r="X497" s="10"/>
      <c r="Y497" s="4"/>
      <c r="Z497" s="4"/>
      <c r="AA497" s="4"/>
      <c r="AB497" s="4"/>
      <c r="AC497" s="3"/>
      <c r="AD497" s="29"/>
    </row>
    <row r="498" spans="1:30" ht="24.95" customHeight="1" x14ac:dyDescent="0.2">
      <c r="A498" s="23" t="str">
        <f t="shared" si="45"/>
        <v>||||||</v>
      </c>
      <c r="B498" s="23" t="str">
        <f t="shared" si="46"/>
        <v>||||</v>
      </c>
      <c r="C498" s="28" t="str">
        <f t="shared" si="47"/>
        <v>|</v>
      </c>
      <c r="D498" s="10"/>
      <c r="E498" s="10"/>
      <c r="F498" s="36"/>
      <c r="G498" s="10"/>
      <c r="H498" s="10"/>
      <c r="I498" s="36"/>
      <c r="J498" s="10"/>
      <c r="K498" s="10"/>
      <c r="L498" s="10"/>
      <c r="M498" s="11"/>
      <c r="N498" s="10"/>
      <c r="O498" s="11"/>
      <c r="P498" s="9"/>
      <c r="Q498" s="10"/>
      <c r="R498" s="3"/>
      <c r="S498" s="3"/>
      <c r="T498" s="3"/>
      <c r="U498" s="33"/>
      <c r="V498" s="9"/>
      <c r="W498" s="13"/>
      <c r="X498" s="10"/>
      <c r="Y498" s="4"/>
      <c r="Z498" s="4"/>
      <c r="AA498" s="4"/>
      <c r="AB498" s="4"/>
      <c r="AC498" s="3"/>
      <c r="AD498" s="29"/>
    </row>
    <row r="499" spans="1:30" ht="24.95" customHeight="1" x14ac:dyDescent="0.2">
      <c r="A499" s="23" t="str">
        <f t="shared" si="45"/>
        <v>||||||</v>
      </c>
      <c r="B499" s="23" t="str">
        <f t="shared" si="46"/>
        <v>||||</v>
      </c>
      <c r="C499" s="28" t="str">
        <f t="shared" si="47"/>
        <v>|</v>
      </c>
      <c r="D499" s="10"/>
      <c r="E499" s="10"/>
      <c r="F499" s="36"/>
      <c r="G499" s="10"/>
      <c r="H499" s="10"/>
      <c r="I499" s="36"/>
      <c r="J499" s="10"/>
      <c r="K499" s="10"/>
      <c r="L499" s="10"/>
      <c r="M499" s="11"/>
      <c r="N499" s="10"/>
      <c r="O499" s="11"/>
      <c r="P499" s="9"/>
      <c r="Q499" s="10"/>
      <c r="R499" s="3"/>
      <c r="S499" s="3"/>
      <c r="T499" s="3"/>
      <c r="U499" s="33"/>
      <c r="V499" s="9"/>
      <c r="W499" s="13"/>
      <c r="X499" s="10"/>
      <c r="Y499" s="4"/>
      <c r="Z499" s="4"/>
      <c r="AA499" s="4"/>
      <c r="AB499" s="4"/>
      <c r="AC499" s="3"/>
      <c r="AD499" s="29"/>
    </row>
    <row r="500" spans="1:30" ht="24.95" customHeight="1" x14ac:dyDescent="0.2">
      <c r="A500" s="23" t="str">
        <f t="shared" si="45"/>
        <v>||||||</v>
      </c>
      <c r="B500" s="23" t="str">
        <f t="shared" si="46"/>
        <v>||||</v>
      </c>
      <c r="C500" s="28" t="str">
        <f t="shared" si="47"/>
        <v>|</v>
      </c>
      <c r="D500" s="10"/>
      <c r="E500" s="10"/>
      <c r="F500" s="36"/>
      <c r="G500" s="10"/>
      <c r="H500" s="10"/>
      <c r="I500" s="36"/>
      <c r="J500" s="10"/>
      <c r="K500" s="10"/>
      <c r="L500" s="10"/>
      <c r="M500" s="11"/>
      <c r="N500" s="10"/>
      <c r="O500" s="11"/>
      <c r="P500" s="9"/>
      <c r="Q500" s="10"/>
      <c r="R500" s="3"/>
      <c r="S500" s="3"/>
      <c r="T500" s="3"/>
      <c r="U500" s="33"/>
      <c r="V500" s="9"/>
      <c r="W500" s="13"/>
      <c r="X500" s="10"/>
      <c r="Y500" s="4"/>
      <c r="Z500" s="4"/>
      <c r="AA500" s="4"/>
      <c r="AB500" s="4"/>
      <c r="AC500" s="3"/>
      <c r="AD500" s="29"/>
    </row>
    <row r="501" spans="1:30" ht="24.95" customHeight="1" x14ac:dyDescent="0.2">
      <c r="A501" s="23" t="str">
        <f t="shared" si="45"/>
        <v>||||||</v>
      </c>
      <c r="B501" s="23" t="str">
        <f t="shared" si="46"/>
        <v>||||</v>
      </c>
      <c r="C501" s="28" t="str">
        <f t="shared" si="47"/>
        <v>|</v>
      </c>
      <c r="D501" s="10"/>
      <c r="E501" s="10"/>
      <c r="F501" s="36"/>
      <c r="G501" s="10"/>
      <c r="H501" s="10"/>
      <c r="I501" s="36"/>
      <c r="J501" s="10"/>
      <c r="K501" s="10"/>
      <c r="L501" s="10"/>
      <c r="M501" s="11"/>
      <c r="N501" s="10"/>
      <c r="O501" s="11"/>
      <c r="P501" s="9"/>
      <c r="Q501" s="10"/>
      <c r="R501" s="3"/>
      <c r="S501" s="3"/>
      <c r="T501" s="3"/>
      <c r="U501" s="33"/>
      <c r="V501" s="9"/>
      <c r="W501" s="13"/>
      <c r="X501" s="10"/>
      <c r="Y501" s="4"/>
      <c r="Z501" s="4"/>
      <c r="AA501" s="4"/>
      <c r="AB501" s="4"/>
      <c r="AC501" s="3"/>
      <c r="AD501" s="29"/>
    </row>
    <row r="502" spans="1:30" ht="24.95" customHeight="1" x14ac:dyDescent="0.2">
      <c r="A502" s="23" t="str">
        <f t="shared" si="45"/>
        <v>||||||</v>
      </c>
      <c r="B502" s="23" t="str">
        <f t="shared" si="46"/>
        <v>||||</v>
      </c>
      <c r="C502" s="28" t="str">
        <f t="shared" si="47"/>
        <v>|</v>
      </c>
      <c r="D502" s="10"/>
      <c r="E502" s="10"/>
      <c r="F502" s="36"/>
      <c r="G502" s="10"/>
      <c r="H502" s="10"/>
      <c r="I502" s="36"/>
      <c r="J502" s="10"/>
      <c r="K502" s="10"/>
      <c r="L502" s="10"/>
      <c r="M502" s="11"/>
      <c r="N502" s="10"/>
      <c r="O502" s="11"/>
      <c r="P502" s="9"/>
      <c r="Q502" s="10"/>
      <c r="R502" s="3"/>
      <c r="S502" s="3"/>
      <c r="T502" s="3"/>
      <c r="U502" s="33"/>
      <c r="V502" s="9"/>
      <c r="W502" s="13"/>
      <c r="X502" s="10"/>
      <c r="Y502" s="4"/>
      <c r="Z502" s="4"/>
      <c r="AA502" s="4"/>
      <c r="AB502" s="4"/>
      <c r="AC502" s="3"/>
      <c r="AD502" s="29"/>
    </row>
    <row r="503" spans="1:30" ht="24.95" customHeight="1" x14ac:dyDescent="0.2">
      <c r="A503" s="23" t="str">
        <f t="shared" si="45"/>
        <v>||||||</v>
      </c>
      <c r="B503" s="23" t="str">
        <f t="shared" si="46"/>
        <v>||||</v>
      </c>
      <c r="C503" s="28" t="str">
        <f t="shared" si="47"/>
        <v>|</v>
      </c>
      <c r="D503" s="10"/>
      <c r="E503" s="10"/>
      <c r="F503" s="36"/>
      <c r="G503" s="10"/>
      <c r="H503" s="10"/>
      <c r="I503" s="36"/>
      <c r="J503" s="10"/>
      <c r="K503" s="10"/>
      <c r="L503" s="10"/>
      <c r="M503" s="11"/>
      <c r="N503" s="10"/>
      <c r="O503" s="11"/>
      <c r="P503" s="9"/>
      <c r="Q503" s="10"/>
      <c r="R503" s="3"/>
      <c r="S503" s="3"/>
      <c r="T503" s="3"/>
      <c r="U503" s="33"/>
      <c r="V503" s="9"/>
      <c r="W503" s="13"/>
      <c r="X503" s="10"/>
      <c r="Y503" s="4"/>
      <c r="Z503" s="4"/>
      <c r="AA503" s="4"/>
      <c r="AB503" s="4"/>
      <c r="AC503" s="3"/>
      <c r="AD503" s="29"/>
    </row>
    <row r="504" spans="1:30" ht="24.95" customHeight="1" x14ac:dyDescent="0.2">
      <c r="A504" s="23" t="str">
        <f t="shared" ref="A504:A567" si="48">D504&amp;"|"&amp;E504&amp;"|"&amp;G504&amp;"|"&amp;H504&amp;"|"&amp;L504&amp;"|"&amp;N504&amp;"|"&amp;U504</f>
        <v>||||||</v>
      </c>
      <c r="B504" s="23" t="str">
        <f t="shared" ref="B504:B567" si="49">D504&amp;"|"&amp;E504&amp;"|"&amp;G504&amp;"|"&amp;H504&amp;"|"&amp;X504</f>
        <v>||||</v>
      </c>
      <c r="C504" s="28" t="str">
        <f t="shared" ref="C504:C567" si="50">E504&amp;"|"&amp;X504</f>
        <v>|</v>
      </c>
      <c r="D504" s="10"/>
      <c r="E504" s="10"/>
      <c r="F504" s="36"/>
      <c r="G504" s="10"/>
      <c r="H504" s="10"/>
      <c r="I504" s="36"/>
      <c r="J504" s="10"/>
      <c r="K504" s="10"/>
      <c r="L504" s="10"/>
      <c r="M504" s="11"/>
      <c r="N504" s="10"/>
      <c r="O504" s="11"/>
      <c r="P504" s="9"/>
      <c r="Q504" s="10"/>
      <c r="R504" s="3"/>
      <c r="S504" s="3"/>
      <c r="T504" s="3"/>
      <c r="U504" s="33"/>
      <c r="V504" s="9"/>
      <c r="W504" s="13"/>
      <c r="X504" s="10"/>
      <c r="Y504" s="4"/>
      <c r="Z504" s="4"/>
      <c r="AA504" s="4"/>
      <c r="AB504" s="4"/>
      <c r="AC504" s="3"/>
      <c r="AD504" s="29"/>
    </row>
    <row r="505" spans="1:30" ht="24.95" customHeight="1" x14ac:dyDescent="0.2">
      <c r="A505" s="23" t="str">
        <f t="shared" si="48"/>
        <v>||||||</v>
      </c>
      <c r="B505" s="23" t="str">
        <f t="shared" si="49"/>
        <v>||||</v>
      </c>
      <c r="C505" s="28" t="str">
        <f t="shared" si="50"/>
        <v>|</v>
      </c>
      <c r="D505" s="10"/>
      <c r="E505" s="10"/>
      <c r="F505" s="36"/>
      <c r="G505" s="10"/>
      <c r="H505" s="10"/>
      <c r="I505" s="36"/>
      <c r="J505" s="10"/>
      <c r="K505" s="10"/>
      <c r="L505" s="10"/>
      <c r="M505" s="11"/>
      <c r="N505" s="10"/>
      <c r="O505" s="11"/>
      <c r="P505" s="9"/>
      <c r="Q505" s="10"/>
      <c r="R505" s="3"/>
      <c r="S505" s="3"/>
      <c r="T505" s="3"/>
      <c r="U505" s="33"/>
      <c r="V505" s="9"/>
      <c r="W505" s="13"/>
      <c r="X505" s="10"/>
      <c r="Y505" s="4"/>
      <c r="Z505" s="4"/>
      <c r="AA505" s="4"/>
      <c r="AB505" s="4"/>
      <c r="AC505" s="3"/>
      <c r="AD505" s="29"/>
    </row>
    <row r="506" spans="1:30" ht="24.95" customHeight="1" x14ac:dyDescent="0.2">
      <c r="A506" s="23" t="str">
        <f t="shared" si="48"/>
        <v>||||||</v>
      </c>
      <c r="B506" s="23" t="str">
        <f t="shared" si="49"/>
        <v>||||</v>
      </c>
      <c r="C506" s="28" t="str">
        <f t="shared" si="50"/>
        <v>|</v>
      </c>
      <c r="D506" s="10"/>
      <c r="E506" s="10"/>
      <c r="F506" s="36"/>
      <c r="G506" s="10"/>
      <c r="H506" s="10"/>
      <c r="I506" s="36"/>
      <c r="J506" s="10"/>
      <c r="K506" s="10"/>
      <c r="L506" s="10"/>
      <c r="M506" s="11"/>
      <c r="N506" s="10"/>
      <c r="O506" s="11"/>
      <c r="P506" s="9"/>
      <c r="Q506" s="10"/>
      <c r="R506" s="3"/>
      <c r="S506" s="3"/>
      <c r="T506" s="3"/>
      <c r="U506" s="33"/>
      <c r="V506" s="9"/>
      <c r="W506" s="13"/>
      <c r="X506" s="10"/>
      <c r="Y506" s="4"/>
      <c r="Z506" s="4"/>
      <c r="AA506" s="4"/>
      <c r="AB506" s="4"/>
      <c r="AC506" s="3"/>
      <c r="AD506" s="29"/>
    </row>
    <row r="507" spans="1:30" ht="24.95" customHeight="1" x14ac:dyDescent="0.2">
      <c r="A507" s="23" t="str">
        <f t="shared" si="48"/>
        <v>||||||</v>
      </c>
      <c r="B507" s="23" t="str">
        <f t="shared" si="49"/>
        <v>||||</v>
      </c>
      <c r="C507" s="28" t="str">
        <f t="shared" si="50"/>
        <v>|</v>
      </c>
      <c r="D507" s="10"/>
      <c r="E507" s="10"/>
      <c r="F507" s="36"/>
      <c r="G507" s="10"/>
      <c r="H507" s="10"/>
      <c r="I507" s="36"/>
      <c r="J507" s="10"/>
      <c r="K507" s="10"/>
      <c r="L507" s="10"/>
      <c r="M507" s="11"/>
      <c r="N507" s="10"/>
      <c r="O507" s="11"/>
      <c r="P507" s="9"/>
      <c r="Q507" s="10"/>
      <c r="R507" s="3"/>
      <c r="S507" s="3"/>
      <c r="T507" s="3"/>
      <c r="U507" s="33"/>
      <c r="V507" s="9"/>
      <c r="W507" s="13"/>
      <c r="X507" s="10"/>
      <c r="Y507" s="4"/>
      <c r="Z507" s="4"/>
      <c r="AA507" s="4"/>
      <c r="AB507" s="4"/>
      <c r="AC507" s="3"/>
      <c r="AD507" s="29"/>
    </row>
    <row r="508" spans="1:30" ht="24.95" customHeight="1" x14ac:dyDescent="0.2">
      <c r="A508" s="23" t="str">
        <f t="shared" si="48"/>
        <v>||||||</v>
      </c>
      <c r="B508" s="23" t="str">
        <f t="shared" si="49"/>
        <v>||||</v>
      </c>
      <c r="C508" s="28" t="str">
        <f t="shared" si="50"/>
        <v>|</v>
      </c>
      <c r="D508" s="10"/>
      <c r="E508" s="10"/>
      <c r="F508" s="36"/>
      <c r="G508" s="10"/>
      <c r="H508" s="10"/>
      <c r="I508" s="36"/>
      <c r="J508" s="10"/>
      <c r="K508" s="10"/>
      <c r="L508" s="10"/>
      <c r="M508" s="11"/>
      <c r="N508" s="10"/>
      <c r="O508" s="11"/>
      <c r="P508" s="9"/>
      <c r="Q508" s="10"/>
      <c r="R508" s="3"/>
      <c r="S508" s="3"/>
      <c r="T508" s="3"/>
      <c r="U508" s="33"/>
      <c r="V508" s="9"/>
      <c r="W508" s="13"/>
      <c r="X508" s="10"/>
      <c r="Y508" s="4"/>
      <c r="Z508" s="4"/>
      <c r="AA508" s="4"/>
      <c r="AB508" s="4"/>
      <c r="AC508" s="3"/>
      <c r="AD508" s="29"/>
    </row>
    <row r="509" spans="1:30" ht="24.95" customHeight="1" x14ac:dyDescent="0.2">
      <c r="A509" s="23" t="str">
        <f t="shared" si="48"/>
        <v>||||||</v>
      </c>
      <c r="B509" s="23" t="str">
        <f t="shared" si="49"/>
        <v>||||</v>
      </c>
      <c r="C509" s="28" t="str">
        <f t="shared" si="50"/>
        <v>|</v>
      </c>
      <c r="D509" s="10"/>
      <c r="E509" s="10"/>
      <c r="F509" s="36"/>
      <c r="G509" s="10"/>
      <c r="H509" s="10"/>
      <c r="I509" s="36"/>
      <c r="J509" s="10"/>
      <c r="K509" s="10"/>
      <c r="L509" s="10"/>
      <c r="M509" s="11"/>
      <c r="N509" s="10"/>
      <c r="O509" s="11"/>
      <c r="P509" s="9"/>
      <c r="Q509" s="10"/>
      <c r="R509" s="3"/>
      <c r="S509" s="3"/>
      <c r="T509" s="3"/>
      <c r="U509" s="33"/>
      <c r="V509" s="9"/>
      <c r="W509" s="13"/>
      <c r="X509" s="10"/>
      <c r="Y509" s="4"/>
      <c r="Z509" s="4"/>
      <c r="AA509" s="4"/>
      <c r="AB509" s="4"/>
      <c r="AC509" s="3"/>
      <c r="AD509" s="29"/>
    </row>
    <row r="510" spans="1:30" ht="24.95" customHeight="1" x14ac:dyDescent="0.2">
      <c r="A510" s="23" t="str">
        <f t="shared" si="48"/>
        <v>||||||</v>
      </c>
      <c r="B510" s="23" t="str">
        <f t="shared" si="49"/>
        <v>||||</v>
      </c>
      <c r="C510" s="28" t="str">
        <f t="shared" si="50"/>
        <v>|</v>
      </c>
      <c r="D510" s="10"/>
      <c r="E510" s="10"/>
      <c r="F510" s="36"/>
      <c r="G510" s="10"/>
      <c r="H510" s="10"/>
      <c r="I510" s="36"/>
      <c r="J510" s="10"/>
      <c r="K510" s="10"/>
      <c r="L510" s="10"/>
      <c r="M510" s="11"/>
      <c r="N510" s="10"/>
      <c r="O510" s="11"/>
      <c r="P510" s="9"/>
      <c r="Q510" s="10"/>
      <c r="R510" s="3"/>
      <c r="S510" s="3"/>
      <c r="T510" s="3"/>
      <c r="U510" s="33"/>
      <c r="V510" s="9"/>
      <c r="W510" s="13"/>
      <c r="X510" s="10"/>
      <c r="Y510" s="4"/>
      <c r="Z510" s="4"/>
      <c r="AA510" s="4"/>
      <c r="AB510" s="4"/>
      <c r="AC510" s="3"/>
      <c r="AD510" s="29"/>
    </row>
    <row r="511" spans="1:30" ht="24.95" customHeight="1" x14ac:dyDescent="0.2">
      <c r="A511" s="23" t="str">
        <f t="shared" si="48"/>
        <v>||||||</v>
      </c>
      <c r="B511" s="23" t="str">
        <f t="shared" si="49"/>
        <v>||||</v>
      </c>
      <c r="C511" s="28" t="str">
        <f t="shared" si="50"/>
        <v>|</v>
      </c>
      <c r="D511" s="10"/>
      <c r="E511" s="10"/>
      <c r="F511" s="36"/>
      <c r="G511" s="10"/>
      <c r="H511" s="10"/>
      <c r="I511" s="36"/>
      <c r="J511" s="10"/>
      <c r="K511" s="10"/>
      <c r="L511" s="10"/>
      <c r="M511" s="11"/>
      <c r="N511" s="10"/>
      <c r="O511" s="11"/>
      <c r="P511" s="9"/>
      <c r="Q511" s="10"/>
      <c r="R511" s="3"/>
      <c r="S511" s="3"/>
      <c r="T511" s="3"/>
      <c r="U511" s="33"/>
      <c r="V511" s="9"/>
      <c r="W511" s="13"/>
      <c r="X511" s="10"/>
      <c r="Y511" s="4"/>
      <c r="Z511" s="4"/>
      <c r="AA511" s="4"/>
      <c r="AB511" s="4"/>
      <c r="AC511" s="3"/>
      <c r="AD511" s="29"/>
    </row>
    <row r="512" spans="1:30" ht="24.95" customHeight="1" x14ac:dyDescent="0.2">
      <c r="A512" s="23" t="str">
        <f t="shared" si="48"/>
        <v>||||||</v>
      </c>
      <c r="B512" s="23" t="str">
        <f t="shared" si="49"/>
        <v>||||</v>
      </c>
      <c r="C512" s="28" t="str">
        <f t="shared" si="50"/>
        <v>|</v>
      </c>
      <c r="D512" s="10"/>
      <c r="E512" s="10"/>
      <c r="F512" s="36"/>
      <c r="G512" s="10"/>
      <c r="H512" s="10"/>
      <c r="I512" s="36"/>
      <c r="J512" s="10"/>
      <c r="K512" s="10"/>
      <c r="L512" s="10"/>
      <c r="M512" s="11"/>
      <c r="N512" s="10"/>
      <c r="O512" s="11"/>
      <c r="P512" s="9"/>
      <c r="Q512" s="10"/>
      <c r="R512" s="3"/>
      <c r="S512" s="3"/>
      <c r="T512" s="3"/>
      <c r="U512" s="33"/>
      <c r="V512" s="9"/>
      <c r="W512" s="13"/>
      <c r="X512" s="10"/>
      <c r="Y512" s="4"/>
      <c r="Z512" s="4"/>
      <c r="AA512" s="4"/>
      <c r="AB512" s="4"/>
      <c r="AC512" s="3"/>
      <c r="AD512" s="29"/>
    </row>
    <row r="513" spans="1:30" ht="24.95" customHeight="1" x14ac:dyDescent="0.2">
      <c r="A513" s="23" t="str">
        <f t="shared" si="48"/>
        <v>||||||</v>
      </c>
      <c r="B513" s="23" t="str">
        <f t="shared" si="49"/>
        <v>||||</v>
      </c>
      <c r="C513" s="28" t="str">
        <f t="shared" si="50"/>
        <v>|</v>
      </c>
      <c r="D513" s="10"/>
      <c r="E513" s="10"/>
      <c r="F513" s="36"/>
      <c r="G513" s="10"/>
      <c r="H513" s="10"/>
      <c r="I513" s="36"/>
      <c r="J513" s="10"/>
      <c r="K513" s="10"/>
      <c r="L513" s="10"/>
      <c r="M513" s="11"/>
      <c r="N513" s="10"/>
      <c r="O513" s="11"/>
      <c r="P513" s="9"/>
      <c r="Q513" s="10"/>
      <c r="R513" s="3"/>
      <c r="S513" s="3"/>
      <c r="T513" s="3"/>
      <c r="U513" s="33"/>
      <c r="V513" s="9"/>
      <c r="W513" s="13"/>
      <c r="X513" s="10"/>
      <c r="Y513" s="4"/>
      <c r="Z513" s="4"/>
      <c r="AA513" s="4"/>
      <c r="AB513" s="4"/>
      <c r="AC513" s="3"/>
      <c r="AD513" s="29"/>
    </row>
    <row r="514" spans="1:30" ht="24.95" customHeight="1" x14ac:dyDescent="0.2">
      <c r="A514" s="23" t="str">
        <f t="shared" si="48"/>
        <v>||||||</v>
      </c>
      <c r="B514" s="23" t="str">
        <f t="shared" si="49"/>
        <v>||||</v>
      </c>
      <c r="C514" s="28" t="str">
        <f t="shared" si="50"/>
        <v>|</v>
      </c>
      <c r="D514" s="10"/>
      <c r="E514" s="10"/>
      <c r="F514" s="36"/>
      <c r="G514" s="10"/>
      <c r="H514" s="10"/>
      <c r="I514" s="36"/>
      <c r="J514" s="10"/>
      <c r="K514" s="10"/>
      <c r="L514" s="10"/>
      <c r="M514" s="11"/>
      <c r="N514" s="10"/>
      <c r="O514" s="11"/>
      <c r="P514" s="9"/>
      <c r="Q514" s="10"/>
      <c r="R514" s="3"/>
      <c r="S514" s="3"/>
      <c r="T514" s="3"/>
      <c r="U514" s="33"/>
      <c r="V514" s="9"/>
      <c r="W514" s="13"/>
      <c r="X514" s="10"/>
      <c r="Y514" s="4"/>
      <c r="Z514" s="4"/>
      <c r="AA514" s="4"/>
      <c r="AB514" s="4"/>
      <c r="AC514" s="3"/>
      <c r="AD514" s="29"/>
    </row>
    <row r="515" spans="1:30" ht="24.95" customHeight="1" x14ac:dyDescent="0.2">
      <c r="A515" s="23" t="str">
        <f t="shared" si="48"/>
        <v>||||||</v>
      </c>
      <c r="B515" s="23" t="str">
        <f t="shared" si="49"/>
        <v>||||</v>
      </c>
      <c r="C515" s="28" t="str">
        <f t="shared" si="50"/>
        <v>|</v>
      </c>
      <c r="D515" s="10"/>
      <c r="E515" s="10"/>
      <c r="F515" s="36"/>
      <c r="G515" s="10"/>
      <c r="H515" s="10"/>
      <c r="I515" s="36"/>
      <c r="J515" s="10"/>
      <c r="K515" s="10"/>
      <c r="L515" s="10"/>
      <c r="M515" s="11"/>
      <c r="N515" s="10"/>
      <c r="O515" s="11"/>
      <c r="P515" s="9"/>
      <c r="Q515" s="10"/>
      <c r="R515" s="3"/>
      <c r="S515" s="3"/>
      <c r="T515" s="3"/>
      <c r="U515" s="33"/>
      <c r="V515" s="9"/>
      <c r="W515" s="13"/>
      <c r="X515" s="10"/>
      <c r="Y515" s="4"/>
      <c r="Z515" s="4"/>
      <c r="AA515" s="4"/>
      <c r="AB515" s="4"/>
      <c r="AC515" s="3"/>
      <c r="AD515" s="29"/>
    </row>
    <row r="516" spans="1:30" ht="24.95" customHeight="1" x14ac:dyDescent="0.2">
      <c r="A516" s="23" t="str">
        <f t="shared" si="48"/>
        <v>||||||</v>
      </c>
      <c r="B516" s="23" t="str">
        <f t="shared" si="49"/>
        <v>||||</v>
      </c>
      <c r="C516" s="28" t="str">
        <f t="shared" si="50"/>
        <v>|</v>
      </c>
      <c r="D516" s="10"/>
      <c r="E516" s="10"/>
      <c r="F516" s="36"/>
      <c r="G516" s="10"/>
      <c r="H516" s="10"/>
      <c r="I516" s="36"/>
      <c r="J516" s="10"/>
      <c r="K516" s="10"/>
      <c r="L516" s="10"/>
      <c r="M516" s="11"/>
      <c r="N516" s="10"/>
      <c r="O516" s="11"/>
      <c r="P516" s="9"/>
      <c r="Q516" s="10"/>
      <c r="R516" s="3"/>
      <c r="S516" s="3"/>
      <c r="T516" s="3"/>
      <c r="U516" s="33"/>
      <c r="V516" s="9"/>
      <c r="W516" s="13"/>
      <c r="X516" s="10"/>
      <c r="Y516" s="4"/>
      <c r="Z516" s="4"/>
      <c r="AA516" s="4"/>
      <c r="AB516" s="4"/>
      <c r="AC516" s="3"/>
      <c r="AD516" s="29"/>
    </row>
    <row r="517" spans="1:30" ht="24.95" customHeight="1" x14ac:dyDescent="0.2">
      <c r="A517" s="23" t="str">
        <f t="shared" si="48"/>
        <v>||||||</v>
      </c>
      <c r="B517" s="23" t="str">
        <f t="shared" si="49"/>
        <v>||||</v>
      </c>
      <c r="C517" s="28" t="str">
        <f t="shared" si="50"/>
        <v>|</v>
      </c>
      <c r="D517" s="10"/>
      <c r="E517" s="10"/>
      <c r="F517" s="36"/>
      <c r="G517" s="10"/>
      <c r="H517" s="10"/>
      <c r="I517" s="36"/>
      <c r="J517" s="10"/>
      <c r="K517" s="10"/>
      <c r="L517" s="10"/>
      <c r="M517" s="11"/>
      <c r="N517" s="10"/>
      <c r="O517" s="11"/>
      <c r="P517" s="9"/>
      <c r="Q517" s="10"/>
      <c r="R517" s="3"/>
      <c r="S517" s="3"/>
      <c r="T517" s="3"/>
      <c r="U517" s="33"/>
      <c r="V517" s="9"/>
      <c r="W517" s="13"/>
      <c r="X517" s="10"/>
      <c r="Y517" s="4"/>
      <c r="Z517" s="4"/>
      <c r="AA517" s="4"/>
      <c r="AB517" s="4"/>
      <c r="AC517" s="3"/>
      <c r="AD517" s="29"/>
    </row>
    <row r="518" spans="1:30" ht="24.95" customHeight="1" x14ac:dyDescent="0.2">
      <c r="A518" s="23" t="str">
        <f t="shared" si="48"/>
        <v>||||||</v>
      </c>
      <c r="B518" s="23" t="str">
        <f t="shared" si="49"/>
        <v>||||</v>
      </c>
      <c r="C518" s="28" t="str">
        <f t="shared" si="50"/>
        <v>|</v>
      </c>
      <c r="D518" s="10"/>
      <c r="E518" s="10"/>
      <c r="F518" s="36"/>
      <c r="G518" s="10"/>
      <c r="H518" s="10"/>
      <c r="I518" s="36"/>
      <c r="J518" s="10"/>
      <c r="K518" s="10"/>
      <c r="L518" s="10"/>
      <c r="M518" s="11"/>
      <c r="N518" s="10"/>
      <c r="O518" s="11"/>
      <c r="P518" s="9"/>
      <c r="Q518" s="10"/>
      <c r="R518" s="3"/>
      <c r="S518" s="3"/>
      <c r="T518" s="3"/>
      <c r="U518" s="33"/>
      <c r="V518" s="9"/>
      <c r="W518" s="13"/>
      <c r="X518" s="10"/>
      <c r="Y518" s="4"/>
      <c r="Z518" s="4"/>
      <c r="AA518" s="4"/>
      <c r="AB518" s="4"/>
      <c r="AC518" s="3"/>
      <c r="AD518" s="29"/>
    </row>
    <row r="519" spans="1:30" ht="24.95" customHeight="1" x14ac:dyDescent="0.2">
      <c r="A519" s="23" t="str">
        <f t="shared" si="48"/>
        <v>||||||</v>
      </c>
      <c r="B519" s="23" t="str">
        <f t="shared" si="49"/>
        <v>||||</v>
      </c>
      <c r="C519" s="28" t="str">
        <f t="shared" si="50"/>
        <v>|</v>
      </c>
      <c r="D519" s="10"/>
      <c r="E519" s="10"/>
      <c r="F519" s="36"/>
      <c r="G519" s="10"/>
      <c r="H519" s="10"/>
      <c r="I519" s="36"/>
      <c r="J519" s="10"/>
      <c r="K519" s="10"/>
      <c r="L519" s="10"/>
      <c r="M519" s="11"/>
      <c r="N519" s="10"/>
      <c r="O519" s="11"/>
      <c r="P519" s="9"/>
      <c r="Q519" s="10"/>
      <c r="R519" s="3"/>
      <c r="S519" s="3"/>
      <c r="T519" s="3"/>
      <c r="U519" s="33"/>
      <c r="V519" s="9"/>
      <c r="W519" s="13"/>
      <c r="X519" s="10"/>
      <c r="Y519" s="4"/>
      <c r="Z519" s="4"/>
      <c r="AA519" s="4"/>
      <c r="AB519" s="4"/>
      <c r="AC519" s="3"/>
      <c r="AD519" s="29"/>
    </row>
    <row r="520" spans="1:30" ht="24.95" customHeight="1" x14ac:dyDescent="0.2">
      <c r="A520" s="23" t="str">
        <f t="shared" si="48"/>
        <v>||||||</v>
      </c>
      <c r="B520" s="23" t="str">
        <f t="shared" si="49"/>
        <v>||||</v>
      </c>
      <c r="C520" s="28" t="str">
        <f t="shared" si="50"/>
        <v>|</v>
      </c>
      <c r="D520" s="10"/>
      <c r="E520" s="10"/>
      <c r="F520" s="36"/>
      <c r="G520" s="10"/>
      <c r="H520" s="10"/>
      <c r="I520" s="36"/>
      <c r="J520" s="10"/>
      <c r="K520" s="10"/>
      <c r="L520" s="10"/>
      <c r="M520" s="11"/>
      <c r="N520" s="10"/>
      <c r="O520" s="11"/>
      <c r="P520" s="9"/>
      <c r="Q520" s="10"/>
      <c r="R520" s="3"/>
      <c r="S520" s="3"/>
      <c r="T520" s="3"/>
      <c r="U520" s="33"/>
      <c r="V520" s="9"/>
      <c r="W520" s="13"/>
      <c r="X520" s="10"/>
      <c r="Y520" s="4"/>
      <c r="Z520" s="4"/>
      <c r="AA520" s="4"/>
      <c r="AB520" s="4"/>
      <c r="AC520" s="3"/>
      <c r="AD520" s="29"/>
    </row>
    <row r="521" spans="1:30" ht="24.95" customHeight="1" x14ac:dyDescent="0.2">
      <c r="A521" s="23" t="str">
        <f t="shared" si="48"/>
        <v>||||||</v>
      </c>
      <c r="B521" s="23" t="str">
        <f t="shared" si="49"/>
        <v>||||</v>
      </c>
      <c r="C521" s="28" t="str">
        <f t="shared" si="50"/>
        <v>|</v>
      </c>
      <c r="D521" s="10"/>
      <c r="E521" s="10"/>
      <c r="F521" s="36"/>
      <c r="G521" s="10"/>
      <c r="H521" s="10"/>
      <c r="I521" s="36"/>
      <c r="J521" s="10"/>
      <c r="K521" s="10"/>
      <c r="L521" s="10"/>
      <c r="M521" s="11"/>
      <c r="N521" s="10"/>
      <c r="O521" s="11"/>
      <c r="P521" s="9"/>
      <c r="Q521" s="10"/>
      <c r="R521" s="3"/>
      <c r="S521" s="3"/>
      <c r="T521" s="3"/>
      <c r="U521" s="33"/>
      <c r="V521" s="9"/>
      <c r="W521" s="13"/>
      <c r="X521" s="10"/>
      <c r="Y521" s="4"/>
      <c r="Z521" s="4"/>
      <c r="AA521" s="4"/>
      <c r="AB521" s="4"/>
      <c r="AC521" s="3"/>
      <c r="AD521" s="29"/>
    </row>
    <row r="522" spans="1:30" ht="24.95" customHeight="1" x14ac:dyDescent="0.2">
      <c r="A522" s="23" t="str">
        <f t="shared" si="48"/>
        <v>||||||</v>
      </c>
      <c r="B522" s="23" t="str">
        <f t="shared" si="49"/>
        <v>||||</v>
      </c>
      <c r="C522" s="28" t="str">
        <f t="shared" si="50"/>
        <v>|</v>
      </c>
      <c r="D522" s="10"/>
      <c r="E522" s="10"/>
      <c r="F522" s="36"/>
      <c r="G522" s="10"/>
      <c r="H522" s="10"/>
      <c r="I522" s="36"/>
      <c r="J522" s="10"/>
      <c r="K522" s="10"/>
      <c r="L522" s="10"/>
      <c r="M522" s="11"/>
      <c r="N522" s="10"/>
      <c r="O522" s="11"/>
      <c r="P522" s="9"/>
      <c r="Q522" s="10"/>
      <c r="R522" s="3"/>
      <c r="S522" s="3"/>
      <c r="T522" s="3"/>
      <c r="U522" s="33"/>
      <c r="V522" s="9"/>
      <c r="W522" s="13"/>
      <c r="X522" s="10"/>
      <c r="Y522" s="4"/>
      <c r="Z522" s="4"/>
      <c r="AA522" s="4"/>
      <c r="AB522" s="4"/>
      <c r="AC522" s="3"/>
      <c r="AD522" s="29"/>
    </row>
    <row r="523" spans="1:30" ht="24.95" customHeight="1" x14ac:dyDescent="0.2">
      <c r="A523" s="23" t="str">
        <f t="shared" si="48"/>
        <v>||||||</v>
      </c>
      <c r="B523" s="23" t="str">
        <f t="shared" si="49"/>
        <v>||||</v>
      </c>
      <c r="C523" s="28" t="str">
        <f t="shared" si="50"/>
        <v>|</v>
      </c>
      <c r="D523" s="10"/>
      <c r="E523" s="10"/>
      <c r="F523" s="36"/>
      <c r="G523" s="10"/>
      <c r="H523" s="10"/>
      <c r="I523" s="36"/>
      <c r="J523" s="10"/>
      <c r="K523" s="10"/>
      <c r="L523" s="10"/>
      <c r="M523" s="11"/>
      <c r="N523" s="10"/>
      <c r="O523" s="11"/>
      <c r="P523" s="9"/>
      <c r="Q523" s="10"/>
      <c r="R523" s="3"/>
      <c r="S523" s="3"/>
      <c r="T523" s="3"/>
      <c r="U523" s="33"/>
      <c r="V523" s="9"/>
      <c r="W523" s="13"/>
      <c r="X523" s="10"/>
      <c r="Y523" s="4"/>
      <c r="Z523" s="4"/>
      <c r="AA523" s="4"/>
      <c r="AB523" s="4"/>
      <c r="AC523" s="3"/>
      <c r="AD523" s="29"/>
    </row>
    <row r="524" spans="1:30" ht="24.95" customHeight="1" x14ac:dyDescent="0.2">
      <c r="A524" s="23" t="str">
        <f t="shared" si="48"/>
        <v>||||||</v>
      </c>
      <c r="B524" s="23" t="str">
        <f t="shared" si="49"/>
        <v>||||</v>
      </c>
      <c r="C524" s="28" t="str">
        <f t="shared" si="50"/>
        <v>|</v>
      </c>
      <c r="D524" s="10"/>
      <c r="E524" s="10"/>
      <c r="F524" s="36"/>
      <c r="G524" s="10"/>
      <c r="H524" s="10"/>
      <c r="I524" s="36"/>
      <c r="J524" s="10"/>
      <c r="K524" s="10"/>
      <c r="L524" s="10"/>
      <c r="M524" s="11"/>
      <c r="N524" s="10"/>
      <c r="O524" s="11"/>
      <c r="P524" s="9"/>
      <c r="Q524" s="10"/>
      <c r="R524" s="3"/>
      <c r="S524" s="3"/>
      <c r="T524" s="3"/>
      <c r="U524" s="33"/>
      <c r="V524" s="9"/>
      <c r="W524" s="13"/>
      <c r="X524" s="10"/>
      <c r="Y524" s="4"/>
      <c r="Z524" s="4"/>
      <c r="AA524" s="4"/>
      <c r="AB524" s="4"/>
      <c r="AC524" s="3"/>
      <c r="AD524" s="29"/>
    </row>
    <row r="525" spans="1:30" ht="24.95" customHeight="1" x14ac:dyDescent="0.2">
      <c r="A525" s="23" t="str">
        <f t="shared" si="48"/>
        <v>||||||</v>
      </c>
      <c r="B525" s="23" t="str">
        <f t="shared" si="49"/>
        <v>||||</v>
      </c>
      <c r="C525" s="28" t="str">
        <f t="shared" si="50"/>
        <v>|</v>
      </c>
      <c r="D525" s="10"/>
      <c r="E525" s="10"/>
      <c r="F525" s="36"/>
      <c r="G525" s="10"/>
      <c r="H525" s="10"/>
      <c r="I525" s="36"/>
      <c r="J525" s="10"/>
      <c r="K525" s="10"/>
      <c r="L525" s="10"/>
      <c r="M525" s="11"/>
      <c r="N525" s="10"/>
      <c r="O525" s="11"/>
      <c r="P525" s="9"/>
      <c r="Q525" s="10"/>
      <c r="R525" s="3"/>
      <c r="S525" s="3"/>
      <c r="T525" s="3"/>
      <c r="U525" s="33"/>
      <c r="V525" s="9"/>
      <c r="W525" s="13"/>
      <c r="X525" s="10"/>
      <c r="Y525" s="4"/>
      <c r="Z525" s="4"/>
      <c r="AA525" s="4"/>
      <c r="AB525" s="4"/>
      <c r="AC525" s="3"/>
      <c r="AD525" s="29"/>
    </row>
    <row r="526" spans="1:30" ht="24.95" customHeight="1" x14ac:dyDescent="0.2">
      <c r="A526" s="23" t="str">
        <f t="shared" si="48"/>
        <v>||||||</v>
      </c>
      <c r="B526" s="23" t="str">
        <f t="shared" si="49"/>
        <v>||||</v>
      </c>
      <c r="C526" s="28" t="str">
        <f t="shared" si="50"/>
        <v>|</v>
      </c>
      <c r="D526" s="10"/>
      <c r="E526" s="10"/>
      <c r="F526" s="36"/>
      <c r="G526" s="10"/>
      <c r="H526" s="10"/>
      <c r="I526" s="36"/>
      <c r="J526" s="10"/>
      <c r="K526" s="10"/>
      <c r="L526" s="10"/>
      <c r="M526" s="11"/>
      <c r="N526" s="10"/>
      <c r="O526" s="11"/>
      <c r="P526" s="9"/>
      <c r="Q526" s="10"/>
      <c r="R526" s="3"/>
      <c r="S526" s="3"/>
      <c r="T526" s="3"/>
      <c r="U526" s="33"/>
      <c r="V526" s="9"/>
      <c r="W526" s="13"/>
      <c r="X526" s="10"/>
      <c r="Y526" s="4"/>
      <c r="Z526" s="4"/>
      <c r="AA526" s="4"/>
      <c r="AB526" s="4"/>
      <c r="AC526" s="3"/>
      <c r="AD526" s="29"/>
    </row>
    <row r="527" spans="1:30" ht="24.95" customHeight="1" x14ac:dyDescent="0.2">
      <c r="A527" s="23" t="str">
        <f t="shared" si="48"/>
        <v>||||||</v>
      </c>
      <c r="B527" s="23" t="str">
        <f t="shared" si="49"/>
        <v>||||</v>
      </c>
      <c r="C527" s="28" t="str">
        <f t="shared" si="50"/>
        <v>|</v>
      </c>
      <c r="D527" s="10"/>
      <c r="E527" s="10"/>
      <c r="F527" s="36"/>
      <c r="G527" s="10"/>
      <c r="H527" s="10"/>
      <c r="I527" s="36"/>
      <c r="J527" s="10"/>
      <c r="K527" s="10"/>
      <c r="L527" s="10"/>
      <c r="M527" s="11"/>
      <c r="N527" s="10"/>
      <c r="O527" s="11"/>
      <c r="P527" s="9"/>
      <c r="Q527" s="10"/>
      <c r="R527" s="3"/>
      <c r="S527" s="3"/>
      <c r="T527" s="3"/>
      <c r="U527" s="33"/>
      <c r="V527" s="9"/>
      <c r="W527" s="13"/>
      <c r="X527" s="10"/>
      <c r="Y527" s="4"/>
      <c r="Z527" s="4"/>
      <c r="AA527" s="4"/>
      <c r="AB527" s="4"/>
      <c r="AC527" s="3"/>
      <c r="AD527" s="29"/>
    </row>
    <row r="528" spans="1:30" ht="24.95" customHeight="1" x14ac:dyDescent="0.2">
      <c r="A528" s="23" t="str">
        <f t="shared" si="48"/>
        <v>||||||</v>
      </c>
      <c r="B528" s="23" t="str">
        <f t="shared" si="49"/>
        <v>||||</v>
      </c>
      <c r="C528" s="28" t="str">
        <f t="shared" si="50"/>
        <v>|</v>
      </c>
      <c r="D528" s="10"/>
      <c r="E528" s="10"/>
      <c r="F528" s="36"/>
      <c r="G528" s="10"/>
      <c r="H528" s="10"/>
      <c r="I528" s="36"/>
      <c r="J528" s="10"/>
      <c r="K528" s="10"/>
      <c r="L528" s="10"/>
      <c r="M528" s="11"/>
      <c r="N528" s="10"/>
      <c r="O528" s="11"/>
      <c r="P528" s="9"/>
      <c r="Q528" s="10"/>
      <c r="R528" s="3"/>
      <c r="S528" s="3"/>
      <c r="T528" s="3"/>
      <c r="U528" s="33"/>
      <c r="V528" s="9"/>
      <c r="W528" s="13"/>
      <c r="X528" s="10"/>
      <c r="Y528" s="4"/>
      <c r="Z528" s="4"/>
      <c r="AA528" s="4"/>
      <c r="AB528" s="4"/>
      <c r="AC528" s="3"/>
      <c r="AD528" s="29"/>
    </row>
    <row r="529" spans="1:30" ht="24.95" customHeight="1" x14ac:dyDescent="0.2">
      <c r="A529" s="23" t="str">
        <f t="shared" si="48"/>
        <v>||||||</v>
      </c>
      <c r="B529" s="23" t="str">
        <f t="shared" si="49"/>
        <v>||||</v>
      </c>
      <c r="C529" s="28" t="str">
        <f t="shared" si="50"/>
        <v>|</v>
      </c>
      <c r="D529" s="10"/>
      <c r="E529" s="10"/>
      <c r="F529" s="36"/>
      <c r="G529" s="10"/>
      <c r="H529" s="10"/>
      <c r="I529" s="36"/>
      <c r="J529" s="10"/>
      <c r="K529" s="10"/>
      <c r="L529" s="10"/>
      <c r="M529" s="11"/>
      <c r="N529" s="10"/>
      <c r="O529" s="11"/>
      <c r="P529" s="9"/>
      <c r="Q529" s="10"/>
      <c r="R529" s="3"/>
      <c r="S529" s="3"/>
      <c r="T529" s="3"/>
      <c r="U529" s="33"/>
      <c r="V529" s="9"/>
      <c r="W529" s="13"/>
      <c r="X529" s="10"/>
      <c r="Y529" s="4"/>
      <c r="Z529" s="4"/>
      <c r="AA529" s="4"/>
      <c r="AB529" s="4"/>
      <c r="AC529" s="3"/>
      <c r="AD529" s="29"/>
    </row>
    <row r="530" spans="1:30" ht="24.95" customHeight="1" x14ac:dyDescent="0.2">
      <c r="A530" s="23" t="str">
        <f t="shared" si="48"/>
        <v>||||||</v>
      </c>
      <c r="B530" s="23" t="str">
        <f t="shared" si="49"/>
        <v>||||</v>
      </c>
      <c r="C530" s="28" t="str">
        <f t="shared" si="50"/>
        <v>|</v>
      </c>
      <c r="D530" s="10"/>
      <c r="E530" s="10"/>
      <c r="F530" s="36"/>
      <c r="G530" s="10"/>
      <c r="H530" s="10"/>
      <c r="I530" s="36"/>
      <c r="J530" s="10"/>
      <c r="K530" s="10"/>
      <c r="L530" s="10"/>
      <c r="M530" s="11"/>
      <c r="N530" s="10"/>
      <c r="O530" s="11"/>
      <c r="P530" s="9"/>
      <c r="Q530" s="10"/>
      <c r="R530" s="3"/>
      <c r="S530" s="3"/>
      <c r="T530" s="3"/>
      <c r="U530" s="33"/>
      <c r="V530" s="9"/>
      <c r="W530" s="13"/>
      <c r="X530" s="10"/>
      <c r="Y530" s="4"/>
      <c r="Z530" s="4"/>
      <c r="AA530" s="4"/>
      <c r="AB530" s="4"/>
      <c r="AC530" s="3"/>
      <c r="AD530" s="29"/>
    </row>
    <row r="531" spans="1:30" ht="24.95" customHeight="1" x14ac:dyDescent="0.2">
      <c r="A531" s="23" t="str">
        <f t="shared" si="48"/>
        <v>||||||</v>
      </c>
      <c r="B531" s="23" t="str">
        <f t="shared" si="49"/>
        <v>||||</v>
      </c>
      <c r="C531" s="28" t="str">
        <f t="shared" si="50"/>
        <v>|</v>
      </c>
      <c r="D531" s="10"/>
      <c r="E531" s="10"/>
      <c r="F531" s="36"/>
      <c r="G531" s="10"/>
      <c r="H531" s="10"/>
      <c r="I531" s="36"/>
      <c r="J531" s="10"/>
      <c r="K531" s="10"/>
      <c r="L531" s="10"/>
      <c r="M531" s="11"/>
      <c r="N531" s="10"/>
      <c r="O531" s="11"/>
      <c r="P531" s="9"/>
      <c r="Q531" s="10"/>
      <c r="R531" s="3"/>
      <c r="S531" s="3"/>
      <c r="T531" s="3"/>
      <c r="U531" s="33"/>
      <c r="V531" s="9"/>
      <c r="W531" s="13"/>
      <c r="X531" s="10"/>
      <c r="Y531" s="4"/>
      <c r="Z531" s="4"/>
      <c r="AA531" s="4"/>
      <c r="AB531" s="4"/>
      <c r="AC531" s="3"/>
      <c r="AD531" s="29"/>
    </row>
    <row r="532" spans="1:30" ht="24.95" customHeight="1" x14ac:dyDescent="0.2">
      <c r="A532" s="23" t="str">
        <f t="shared" si="48"/>
        <v>||||||</v>
      </c>
      <c r="B532" s="23" t="str">
        <f t="shared" si="49"/>
        <v>||||</v>
      </c>
      <c r="C532" s="28" t="str">
        <f t="shared" si="50"/>
        <v>|</v>
      </c>
      <c r="D532" s="10"/>
      <c r="E532" s="10"/>
      <c r="F532" s="36"/>
      <c r="G532" s="10"/>
      <c r="H532" s="10"/>
      <c r="I532" s="36"/>
      <c r="J532" s="10"/>
      <c r="K532" s="10"/>
      <c r="L532" s="10"/>
      <c r="M532" s="11"/>
      <c r="N532" s="10"/>
      <c r="O532" s="11"/>
      <c r="P532" s="9"/>
      <c r="Q532" s="10"/>
      <c r="R532" s="3"/>
      <c r="S532" s="3"/>
      <c r="T532" s="3"/>
      <c r="U532" s="33"/>
      <c r="V532" s="9"/>
      <c r="W532" s="13"/>
      <c r="X532" s="10"/>
      <c r="Y532" s="4"/>
      <c r="Z532" s="4"/>
      <c r="AA532" s="4"/>
      <c r="AB532" s="4"/>
      <c r="AC532" s="3"/>
      <c r="AD532" s="29"/>
    </row>
    <row r="533" spans="1:30" ht="24.95" customHeight="1" x14ac:dyDescent="0.2">
      <c r="A533" s="23" t="str">
        <f t="shared" si="48"/>
        <v>||||||</v>
      </c>
      <c r="B533" s="23" t="str">
        <f t="shared" si="49"/>
        <v>||||</v>
      </c>
      <c r="C533" s="28" t="str">
        <f t="shared" si="50"/>
        <v>|</v>
      </c>
      <c r="D533" s="10"/>
      <c r="E533" s="10"/>
      <c r="F533" s="36"/>
      <c r="G533" s="10"/>
      <c r="H533" s="10"/>
      <c r="I533" s="36"/>
      <c r="J533" s="10"/>
      <c r="K533" s="10"/>
      <c r="L533" s="10"/>
      <c r="M533" s="11"/>
      <c r="N533" s="10"/>
      <c r="O533" s="11"/>
      <c r="P533" s="9"/>
      <c r="Q533" s="10"/>
      <c r="R533" s="3"/>
      <c r="S533" s="3"/>
      <c r="T533" s="3"/>
      <c r="U533" s="33"/>
      <c r="V533" s="9"/>
      <c r="W533" s="13"/>
      <c r="X533" s="10"/>
      <c r="Y533" s="4"/>
      <c r="Z533" s="4"/>
      <c r="AA533" s="4"/>
      <c r="AB533" s="4"/>
      <c r="AC533" s="3"/>
      <c r="AD533" s="29"/>
    </row>
    <row r="534" spans="1:30" ht="24.95" customHeight="1" x14ac:dyDescent="0.2">
      <c r="A534" s="23" t="str">
        <f t="shared" si="48"/>
        <v>||||||</v>
      </c>
      <c r="B534" s="23" t="str">
        <f t="shared" si="49"/>
        <v>||||</v>
      </c>
      <c r="C534" s="28" t="str">
        <f t="shared" si="50"/>
        <v>|</v>
      </c>
      <c r="D534" s="10"/>
      <c r="E534" s="10"/>
      <c r="F534" s="36"/>
      <c r="G534" s="10"/>
      <c r="H534" s="10"/>
      <c r="I534" s="36"/>
      <c r="J534" s="10"/>
      <c r="K534" s="10"/>
      <c r="L534" s="10"/>
      <c r="M534" s="11"/>
      <c r="N534" s="10"/>
      <c r="O534" s="11"/>
      <c r="P534" s="9"/>
      <c r="Q534" s="10"/>
      <c r="R534" s="3"/>
      <c r="S534" s="3"/>
      <c r="T534" s="3"/>
      <c r="U534" s="33"/>
      <c r="V534" s="9"/>
      <c r="W534" s="13"/>
      <c r="X534" s="10"/>
      <c r="Y534" s="4"/>
      <c r="Z534" s="4"/>
      <c r="AA534" s="4"/>
      <c r="AB534" s="4"/>
      <c r="AC534" s="3"/>
      <c r="AD534" s="29"/>
    </row>
    <row r="535" spans="1:30" ht="24.95" customHeight="1" x14ac:dyDescent="0.2">
      <c r="A535" s="23" t="str">
        <f t="shared" si="48"/>
        <v>||||||</v>
      </c>
      <c r="B535" s="23" t="str">
        <f t="shared" si="49"/>
        <v>||||</v>
      </c>
      <c r="C535" s="28" t="str">
        <f t="shared" si="50"/>
        <v>|</v>
      </c>
      <c r="D535" s="10"/>
      <c r="E535" s="10"/>
      <c r="F535" s="36"/>
      <c r="G535" s="10"/>
      <c r="H535" s="10"/>
      <c r="I535" s="36"/>
      <c r="J535" s="10"/>
      <c r="K535" s="10"/>
      <c r="L535" s="10"/>
      <c r="M535" s="11"/>
      <c r="N535" s="10"/>
      <c r="O535" s="11"/>
      <c r="P535" s="9"/>
      <c r="Q535" s="10"/>
      <c r="R535" s="3"/>
      <c r="S535" s="3"/>
      <c r="T535" s="3"/>
      <c r="U535" s="33"/>
      <c r="V535" s="9"/>
      <c r="W535" s="13"/>
      <c r="X535" s="10"/>
      <c r="Y535" s="4"/>
      <c r="Z535" s="4"/>
      <c r="AA535" s="4"/>
      <c r="AB535" s="4"/>
      <c r="AC535" s="3"/>
      <c r="AD535" s="29"/>
    </row>
    <row r="536" spans="1:30" ht="24.95" customHeight="1" x14ac:dyDescent="0.2">
      <c r="A536" s="23" t="str">
        <f t="shared" si="48"/>
        <v>||||||</v>
      </c>
      <c r="B536" s="23" t="str">
        <f t="shared" si="49"/>
        <v>||||</v>
      </c>
      <c r="C536" s="28" t="str">
        <f t="shared" si="50"/>
        <v>|</v>
      </c>
      <c r="D536" s="10"/>
      <c r="E536" s="10"/>
      <c r="F536" s="36"/>
      <c r="G536" s="10"/>
      <c r="H536" s="10"/>
      <c r="I536" s="36"/>
      <c r="J536" s="10"/>
      <c r="K536" s="10"/>
      <c r="L536" s="10"/>
      <c r="M536" s="11"/>
      <c r="N536" s="10"/>
      <c r="O536" s="11"/>
      <c r="P536" s="9"/>
      <c r="Q536" s="10"/>
      <c r="R536" s="3"/>
      <c r="S536" s="3"/>
      <c r="T536" s="3"/>
      <c r="U536" s="33"/>
      <c r="V536" s="9"/>
      <c r="W536" s="13"/>
      <c r="X536" s="10"/>
      <c r="Y536" s="4"/>
      <c r="Z536" s="4"/>
      <c r="AA536" s="4"/>
      <c r="AB536" s="4"/>
      <c r="AC536" s="3"/>
      <c r="AD536" s="29"/>
    </row>
    <row r="537" spans="1:30" ht="24.95" customHeight="1" x14ac:dyDescent="0.2">
      <c r="A537" s="23" t="str">
        <f t="shared" si="48"/>
        <v>||||||</v>
      </c>
      <c r="B537" s="23" t="str">
        <f t="shared" si="49"/>
        <v>||||</v>
      </c>
      <c r="C537" s="28" t="str">
        <f t="shared" si="50"/>
        <v>|</v>
      </c>
      <c r="D537" s="10"/>
      <c r="E537" s="10"/>
      <c r="F537" s="36"/>
      <c r="G537" s="10"/>
      <c r="H537" s="10"/>
      <c r="I537" s="36"/>
      <c r="J537" s="10"/>
      <c r="K537" s="10"/>
      <c r="L537" s="10"/>
      <c r="M537" s="11"/>
      <c r="N537" s="10"/>
      <c r="O537" s="11"/>
      <c r="P537" s="9"/>
      <c r="Q537" s="10"/>
      <c r="R537" s="3"/>
      <c r="S537" s="3"/>
      <c r="T537" s="3"/>
      <c r="U537" s="33"/>
      <c r="V537" s="9"/>
      <c r="W537" s="13"/>
      <c r="X537" s="10"/>
      <c r="Y537" s="4"/>
      <c r="Z537" s="4"/>
      <c r="AA537" s="4"/>
      <c r="AB537" s="4"/>
      <c r="AC537" s="3"/>
      <c r="AD537" s="29"/>
    </row>
    <row r="538" spans="1:30" ht="24.95" customHeight="1" x14ac:dyDescent="0.2">
      <c r="A538" s="23" t="str">
        <f t="shared" si="48"/>
        <v>||||||</v>
      </c>
      <c r="B538" s="23" t="str">
        <f t="shared" si="49"/>
        <v>||||</v>
      </c>
      <c r="C538" s="28" t="str">
        <f t="shared" si="50"/>
        <v>|</v>
      </c>
      <c r="D538" s="10"/>
      <c r="E538" s="10"/>
      <c r="F538" s="36"/>
      <c r="G538" s="10"/>
      <c r="H538" s="10"/>
      <c r="I538" s="36"/>
      <c r="J538" s="10"/>
      <c r="K538" s="10"/>
      <c r="L538" s="10"/>
      <c r="M538" s="11"/>
      <c r="N538" s="10"/>
      <c r="O538" s="11"/>
      <c r="P538" s="9"/>
      <c r="Q538" s="10"/>
      <c r="R538" s="3"/>
      <c r="S538" s="3"/>
      <c r="T538" s="3"/>
      <c r="U538" s="33"/>
      <c r="V538" s="9"/>
      <c r="W538" s="13"/>
      <c r="X538" s="10"/>
      <c r="Y538" s="4"/>
      <c r="Z538" s="4"/>
      <c r="AA538" s="4"/>
      <c r="AB538" s="4"/>
      <c r="AC538" s="3"/>
      <c r="AD538" s="29"/>
    </row>
    <row r="539" spans="1:30" ht="24.95" customHeight="1" x14ac:dyDescent="0.2">
      <c r="A539" s="23" t="str">
        <f t="shared" si="48"/>
        <v>||||||</v>
      </c>
      <c r="B539" s="23" t="str">
        <f t="shared" si="49"/>
        <v>||||</v>
      </c>
      <c r="C539" s="28" t="str">
        <f t="shared" si="50"/>
        <v>|</v>
      </c>
      <c r="D539" s="10"/>
      <c r="E539" s="10"/>
      <c r="F539" s="36"/>
      <c r="G539" s="10"/>
      <c r="H539" s="10"/>
      <c r="I539" s="36"/>
      <c r="J539" s="10"/>
      <c r="K539" s="10"/>
      <c r="L539" s="10"/>
      <c r="M539" s="11"/>
      <c r="N539" s="10"/>
      <c r="O539" s="11"/>
      <c r="P539" s="9"/>
      <c r="Q539" s="10"/>
      <c r="R539" s="3"/>
      <c r="S539" s="3"/>
      <c r="T539" s="3"/>
      <c r="U539" s="33"/>
      <c r="V539" s="9"/>
      <c r="W539" s="13"/>
      <c r="X539" s="10"/>
      <c r="Y539" s="4"/>
      <c r="Z539" s="4"/>
      <c r="AA539" s="4"/>
      <c r="AB539" s="4"/>
      <c r="AC539" s="3"/>
      <c r="AD539" s="29"/>
    </row>
    <row r="540" spans="1:30" ht="24.95" customHeight="1" x14ac:dyDescent="0.2">
      <c r="A540" s="23" t="str">
        <f t="shared" si="48"/>
        <v>||||||</v>
      </c>
      <c r="B540" s="23" t="str">
        <f t="shared" si="49"/>
        <v>||||</v>
      </c>
      <c r="C540" s="28" t="str">
        <f t="shared" si="50"/>
        <v>|</v>
      </c>
      <c r="D540" s="10"/>
      <c r="E540" s="10"/>
      <c r="F540" s="36"/>
      <c r="G540" s="10"/>
      <c r="H540" s="10"/>
      <c r="I540" s="36"/>
      <c r="J540" s="10"/>
      <c r="K540" s="10"/>
      <c r="L540" s="10"/>
      <c r="M540" s="11"/>
      <c r="N540" s="10"/>
      <c r="O540" s="11"/>
      <c r="P540" s="9"/>
      <c r="Q540" s="10"/>
      <c r="R540" s="3"/>
      <c r="S540" s="3"/>
      <c r="T540" s="3"/>
      <c r="U540" s="33"/>
      <c r="V540" s="9"/>
      <c r="W540" s="13"/>
      <c r="X540" s="10"/>
      <c r="Y540" s="4"/>
      <c r="Z540" s="4"/>
      <c r="AA540" s="4"/>
      <c r="AB540" s="4"/>
      <c r="AC540" s="3"/>
      <c r="AD540" s="29"/>
    </row>
    <row r="541" spans="1:30" ht="24.95" customHeight="1" x14ac:dyDescent="0.2">
      <c r="A541" s="23" t="str">
        <f t="shared" si="48"/>
        <v>||||||</v>
      </c>
      <c r="B541" s="23" t="str">
        <f t="shared" si="49"/>
        <v>||||</v>
      </c>
      <c r="C541" s="28" t="str">
        <f t="shared" si="50"/>
        <v>|</v>
      </c>
      <c r="D541" s="10"/>
      <c r="E541" s="10"/>
      <c r="F541" s="36"/>
      <c r="G541" s="10"/>
      <c r="H541" s="10"/>
      <c r="I541" s="36"/>
      <c r="J541" s="10"/>
      <c r="K541" s="10"/>
      <c r="L541" s="10"/>
      <c r="M541" s="11"/>
      <c r="N541" s="10"/>
      <c r="O541" s="11"/>
      <c r="P541" s="9"/>
      <c r="Q541" s="10"/>
      <c r="R541" s="3"/>
      <c r="S541" s="3"/>
      <c r="T541" s="3"/>
      <c r="U541" s="33"/>
      <c r="V541" s="9"/>
      <c r="W541" s="13"/>
      <c r="X541" s="10"/>
      <c r="Y541" s="4"/>
      <c r="Z541" s="4"/>
      <c r="AA541" s="4"/>
      <c r="AB541" s="4"/>
      <c r="AC541" s="3"/>
      <c r="AD541" s="29"/>
    </row>
    <row r="542" spans="1:30" ht="24.95" customHeight="1" x14ac:dyDescent="0.2">
      <c r="A542" s="23" t="str">
        <f t="shared" si="48"/>
        <v>||||||</v>
      </c>
      <c r="B542" s="23" t="str">
        <f t="shared" si="49"/>
        <v>||||</v>
      </c>
      <c r="C542" s="28" t="str">
        <f t="shared" si="50"/>
        <v>|</v>
      </c>
      <c r="D542" s="10"/>
      <c r="E542" s="10"/>
      <c r="F542" s="36"/>
      <c r="G542" s="10"/>
      <c r="H542" s="10"/>
      <c r="I542" s="36"/>
      <c r="J542" s="10"/>
      <c r="K542" s="10"/>
      <c r="L542" s="10"/>
      <c r="M542" s="11"/>
      <c r="N542" s="10"/>
      <c r="O542" s="11"/>
      <c r="P542" s="9"/>
      <c r="Q542" s="10"/>
      <c r="R542" s="3"/>
      <c r="S542" s="3"/>
      <c r="T542" s="3"/>
      <c r="U542" s="33"/>
      <c r="V542" s="9"/>
      <c r="W542" s="13"/>
      <c r="X542" s="10"/>
      <c r="Y542" s="4"/>
      <c r="Z542" s="4"/>
      <c r="AA542" s="4"/>
      <c r="AB542" s="4"/>
      <c r="AC542" s="3"/>
      <c r="AD542" s="29"/>
    </row>
    <row r="543" spans="1:30" ht="24.95" customHeight="1" x14ac:dyDescent="0.2">
      <c r="A543" s="23" t="str">
        <f t="shared" si="48"/>
        <v>||||||</v>
      </c>
      <c r="B543" s="23" t="str">
        <f t="shared" si="49"/>
        <v>||||</v>
      </c>
      <c r="C543" s="28" t="str">
        <f t="shared" si="50"/>
        <v>|</v>
      </c>
      <c r="D543" s="10"/>
      <c r="E543" s="10"/>
      <c r="F543" s="36"/>
      <c r="G543" s="10"/>
      <c r="H543" s="10"/>
      <c r="I543" s="36"/>
      <c r="J543" s="10"/>
      <c r="K543" s="10"/>
      <c r="L543" s="10"/>
      <c r="M543" s="11"/>
      <c r="N543" s="10"/>
      <c r="O543" s="11"/>
      <c r="P543" s="9"/>
      <c r="Q543" s="10"/>
      <c r="R543" s="3"/>
      <c r="S543" s="3"/>
      <c r="T543" s="3"/>
      <c r="U543" s="33"/>
      <c r="V543" s="9"/>
      <c r="W543" s="13"/>
      <c r="X543" s="10"/>
      <c r="Y543" s="4"/>
      <c r="Z543" s="4"/>
      <c r="AA543" s="4"/>
      <c r="AB543" s="4"/>
      <c r="AC543" s="3"/>
      <c r="AD543" s="29"/>
    </row>
    <row r="544" spans="1:30" ht="24.95" customHeight="1" x14ac:dyDescent="0.2">
      <c r="A544" s="23" t="str">
        <f t="shared" si="48"/>
        <v>||||||</v>
      </c>
      <c r="B544" s="23" t="str">
        <f t="shared" si="49"/>
        <v>||||</v>
      </c>
      <c r="C544" s="28" t="str">
        <f t="shared" si="50"/>
        <v>|</v>
      </c>
      <c r="D544" s="10"/>
      <c r="E544" s="10"/>
      <c r="F544" s="36"/>
      <c r="G544" s="10"/>
      <c r="H544" s="10"/>
      <c r="I544" s="36"/>
      <c r="J544" s="10"/>
      <c r="K544" s="10"/>
      <c r="L544" s="10"/>
      <c r="M544" s="11"/>
      <c r="N544" s="10"/>
      <c r="O544" s="11"/>
      <c r="P544" s="9"/>
      <c r="Q544" s="10"/>
      <c r="R544" s="3"/>
      <c r="S544" s="3"/>
      <c r="T544" s="3"/>
      <c r="U544" s="33"/>
      <c r="V544" s="9"/>
      <c r="W544" s="13"/>
      <c r="X544" s="10"/>
      <c r="Y544" s="4"/>
      <c r="Z544" s="4"/>
      <c r="AA544" s="4"/>
      <c r="AB544" s="4"/>
      <c r="AC544" s="3"/>
      <c r="AD544" s="29"/>
    </row>
    <row r="545" spans="1:30" ht="24.95" customHeight="1" x14ac:dyDescent="0.2">
      <c r="A545" s="23" t="str">
        <f t="shared" si="48"/>
        <v>||||||</v>
      </c>
      <c r="B545" s="23" t="str">
        <f t="shared" si="49"/>
        <v>||||</v>
      </c>
      <c r="C545" s="28" t="str">
        <f t="shared" si="50"/>
        <v>|</v>
      </c>
      <c r="D545" s="10"/>
      <c r="E545" s="10"/>
      <c r="F545" s="36"/>
      <c r="G545" s="10"/>
      <c r="H545" s="10"/>
      <c r="I545" s="36"/>
      <c r="J545" s="10"/>
      <c r="K545" s="10"/>
      <c r="L545" s="10"/>
      <c r="M545" s="11"/>
      <c r="N545" s="10"/>
      <c r="O545" s="11"/>
      <c r="P545" s="9"/>
      <c r="Q545" s="10"/>
      <c r="R545" s="3"/>
      <c r="S545" s="3"/>
      <c r="T545" s="3"/>
      <c r="U545" s="33"/>
      <c r="V545" s="9"/>
      <c r="W545" s="13"/>
      <c r="X545" s="10"/>
      <c r="Y545" s="4"/>
      <c r="Z545" s="4"/>
      <c r="AA545" s="4"/>
      <c r="AB545" s="4"/>
      <c r="AC545" s="3"/>
      <c r="AD545" s="29"/>
    </row>
    <row r="546" spans="1:30" ht="24.95" customHeight="1" x14ac:dyDescent="0.2">
      <c r="A546" s="23" t="str">
        <f t="shared" si="48"/>
        <v>||||||</v>
      </c>
      <c r="B546" s="23" t="str">
        <f t="shared" si="49"/>
        <v>||||</v>
      </c>
      <c r="C546" s="28" t="str">
        <f t="shared" si="50"/>
        <v>|</v>
      </c>
      <c r="D546" s="10"/>
      <c r="E546" s="10"/>
      <c r="F546" s="36"/>
      <c r="G546" s="10"/>
      <c r="H546" s="10"/>
      <c r="I546" s="36"/>
      <c r="J546" s="10"/>
      <c r="K546" s="10"/>
      <c r="L546" s="10"/>
      <c r="M546" s="11"/>
      <c r="N546" s="10"/>
      <c r="O546" s="11"/>
      <c r="P546" s="9"/>
      <c r="Q546" s="10"/>
      <c r="R546" s="3"/>
      <c r="S546" s="3"/>
      <c r="T546" s="3"/>
      <c r="U546" s="33"/>
      <c r="V546" s="9"/>
      <c r="W546" s="13"/>
      <c r="X546" s="10"/>
      <c r="Y546" s="4"/>
      <c r="Z546" s="4"/>
      <c r="AA546" s="4"/>
      <c r="AB546" s="4"/>
      <c r="AC546" s="3"/>
      <c r="AD546" s="29"/>
    </row>
    <row r="547" spans="1:30" ht="24.95" customHeight="1" x14ac:dyDescent="0.2">
      <c r="A547" s="23" t="str">
        <f t="shared" si="48"/>
        <v>||||||</v>
      </c>
      <c r="B547" s="23" t="str">
        <f t="shared" si="49"/>
        <v>||||</v>
      </c>
      <c r="C547" s="28" t="str">
        <f t="shared" si="50"/>
        <v>|</v>
      </c>
      <c r="D547" s="10"/>
      <c r="E547" s="10"/>
      <c r="F547" s="36"/>
      <c r="G547" s="10"/>
      <c r="H547" s="10"/>
      <c r="I547" s="36"/>
      <c r="J547" s="10"/>
      <c r="K547" s="10"/>
      <c r="L547" s="10"/>
      <c r="M547" s="11"/>
      <c r="N547" s="10"/>
      <c r="O547" s="11"/>
      <c r="P547" s="9"/>
      <c r="Q547" s="10"/>
      <c r="R547" s="3"/>
      <c r="S547" s="3"/>
      <c r="T547" s="3"/>
      <c r="U547" s="33"/>
      <c r="V547" s="9"/>
      <c r="W547" s="13"/>
      <c r="X547" s="10"/>
      <c r="Y547" s="4"/>
      <c r="Z547" s="4"/>
      <c r="AA547" s="4"/>
      <c r="AB547" s="4"/>
      <c r="AC547" s="3"/>
      <c r="AD547" s="29"/>
    </row>
    <row r="548" spans="1:30" ht="24.95" customHeight="1" x14ac:dyDescent="0.2">
      <c r="A548" s="23" t="str">
        <f t="shared" si="48"/>
        <v>||||||</v>
      </c>
      <c r="B548" s="23" t="str">
        <f t="shared" si="49"/>
        <v>||||</v>
      </c>
      <c r="C548" s="28" t="str">
        <f t="shared" si="50"/>
        <v>|</v>
      </c>
      <c r="D548" s="10"/>
      <c r="E548" s="10"/>
      <c r="F548" s="36"/>
      <c r="G548" s="10"/>
      <c r="H548" s="10"/>
      <c r="I548" s="36"/>
      <c r="J548" s="10"/>
      <c r="K548" s="10"/>
      <c r="L548" s="10"/>
      <c r="M548" s="11"/>
      <c r="N548" s="10"/>
      <c r="O548" s="11"/>
      <c r="P548" s="9"/>
      <c r="Q548" s="10"/>
      <c r="R548" s="3"/>
      <c r="S548" s="3"/>
      <c r="T548" s="3"/>
      <c r="U548" s="33"/>
      <c r="V548" s="9"/>
      <c r="W548" s="13"/>
      <c r="X548" s="10"/>
      <c r="Y548" s="4"/>
      <c r="Z548" s="4"/>
      <c r="AA548" s="4"/>
      <c r="AB548" s="4"/>
      <c r="AC548" s="3"/>
      <c r="AD548" s="29"/>
    </row>
    <row r="549" spans="1:30" ht="24.95" customHeight="1" x14ac:dyDescent="0.2">
      <c r="A549" s="23" t="str">
        <f t="shared" si="48"/>
        <v>||||||</v>
      </c>
      <c r="B549" s="23" t="str">
        <f t="shared" si="49"/>
        <v>||||</v>
      </c>
      <c r="C549" s="28" t="str">
        <f t="shared" si="50"/>
        <v>|</v>
      </c>
      <c r="D549" s="10"/>
      <c r="E549" s="10"/>
      <c r="F549" s="36"/>
      <c r="G549" s="10"/>
      <c r="H549" s="10"/>
      <c r="I549" s="36"/>
      <c r="J549" s="10"/>
      <c r="K549" s="10"/>
      <c r="L549" s="10"/>
      <c r="M549" s="11"/>
      <c r="N549" s="10"/>
      <c r="O549" s="11"/>
      <c r="P549" s="9"/>
      <c r="Q549" s="10"/>
      <c r="R549" s="3"/>
      <c r="S549" s="3"/>
      <c r="T549" s="3"/>
      <c r="U549" s="33"/>
      <c r="V549" s="9"/>
      <c r="W549" s="13"/>
      <c r="X549" s="10"/>
      <c r="Y549" s="4"/>
      <c r="Z549" s="4"/>
      <c r="AA549" s="4"/>
      <c r="AB549" s="4"/>
      <c r="AC549" s="3"/>
      <c r="AD549" s="29"/>
    </row>
    <row r="550" spans="1:30" ht="24.95" customHeight="1" x14ac:dyDescent="0.2">
      <c r="A550" s="23" t="str">
        <f t="shared" si="48"/>
        <v>||||||</v>
      </c>
      <c r="B550" s="23" t="str">
        <f t="shared" si="49"/>
        <v>||||</v>
      </c>
      <c r="C550" s="28" t="str">
        <f t="shared" si="50"/>
        <v>|</v>
      </c>
      <c r="D550" s="10"/>
      <c r="E550" s="10"/>
      <c r="F550" s="36"/>
      <c r="G550" s="10"/>
      <c r="H550" s="10"/>
      <c r="I550" s="36"/>
      <c r="J550" s="10"/>
      <c r="K550" s="10"/>
      <c r="L550" s="10"/>
      <c r="M550" s="11"/>
      <c r="N550" s="10"/>
      <c r="O550" s="11"/>
      <c r="P550" s="9"/>
      <c r="Q550" s="10"/>
      <c r="R550" s="3"/>
      <c r="S550" s="3"/>
      <c r="T550" s="3"/>
      <c r="U550" s="33"/>
      <c r="V550" s="9"/>
      <c r="W550" s="13"/>
      <c r="X550" s="10"/>
      <c r="Y550" s="4"/>
      <c r="Z550" s="4"/>
      <c r="AA550" s="4"/>
      <c r="AB550" s="4"/>
      <c r="AC550" s="3"/>
      <c r="AD550" s="29"/>
    </row>
    <row r="551" spans="1:30" ht="24.95" customHeight="1" x14ac:dyDescent="0.2">
      <c r="A551" s="23" t="str">
        <f t="shared" si="48"/>
        <v>||||||</v>
      </c>
      <c r="B551" s="23" t="str">
        <f t="shared" si="49"/>
        <v>||||</v>
      </c>
      <c r="C551" s="28" t="str">
        <f t="shared" si="50"/>
        <v>|</v>
      </c>
      <c r="D551" s="10"/>
      <c r="E551" s="10"/>
      <c r="F551" s="36"/>
      <c r="G551" s="10"/>
      <c r="H551" s="10"/>
      <c r="I551" s="36"/>
      <c r="J551" s="10"/>
      <c r="K551" s="10"/>
      <c r="L551" s="10"/>
      <c r="M551" s="11"/>
      <c r="N551" s="10"/>
      <c r="O551" s="11"/>
      <c r="P551" s="9"/>
      <c r="Q551" s="10"/>
      <c r="R551" s="3"/>
      <c r="S551" s="3"/>
      <c r="T551" s="3"/>
      <c r="U551" s="33"/>
      <c r="V551" s="9"/>
      <c r="W551" s="13"/>
      <c r="X551" s="10"/>
      <c r="Y551" s="4"/>
      <c r="Z551" s="4"/>
      <c r="AA551" s="4"/>
      <c r="AB551" s="4"/>
      <c r="AC551" s="3"/>
      <c r="AD551" s="29"/>
    </row>
    <row r="552" spans="1:30" ht="24.95" customHeight="1" x14ac:dyDescent="0.2">
      <c r="A552" s="23" t="str">
        <f t="shared" si="48"/>
        <v>||||||</v>
      </c>
      <c r="B552" s="23" t="str">
        <f t="shared" si="49"/>
        <v>||||</v>
      </c>
      <c r="C552" s="28" t="str">
        <f t="shared" si="50"/>
        <v>|</v>
      </c>
      <c r="D552" s="10"/>
      <c r="E552" s="10"/>
      <c r="F552" s="36"/>
      <c r="G552" s="10"/>
      <c r="H552" s="10"/>
      <c r="I552" s="36"/>
      <c r="J552" s="10"/>
      <c r="K552" s="10"/>
      <c r="L552" s="10"/>
      <c r="M552" s="11"/>
      <c r="N552" s="10"/>
      <c r="O552" s="11"/>
      <c r="P552" s="9"/>
      <c r="Q552" s="10"/>
      <c r="R552" s="3"/>
      <c r="S552" s="3"/>
      <c r="T552" s="3"/>
      <c r="U552" s="33"/>
      <c r="V552" s="9"/>
      <c r="W552" s="13"/>
      <c r="X552" s="10"/>
      <c r="Y552" s="4"/>
      <c r="Z552" s="4"/>
      <c r="AA552" s="4"/>
      <c r="AB552" s="4"/>
      <c r="AC552" s="3"/>
      <c r="AD552" s="29"/>
    </row>
    <row r="553" spans="1:30" ht="24.95" customHeight="1" x14ac:dyDescent="0.2">
      <c r="A553" s="23" t="str">
        <f t="shared" si="48"/>
        <v>||||||</v>
      </c>
      <c r="B553" s="23" t="str">
        <f t="shared" si="49"/>
        <v>||||</v>
      </c>
      <c r="C553" s="28" t="str">
        <f t="shared" si="50"/>
        <v>|</v>
      </c>
      <c r="D553" s="10"/>
      <c r="E553" s="10"/>
      <c r="F553" s="36"/>
      <c r="G553" s="10"/>
      <c r="H553" s="10"/>
      <c r="I553" s="36"/>
      <c r="J553" s="10"/>
      <c r="K553" s="10"/>
      <c r="L553" s="10"/>
      <c r="M553" s="11"/>
      <c r="N553" s="10"/>
      <c r="O553" s="11"/>
      <c r="P553" s="9"/>
      <c r="Q553" s="10"/>
      <c r="R553" s="3"/>
      <c r="S553" s="3"/>
      <c r="T553" s="3"/>
      <c r="U553" s="33"/>
      <c r="V553" s="9"/>
      <c r="W553" s="13"/>
      <c r="X553" s="10"/>
      <c r="Y553" s="4"/>
      <c r="Z553" s="4"/>
      <c r="AA553" s="4"/>
      <c r="AB553" s="4"/>
      <c r="AC553" s="3"/>
      <c r="AD553" s="29"/>
    </row>
    <row r="554" spans="1:30" ht="24.95" customHeight="1" x14ac:dyDescent="0.2">
      <c r="A554" s="23" t="str">
        <f t="shared" si="48"/>
        <v>||||||</v>
      </c>
      <c r="B554" s="23" t="str">
        <f t="shared" si="49"/>
        <v>||||</v>
      </c>
      <c r="C554" s="28" t="str">
        <f t="shared" si="50"/>
        <v>|</v>
      </c>
      <c r="D554" s="10"/>
      <c r="E554" s="10"/>
      <c r="F554" s="36"/>
      <c r="G554" s="10"/>
      <c r="H554" s="10"/>
      <c r="I554" s="36"/>
      <c r="J554" s="10"/>
      <c r="K554" s="10"/>
      <c r="L554" s="10"/>
      <c r="M554" s="11"/>
      <c r="N554" s="10"/>
      <c r="O554" s="11"/>
      <c r="P554" s="9"/>
      <c r="Q554" s="10"/>
      <c r="R554" s="3"/>
      <c r="S554" s="3"/>
      <c r="T554" s="3"/>
      <c r="U554" s="33"/>
      <c r="V554" s="9"/>
      <c r="W554" s="13"/>
      <c r="X554" s="10"/>
      <c r="Y554" s="4"/>
      <c r="Z554" s="4"/>
      <c r="AA554" s="4"/>
      <c r="AB554" s="4"/>
      <c r="AC554" s="3"/>
      <c r="AD554" s="29"/>
    </row>
    <row r="555" spans="1:30" ht="24.95" customHeight="1" x14ac:dyDescent="0.2">
      <c r="A555" s="23" t="str">
        <f t="shared" si="48"/>
        <v>||||||</v>
      </c>
      <c r="B555" s="23" t="str">
        <f t="shared" si="49"/>
        <v>||||</v>
      </c>
      <c r="C555" s="28" t="str">
        <f t="shared" si="50"/>
        <v>|</v>
      </c>
      <c r="D555" s="10"/>
      <c r="E555" s="10"/>
      <c r="F555" s="36"/>
      <c r="G555" s="10"/>
      <c r="H555" s="10"/>
      <c r="I555" s="36"/>
      <c r="J555" s="10"/>
      <c r="K555" s="10"/>
      <c r="L555" s="10"/>
      <c r="M555" s="11"/>
      <c r="N555" s="10"/>
      <c r="O555" s="11"/>
      <c r="P555" s="9"/>
      <c r="Q555" s="10"/>
      <c r="R555" s="3"/>
      <c r="S555" s="3"/>
      <c r="T555" s="3"/>
      <c r="U555" s="33"/>
      <c r="V555" s="9"/>
      <c r="W555" s="13"/>
      <c r="X555" s="10"/>
      <c r="Y555" s="4"/>
      <c r="Z555" s="4"/>
      <c r="AA555" s="4"/>
      <c r="AB555" s="4"/>
      <c r="AC555" s="3"/>
      <c r="AD555" s="29"/>
    </row>
    <row r="556" spans="1:30" ht="24.95" customHeight="1" x14ac:dyDescent="0.2">
      <c r="A556" s="23" t="str">
        <f t="shared" si="48"/>
        <v>||||||</v>
      </c>
      <c r="B556" s="23" t="str">
        <f t="shared" si="49"/>
        <v>||||</v>
      </c>
      <c r="C556" s="28" t="str">
        <f t="shared" si="50"/>
        <v>|</v>
      </c>
      <c r="D556" s="10"/>
      <c r="E556" s="10"/>
      <c r="F556" s="36"/>
      <c r="G556" s="10"/>
      <c r="H556" s="10"/>
      <c r="I556" s="36"/>
      <c r="J556" s="10"/>
      <c r="K556" s="10"/>
      <c r="L556" s="10"/>
      <c r="M556" s="11"/>
      <c r="N556" s="10"/>
      <c r="O556" s="11"/>
      <c r="P556" s="9"/>
      <c r="Q556" s="10"/>
      <c r="R556" s="3"/>
      <c r="S556" s="3"/>
      <c r="T556" s="3"/>
      <c r="U556" s="33"/>
      <c r="V556" s="9"/>
      <c r="W556" s="13"/>
      <c r="X556" s="10"/>
      <c r="Y556" s="4"/>
      <c r="Z556" s="4"/>
      <c r="AA556" s="4"/>
      <c r="AB556" s="4"/>
      <c r="AC556" s="3"/>
      <c r="AD556" s="29"/>
    </row>
    <row r="557" spans="1:30" ht="24.95" customHeight="1" x14ac:dyDescent="0.2">
      <c r="A557" s="23" t="str">
        <f t="shared" si="48"/>
        <v>||||||</v>
      </c>
      <c r="B557" s="23" t="str">
        <f t="shared" si="49"/>
        <v>||||</v>
      </c>
      <c r="C557" s="28" t="str">
        <f t="shared" si="50"/>
        <v>|</v>
      </c>
      <c r="D557" s="10"/>
      <c r="E557" s="10"/>
      <c r="F557" s="36"/>
      <c r="G557" s="10"/>
      <c r="H557" s="10"/>
      <c r="I557" s="36"/>
      <c r="J557" s="10"/>
      <c r="K557" s="10"/>
      <c r="L557" s="10"/>
      <c r="M557" s="11"/>
      <c r="N557" s="10"/>
      <c r="O557" s="11"/>
      <c r="P557" s="9"/>
      <c r="Q557" s="10"/>
      <c r="R557" s="3"/>
      <c r="S557" s="3"/>
      <c r="T557" s="3"/>
      <c r="U557" s="33"/>
      <c r="V557" s="9"/>
      <c r="W557" s="13"/>
      <c r="X557" s="10"/>
      <c r="Y557" s="4"/>
      <c r="Z557" s="4"/>
      <c r="AA557" s="4"/>
      <c r="AB557" s="4"/>
      <c r="AC557" s="3"/>
      <c r="AD557" s="29"/>
    </row>
    <row r="558" spans="1:30" ht="24.95" customHeight="1" x14ac:dyDescent="0.2">
      <c r="A558" s="23" t="str">
        <f t="shared" si="48"/>
        <v>||||||</v>
      </c>
      <c r="B558" s="23" t="str">
        <f t="shared" si="49"/>
        <v>||||</v>
      </c>
      <c r="C558" s="28" t="str">
        <f t="shared" si="50"/>
        <v>|</v>
      </c>
      <c r="D558" s="10"/>
      <c r="E558" s="10"/>
      <c r="F558" s="36"/>
      <c r="G558" s="10"/>
      <c r="H558" s="10"/>
      <c r="I558" s="36"/>
      <c r="J558" s="10"/>
      <c r="K558" s="10"/>
      <c r="L558" s="10"/>
      <c r="M558" s="11"/>
      <c r="N558" s="10"/>
      <c r="O558" s="11"/>
      <c r="P558" s="9"/>
      <c r="Q558" s="10"/>
      <c r="R558" s="3"/>
      <c r="S558" s="3"/>
      <c r="T558" s="3"/>
      <c r="U558" s="33"/>
      <c r="V558" s="9"/>
      <c r="W558" s="13"/>
      <c r="X558" s="10"/>
      <c r="Y558" s="4"/>
      <c r="Z558" s="4"/>
      <c r="AA558" s="4"/>
      <c r="AB558" s="4"/>
      <c r="AC558" s="3"/>
      <c r="AD558" s="29"/>
    </row>
    <row r="559" spans="1:30" ht="24.95" customHeight="1" x14ac:dyDescent="0.2">
      <c r="A559" s="23" t="str">
        <f t="shared" si="48"/>
        <v>||||||</v>
      </c>
      <c r="B559" s="23" t="str">
        <f t="shared" si="49"/>
        <v>||||</v>
      </c>
      <c r="C559" s="28" t="str">
        <f t="shared" si="50"/>
        <v>|</v>
      </c>
      <c r="D559" s="10"/>
      <c r="E559" s="10"/>
      <c r="F559" s="36"/>
      <c r="G559" s="10"/>
      <c r="H559" s="10"/>
      <c r="I559" s="36"/>
      <c r="J559" s="10"/>
      <c r="K559" s="10"/>
      <c r="L559" s="10"/>
      <c r="M559" s="11"/>
      <c r="N559" s="10"/>
      <c r="O559" s="11"/>
      <c r="P559" s="9"/>
      <c r="Q559" s="10"/>
      <c r="R559" s="3"/>
      <c r="S559" s="3"/>
      <c r="T559" s="3"/>
      <c r="U559" s="33"/>
      <c r="V559" s="9"/>
      <c r="W559" s="13"/>
      <c r="X559" s="10"/>
      <c r="Y559" s="4"/>
      <c r="Z559" s="4"/>
      <c r="AA559" s="4"/>
      <c r="AB559" s="4"/>
      <c r="AC559" s="3"/>
      <c r="AD559" s="29"/>
    </row>
    <row r="560" spans="1:30" ht="24.95" customHeight="1" x14ac:dyDescent="0.2">
      <c r="A560" s="23" t="str">
        <f t="shared" si="48"/>
        <v>||||||</v>
      </c>
      <c r="B560" s="23" t="str">
        <f t="shared" si="49"/>
        <v>||||</v>
      </c>
      <c r="C560" s="28" t="str">
        <f t="shared" si="50"/>
        <v>|</v>
      </c>
      <c r="D560" s="10"/>
      <c r="E560" s="10"/>
      <c r="F560" s="36"/>
      <c r="G560" s="10"/>
      <c r="H560" s="10"/>
      <c r="I560" s="36"/>
      <c r="J560" s="10"/>
      <c r="K560" s="10"/>
      <c r="L560" s="10"/>
      <c r="M560" s="11"/>
      <c r="N560" s="10"/>
      <c r="O560" s="11"/>
      <c r="P560" s="9"/>
      <c r="Q560" s="10"/>
      <c r="R560" s="3"/>
      <c r="S560" s="3"/>
      <c r="T560" s="3"/>
      <c r="U560" s="33"/>
      <c r="V560" s="9"/>
      <c r="W560" s="13"/>
      <c r="X560" s="10"/>
      <c r="Y560" s="4"/>
      <c r="Z560" s="4"/>
      <c r="AA560" s="4"/>
      <c r="AB560" s="4"/>
      <c r="AC560" s="3"/>
      <c r="AD560" s="29"/>
    </row>
    <row r="561" spans="1:30" ht="24.95" customHeight="1" x14ac:dyDescent="0.2">
      <c r="A561" s="23" t="str">
        <f t="shared" si="48"/>
        <v>||||||</v>
      </c>
      <c r="B561" s="23" t="str">
        <f t="shared" si="49"/>
        <v>||||</v>
      </c>
      <c r="C561" s="28" t="str">
        <f t="shared" si="50"/>
        <v>|</v>
      </c>
      <c r="D561" s="10"/>
      <c r="E561" s="10"/>
      <c r="F561" s="36"/>
      <c r="G561" s="10"/>
      <c r="H561" s="10"/>
      <c r="I561" s="36"/>
      <c r="J561" s="10"/>
      <c r="K561" s="10"/>
      <c r="L561" s="10"/>
      <c r="M561" s="11"/>
      <c r="N561" s="10"/>
      <c r="O561" s="11"/>
      <c r="P561" s="9"/>
      <c r="Q561" s="10"/>
      <c r="R561" s="3"/>
      <c r="S561" s="3"/>
      <c r="T561" s="3"/>
      <c r="U561" s="33"/>
      <c r="V561" s="9"/>
      <c r="W561" s="13"/>
      <c r="X561" s="10"/>
      <c r="Y561" s="4"/>
      <c r="Z561" s="4"/>
      <c r="AA561" s="4"/>
      <c r="AB561" s="4"/>
      <c r="AC561" s="3"/>
      <c r="AD561" s="29"/>
    </row>
    <row r="562" spans="1:30" ht="24.95" customHeight="1" x14ac:dyDescent="0.2">
      <c r="A562" s="23" t="str">
        <f t="shared" si="48"/>
        <v>||||||</v>
      </c>
      <c r="B562" s="23" t="str">
        <f t="shared" si="49"/>
        <v>||||</v>
      </c>
      <c r="C562" s="28" t="str">
        <f t="shared" si="50"/>
        <v>|</v>
      </c>
      <c r="D562" s="10"/>
      <c r="E562" s="10"/>
      <c r="F562" s="36"/>
      <c r="G562" s="10"/>
      <c r="H562" s="10"/>
      <c r="I562" s="36"/>
      <c r="J562" s="10"/>
      <c r="K562" s="10"/>
      <c r="L562" s="10"/>
      <c r="M562" s="11"/>
      <c r="N562" s="10"/>
      <c r="O562" s="11"/>
      <c r="P562" s="9"/>
      <c r="Q562" s="10"/>
      <c r="R562" s="3"/>
      <c r="S562" s="3"/>
      <c r="T562" s="3"/>
      <c r="U562" s="33"/>
      <c r="V562" s="9"/>
      <c r="W562" s="13"/>
      <c r="X562" s="10"/>
      <c r="Y562" s="4"/>
      <c r="Z562" s="4"/>
      <c r="AA562" s="4"/>
      <c r="AB562" s="4"/>
      <c r="AC562" s="3"/>
      <c r="AD562" s="29"/>
    </row>
    <row r="563" spans="1:30" ht="24.95" customHeight="1" x14ac:dyDescent="0.2">
      <c r="A563" s="23" t="str">
        <f t="shared" si="48"/>
        <v>||||||</v>
      </c>
      <c r="B563" s="23" t="str">
        <f t="shared" si="49"/>
        <v>||||</v>
      </c>
      <c r="C563" s="28" t="str">
        <f t="shared" si="50"/>
        <v>|</v>
      </c>
      <c r="D563" s="10"/>
      <c r="E563" s="10"/>
      <c r="F563" s="36"/>
      <c r="G563" s="10"/>
      <c r="H563" s="10"/>
      <c r="I563" s="36"/>
      <c r="J563" s="10"/>
      <c r="K563" s="10"/>
      <c r="L563" s="10"/>
      <c r="M563" s="11"/>
      <c r="N563" s="10"/>
      <c r="O563" s="11"/>
      <c r="P563" s="9"/>
      <c r="Q563" s="10"/>
      <c r="R563" s="3"/>
      <c r="S563" s="3"/>
      <c r="T563" s="3"/>
      <c r="U563" s="33"/>
      <c r="V563" s="9"/>
      <c r="W563" s="13"/>
      <c r="X563" s="10"/>
      <c r="Y563" s="4"/>
      <c r="Z563" s="4"/>
      <c r="AA563" s="4"/>
      <c r="AB563" s="4"/>
      <c r="AC563" s="3"/>
      <c r="AD563" s="29"/>
    </row>
    <row r="564" spans="1:30" ht="24.95" customHeight="1" x14ac:dyDescent="0.2">
      <c r="A564" s="23" t="str">
        <f t="shared" si="48"/>
        <v>||||||</v>
      </c>
      <c r="B564" s="23" t="str">
        <f t="shared" si="49"/>
        <v>||||</v>
      </c>
      <c r="C564" s="28" t="str">
        <f t="shared" si="50"/>
        <v>|</v>
      </c>
      <c r="D564" s="10"/>
      <c r="E564" s="10"/>
      <c r="F564" s="36"/>
      <c r="G564" s="10"/>
      <c r="H564" s="10"/>
      <c r="I564" s="36"/>
      <c r="J564" s="10"/>
      <c r="K564" s="10"/>
      <c r="L564" s="10"/>
      <c r="M564" s="11"/>
      <c r="N564" s="10"/>
      <c r="O564" s="11"/>
      <c r="P564" s="9"/>
      <c r="Q564" s="10"/>
      <c r="R564" s="3"/>
      <c r="S564" s="3"/>
      <c r="T564" s="3"/>
      <c r="U564" s="33"/>
      <c r="V564" s="9"/>
      <c r="W564" s="13"/>
      <c r="X564" s="10"/>
      <c r="Y564" s="4"/>
      <c r="Z564" s="4"/>
      <c r="AA564" s="4"/>
      <c r="AB564" s="4"/>
      <c r="AC564" s="3"/>
      <c r="AD564" s="29"/>
    </row>
    <row r="565" spans="1:30" ht="24.95" customHeight="1" x14ac:dyDescent="0.2">
      <c r="A565" s="23" t="str">
        <f t="shared" si="48"/>
        <v>||||||</v>
      </c>
      <c r="B565" s="23" t="str">
        <f t="shared" si="49"/>
        <v>||||</v>
      </c>
      <c r="C565" s="28" t="str">
        <f t="shared" si="50"/>
        <v>|</v>
      </c>
      <c r="D565" s="10"/>
      <c r="E565" s="10"/>
      <c r="F565" s="36"/>
      <c r="G565" s="10"/>
      <c r="H565" s="10"/>
      <c r="I565" s="36"/>
      <c r="J565" s="10"/>
      <c r="K565" s="10"/>
      <c r="L565" s="10"/>
      <c r="M565" s="11"/>
      <c r="N565" s="10"/>
      <c r="O565" s="11"/>
      <c r="P565" s="9"/>
      <c r="Q565" s="10"/>
      <c r="R565" s="3"/>
      <c r="S565" s="3"/>
      <c r="T565" s="3"/>
      <c r="U565" s="33"/>
      <c r="V565" s="9"/>
      <c r="W565" s="13"/>
      <c r="X565" s="10"/>
      <c r="Y565" s="4"/>
      <c r="Z565" s="4"/>
      <c r="AA565" s="4"/>
      <c r="AB565" s="4"/>
      <c r="AC565" s="3"/>
      <c r="AD565" s="29"/>
    </row>
    <row r="566" spans="1:30" ht="24.95" customHeight="1" x14ac:dyDescent="0.2">
      <c r="A566" s="23" t="str">
        <f t="shared" si="48"/>
        <v>||||||</v>
      </c>
      <c r="B566" s="23" t="str">
        <f t="shared" si="49"/>
        <v>||||</v>
      </c>
      <c r="C566" s="28" t="str">
        <f t="shared" si="50"/>
        <v>|</v>
      </c>
      <c r="D566" s="10"/>
      <c r="E566" s="10"/>
      <c r="F566" s="36"/>
      <c r="G566" s="10"/>
      <c r="H566" s="10"/>
      <c r="I566" s="36"/>
      <c r="J566" s="10"/>
      <c r="K566" s="10"/>
      <c r="L566" s="10"/>
      <c r="M566" s="11"/>
      <c r="N566" s="10"/>
      <c r="O566" s="11"/>
      <c r="P566" s="9"/>
      <c r="Q566" s="10"/>
      <c r="R566" s="3"/>
      <c r="S566" s="3"/>
      <c r="T566" s="3"/>
      <c r="U566" s="33"/>
      <c r="V566" s="9"/>
      <c r="W566" s="13"/>
      <c r="X566" s="10"/>
      <c r="Y566" s="4"/>
      <c r="Z566" s="4"/>
      <c r="AA566" s="4"/>
      <c r="AB566" s="4"/>
      <c r="AC566" s="3"/>
      <c r="AD566" s="29"/>
    </row>
    <row r="567" spans="1:30" ht="24.95" customHeight="1" x14ac:dyDescent="0.2">
      <c r="A567" s="23" t="str">
        <f t="shared" si="48"/>
        <v>||||||</v>
      </c>
      <c r="B567" s="23" t="str">
        <f t="shared" si="49"/>
        <v>||||</v>
      </c>
      <c r="C567" s="28" t="str">
        <f t="shared" si="50"/>
        <v>|</v>
      </c>
      <c r="D567" s="10"/>
      <c r="E567" s="10"/>
      <c r="F567" s="36"/>
      <c r="G567" s="10"/>
      <c r="H567" s="10"/>
      <c r="I567" s="36"/>
      <c r="J567" s="10"/>
      <c r="K567" s="10"/>
      <c r="L567" s="10"/>
      <c r="M567" s="11"/>
      <c r="N567" s="10"/>
      <c r="O567" s="11"/>
      <c r="P567" s="9"/>
      <c r="Q567" s="10"/>
      <c r="R567" s="3"/>
      <c r="S567" s="3"/>
      <c r="T567" s="3"/>
      <c r="U567" s="33"/>
      <c r="V567" s="9"/>
      <c r="W567" s="13"/>
      <c r="X567" s="10"/>
      <c r="Y567" s="4"/>
      <c r="Z567" s="4"/>
      <c r="AA567" s="4"/>
      <c r="AB567" s="4"/>
      <c r="AC567" s="3"/>
      <c r="AD567" s="29"/>
    </row>
    <row r="568" spans="1:30" ht="24.95" customHeight="1" x14ac:dyDescent="0.2">
      <c r="A568" s="23" t="str">
        <f t="shared" ref="A568:A631" si="51">D568&amp;"|"&amp;E568&amp;"|"&amp;G568&amp;"|"&amp;H568&amp;"|"&amp;L568&amp;"|"&amp;N568&amp;"|"&amp;U568</f>
        <v>||||||</v>
      </c>
      <c r="B568" s="23" t="str">
        <f t="shared" ref="B568:B631" si="52">D568&amp;"|"&amp;E568&amp;"|"&amp;G568&amp;"|"&amp;H568&amp;"|"&amp;X568</f>
        <v>||||</v>
      </c>
      <c r="C568" s="28" t="str">
        <f t="shared" ref="C568:C631" si="53">E568&amp;"|"&amp;X568</f>
        <v>|</v>
      </c>
      <c r="D568" s="10"/>
      <c r="E568" s="10"/>
      <c r="F568" s="36"/>
      <c r="G568" s="10"/>
      <c r="H568" s="10"/>
      <c r="I568" s="36"/>
      <c r="J568" s="10"/>
      <c r="K568" s="10"/>
      <c r="L568" s="10"/>
      <c r="M568" s="11"/>
      <c r="N568" s="10"/>
      <c r="O568" s="11"/>
      <c r="P568" s="9"/>
      <c r="Q568" s="10"/>
      <c r="R568" s="3"/>
      <c r="S568" s="3"/>
      <c r="T568" s="3"/>
      <c r="U568" s="33"/>
      <c r="V568" s="9"/>
      <c r="W568" s="13"/>
      <c r="X568" s="10"/>
      <c r="Y568" s="4"/>
      <c r="Z568" s="4"/>
      <c r="AA568" s="4"/>
      <c r="AB568" s="4"/>
      <c r="AC568" s="3"/>
      <c r="AD568" s="29"/>
    </row>
    <row r="569" spans="1:30" ht="24.95" customHeight="1" x14ac:dyDescent="0.2">
      <c r="A569" s="23" t="str">
        <f t="shared" si="51"/>
        <v>||||||</v>
      </c>
      <c r="B569" s="23" t="str">
        <f t="shared" si="52"/>
        <v>||||</v>
      </c>
      <c r="C569" s="28" t="str">
        <f t="shared" si="53"/>
        <v>|</v>
      </c>
      <c r="D569" s="10"/>
      <c r="E569" s="10"/>
      <c r="F569" s="36"/>
      <c r="G569" s="10"/>
      <c r="H569" s="10"/>
      <c r="I569" s="36"/>
      <c r="J569" s="10"/>
      <c r="K569" s="10"/>
      <c r="L569" s="10"/>
      <c r="M569" s="11"/>
      <c r="N569" s="10"/>
      <c r="O569" s="11"/>
      <c r="P569" s="9"/>
      <c r="Q569" s="10"/>
      <c r="R569" s="3"/>
      <c r="S569" s="3"/>
      <c r="T569" s="3"/>
      <c r="U569" s="33"/>
      <c r="V569" s="9"/>
      <c r="W569" s="13"/>
      <c r="X569" s="10"/>
      <c r="Y569" s="4"/>
      <c r="Z569" s="4"/>
      <c r="AA569" s="4"/>
      <c r="AB569" s="4"/>
      <c r="AC569" s="3"/>
      <c r="AD569" s="29"/>
    </row>
    <row r="570" spans="1:30" ht="24.95" customHeight="1" x14ac:dyDescent="0.2">
      <c r="A570" s="23" t="str">
        <f t="shared" si="51"/>
        <v>||||||</v>
      </c>
      <c r="B570" s="23" t="str">
        <f t="shared" si="52"/>
        <v>||||</v>
      </c>
      <c r="C570" s="28" t="str">
        <f t="shared" si="53"/>
        <v>|</v>
      </c>
      <c r="D570" s="10"/>
      <c r="E570" s="10"/>
      <c r="F570" s="36"/>
      <c r="G570" s="10"/>
      <c r="H570" s="10"/>
      <c r="I570" s="36"/>
      <c r="J570" s="10"/>
      <c r="K570" s="10"/>
      <c r="L570" s="10"/>
      <c r="M570" s="11"/>
      <c r="N570" s="10"/>
      <c r="O570" s="11"/>
      <c r="P570" s="9"/>
      <c r="Q570" s="10"/>
      <c r="R570" s="3"/>
      <c r="S570" s="3"/>
      <c r="T570" s="3"/>
      <c r="U570" s="33"/>
      <c r="V570" s="9"/>
      <c r="W570" s="13"/>
      <c r="X570" s="10"/>
      <c r="Y570" s="4"/>
      <c r="Z570" s="4"/>
      <c r="AA570" s="4"/>
      <c r="AB570" s="4"/>
      <c r="AC570" s="3"/>
      <c r="AD570" s="29"/>
    </row>
    <row r="571" spans="1:30" ht="24.95" customHeight="1" x14ac:dyDescent="0.2">
      <c r="A571" s="23" t="str">
        <f t="shared" si="51"/>
        <v>||||||</v>
      </c>
      <c r="B571" s="23" t="str">
        <f t="shared" si="52"/>
        <v>||||</v>
      </c>
      <c r="C571" s="28" t="str">
        <f t="shared" si="53"/>
        <v>|</v>
      </c>
      <c r="D571" s="10"/>
      <c r="E571" s="10"/>
      <c r="F571" s="36"/>
      <c r="G571" s="10"/>
      <c r="H571" s="10"/>
      <c r="I571" s="36"/>
      <c r="J571" s="10"/>
      <c r="K571" s="10"/>
      <c r="L571" s="10"/>
      <c r="M571" s="11"/>
      <c r="N571" s="10"/>
      <c r="O571" s="11"/>
      <c r="P571" s="9"/>
      <c r="Q571" s="10"/>
      <c r="R571" s="3"/>
      <c r="S571" s="3"/>
      <c r="T571" s="3"/>
      <c r="U571" s="33"/>
      <c r="V571" s="9"/>
      <c r="W571" s="13"/>
      <c r="X571" s="10"/>
      <c r="Y571" s="4"/>
      <c r="Z571" s="4"/>
      <c r="AA571" s="4"/>
      <c r="AB571" s="4"/>
      <c r="AC571" s="3"/>
      <c r="AD571" s="29"/>
    </row>
    <row r="572" spans="1:30" ht="24.95" customHeight="1" x14ac:dyDescent="0.2">
      <c r="A572" s="23" t="str">
        <f t="shared" si="51"/>
        <v>||||||</v>
      </c>
      <c r="B572" s="23" t="str">
        <f t="shared" si="52"/>
        <v>||||</v>
      </c>
      <c r="C572" s="28" t="str">
        <f t="shared" si="53"/>
        <v>|</v>
      </c>
      <c r="D572" s="10"/>
      <c r="E572" s="10"/>
      <c r="F572" s="36"/>
      <c r="G572" s="10"/>
      <c r="H572" s="10"/>
      <c r="I572" s="36"/>
      <c r="J572" s="10"/>
      <c r="K572" s="10"/>
      <c r="L572" s="10"/>
      <c r="M572" s="11"/>
      <c r="N572" s="10"/>
      <c r="O572" s="11"/>
      <c r="P572" s="9"/>
      <c r="Q572" s="10"/>
      <c r="R572" s="3"/>
      <c r="S572" s="3"/>
      <c r="T572" s="3"/>
      <c r="U572" s="33"/>
      <c r="V572" s="9"/>
      <c r="W572" s="13"/>
      <c r="X572" s="10"/>
      <c r="Y572" s="4"/>
      <c r="Z572" s="4"/>
      <c r="AA572" s="4"/>
      <c r="AB572" s="4"/>
      <c r="AC572" s="3"/>
      <c r="AD572" s="29"/>
    </row>
    <row r="573" spans="1:30" ht="24.95" customHeight="1" x14ac:dyDescent="0.2">
      <c r="A573" s="23" t="str">
        <f t="shared" si="51"/>
        <v>||||||</v>
      </c>
      <c r="B573" s="23" t="str">
        <f t="shared" si="52"/>
        <v>||||</v>
      </c>
      <c r="C573" s="28" t="str">
        <f t="shared" si="53"/>
        <v>|</v>
      </c>
      <c r="D573" s="10"/>
      <c r="E573" s="10"/>
      <c r="F573" s="36"/>
      <c r="G573" s="10"/>
      <c r="H573" s="10"/>
      <c r="I573" s="36"/>
      <c r="J573" s="10"/>
      <c r="K573" s="10"/>
      <c r="L573" s="10"/>
      <c r="M573" s="11"/>
      <c r="N573" s="10"/>
      <c r="O573" s="11"/>
      <c r="P573" s="9"/>
      <c r="Q573" s="10"/>
      <c r="R573" s="3"/>
      <c r="S573" s="3"/>
      <c r="T573" s="3"/>
      <c r="U573" s="33"/>
      <c r="V573" s="9"/>
      <c r="W573" s="13"/>
      <c r="X573" s="10"/>
      <c r="Y573" s="4"/>
      <c r="Z573" s="4"/>
      <c r="AA573" s="4"/>
      <c r="AB573" s="4"/>
      <c r="AC573" s="3"/>
      <c r="AD573" s="29"/>
    </row>
    <row r="574" spans="1:30" ht="24.95" customHeight="1" x14ac:dyDescent="0.2">
      <c r="A574" s="23" t="str">
        <f t="shared" si="51"/>
        <v>||||||</v>
      </c>
      <c r="B574" s="23" t="str">
        <f t="shared" si="52"/>
        <v>||||</v>
      </c>
      <c r="C574" s="28" t="str">
        <f t="shared" si="53"/>
        <v>|</v>
      </c>
      <c r="D574" s="10"/>
      <c r="E574" s="10"/>
      <c r="F574" s="36"/>
      <c r="G574" s="10"/>
      <c r="H574" s="10"/>
      <c r="I574" s="36"/>
      <c r="J574" s="10"/>
      <c r="K574" s="10"/>
      <c r="L574" s="10"/>
      <c r="M574" s="11"/>
      <c r="N574" s="10"/>
      <c r="O574" s="11"/>
      <c r="P574" s="9"/>
      <c r="Q574" s="10"/>
      <c r="R574" s="3"/>
      <c r="S574" s="3"/>
      <c r="T574" s="3"/>
      <c r="U574" s="33"/>
      <c r="V574" s="9"/>
      <c r="W574" s="13"/>
      <c r="X574" s="10"/>
      <c r="Y574" s="4"/>
      <c r="Z574" s="4"/>
      <c r="AA574" s="4"/>
      <c r="AB574" s="4"/>
      <c r="AC574" s="3"/>
      <c r="AD574" s="29"/>
    </row>
    <row r="575" spans="1:30" ht="24.95" customHeight="1" x14ac:dyDescent="0.2">
      <c r="A575" s="23" t="str">
        <f t="shared" si="51"/>
        <v>||||||</v>
      </c>
      <c r="B575" s="23" t="str">
        <f t="shared" si="52"/>
        <v>||||</v>
      </c>
      <c r="C575" s="28" t="str">
        <f t="shared" si="53"/>
        <v>|</v>
      </c>
      <c r="D575" s="10"/>
      <c r="E575" s="10"/>
      <c r="F575" s="36"/>
      <c r="G575" s="10"/>
      <c r="H575" s="10"/>
      <c r="I575" s="36"/>
      <c r="J575" s="10"/>
      <c r="K575" s="10"/>
      <c r="L575" s="10"/>
      <c r="M575" s="11"/>
      <c r="N575" s="10"/>
      <c r="O575" s="11"/>
      <c r="P575" s="9"/>
      <c r="Q575" s="10"/>
      <c r="R575" s="3"/>
      <c r="S575" s="3"/>
      <c r="T575" s="3"/>
      <c r="U575" s="33"/>
      <c r="V575" s="9"/>
      <c r="W575" s="13"/>
      <c r="X575" s="10"/>
      <c r="Y575" s="4"/>
      <c r="Z575" s="4"/>
      <c r="AA575" s="4"/>
      <c r="AB575" s="4"/>
      <c r="AC575" s="3"/>
      <c r="AD575" s="29"/>
    </row>
    <row r="576" spans="1:30" ht="24.95" customHeight="1" x14ac:dyDescent="0.2">
      <c r="A576" s="23" t="str">
        <f t="shared" si="51"/>
        <v>||||||</v>
      </c>
      <c r="B576" s="23" t="str">
        <f t="shared" si="52"/>
        <v>||||</v>
      </c>
      <c r="C576" s="28" t="str">
        <f t="shared" si="53"/>
        <v>|</v>
      </c>
      <c r="D576" s="10"/>
      <c r="E576" s="10"/>
      <c r="F576" s="36"/>
      <c r="G576" s="10"/>
      <c r="H576" s="10"/>
      <c r="I576" s="36"/>
      <c r="J576" s="10"/>
      <c r="K576" s="10"/>
      <c r="L576" s="10"/>
      <c r="M576" s="11"/>
      <c r="N576" s="10"/>
      <c r="O576" s="11"/>
      <c r="P576" s="9"/>
      <c r="Q576" s="10"/>
      <c r="R576" s="3"/>
      <c r="S576" s="3"/>
      <c r="T576" s="3"/>
      <c r="U576" s="33"/>
      <c r="V576" s="9"/>
      <c r="W576" s="13"/>
      <c r="X576" s="10"/>
      <c r="Y576" s="4"/>
      <c r="Z576" s="4"/>
      <c r="AA576" s="4"/>
      <c r="AB576" s="4"/>
      <c r="AC576" s="3"/>
      <c r="AD576" s="29"/>
    </row>
    <row r="577" spans="1:30" ht="24.95" customHeight="1" x14ac:dyDescent="0.2">
      <c r="A577" s="23" t="str">
        <f t="shared" si="51"/>
        <v>||||||</v>
      </c>
      <c r="B577" s="23" t="str">
        <f t="shared" si="52"/>
        <v>||||</v>
      </c>
      <c r="C577" s="28" t="str">
        <f t="shared" si="53"/>
        <v>|</v>
      </c>
      <c r="D577" s="10"/>
      <c r="E577" s="10"/>
      <c r="F577" s="36"/>
      <c r="G577" s="10"/>
      <c r="H577" s="10"/>
      <c r="I577" s="36"/>
      <c r="J577" s="10"/>
      <c r="K577" s="10"/>
      <c r="L577" s="10"/>
      <c r="M577" s="11"/>
      <c r="N577" s="10"/>
      <c r="O577" s="11"/>
      <c r="P577" s="9"/>
      <c r="Q577" s="10"/>
      <c r="R577" s="3"/>
      <c r="S577" s="3"/>
      <c r="T577" s="3"/>
      <c r="U577" s="33"/>
      <c r="V577" s="9"/>
      <c r="W577" s="13"/>
      <c r="X577" s="10"/>
      <c r="Y577" s="4"/>
      <c r="Z577" s="4"/>
      <c r="AA577" s="4"/>
      <c r="AB577" s="4"/>
      <c r="AC577" s="3"/>
      <c r="AD577" s="29"/>
    </row>
    <row r="578" spans="1:30" ht="24.95" customHeight="1" x14ac:dyDescent="0.2">
      <c r="A578" s="23" t="str">
        <f t="shared" si="51"/>
        <v>||||||</v>
      </c>
      <c r="B578" s="23" t="str">
        <f t="shared" si="52"/>
        <v>||||</v>
      </c>
      <c r="C578" s="28" t="str">
        <f t="shared" si="53"/>
        <v>|</v>
      </c>
      <c r="D578" s="10"/>
      <c r="E578" s="10"/>
      <c r="F578" s="36"/>
      <c r="G578" s="10"/>
      <c r="H578" s="10"/>
      <c r="I578" s="36"/>
      <c r="J578" s="10"/>
      <c r="K578" s="10"/>
      <c r="L578" s="10"/>
      <c r="M578" s="11"/>
      <c r="N578" s="10"/>
      <c r="O578" s="11"/>
      <c r="P578" s="9"/>
      <c r="Q578" s="10"/>
      <c r="R578" s="3"/>
      <c r="S578" s="3"/>
      <c r="T578" s="3"/>
      <c r="U578" s="33"/>
      <c r="V578" s="9"/>
      <c r="W578" s="13"/>
      <c r="X578" s="10"/>
      <c r="Y578" s="4"/>
      <c r="Z578" s="4"/>
      <c r="AA578" s="4"/>
      <c r="AB578" s="4"/>
      <c r="AC578" s="3"/>
      <c r="AD578" s="29"/>
    </row>
    <row r="579" spans="1:30" ht="24.95" customHeight="1" x14ac:dyDescent="0.2">
      <c r="A579" s="23" t="str">
        <f t="shared" si="51"/>
        <v>||||||</v>
      </c>
      <c r="B579" s="23" t="str">
        <f t="shared" si="52"/>
        <v>||||</v>
      </c>
      <c r="C579" s="28" t="str">
        <f t="shared" si="53"/>
        <v>|</v>
      </c>
      <c r="D579" s="10"/>
      <c r="E579" s="10"/>
      <c r="F579" s="36"/>
      <c r="G579" s="10"/>
      <c r="H579" s="10"/>
      <c r="I579" s="36"/>
      <c r="J579" s="10"/>
      <c r="K579" s="10"/>
      <c r="L579" s="10"/>
      <c r="M579" s="11"/>
      <c r="N579" s="10"/>
      <c r="O579" s="11"/>
      <c r="P579" s="9"/>
      <c r="Q579" s="10"/>
      <c r="R579" s="3"/>
      <c r="S579" s="3"/>
      <c r="T579" s="3"/>
      <c r="U579" s="33"/>
      <c r="V579" s="9"/>
      <c r="W579" s="13"/>
      <c r="X579" s="10"/>
      <c r="Y579" s="4"/>
      <c r="Z579" s="4"/>
      <c r="AA579" s="4"/>
      <c r="AB579" s="4"/>
      <c r="AC579" s="3"/>
      <c r="AD579" s="29"/>
    </row>
    <row r="580" spans="1:30" ht="24.95" customHeight="1" x14ac:dyDescent="0.2">
      <c r="A580" s="23" t="str">
        <f t="shared" si="51"/>
        <v>||||||</v>
      </c>
      <c r="B580" s="23" t="str">
        <f t="shared" si="52"/>
        <v>||||</v>
      </c>
      <c r="C580" s="28" t="str">
        <f t="shared" si="53"/>
        <v>|</v>
      </c>
      <c r="D580" s="10"/>
      <c r="E580" s="10"/>
      <c r="F580" s="36"/>
      <c r="G580" s="10"/>
      <c r="H580" s="10"/>
      <c r="I580" s="36"/>
      <c r="J580" s="10"/>
      <c r="K580" s="10"/>
      <c r="L580" s="10"/>
      <c r="M580" s="11"/>
      <c r="N580" s="10"/>
      <c r="O580" s="11"/>
      <c r="P580" s="9"/>
      <c r="Q580" s="10"/>
      <c r="R580" s="3"/>
      <c r="S580" s="3"/>
      <c r="T580" s="3"/>
      <c r="U580" s="33"/>
      <c r="V580" s="9"/>
      <c r="W580" s="13"/>
      <c r="X580" s="10"/>
      <c r="Y580" s="4"/>
      <c r="Z580" s="4"/>
      <c r="AA580" s="4"/>
      <c r="AB580" s="4"/>
      <c r="AC580" s="3"/>
      <c r="AD580" s="29"/>
    </row>
    <row r="581" spans="1:30" ht="24.95" customHeight="1" x14ac:dyDescent="0.2">
      <c r="A581" s="23" t="str">
        <f t="shared" si="51"/>
        <v>||||||</v>
      </c>
      <c r="B581" s="23" t="str">
        <f t="shared" si="52"/>
        <v>||||</v>
      </c>
      <c r="C581" s="28" t="str">
        <f t="shared" si="53"/>
        <v>|</v>
      </c>
      <c r="D581" s="10"/>
      <c r="E581" s="10"/>
      <c r="F581" s="36"/>
      <c r="G581" s="10"/>
      <c r="H581" s="10"/>
      <c r="I581" s="36"/>
      <c r="J581" s="10"/>
      <c r="K581" s="10"/>
      <c r="L581" s="10"/>
      <c r="M581" s="11"/>
      <c r="N581" s="10"/>
      <c r="O581" s="11"/>
      <c r="P581" s="9"/>
      <c r="Q581" s="10"/>
      <c r="R581" s="3"/>
      <c r="S581" s="3"/>
      <c r="T581" s="3"/>
      <c r="U581" s="33"/>
      <c r="V581" s="9"/>
      <c r="W581" s="13"/>
      <c r="X581" s="10"/>
      <c r="Y581" s="4"/>
      <c r="Z581" s="4"/>
      <c r="AA581" s="4"/>
      <c r="AB581" s="4"/>
      <c r="AC581" s="3"/>
      <c r="AD581" s="29"/>
    </row>
    <row r="582" spans="1:30" ht="24.95" customHeight="1" x14ac:dyDescent="0.2">
      <c r="A582" s="23" t="str">
        <f t="shared" si="51"/>
        <v>||||||</v>
      </c>
      <c r="B582" s="23" t="str">
        <f t="shared" si="52"/>
        <v>||||</v>
      </c>
      <c r="C582" s="28" t="str">
        <f t="shared" si="53"/>
        <v>|</v>
      </c>
      <c r="D582" s="10"/>
      <c r="E582" s="10"/>
      <c r="F582" s="36"/>
      <c r="G582" s="10"/>
      <c r="H582" s="10"/>
      <c r="I582" s="36"/>
      <c r="J582" s="10"/>
      <c r="K582" s="10"/>
      <c r="L582" s="10"/>
      <c r="M582" s="11"/>
      <c r="N582" s="10"/>
      <c r="O582" s="11"/>
      <c r="P582" s="9"/>
      <c r="Q582" s="10"/>
      <c r="R582" s="3"/>
      <c r="S582" s="3"/>
      <c r="T582" s="3"/>
      <c r="U582" s="33"/>
      <c r="V582" s="9"/>
      <c r="W582" s="13"/>
      <c r="X582" s="10"/>
      <c r="Y582" s="4"/>
      <c r="Z582" s="4"/>
      <c r="AA582" s="4"/>
      <c r="AB582" s="4"/>
      <c r="AC582" s="3"/>
      <c r="AD582" s="29"/>
    </row>
    <row r="583" spans="1:30" ht="24.95" customHeight="1" x14ac:dyDescent="0.2">
      <c r="A583" s="23" t="str">
        <f t="shared" si="51"/>
        <v>||||||</v>
      </c>
      <c r="B583" s="23" t="str">
        <f t="shared" si="52"/>
        <v>||||</v>
      </c>
      <c r="C583" s="28" t="str">
        <f t="shared" si="53"/>
        <v>|</v>
      </c>
      <c r="D583" s="10"/>
      <c r="E583" s="10"/>
      <c r="F583" s="36"/>
      <c r="G583" s="10"/>
      <c r="H583" s="10"/>
      <c r="I583" s="36"/>
      <c r="J583" s="10"/>
      <c r="K583" s="10"/>
      <c r="L583" s="10"/>
      <c r="M583" s="11"/>
      <c r="N583" s="10"/>
      <c r="O583" s="11"/>
      <c r="P583" s="9"/>
      <c r="Q583" s="10"/>
      <c r="R583" s="3"/>
      <c r="S583" s="3"/>
      <c r="T583" s="3"/>
      <c r="U583" s="33"/>
      <c r="V583" s="9"/>
      <c r="W583" s="13"/>
      <c r="X583" s="10"/>
      <c r="Y583" s="4"/>
      <c r="Z583" s="4"/>
      <c r="AA583" s="4"/>
      <c r="AB583" s="4"/>
      <c r="AC583" s="3"/>
      <c r="AD583" s="29"/>
    </row>
    <row r="584" spans="1:30" ht="24.95" customHeight="1" x14ac:dyDescent="0.2">
      <c r="A584" s="23" t="str">
        <f t="shared" si="51"/>
        <v>||||||</v>
      </c>
      <c r="B584" s="23" t="str">
        <f t="shared" si="52"/>
        <v>||||</v>
      </c>
      <c r="C584" s="28" t="str">
        <f t="shared" si="53"/>
        <v>|</v>
      </c>
      <c r="D584" s="10"/>
      <c r="E584" s="10"/>
      <c r="F584" s="36"/>
      <c r="G584" s="10"/>
      <c r="H584" s="10"/>
      <c r="I584" s="36"/>
      <c r="J584" s="10"/>
      <c r="K584" s="10"/>
      <c r="L584" s="10"/>
      <c r="M584" s="11"/>
      <c r="N584" s="10"/>
      <c r="O584" s="11"/>
      <c r="P584" s="9"/>
      <c r="Q584" s="10"/>
      <c r="R584" s="3"/>
      <c r="S584" s="3"/>
      <c r="T584" s="3"/>
      <c r="U584" s="33"/>
      <c r="V584" s="9"/>
      <c r="W584" s="13"/>
      <c r="X584" s="10"/>
      <c r="Y584" s="4"/>
      <c r="Z584" s="4"/>
      <c r="AA584" s="4"/>
      <c r="AB584" s="4"/>
      <c r="AC584" s="3"/>
      <c r="AD584" s="29"/>
    </row>
    <row r="585" spans="1:30" ht="24.95" customHeight="1" x14ac:dyDescent="0.2">
      <c r="A585" s="23" t="str">
        <f t="shared" si="51"/>
        <v>||||||</v>
      </c>
      <c r="B585" s="23" t="str">
        <f t="shared" si="52"/>
        <v>||||</v>
      </c>
      <c r="C585" s="28" t="str">
        <f t="shared" si="53"/>
        <v>|</v>
      </c>
      <c r="D585" s="10"/>
      <c r="E585" s="10"/>
      <c r="F585" s="36"/>
      <c r="G585" s="10"/>
      <c r="H585" s="10"/>
      <c r="I585" s="36"/>
      <c r="J585" s="10"/>
      <c r="K585" s="10"/>
      <c r="L585" s="10"/>
      <c r="M585" s="11"/>
      <c r="N585" s="10"/>
      <c r="O585" s="11"/>
      <c r="P585" s="9"/>
      <c r="Q585" s="10"/>
      <c r="R585" s="3"/>
      <c r="S585" s="3"/>
      <c r="T585" s="3"/>
      <c r="U585" s="33"/>
      <c r="V585" s="9"/>
      <c r="W585" s="13"/>
      <c r="X585" s="10"/>
      <c r="Y585" s="4"/>
      <c r="Z585" s="4"/>
      <c r="AA585" s="4"/>
      <c r="AB585" s="4"/>
      <c r="AC585" s="3"/>
      <c r="AD585" s="29"/>
    </row>
    <row r="586" spans="1:30" ht="24.95" customHeight="1" x14ac:dyDescent="0.2">
      <c r="A586" s="23" t="str">
        <f t="shared" si="51"/>
        <v>||||||</v>
      </c>
      <c r="B586" s="23" t="str">
        <f t="shared" si="52"/>
        <v>||||</v>
      </c>
      <c r="C586" s="28" t="str">
        <f t="shared" si="53"/>
        <v>|</v>
      </c>
      <c r="D586" s="10"/>
      <c r="E586" s="10"/>
      <c r="F586" s="36"/>
      <c r="G586" s="10"/>
      <c r="H586" s="10"/>
      <c r="I586" s="36"/>
      <c r="J586" s="10"/>
      <c r="K586" s="10"/>
      <c r="L586" s="10"/>
      <c r="M586" s="11"/>
      <c r="N586" s="10"/>
      <c r="O586" s="11"/>
      <c r="P586" s="9"/>
      <c r="Q586" s="10"/>
      <c r="R586" s="3"/>
      <c r="S586" s="3"/>
      <c r="T586" s="3"/>
      <c r="U586" s="33"/>
      <c r="V586" s="9"/>
      <c r="W586" s="13"/>
      <c r="X586" s="10"/>
      <c r="Y586" s="4"/>
      <c r="Z586" s="4"/>
      <c r="AA586" s="4"/>
      <c r="AB586" s="4"/>
      <c r="AC586" s="3"/>
      <c r="AD586" s="29"/>
    </row>
    <row r="587" spans="1:30" ht="24.95" customHeight="1" x14ac:dyDescent="0.2">
      <c r="A587" s="23" t="str">
        <f t="shared" si="51"/>
        <v>||||||</v>
      </c>
      <c r="B587" s="23" t="str">
        <f t="shared" si="52"/>
        <v>||||</v>
      </c>
      <c r="C587" s="28" t="str">
        <f t="shared" si="53"/>
        <v>|</v>
      </c>
      <c r="D587" s="10"/>
      <c r="E587" s="10"/>
      <c r="F587" s="36"/>
      <c r="G587" s="10"/>
      <c r="H587" s="10"/>
      <c r="I587" s="36"/>
      <c r="J587" s="10"/>
      <c r="K587" s="10"/>
      <c r="L587" s="10"/>
      <c r="M587" s="11"/>
      <c r="N587" s="10"/>
      <c r="O587" s="11"/>
      <c r="P587" s="9"/>
      <c r="Q587" s="10"/>
      <c r="R587" s="3"/>
      <c r="S587" s="3"/>
      <c r="T587" s="3"/>
      <c r="U587" s="33"/>
      <c r="V587" s="9"/>
      <c r="W587" s="13"/>
      <c r="X587" s="10"/>
      <c r="Y587" s="4"/>
      <c r="Z587" s="4"/>
      <c r="AA587" s="4"/>
      <c r="AB587" s="4"/>
      <c r="AC587" s="3"/>
      <c r="AD587" s="29"/>
    </row>
    <row r="588" spans="1:30" ht="24.95" customHeight="1" x14ac:dyDescent="0.2">
      <c r="A588" s="23" t="str">
        <f t="shared" si="51"/>
        <v>||||||</v>
      </c>
      <c r="B588" s="23" t="str">
        <f t="shared" si="52"/>
        <v>||||</v>
      </c>
      <c r="C588" s="28" t="str">
        <f t="shared" si="53"/>
        <v>|</v>
      </c>
      <c r="D588" s="10"/>
      <c r="E588" s="10"/>
      <c r="F588" s="36"/>
      <c r="G588" s="10"/>
      <c r="H588" s="10"/>
      <c r="I588" s="36"/>
      <c r="J588" s="10"/>
      <c r="K588" s="10"/>
      <c r="L588" s="10"/>
      <c r="M588" s="11"/>
      <c r="N588" s="10"/>
      <c r="O588" s="11"/>
      <c r="P588" s="9"/>
      <c r="Q588" s="10"/>
      <c r="R588" s="3"/>
      <c r="S588" s="3"/>
      <c r="T588" s="3"/>
      <c r="U588" s="33"/>
      <c r="V588" s="9"/>
      <c r="W588" s="13"/>
      <c r="X588" s="10"/>
      <c r="Y588" s="4"/>
      <c r="Z588" s="4"/>
      <c r="AA588" s="4"/>
      <c r="AB588" s="4"/>
      <c r="AC588" s="3"/>
      <c r="AD588" s="29"/>
    </row>
    <row r="589" spans="1:30" ht="24.95" customHeight="1" x14ac:dyDescent="0.2">
      <c r="A589" s="23" t="str">
        <f t="shared" si="51"/>
        <v>||||||</v>
      </c>
      <c r="B589" s="23" t="str">
        <f t="shared" si="52"/>
        <v>||||</v>
      </c>
      <c r="C589" s="28" t="str">
        <f t="shared" si="53"/>
        <v>|</v>
      </c>
      <c r="D589" s="10"/>
      <c r="E589" s="10"/>
      <c r="F589" s="36"/>
      <c r="G589" s="10"/>
      <c r="H589" s="10"/>
      <c r="I589" s="36"/>
      <c r="J589" s="10"/>
      <c r="K589" s="10"/>
      <c r="L589" s="10"/>
      <c r="M589" s="11"/>
      <c r="N589" s="10"/>
      <c r="O589" s="11"/>
      <c r="P589" s="9"/>
      <c r="Q589" s="10"/>
      <c r="R589" s="3"/>
      <c r="S589" s="3"/>
      <c r="T589" s="3"/>
      <c r="U589" s="33"/>
      <c r="V589" s="9"/>
      <c r="W589" s="13"/>
      <c r="X589" s="10"/>
      <c r="Y589" s="4"/>
      <c r="Z589" s="4"/>
      <c r="AA589" s="4"/>
      <c r="AB589" s="4"/>
      <c r="AC589" s="3"/>
      <c r="AD589" s="29"/>
    </row>
    <row r="590" spans="1:30" ht="24.95" customHeight="1" x14ac:dyDescent="0.2">
      <c r="A590" s="23" t="str">
        <f t="shared" si="51"/>
        <v>||||||</v>
      </c>
      <c r="B590" s="23" t="str">
        <f t="shared" si="52"/>
        <v>||||</v>
      </c>
      <c r="C590" s="28" t="str">
        <f t="shared" si="53"/>
        <v>|</v>
      </c>
      <c r="D590" s="10"/>
      <c r="E590" s="10"/>
      <c r="F590" s="36"/>
      <c r="G590" s="10"/>
      <c r="H590" s="10"/>
      <c r="I590" s="36"/>
      <c r="J590" s="10"/>
      <c r="K590" s="10"/>
      <c r="L590" s="10"/>
      <c r="M590" s="11"/>
      <c r="N590" s="10"/>
      <c r="O590" s="11"/>
      <c r="P590" s="9"/>
      <c r="Q590" s="10"/>
      <c r="R590" s="3"/>
      <c r="S590" s="3"/>
      <c r="T590" s="3"/>
      <c r="U590" s="33"/>
      <c r="V590" s="9"/>
      <c r="W590" s="13"/>
      <c r="X590" s="10"/>
      <c r="Y590" s="4"/>
      <c r="Z590" s="4"/>
      <c r="AA590" s="4"/>
      <c r="AB590" s="4"/>
      <c r="AC590" s="3"/>
      <c r="AD590" s="29"/>
    </row>
    <row r="591" spans="1:30" ht="24.95" customHeight="1" x14ac:dyDescent="0.2">
      <c r="A591" s="23" t="str">
        <f t="shared" si="51"/>
        <v>||||||</v>
      </c>
      <c r="B591" s="23" t="str">
        <f t="shared" si="52"/>
        <v>||||</v>
      </c>
      <c r="C591" s="28" t="str">
        <f t="shared" si="53"/>
        <v>|</v>
      </c>
      <c r="D591" s="10"/>
      <c r="E591" s="10"/>
      <c r="F591" s="36"/>
      <c r="G591" s="10"/>
      <c r="H591" s="10"/>
      <c r="I591" s="36"/>
      <c r="J591" s="10"/>
      <c r="K591" s="10"/>
      <c r="L591" s="10"/>
      <c r="M591" s="11"/>
      <c r="N591" s="10"/>
      <c r="O591" s="11"/>
      <c r="P591" s="9"/>
      <c r="Q591" s="10"/>
      <c r="R591" s="3"/>
      <c r="S591" s="3"/>
      <c r="T591" s="3"/>
      <c r="U591" s="33"/>
      <c r="V591" s="9"/>
      <c r="W591" s="13"/>
      <c r="X591" s="10"/>
      <c r="Y591" s="4"/>
      <c r="Z591" s="4"/>
      <c r="AA591" s="4"/>
      <c r="AB591" s="4"/>
      <c r="AC591" s="3"/>
      <c r="AD591" s="29"/>
    </row>
    <row r="592" spans="1:30" ht="24.95" customHeight="1" x14ac:dyDescent="0.2">
      <c r="A592" s="23" t="str">
        <f t="shared" si="51"/>
        <v>||||||</v>
      </c>
      <c r="B592" s="23" t="str">
        <f t="shared" si="52"/>
        <v>||||</v>
      </c>
      <c r="C592" s="28" t="str">
        <f t="shared" si="53"/>
        <v>|</v>
      </c>
      <c r="D592" s="10"/>
      <c r="E592" s="10"/>
      <c r="F592" s="36"/>
      <c r="G592" s="10"/>
      <c r="H592" s="10"/>
      <c r="I592" s="36"/>
      <c r="J592" s="10"/>
      <c r="K592" s="10"/>
      <c r="L592" s="10"/>
      <c r="M592" s="11"/>
      <c r="N592" s="10"/>
      <c r="O592" s="11"/>
      <c r="P592" s="9"/>
      <c r="Q592" s="10"/>
      <c r="R592" s="3"/>
      <c r="S592" s="3"/>
      <c r="T592" s="3"/>
      <c r="U592" s="33"/>
      <c r="V592" s="9"/>
      <c r="W592" s="13"/>
      <c r="X592" s="10"/>
      <c r="Y592" s="4"/>
      <c r="Z592" s="4"/>
      <c r="AA592" s="4"/>
      <c r="AB592" s="4"/>
      <c r="AC592" s="3"/>
      <c r="AD592" s="29"/>
    </row>
    <row r="593" spans="1:30" ht="24.95" customHeight="1" x14ac:dyDescent="0.2">
      <c r="A593" s="23" t="str">
        <f t="shared" si="51"/>
        <v>||||||</v>
      </c>
      <c r="B593" s="23" t="str">
        <f t="shared" si="52"/>
        <v>||||</v>
      </c>
      <c r="C593" s="28" t="str">
        <f t="shared" si="53"/>
        <v>|</v>
      </c>
      <c r="D593" s="10"/>
      <c r="E593" s="10"/>
      <c r="F593" s="36"/>
      <c r="G593" s="10"/>
      <c r="H593" s="10"/>
      <c r="I593" s="36"/>
      <c r="J593" s="10"/>
      <c r="K593" s="10"/>
      <c r="L593" s="10"/>
      <c r="M593" s="11"/>
      <c r="N593" s="10"/>
      <c r="O593" s="11"/>
      <c r="P593" s="9"/>
      <c r="Q593" s="10"/>
      <c r="R593" s="3"/>
      <c r="S593" s="3"/>
      <c r="T593" s="3"/>
      <c r="U593" s="33"/>
      <c r="V593" s="9"/>
      <c r="W593" s="13"/>
      <c r="X593" s="10"/>
      <c r="Y593" s="4"/>
      <c r="Z593" s="4"/>
      <c r="AA593" s="4"/>
      <c r="AB593" s="4"/>
      <c r="AC593" s="3"/>
      <c r="AD593" s="29"/>
    </row>
    <row r="594" spans="1:30" ht="24.95" customHeight="1" x14ac:dyDescent="0.2">
      <c r="A594" s="23" t="str">
        <f t="shared" si="51"/>
        <v>||||||</v>
      </c>
      <c r="B594" s="23" t="str">
        <f t="shared" si="52"/>
        <v>||||</v>
      </c>
      <c r="C594" s="28" t="str">
        <f t="shared" si="53"/>
        <v>|</v>
      </c>
      <c r="D594" s="10"/>
      <c r="E594" s="10"/>
      <c r="F594" s="36"/>
      <c r="G594" s="10"/>
      <c r="H594" s="10"/>
      <c r="I594" s="36"/>
      <c r="J594" s="10"/>
      <c r="K594" s="10"/>
      <c r="L594" s="10"/>
      <c r="M594" s="11"/>
      <c r="N594" s="10"/>
      <c r="O594" s="11"/>
      <c r="P594" s="9"/>
      <c r="Q594" s="10"/>
      <c r="R594" s="3"/>
      <c r="S594" s="3"/>
      <c r="T594" s="3"/>
      <c r="U594" s="33"/>
      <c r="V594" s="9"/>
      <c r="W594" s="13"/>
      <c r="X594" s="10"/>
      <c r="Y594" s="4"/>
      <c r="Z594" s="4"/>
      <c r="AA594" s="4"/>
      <c r="AB594" s="4"/>
      <c r="AC594" s="3"/>
      <c r="AD594" s="29"/>
    </row>
    <row r="595" spans="1:30" ht="24.95" customHeight="1" x14ac:dyDescent="0.2">
      <c r="A595" s="23" t="str">
        <f t="shared" si="51"/>
        <v>||||||</v>
      </c>
      <c r="B595" s="23" t="str">
        <f t="shared" si="52"/>
        <v>||||</v>
      </c>
      <c r="C595" s="28" t="str">
        <f t="shared" si="53"/>
        <v>|</v>
      </c>
      <c r="D595" s="10"/>
      <c r="E595" s="10"/>
      <c r="F595" s="36"/>
      <c r="G595" s="10"/>
      <c r="H595" s="10"/>
      <c r="I595" s="36"/>
      <c r="J595" s="10"/>
      <c r="K595" s="10"/>
      <c r="L595" s="10"/>
      <c r="M595" s="11"/>
      <c r="N595" s="10"/>
      <c r="O595" s="11"/>
      <c r="P595" s="9"/>
      <c r="Q595" s="10"/>
      <c r="R595" s="3"/>
      <c r="S595" s="3"/>
      <c r="T595" s="3"/>
      <c r="U595" s="33"/>
      <c r="V595" s="9"/>
      <c r="W595" s="13"/>
      <c r="X595" s="10"/>
      <c r="Y595" s="4"/>
      <c r="Z595" s="4"/>
      <c r="AA595" s="4"/>
      <c r="AB595" s="4"/>
      <c r="AC595" s="3"/>
      <c r="AD595" s="29"/>
    </row>
    <row r="596" spans="1:30" ht="24.95" customHeight="1" x14ac:dyDescent="0.2">
      <c r="A596" s="23" t="str">
        <f t="shared" si="51"/>
        <v>||||||</v>
      </c>
      <c r="B596" s="23" t="str">
        <f t="shared" si="52"/>
        <v>||||</v>
      </c>
      <c r="C596" s="28" t="str">
        <f t="shared" si="53"/>
        <v>|</v>
      </c>
      <c r="D596" s="10"/>
      <c r="E596" s="10"/>
      <c r="F596" s="36"/>
      <c r="G596" s="10"/>
      <c r="H596" s="10"/>
      <c r="I596" s="36"/>
      <c r="J596" s="10"/>
      <c r="K596" s="10"/>
      <c r="L596" s="10"/>
      <c r="M596" s="11"/>
      <c r="N596" s="10"/>
      <c r="O596" s="11"/>
      <c r="P596" s="9"/>
      <c r="Q596" s="10"/>
      <c r="R596" s="3"/>
      <c r="S596" s="3"/>
      <c r="T596" s="3"/>
      <c r="U596" s="33"/>
      <c r="V596" s="9"/>
      <c r="W596" s="13"/>
      <c r="X596" s="10"/>
      <c r="Y596" s="4"/>
      <c r="Z596" s="4"/>
      <c r="AA596" s="4"/>
      <c r="AB596" s="4"/>
      <c r="AC596" s="3"/>
      <c r="AD596" s="29"/>
    </row>
    <row r="597" spans="1:30" ht="24.95" customHeight="1" x14ac:dyDescent="0.2">
      <c r="A597" s="23" t="str">
        <f t="shared" si="51"/>
        <v>||||||</v>
      </c>
      <c r="B597" s="23" t="str">
        <f t="shared" si="52"/>
        <v>||||</v>
      </c>
      <c r="C597" s="28" t="str">
        <f t="shared" si="53"/>
        <v>|</v>
      </c>
      <c r="D597" s="10"/>
      <c r="E597" s="10"/>
      <c r="F597" s="36"/>
      <c r="G597" s="10"/>
      <c r="H597" s="10"/>
      <c r="I597" s="36"/>
      <c r="J597" s="10"/>
      <c r="K597" s="10"/>
      <c r="L597" s="10"/>
      <c r="M597" s="11"/>
      <c r="N597" s="10"/>
      <c r="O597" s="11"/>
      <c r="P597" s="9"/>
      <c r="Q597" s="10"/>
      <c r="R597" s="3"/>
      <c r="S597" s="3"/>
      <c r="T597" s="3"/>
      <c r="U597" s="33"/>
      <c r="V597" s="9"/>
      <c r="W597" s="13"/>
      <c r="X597" s="10"/>
      <c r="Y597" s="4"/>
      <c r="Z597" s="4"/>
      <c r="AA597" s="4"/>
      <c r="AB597" s="4"/>
      <c r="AC597" s="3"/>
      <c r="AD597" s="29"/>
    </row>
    <row r="598" spans="1:30" ht="24.95" customHeight="1" x14ac:dyDescent="0.2">
      <c r="A598" s="23" t="str">
        <f t="shared" si="51"/>
        <v>||||||</v>
      </c>
      <c r="B598" s="23" t="str">
        <f t="shared" si="52"/>
        <v>||||</v>
      </c>
      <c r="C598" s="28" t="str">
        <f t="shared" si="53"/>
        <v>|</v>
      </c>
      <c r="D598" s="10"/>
      <c r="E598" s="10"/>
      <c r="F598" s="36"/>
      <c r="G598" s="10"/>
      <c r="H598" s="10"/>
      <c r="I598" s="36"/>
      <c r="J598" s="10"/>
      <c r="K598" s="10"/>
      <c r="L598" s="10"/>
      <c r="M598" s="11"/>
      <c r="N598" s="10"/>
      <c r="O598" s="11"/>
      <c r="P598" s="9"/>
      <c r="Q598" s="10"/>
      <c r="R598" s="3"/>
      <c r="S598" s="3"/>
      <c r="T598" s="3"/>
      <c r="U598" s="33"/>
      <c r="V598" s="9"/>
      <c r="W598" s="13"/>
      <c r="X598" s="10"/>
      <c r="Y598" s="4"/>
      <c r="Z598" s="4"/>
      <c r="AA598" s="4"/>
      <c r="AB598" s="4"/>
      <c r="AC598" s="3"/>
      <c r="AD598" s="29"/>
    </row>
    <row r="599" spans="1:30" ht="24.95" customHeight="1" x14ac:dyDescent="0.2">
      <c r="A599" s="23" t="str">
        <f t="shared" si="51"/>
        <v>||||||</v>
      </c>
      <c r="B599" s="23" t="str">
        <f t="shared" si="52"/>
        <v>||||</v>
      </c>
      <c r="C599" s="28" t="str">
        <f t="shared" si="53"/>
        <v>|</v>
      </c>
      <c r="D599" s="10"/>
      <c r="E599" s="10"/>
      <c r="F599" s="36"/>
      <c r="G599" s="10"/>
      <c r="H599" s="10"/>
      <c r="I599" s="36"/>
      <c r="J599" s="10"/>
      <c r="K599" s="10"/>
      <c r="L599" s="10"/>
      <c r="M599" s="11"/>
      <c r="N599" s="10"/>
      <c r="O599" s="11"/>
      <c r="P599" s="9"/>
      <c r="Q599" s="10"/>
      <c r="R599" s="3"/>
      <c r="S599" s="3"/>
      <c r="T599" s="3"/>
      <c r="U599" s="33"/>
      <c r="V599" s="9"/>
      <c r="W599" s="13"/>
      <c r="X599" s="10"/>
      <c r="Y599" s="4"/>
      <c r="Z599" s="4"/>
      <c r="AA599" s="4"/>
      <c r="AB599" s="4"/>
      <c r="AC599" s="3"/>
      <c r="AD599" s="29"/>
    </row>
    <row r="600" spans="1:30" ht="24.95" customHeight="1" x14ac:dyDescent="0.2">
      <c r="A600" s="23" t="str">
        <f t="shared" si="51"/>
        <v>||||||</v>
      </c>
      <c r="B600" s="23" t="str">
        <f t="shared" si="52"/>
        <v>||||</v>
      </c>
      <c r="C600" s="28" t="str">
        <f t="shared" si="53"/>
        <v>|</v>
      </c>
      <c r="D600" s="10"/>
      <c r="E600" s="10"/>
      <c r="F600" s="36"/>
      <c r="G600" s="10"/>
      <c r="H600" s="10"/>
      <c r="I600" s="36"/>
      <c r="J600" s="10"/>
      <c r="K600" s="10"/>
      <c r="L600" s="10"/>
      <c r="M600" s="11"/>
      <c r="N600" s="10"/>
      <c r="O600" s="11"/>
      <c r="P600" s="9"/>
      <c r="Q600" s="10"/>
      <c r="R600" s="3"/>
      <c r="S600" s="3"/>
      <c r="T600" s="3"/>
      <c r="U600" s="33"/>
      <c r="V600" s="9"/>
      <c r="W600" s="13"/>
      <c r="X600" s="10"/>
      <c r="Y600" s="4"/>
      <c r="Z600" s="4"/>
      <c r="AA600" s="4"/>
      <c r="AB600" s="4"/>
      <c r="AC600" s="3"/>
      <c r="AD600" s="29"/>
    </row>
    <row r="601" spans="1:30" ht="24.95" customHeight="1" x14ac:dyDescent="0.2">
      <c r="A601" s="23" t="str">
        <f t="shared" si="51"/>
        <v>||||||</v>
      </c>
      <c r="B601" s="23" t="str">
        <f t="shared" si="52"/>
        <v>||||</v>
      </c>
      <c r="C601" s="28" t="str">
        <f t="shared" si="53"/>
        <v>|</v>
      </c>
      <c r="D601" s="10"/>
      <c r="E601" s="10"/>
      <c r="F601" s="36"/>
      <c r="G601" s="10"/>
      <c r="H601" s="10"/>
      <c r="I601" s="36"/>
      <c r="J601" s="10"/>
      <c r="K601" s="10"/>
      <c r="L601" s="10"/>
      <c r="M601" s="11"/>
      <c r="N601" s="10"/>
      <c r="O601" s="11"/>
      <c r="P601" s="9"/>
      <c r="Q601" s="10"/>
      <c r="R601" s="3"/>
      <c r="S601" s="3"/>
      <c r="T601" s="3"/>
      <c r="U601" s="33"/>
      <c r="V601" s="9"/>
      <c r="W601" s="13"/>
      <c r="X601" s="10"/>
      <c r="Y601" s="4"/>
      <c r="Z601" s="4"/>
      <c r="AA601" s="4"/>
      <c r="AB601" s="4"/>
      <c r="AC601" s="3"/>
      <c r="AD601" s="29"/>
    </row>
    <row r="602" spans="1:30" ht="24.95" customHeight="1" x14ac:dyDescent="0.2">
      <c r="A602" s="23" t="str">
        <f t="shared" si="51"/>
        <v>||||||</v>
      </c>
      <c r="B602" s="23" t="str">
        <f t="shared" si="52"/>
        <v>||||</v>
      </c>
      <c r="C602" s="28" t="str">
        <f t="shared" si="53"/>
        <v>|</v>
      </c>
      <c r="D602" s="10"/>
      <c r="E602" s="10"/>
      <c r="F602" s="36"/>
      <c r="G602" s="10"/>
      <c r="H602" s="10"/>
      <c r="I602" s="36"/>
      <c r="J602" s="10"/>
      <c r="K602" s="10"/>
      <c r="L602" s="10"/>
      <c r="M602" s="11"/>
      <c r="N602" s="10"/>
      <c r="O602" s="11"/>
      <c r="P602" s="9"/>
      <c r="Q602" s="10"/>
      <c r="R602" s="3"/>
      <c r="S602" s="3"/>
      <c r="T602" s="3"/>
      <c r="U602" s="33"/>
      <c r="V602" s="9"/>
      <c r="W602" s="13"/>
      <c r="X602" s="10"/>
      <c r="Y602" s="4"/>
      <c r="Z602" s="4"/>
      <c r="AA602" s="4"/>
      <c r="AB602" s="4"/>
      <c r="AC602" s="3"/>
      <c r="AD602" s="29"/>
    </row>
    <row r="603" spans="1:30" ht="24.95" customHeight="1" x14ac:dyDescent="0.2">
      <c r="A603" s="23" t="str">
        <f t="shared" si="51"/>
        <v>||||||</v>
      </c>
      <c r="B603" s="23" t="str">
        <f t="shared" si="52"/>
        <v>||||</v>
      </c>
      <c r="C603" s="28" t="str">
        <f t="shared" si="53"/>
        <v>|</v>
      </c>
      <c r="D603" s="10"/>
      <c r="E603" s="10"/>
      <c r="F603" s="36"/>
      <c r="G603" s="10"/>
      <c r="H603" s="10"/>
      <c r="I603" s="36"/>
      <c r="J603" s="10"/>
      <c r="K603" s="10"/>
      <c r="L603" s="10"/>
      <c r="M603" s="11"/>
      <c r="N603" s="10"/>
      <c r="O603" s="11"/>
      <c r="P603" s="9"/>
      <c r="Q603" s="10"/>
      <c r="R603" s="3"/>
      <c r="S603" s="3"/>
      <c r="T603" s="3"/>
      <c r="U603" s="33"/>
      <c r="V603" s="9"/>
      <c r="W603" s="13"/>
      <c r="X603" s="10"/>
      <c r="Y603" s="4"/>
      <c r="Z603" s="4"/>
      <c r="AA603" s="4"/>
      <c r="AB603" s="4"/>
      <c r="AC603" s="3"/>
      <c r="AD603" s="29"/>
    </row>
    <row r="604" spans="1:30" ht="24.95" customHeight="1" x14ac:dyDescent="0.2">
      <c r="A604" s="23" t="str">
        <f t="shared" si="51"/>
        <v>||||||</v>
      </c>
      <c r="B604" s="23" t="str">
        <f t="shared" si="52"/>
        <v>||||</v>
      </c>
      <c r="C604" s="28" t="str">
        <f t="shared" si="53"/>
        <v>|</v>
      </c>
      <c r="D604" s="10"/>
      <c r="E604" s="10"/>
      <c r="F604" s="36"/>
      <c r="G604" s="10"/>
      <c r="H604" s="10"/>
      <c r="I604" s="36"/>
      <c r="J604" s="10"/>
      <c r="K604" s="10"/>
      <c r="L604" s="10"/>
      <c r="M604" s="11"/>
      <c r="N604" s="10"/>
      <c r="O604" s="11"/>
      <c r="P604" s="9"/>
      <c r="Q604" s="10"/>
      <c r="R604" s="3"/>
      <c r="S604" s="3"/>
      <c r="T604" s="3"/>
      <c r="U604" s="33"/>
      <c r="V604" s="9"/>
      <c r="W604" s="13"/>
      <c r="X604" s="10"/>
      <c r="Y604" s="4"/>
      <c r="Z604" s="4"/>
      <c r="AA604" s="4"/>
      <c r="AB604" s="4"/>
      <c r="AC604" s="3"/>
      <c r="AD604" s="29"/>
    </row>
    <row r="605" spans="1:30" ht="24.95" customHeight="1" x14ac:dyDescent="0.2">
      <c r="A605" s="23" t="str">
        <f t="shared" si="51"/>
        <v>||||||</v>
      </c>
      <c r="B605" s="23" t="str">
        <f t="shared" si="52"/>
        <v>||||</v>
      </c>
      <c r="C605" s="28" t="str">
        <f t="shared" si="53"/>
        <v>|</v>
      </c>
      <c r="D605" s="10"/>
      <c r="E605" s="10"/>
      <c r="F605" s="36"/>
      <c r="G605" s="10"/>
      <c r="H605" s="10"/>
      <c r="I605" s="36"/>
      <c r="J605" s="10"/>
      <c r="K605" s="10"/>
      <c r="L605" s="10"/>
      <c r="M605" s="11"/>
      <c r="N605" s="10"/>
      <c r="O605" s="11"/>
      <c r="P605" s="9"/>
      <c r="Q605" s="10"/>
      <c r="R605" s="3"/>
      <c r="S605" s="3"/>
      <c r="T605" s="3"/>
      <c r="U605" s="33"/>
      <c r="V605" s="9"/>
      <c r="W605" s="13"/>
      <c r="X605" s="10"/>
      <c r="Y605" s="4"/>
      <c r="Z605" s="4"/>
      <c r="AA605" s="4"/>
      <c r="AB605" s="4"/>
      <c r="AC605" s="3"/>
      <c r="AD605" s="29"/>
    </row>
    <row r="606" spans="1:30" ht="24.95" customHeight="1" x14ac:dyDescent="0.2">
      <c r="A606" s="23" t="str">
        <f t="shared" si="51"/>
        <v>||||||</v>
      </c>
      <c r="B606" s="23" t="str">
        <f t="shared" si="52"/>
        <v>||||</v>
      </c>
      <c r="C606" s="28" t="str">
        <f t="shared" si="53"/>
        <v>|</v>
      </c>
      <c r="D606" s="10"/>
      <c r="E606" s="10"/>
      <c r="F606" s="36"/>
      <c r="G606" s="10"/>
      <c r="H606" s="10"/>
      <c r="I606" s="36"/>
      <c r="J606" s="10"/>
      <c r="K606" s="10"/>
      <c r="L606" s="10"/>
      <c r="M606" s="11"/>
      <c r="N606" s="10"/>
      <c r="O606" s="11"/>
      <c r="P606" s="9"/>
      <c r="Q606" s="10"/>
      <c r="R606" s="3"/>
      <c r="S606" s="3"/>
      <c r="T606" s="3"/>
      <c r="U606" s="33"/>
      <c r="V606" s="9"/>
      <c r="W606" s="13"/>
      <c r="X606" s="10"/>
      <c r="Y606" s="4"/>
      <c r="Z606" s="4"/>
      <c r="AA606" s="4"/>
      <c r="AB606" s="4"/>
      <c r="AC606" s="3"/>
      <c r="AD606" s="29"/>
    </row>
    <row r="607" spans="1:30" ht="24.95" customHeight="1" x14ac:dyDescent="0.2">
      <c r="A607" s="23" t="str">
        <f t="shared" si="51"/>
        <v>||||||</v>
      </c>
      <c r="B607" s="23" t="str">
        <f t="shared" si="52"/>
        <v>||||</v>
      </c>
      <c r="C607" s="28" t="str">
        <f t="shared" si="53"/>
        <v>|</v>
      </c>
      <c r="D607" s="10"/>
      <c r="E607" s="10"/>
      <c r="F607" s="36"/>
      <c r="G607" s="10"/>
      <c r="H607" s="10"/>
      <c r="I607" s="36"/>
      <c r="J607" s="10"/>
      <c r="K607" s="10"/>
      <c r="L607" s="10"/>
      <c r="M607" s="11"/>
      <c r="N607" s="10"/>
      <c r="O607" s="11"/>
      <c r="P607" s="9"/>
      <c r="Q607" s="10"/>
      <c r="R607" s="3"/>
      <c r="S607" s="3"/>
      <c r="T607" s="3"/>
      <c r="U607" s="33"/>
      <c r="V607" s="9"/>
      <c r="W607" s="13"/>
      <c r="X607" s="10"/>
      <c r="Y607" s="4"/>
      <c r="Z607" s="4"/>
      <c r="AA607" s="4"/>
      <c r="AB607" s="4"/>
      <c r="AC607" s="3"/>
      <c r="AD607" s="29"/>
    </row>
    <row r="608" spans="1:30" ht="24.95" customHeight="1" x14ac:dyDescent="0.2">
      <c r="A608" s="23" t="str">
        <f t="shared" si="51"/>
        <v>||||||</v>
      </c>
      <c r="B608" s="23" t="str">
        <f t="shared" si="52"/>
        <v>||||</v>
      </c>
      <c r="C608" s="28" t="str">
        <f t="shared" si="53"/>
        <v>|</v>
      </c>
      <c r="D608" s="10"/>
      <c r="E608" s="10"/>
      <c r="F608" s="36"/>
      <c r="G608" s="10"/>
      <c r="H608" s="10"/>
      <c r="I608" s="36"/>
      <c r="J608" s="10"/>
      <c r="K608" s="10"/>
      <c r="L608" s="10"/>
      <c r="M608" s="11"/>
      <c r="N608" s="10"/>
      <c r="O608" s="11"/>
      <c r="P608" s="9"/>
      <c r="Q608" s="10"/>
      <c r="R608" s="3"/>
      <c r="S608" s="3"/>
      <c r="T608" s="3"/>
      <c r="U608" s="33"/>
      <c r="V608" s="9"/>
      <c r="W608" s="13"/>
      <c r="X608" s="10"/>
      <c r="Y608" s="4"/>
      <c r="Z608" s="4"/>
      <c r="AA608" s="4"/>
      <c r="AB608" s="4"/>
      <c r="AC608" s="3"/>
      <c r="AD608" s="29"/>
    </row>
    <row r="609" spans="1:30" ht="24.95" customHeight="1" x14ac:dyDescent="0.2">
      <c r="A609" s="23" t="str">
        <f t="shared" si="51"/>
        <v>||||||</v>
      </c>
      <c r="B609" s="23" t="str">
        <f t="shared" si="52"/>
        <v>||||</v>
      </c>
      <c r="C609" s="28" t="str">
        <f t="shared" si="53"/>
        <v>|</v>
      </c>
      <c r="D609" s="10"/>
      <c r="E609" s="10"/>
      <c r="F609" s="36"/>
      <c r="G609" s="10"/>
      <c r="H609" s="10"/>
      <c r="I609" s="36"/>
      <c r="J609" s="10"/>
      <c r="K609" s="10"/>
      <c r="L609" s="10"/>
      <c r="M609" s="11"/>
      <c r="N609" s="10"/>
      <c r="O609" s="11"/>
      <c r="P609" s="9"/>
      <c r="Q609" s="10"/>
      <c r="R609" s="3"/>
      <c r="S609" s="3"/>
      <c r="T609" s="3"/>
      <c r="U609" s="33"/>
      <c r="V609" s="9"/>
      <c r="W609" s="13"/>
      <c r="X609" s="10"/>
      <c r="Y609" s="4"/>
      <c r="Z609" s="4"/>
      <c r="AA609" s="4"/>
      <c r="AB609" s="4"/>
      <c r="AC609" s="3"/>
      <c r="AD609" s="29"/>
    </row>
    <row r="610" spans="1:30" ht="24.95" customHeight="1" x14ac:dyDescent="0.2">
      <c r="A610" s="23" t="str">
        <f t="shared" si="51"/>
        <v>||||||</v>
      </c>
      <c r="B610" s="23" t="str">
        <f t="shared" si="52"/>
        <v>||||</v>
      </c>
      <c r="C610" s="28" t="str">
        <f t="shared" si="53"/>
        <v>|</v>
      </c>
      <c r="D610" s="10"/>
      <c r="E610" s="10"/>
      <c r="F610" s="36"/>
      <c r="G610" s="10"/>
      <c r="H610" s="10"/>
      <c r="I610" s="36"/>
      <c r="J610" s="10"/>
      <c r="K610" s="10"/>
      <c r="L610" s="10"/>
      <c r="M610" s="11"/>
      <c r="N610" s="10"/>
      <c r="O610" s="11"/>
      <c r="P610" s="9"/>
      <c r="Q610" s="10"/>
      <c r="R610" s="3"/>
      <c r="S610" s="3"/>
      <c r="T610" s="3"/>
      <c r="U610" s="33"/>
      <c r="V610" s="9"/>
      <c r="W610" s="13"/>
      <c r="X610" s="10"/>
      <c r="Y610" s="4"/>
      <c r="Z610" s="4"/>
      <c r="AA610" s="4"/>
      <c r="AB610" s="4"/>
      <c r="AC610" s="3"/>
      <c r="AD610" s="29"/>
    </row>
    <row r="611" spans="1:30" ht="24.95" customHeight="1" x14ac:dyDescent="0.2">
      <c r="A611" s="23" t="str">
        <f t="shared" si="51"/>
        <v>||||||</v>
      </c>
      <c r="B611" s="23" t="str">
        <f t="shared" si="52"/>
        <v>||||</v>
      </c>
      <c r="C611" s="28" t="str">
        <f t="shared" si="53"/>
        <v>|</v>
      </c>
      <c r="D611" s="10"/>
      <c r="E611" s="10"/>
      <c r="F611" s="36"/>
      <c r="G611" s="10"/>
      <c r="H611" s="10"/>
      <c r="I611" s="36"/>
      <c r="J611" s="10"/>
      <c r="K611" s="10"/>
      <c r="L611" s="10"/>
      <c r="M611" s="11"/>
      <c r="N611" s="10"/>
      <c r="O611" s="11"/>
      <c r="P611" s="9"/>
      <c r="Q611" s="10"/>
      <c r="R611" s="3"/>
      <c r="S611" s="3"/>
      <c r="T611" s="3"/>
      <c r="U611" s="33"/>
      <c r="V611" s="9"/>
      <c r="W611" s="13"/>
      <c r="X611" s="10"/>
      <c r="Y611" s="4"/>
      <c r="Z611" s="4"/>
      <c r="AA611" s="4"/>
      <c r="AB611" s="4"/>
      <c r="AC611" s="3"/>
      <c r="AD611" s="29"/>
    </row>
    <row r="612" spans="1:30" ht="24.95" customHeight="1" x14ac:dyDescent="0.2">
      <c r="A612" s="23" t="str">
        <f t="shared" si="51"/>
        <v>||||||</v>
      </c>
      <c r="B612" s="23" t="str">
        <f t="shared" si="52"/>
        <v>||||</v>
      </c>
      <c r="C612" s="28" t="str">
        <f t="shared" si="53"/>
        <v>|</v>
      </c>
      <c r="D612" s="10"/>
      <c r="E612" s="10"/>
      <c r="F612" s="36"/>
      <c r="G612" s="10"/>
      <c r="H612" s="10"/>
      <c r="I612" s="36"/>
      <c r="J612" s="10"/>
      <c r="K612" s="10"/>
      <c r="L612" s="10"/>
      <c r="M612" s="11"/>
      <c r="N612" s="10"/>
      <c r="O612" s="11"/>
      <c r="P612" s="9"/>
      <c r="Q612" s="10"/>
      <c r="R612" s="3"/>
      <c r="S612" s="3"/>
      <c r="T612" s="3"/>
      <c r="U612" s="33"/>
      <c r="V612" s="9"/>
      <c r="W612" s="13"/>
      <c r="X612" s="10"/>
      <c r="Y612" s="4"/>
      <c r="Z612" s="4"/>
      <c r="AA612" s="4"/>
      <c r="AB612" s="4"/>
      <c r="AC612" s="3"/>
      <c r="AD612" s="29"/>
    </row>
    <row r="613" spans="1:30" ht="24.95" customHeight="1" x14ac:dyDescent="0.2">
      <c r="A613" s="23" t="str">
        <f t="shared" si="51"/>
        <v>||||||</v>
      </c>
      <c r="B613" s="23" t="str">
        <f t="shared" si="52"/>
        <v>||||</v>
      </c>
      <c r="C613" s="28" t="str">
        <f t="shared" si="53"/>
        <v>|</v>
      </c>
      <c r="D613" s="10"/>
      <c r="E613" s="10"/>
      <c r="F613" s="36"/>
      <c r="G613" s="10"/>
      <c r="H613" s="10"/>
      <c r="I613" s="36"/>
      <c r="J613" s="10"/>
      <c r="K613" s="10"/>
      <c r="L613" s="10"/>
      <c r="M613" s="11"/>
      <c r="N613" s="10"/>
      <c r="O613" s="11"/>
      <c r="P613" s="9"/>
      <c r="Q613" s="10"/>
      <c r="R613" s="3"/>
      <c r="S613" s="3"/>
      <c r="T613" s="3"/>
      <c r="U613" s="33"/>
      <c r="V613" s="9"/>
      <c r="W613" s="13"/>
      <c r="X613" s="10"/>
      <c r="Y613" s="4"/>
      <c r="Z613" s="4"/>
      <c r="AA613" s="4"/>
      <c r="AB613" s="4"/>
      <c r="AC613" s="3"/>
      <c r="AD613" s="29"/>
    </row>
    <row r="614" spans="1:30" ht="24.95" customHeight="1" x14ac:dyDescent="0.2">
      <c r="A614" s="23" t="str">
        <f t="shared" si="51"/>
        <v>||||||</v>
      </c>
      <c r="B614" s="23" t="str">
        <f t="shared" si="52"/>
        <v>||||</v>
      </c>
      <c r="C614" s="28" t="str">
        <f t="shared" si="53"/>
        <v>|</v>
      </c>
      <c r="D614" s="10"/>
      <c r="E614" s="10"/>
      <c r="F614" s="36"/>
      <c r="G614" s="10"/>
      <c r="H614" s="10"/>
      <c r="I614" s="36"/>
      <c r="J614" s="10"/>
      <c r="K614" s="10"/>
      <c r="L614" s="10"/>
      <c r="M614" s="11"/>
      <c r="N614" s="10"/>
      <c r="O614" s="11"/>
      <c r="P614" s="9"/>
      <c r="Q614" s="10"/>
      <c r="R614" s="3"/>
      <c r="S614" s="3"/>
      <c r="T614" s="3"/>
      <c r="U614" s="33"/>
      <c r="V614" s="9"/>
      <c r="W614" s="13"/>
      <c r="X614" s="10"/>
      <c r="Y614" s="4"/>
      <c r="Z614" s="4"/>
      <c r="AA614" s="4"/>
      <c r="AB614" s="4"/>
      <c r="AC614" s="3"/>
      <c r="AD614" s="29"/>
    </row>
    <row r="615" spans="1:30" ht="24.95" customHeight="1" x14ac:dyDescent="0.2">
      <c r="A615" s="23" t="str">
        <f t="shared" si="51"/>
        <v>||||||</v>
      </c>
      <c r="B615" s="23" t="str">
        <f t="shared" si="52"/>
        <v>||||</v>
      </c>
      <c r="C615" s="28" t="str">
        <f t="shared" si="53"/>
        <v>|</v>
      </c>
      <c r="D615" s="10"/>
      <c r="E615" s="10"/>
      <c r="F615" s="36"/>
      <c r="G615" s="10"/>
      <c r="H615" s="10"/>
      <c r="I615" s="36"/>
      <c r="J615" s="10"/>
      <c r="K615" s="10"/>
      <c r="L615" s="10"/>
      <c r="M615" s="11"/>
      <c r="N615" s="10"/>
      <c r="O615" s="11"/>
      <c r="P615" s="9"/>
      <c r="Q615" s="10"/>
      <c r="R615" s="3"/>
      <c r="S615" s="3"/>
      <c r="T615" s="3"/>
      <c r="U615" s="33"/>
      <c r="V615" s="9"/>
      <c r="W615" s="13"/>
      <c r="X615" s="10"/>
      <c r="Y615" s="4"/>
      <c r="Z615" s="4"/>
      <c r="AA615" s="4"/>
      <c r="AB615" s="4"/>
      <c r="AC615" s="3"/>
      <c r="AD615" s="29"/>
    </row>
    <row r="616" spans="1:30" ht="24.95" customHeight="1" x14ac:dyDescent="0.2">
      <c r="A616" s="23" t="str">
        <f t="shared" si="51"/>
        <v>||||||</v>
      </c>
      <c r="B616" s="23" t="str">
        <f t="shared" si="52"/>
        <v>||||</v>
      </c>
      <c r="C616" s="28" t="str">
        <f t="shared" si="53"/>
        <v>|</v>
      </c>
      <c r="D616" s="10"/>
      <c r="E616" s="10"/>
      <c r="F616" s="36"/>
      <c r="G616" s="10"/>
      <c r="H616" s="10"/>
      <c r="I616" s="36"/>
      <c r="J616" s="10"/>
      <c r="K616" s="10"/>
      <c r="L616" s="10"/>
      <c r="M616" s="11"/>
      <c r="N616" s="10"/>
      <c r="O616" s="11"/>
      <c r="P616" s="9"/>
      <c r="Q616" s="10"/>
      <c r="R616" s="3"/>
      <c r="S616" s="3"/>
      <c r="T616" s="3"/>
      <c r="U616" s="33"/>
      <c r="V616" s="9"/>
      <c r="W616" s="13"/>
      <c r="X616" s="10"/>
      <c r="Y616" s="4"/>
      <c r="Z616" s="4"/>
      <c r="AA616" s="4"/>
      <c r="AB616" s="4"/>
      <c r="AC616" s="3"/>
      <c r="AD616" s="29"/>
    </row>
    <row r="617" spans="1:30" ht="24.95" customHeight="1" x14ac:dyDescent="0.2">
      <c r="A617" s="23" t="str">
        <f t="shared" si="51"/>
        <v>||||||</v>
      </c>
      <c r="B617" s="23" t="str">
        <f t="shared" si="52"/>
        <v>||||</v>
      </c>
      <c r="C617" s="28" t="str">
        <f t="shared" si="53"/>
        <v>|</v>
      </c>
      <c r="D617" s="10"/>
      <c r="E617" s="10"/>
      <c r="F617" s="36"/>
      <c r="G617" s="10"/>
      <c r="H617" s="10"/>
      <c r="I617" s="36"/>
      <c r="J617" s="10"/>
      <c r="K617" s="10"/>
      <c r="L617" s="10"/>
      <c r="M617" s="11"/>
      <c r="N617" s="10"/>
      <c r="O617" s="11"/>
      <c r="P617" s="9"/>
      <c r="Q617" s="10"/>
      <c r="R617" s="3"/>
      <c r="S617" s="3"/>
      <c r="T617" s="3"/>
      <c r="U617" s="33"/>
      <c r="V617" s="9"/>
      <c r="W617" s="13"/>
      <c r="X617" s="10"/>
      <c r="Y617" s="4"/>
      <c r="Z617" s="4"/>
      <c r="AA617" s="4"/>
      <c r="AB617" s="4"/>
      <c r="AC617" s="3"/>
      <c r="AD617" s="29"/>
    </row>
    <row r="618" spans="1:30" ht="24.95" customHeight="1" x14ac:dyDescent="0.2">
      <c r="A618" s="23" t="str">
        <f t="shared" si="51"/>
        <v>||||||</v>
      </c>
      <c r="B618" s="23" t="str">
        <f t="shared" si="52"/>
        <v>||||</v>
      </c>
      <c r="C618" s="28" t="str">
        <f t="shared" si="53"/>
        <v>|</v>
      </c>
      <c r="D618" s="10"/>
      <c r="E618" s="10"/>
      <c r="F618" s="36"/>
      <c r="G618" s="10"/>
      <c r="H618" s="10"/>
      <c r="I618" s="36"/>
      <c r="J618" s="10"/>
      <c r="K618" s="10"/>
      <c r="L618" s="10"/>
      <c r="M618" s="11"/>
      <c r="N618" s="10"/>
      <c r="O618" s="11"/>
      <c r="P618" s="9"/>
      <c r="Q618" s="10"/>
      <c r="R618" s="3"/>
      <c r="S618" s="3"/>
      <c r="T618" s="3"/>
      <c r="U618" s="33"/>
      <c r="V618" s="9"/>
      <c r="W618" s="13"/>
      <c r="X618" s="10"/>
      <c r="Y618" s="4"/>
      <c r="Z618" s="4"/>
      <c r="AA618" s="4"/>
      <c r="AB618" s="4"/>
      <c r="AC618" s="3"/>
      <c r="AD618" s="29"/>
    </row>
    <row r="619" spans="1:30" ht="24.95" customHeight="1" x14ac:dyDescent="0.2">
      <c r="A619" s="23" t="str">
        <f t="shared" si="51"/>
        <v>||||||</v>
      </c>
      <c r="B619" s="23" t="str">
        <f t="shared" si="52"/>
        <v>||||</v>
      </c>
      <c r="C619" s="28" t="str">
        <f t="shared" si="53"/>
        <v>|</v>
      </c>
      <c r="D619" s="10"/>
      <c r="E619" s="10"/>
      <c r="F619" s="36"/>
      <c r="G619" s="10"/>
      <c r="H619" s="10"/>
      <c r="I619" s="36"/>
      <c r="J619" s="10"/>
      <c r="K619" s="10"/>
      <c r="L619" s="10"/>
      <c r="M619" s="11"/>
      <c r="N619" s="10"/>
      <c r="O619" s="11"/>
      <c r="P619" s="9"/>
      <c r="Q619" s="10"/>
      <c r="R619" s="3"/>
      <c r="S619" s="3"/>
      <c r="T619" s="3"/>
      <c r="U619" s="33"/>
      <c r="V619" s="9"/>
      <c r="W619" s="13"/>
      <c r="X619" s="10"/>
      <c r="Y619" s="4"/>
      <c r="Z619" s="4"/>
      <c r="AA619" s="4"/>
      <c r="AB619" s="4"/>
      <c r="AC619" s="3"/>
      <c r="AD619" s="29"/>
    </row>
    <row r="620" spans="1:30" ht="24.95" customHeight="1" x14ac:dyDescent="0.2">
      <c r="A620" s="23" t="str">
        <f t="shared" si="51"/>
        <v>||||||</v>
      </c>
      <c r="B620" s="23" t="str">
        <f t="shared" si="52"/>
        <v>||||</v>
      </c>
      <c r="C620" s="28" t="str">
        <f t="shared" si="53"/>
        <v>|</v>
      </c>
      <c r="D620" s="10"/>
      <c r="E620" s="10"/>
      <c r="F620" s="36"/>
      <c r="G620" s="10"/>
      <c r="H620" s="10"/>
      <c r="I620" s="36"/>
      <c r="J620" s="10"/>
      <c r="K620" s="10"/>
      <c r="L620" s="10"/>
      <c r="M620" s="11"/>
      <c r="N620" s="10"/>
      <c r="O620" s="11"/>
      <c r="P620" s="9"/>
      <c r="Q620" s="10"/>
      <c r="R620" s="3"/>
      <c r="S620" s="3"/>
      <c r="T620" s="3"/>
      <c r="U620" s="33"/>
      <c r="V620" s="9"/>
      <c r="W620" s="13"/>
      <c r="X620" s="10"/>
      <c r="Y620" s="4"/>
      <c r="Z620" s="4"/>
      <c r="AA620" s="4"/>
      <c r="AB620" s="4"/>
      <c r="AC620" s="3"/>
      <c r="AD620" s="29"/>
    </row>
    <row r="621" spans="1:30" ht="24.95" customHeight="1" x14ac:dyDescent="0.2">
      <c r="A621" s="23" t="str">
        <f t="shared" si="51"/>
        <v>||||||</v>
      </c>
      <c r="B621" s="23" t="str">
        <f t="shared" si="52"/>
        <v>||||</v>
      </c>
      <c r="C621" s="28" t="str">
        <f t="shared" si="53"/>
        <v>|</v>
      </c>
      <c r="D621" s="10"/>
      <c r="E621" s="10"/>
      <c r="F621" s="36"/>
      <c r="G621" s="10"/>
      <c r="H621" s="10"/>
      <c r="I621" s="36"/>
      <c r="J621" s="10"/>
      <c r="K621" s="10"/>
      <c r="L621" s="10"/>
      <c r="M621" s="11"/>
      <c r="N621" s="10"/>
      <c r="O621" s="11"/>
      <c r="P621" s="9"/>
      <c r="Q621" s="10"/>
      <c r="R621" s="3"/>
      <c r="S621" s="3"/>
      <c r="T621" s="3"/>
      <c r="U621" s="33"/>
      <c r="V621" s="9"/>
      <c r="W621" s="13"/>
      <c r="X621" s="10"/>
      <c r="Y621" s="4"/>
      <c r="Z621" s="4"/>
      <c r="AA621" s="4"/>
      <c r="AB621" s="4"/>
      <c r="AC621" s="3"/>
      <c r="AD621" s="29"/>
    </row>
    <row r="622" spans="1:30" ht="24.95" customHeight="1" x14ac:dyDescent="0.2">
      <c r="A622" s="23" t="str">
        <f t="shared" si="51"/>
        <v>||||||</v>
      </c>
      <c r="B622" s="23" t="str">
        <f t="shared" si="52"/>
        <v>||||</v>
      </c>
      <c r="C622" s="28" t="str">
        <f t="shared" si="53"/>
        <v>|</v>
      </c>
      <c r="D622" s="10"/>
      <c r="E622" s="10"/>
      <c r="F622" s="36"/>
      <c r="G622" s="10"/>
      <c r="H622" s="10"/>
      <c r="I622" s="36"/>
      <c r="J622" s="10"/>
      <c r="K622" s="10"/>
      <c r="L622" s="10"/>
      <c r="M622" s="11"/>
      <c r="N622" s="10"/>
      <c r="O622" s="11"/>
      <c r="P622" s="9"/>
      <c r="Q622" s="10"/>
      <c r="R622" s="3"/>
      <c r="S622" s="3"/>
      <c r="T622" s="3"/>
      <c r="U622" s="33"/>
      <c r="V622" s="9"/>
      <c r="W622" s="13"/>
      <c r="X622" s="10"/>
      <c r="Y622" s="4"/>
      <c r="Z622" s="4"/>
      <c r="AA622" s="4"/>
      <c r="AB622" s="4"/>
      <c r="AC622" s="3"/>
      <c r="AD622" s="29"/>
    </row>
    <row r="623" spans="1:30" ht="24.95" customHeight="1" x14ac:dyDescent="0.2">
      <c r="A623" s="23" t="str">
        <f t="shared" si="51"/>
        <v>||||||</v>
      </c>
      <c r="B623" s="23" t="str">
        <f t="shared" si="52"/>
        <v>||||</v>
      </c>
      <c r="C623" s="28" t="str">
        <f t="shared" si="53"/>
        <v>|</v>
      </c>
      <c r="D623" s="10"/>
      <c r="E623" s="10"/>
      <c r="F623" s="36"/>
      <c r="G623" s="10"/>
      <c r="H623" s="10"/>
      <c r="I623" s="36"/>
      <c r="J623" s="10"/>
      <c r="K623" s="10"/>
      <c r="L623" s="10"/>
      <c r="M623" s="11"/>
      <c r="N623" s="10"/>
      <c r="O623" s="11"/>
      <c r="P623" s="9"/>
      <c r="Q623" s="10"/>
      <c r="R623" s="3"/>
      <c r="S623" s="3"/>
      <c r="T623" s="3"/>
      <c r="U623" s="33"/>
      <c r="V623" s="9"/>
      <c r="W623" s="13"/>
      <c r="X623" s="10"/>
      <c r="Y623" s="4"/>
      <c r="Z623" s="4"/>
      <c r="AA623" s="4"/>
      <c r="AB623" s="4"/>
      <c r="AC623" s="3"/>
      <c r="AD623" s="29"/>
    </row>
    <row r="624" spans="1:30" ht="24.95" customHeight="1" x14ac:dyDescent="0.2">
      <c r="A624" s="23" t="str">
        <f t="shared" si="51"/>
        <v>||||||</v>
      </c>
      <c r="B624" s="23" t="str">
        <f t="shared" si="52"/>
        <v>||||</v>
      </c>
      <c r="C624" s="28" t="str">
        <f t="shared" si="53"/>
        <v>|</v>
      </c>
      <c r="D624" s="10"/>
      <c r="E624" s="10"/>
      <c r="F624" s="36"/>
      <c r="G624" s="10"/>
      <c r="H624" s="10"/>
      <c r="I624" s="36"/>
      <c r="J624" s="10"/>
      <c r="K624" s="10"/>
      <c r="L624" s="10"/>
      <c r="M624" s="11"/>
      <c r="N624" s="10"/>
      <c r="O624" s="11"/>
      <c r="P624" s="9"/>
      <c r="Q624" s="10"/>
      <c r="R624" s="3"/>
      <c r="S624" s="3"/>
      <c r="T624" s="3"/>
      <c r="U624" s="33"/>
      <c r="V624" s="9"/>
      <c r="W624" s="13"/>
      <c r="X624" s="10"/>
      <c r="Y624" s="4"/>
      <c r="Z624" s="4"/>
      <c r="AA624" s="4"/>
      <c r="AB624" s="4"/>
      <c r="AC624" s="3"/>
      <c r="AD624" s="29"/>
    </row>
    <row r="625" spans="1:30" ht="24.95" customHeight="1" x14ac:dyDescent="0.2">
      <c r="A625" s="23" t="str">
        <f t="shared" si="51"/>
        <v>||||||</v>
      </c>
      <c r="B625" s="23" t="str">
        <f t="shared" si="52"/>
        <v>||||</v>
      </c>
      <c r="C625" s="28" t="str">
        <f t="shared" si="53"/>
        <v>|</v>
      </c>
      <c r="D625" s="10"/>
      <c r="E625" s="10"/>
      <c r="F625" s="36"/>
      <c r="G625" s="10"/>
      <c r="H625" s="10"/>
      <c r="I625" s="36"/>
      <c r="J625" s="10"/>
      <c r="K625" s="10"/>
      <c r="L625" s="10"/>
      <c r="M625" s="11"/>
      <c r="N625" s="10"/>
      <c r="O625" s="11"/>
      <c r="P625" s="9"/>
      <c r="Q625" s="10"/>
      <c r="R625" s="3"/>
      <c r="S625" s="3"/>
      <c r="T625" s="3"/>
      <c r="U625" s="33"/>
      <c r="V625" s="9"/>
      <c r="W625" s="13"/>
      <c r="X625" s="10"/>
      <c r="Y625" s="4"/>
      <c r="Z625" s="4"/>
      <c r="AA625" s="4"/>
      <c r="AB625" s="4"/>
      <c r="AC625" s="3"/>
      <c r="AD625" s="29"/>
    </row>
    <row r="626" spans="1:30" ht="24.95" customHeight="1" x14ac:dyDescent="0.2">
      <c r="A626" s="23" t="str">
        <f t="shared" si="51"/>
        <v>||||||</v>
      </c>
      <c r="B626" s="23" t="str">
        <f t="shared" si="52"/>
        <v>||||</v>
      </c>
      <c r="C626" s="28" t="str">
        <f t="shared" si="53"/>
        <v>|</v>
      </c>
      <c r="D626" s="10"/>
      <c r="E626" s="10"/>
      <c r="F626" s="36"/>
      <c r="G626" s="10"/>
      <c r="H626" s="10"/>
      <c r="I626" s="36"/>
      <c r="J626" s="10"/>
      <c r="K626" s="10"/>
      <c r="L626" s="10"/>
      <c r="M626" s="11"/>
      <c r="N626" s="10"/>
      <c r="O626" s="11"/>
      <c r="P626" s="9"/>
      <c r="Q626" s="10"/>
      <c r="R626" s="3"/>
      <c r="S626" s="3"/>
      <c r="T626" s="3"/>
      <c r="U626" s="33"/>
      <c r="V626" s="9"/>
      <c r="W626" s="13"/>
      <c r="X626" s="10"/>
      <c r="Y626" s="4"/>
      <c r="Z626" s="4"/>
      <c r="AA626" s="4"/>
      <c r="AB626" s="4"/>
      <c r="AC626" s="3"/>
      <c r="AD626" s="29"/>
    </row>
    <row r="627" spans="1:30" ht="24.95" customHeight="1" x14ac:dyDescent="0.2">
      <c r="A627" s="23" t="str">
        <f t="shared" si="51"/>
        <v>||||||</v>
      </c>
      <c r="B627" s="23" t="str">
        <f t="shared" si="52"/>
        <v>||||</v>
      </c>
      <c r="C627" s="28" t="str">
        <f t="shared" si="53"/>
        <v>|</v>
      </c>
      <c r="D627" s="10"/>
      <c r="E627" s="10"/>
      <c r="F627" s="36"/>
      <c r="G627" s="10"/>
      <c r="H627" s="10"/>
      <c r="I627" s="36"/>
      <c r="J627" s="10"/>
      <c r="K627" s="10"/>
      <c r="L627" s="10"/>
      <c r="M627" s="11"/>
      <c r="N627" s="10"/>
      <c r="O627" s="11"/>
      <c r="P627" s="9"/>
      <c r="Q627" s="10"/>
      <c r="R627" s="3"/>
      <c r="S627" s="3"/>
      <c r="T627" s="3"/>
      <c r="U627" s="33"/>
      <c r="V627" s="9"/>
      <c r="W627" s="13"/>
      <c r="X627" s="10"/>
      <c r="Y627" s="4"/>
      <c r="Z627" s="4"/>
      <c r="AA627" s="4"/>
      <c r="AB627" s="4"/>
      <c r="AC627" s="3"/>
      <c r="AD627" s="29"/>
    </row>
    <row r="628" spans="1:30" ht="24.95" customHeight="1" x14ac:dyDescent="0.2">
      <c r="A628" s="23" t="str">
        <f t="shared" si="51"/>
        <v>||||||</v>
      </c>
      <c r="B628" s="23" t="str">
        <f t="shared" si="52"/>
        <v>||||</v>
      </c>
      <c r="C628" s="28" t="str">
        <f t="shared" si="53"/>
        <v>|</v>
      </c>
      <c r="D628" s="10"/>
      <c r="E628" s="10"/>
      <c r="F628" s="36"/>
      <c r="G628" s="10"/>
      <c r="H628" s="10"/>
      <c r="I628" s="36"/>
      <c r="J628" s="10"/>
      <c r="K628" s="10"/>
      <c r="L628" s="10"/>
      <c r="M628" s="11"/>
      <c r="N628" s="10"/>
      <c r="O628" s="11"/>
      <c r="P628" s="9"/>
      <c r="Q628" s="10"/>
      <c r="R628" s="3"/>
      <c r="S628" s="3"/>
      <c r="T628" s="3"/>
      <c r="U628" s="33"/>
      <c r="V628" s="9"/>
      <c r="W628" s="13"/>
      <c r="X628" s="10"/>
      <c r="Y628" s="4"/>
      <c r="Z628" s="4"/>
      <c r="AA628" s="4"/>
      <c r="AB628" s="4"/>
      <c r="AC628" s="3"/>
      <c r="AD628" s="29"/>
    </row>
    <row r="629" spans="1:30" ht="24.95" customHeight="1" x14ac:dyDescent="0.2">
      <c r="A629" s="23" t="str">
        <f t="shared" si="51"/>
        <v>||||||</v>
      </c>
      <c r="B629" s="23" t="str">
        <f t="shared" si="52"/>
        <v>||||</v>
      </c>
      <c r="C629" s="28" t="str">
        <f t="shared" si="53"/>
        <v>|</v>
      </c>
      <c r="D629" s="10"/>
      <c r="E629" s="10"/>
      <c r="F629" s="36"/>
      <c r="G629" s="10"/>
      <c r="H629" s="10"/>
      <c r="I629" s="36"/>
      <c r="J629" s="10"/>
      <c r="K629" s="10"/>
      <c r="L629" s="10"/>
      <c r="M629" s="11"/>
      <c r="N629" s="10"/>
      <c r="O629" s="11"/>
      <c r="P629" s="9"/>
      <c r="Q629" s="10"/>
      <c r="R629" s="3"/>
      <c r="S629" s="3"/>
      <c r="T629" s="3"/>
      <c r="U629" s="33"/>
      <c r="V629" s="9"/>
      <c r="W629" s="13"/>
      <c r="X629" s="10"/>
      <c r="Y629" s="4"/>
      <c r="Z629" s="4"/>
      <c r="AA629" s="4"/>
      <c r="AB629" s="4"/>
      <c r="AC629" s="3"/>
      <c r="AD629" s="29"/>
    </row>
    <row r="630" spans="1:30" ht="24.95" customHeight="1" x14ac:dyDescent="0.2">
      <c r="A630" s="23" t="str">
        <f t="shared" si="51"/>
        <v>||||||</v>
      </c>
      <c r="B630" s="23" t="str">
        <f t="shared" si="52"/>
        <v>||||</v>
      </c>
      <c r="C630" s="28" t="str">
        <f t="shared" si="53"/>
        <v>|</v>
      </c>
      <c r="D630" s="10"/>
      <c r="E630" s="10"/>
      <c r="F630" s="36"/>
      <c r="G630" s="10"/>
      <c r="H630" s="10"/>
      <c r="I630" s="36"/>
      <c r="J630" s="10"/>
      <c r="K630" s="10"/>
      <c r="L630" s="10"/>
      <c r="M630" s="11"/>
      <c r="N630" s="10"/>
      <c r="O630" s="11"/>
      <c r="P630" s="9"/>
      <c r="Q630" s="10"/>
      <c r="R630" s="3"/>
      <c r="S630" s="3"/>
      <c r="T630" s="3"/>
      <c r="U630" s="33"/>
      <c r="V630" s="9"/>
      <c r="W630" s="13"/>
      <c r="X630" s="10"/>
      <c r="Y630" s="4"/>
      <c r="Z630" s="4"/>
      <c r="AA630" s="4"/>
      <c r="AB630" s="4"/>
      <c r="AC630" s="3"/>
      <c r="AD630" s="29"/>
    </row>
    <row r="631" spans="1:30" ht="24.95" customHeight="1" x14ac:dyDescent="0.2">
      <c r="A631" s="23" t="str">
        <f t="shared" si="51"/>
        <v>||||||</v>
      </c>
      <c r="B631" s="23" t="str">
        <f t="shared" si="52"/>
        <v>||||</v>
      </c>
      <c r="C631" s="28" t="str">
        <f t="shared" si="53"/>
        <v>|</v>
      </c>
      <c r="D631" s="10"/>
      <c r="E631" s="10"/>
      <c r="F631" s="36"/>
      <c r="G631" s="10"/>
      <c r="H631" s="10"/>
      <c r="I631" s="36"/>
      <c r="J631" s="10"/>
      <c r="K631" s="10"/>
      <c r="L631" s="10"/>
      <c r="M631" s="11"/>
      <c r="N631" s="10"/>
      <c r="O631" s="11"/>
      <c r="P631" s="9"/>
      <c r="Q631" s="10"/>
      <c r="R631" s="3"/>
      <c r="S631" s="3"/>
      <c r="T631" s="3"/>
      <c r="U631" s="33"/>
      <c r="V631" s="9"/>
      <c r="W631" s="13"/>
      <c r="X631" s="10"/>
      <c r="Y631" s="4"/>
      <c r="Z631" s="4"/>
      <c r="AA631" s="4"/>
      <c r="AB631" s="4"/>
      <c r="AC631" s="3"/>
      <c r="AD631" s="29"/>
    </row>
    <row r="632" spans="1:30" ht="24.95" customHeight="1" x14ac:dyDescent="0.2">
      <c r="A632" s="23" t="str">
        <f t="shared" ref="A632:A695" si="54">D632&amp;"|"&amp;E632&amp;"|"&amp;G632&amp;"|"&amp;H632&amp;"|"&amp;L632&amp;"|"&amp;N632&amp;"|"&amp;U632</f>
        <v>||||||</v>
      </c>
      <c r="B632" s="23" t="str">
        <f t="shared" ref="B632:B695" si="55">D632&amp;"|"&amp;E632&amp;"|"&amp;G632&amp;"|"&amp;H632&amp;"|"&amp;X632</f>
        <v>||||</v>
      </c>
      <c r="C632" s="28" t="str">
        <f t="shared" ref="C632:C695" si="56">E632&amp;"|"&amp;X632</f>
        <v>|</v>
      </c>
      <c r="D632" s="10"/>
      <c r="E632" s="10"/>
      <c r="F632" s="36"/>
      <c r="G632" s="10"/>
      <c r="H632" s="10"/>
      <c r="I632" s="36"/>
      <c r="J632" s="10"/>
      <c r="K632" s="10"/>
      <c r="L632" s="10"/>
      <c r="M632" s="11"/>
      <c r="N632" s="10"/>
      <c r="O632" s="11"/>
      <c r="P632" s="9"/>
      <c r="Q632" s="10"/>
      <c r="R632" s="3"/>
      <c r="S632" s="3"/>
      <c r="T632" s="3"/>
      <c r="U632" s="33"/>
      <c r="V632" s="9"/>
      <c r="W632" s="13"/>
      <c r="X632" s="10"/>
      <c r="Y632" s="4"/>
      <c r="Z632" s="4"/>
      <c r="AA632" s="4"/>
      <c r="AB632" s="4"/>
      <c r="AC632" s="3"/>
      <c r="AD632" s="29"/>
    </row>
    <row r="633" spans="1:30" ht="24.95" customHeight="1" x14ac:dyDescent="0.2">
      <c r="A633" s="23" t="str">
        <f t="shared" si="54"/>
        <v>||||||</v>
      </c>
      <c r="B633" s="23" t="str">
        <f t="shared" si="55"/>
        <v>||||</v>
      </c>
      <c r="C633" s="28" t="str">
        <f t="shared" si="56"/>
        <v>|</v>
      </c>
      <c r="D633" s="10"/>
      <c r="E633" s="10"/>
      <c r="F633" s="36"/>
      <c r="G633" s="10"/>
      <c r="H633" s="10"/>
      <c r="I633" s="36"/>
      <c r="J633" s="10"/>
      <c r="K633" s="10"/>
      <c r="L633" s="10"/>
      <c r="M633" s="11"/>
      <c r="N633" s="10"/>
      <c r="O633" s="11"/>
      <c r="P633" s="9"/>
      <c r="Q633" s="10"/>
      <c r="R633" s="3"/>
      <c r="S633" s="3"/>
      <c r="T633" s="3"/>
      <c r="U633" s="33"/>
      <c r="V633" s="9"/>
      <c r="W633" s="13"/>
      <c r="X633" s="10"/>
      <c r="Y633" s="4"/>
      <c r="Z633" s="4"/>
      <c r="AA633" s="4"/>
      <c r="AB633" s="4"/>
      <c r="AC633" s="3"/>
      <c r="AD633" s="29"/>
    </row>
    <row r="634" spans="1:30" ht="24.95" customHeight="1" x14ac:dyDescent="0.2">
      <c r="A634" s="23" t="str">
        <f t="shared" si="54"/>
        <v>||||||</v>
      </c>
      <c r="B634" s="23" t="str">
        <f t="shared" si="55"/>
        <v>||||</v>
      </c>
      <c r="C634" s="28" t="str">
        <f t="shared" si="56"/>
        <v>|</v>
      </c>
      <c r="D634" s="10"/>
      <c r="E634" s="10"/>
      <c r="F634" s="36"/>
      <c r="G634" s="10"/>
      <c r="H634" s="10"/>
      <c r="I634" s="36"/>
      <c r="J634" s="10"/>
      <c r="K634" s="10"/>
      <c r="L634" s="10"/>
      <c r="M634" s="11"/>
      <c r="N634" s="10"/>
      <c r="O634" s="11"/>
      <c r="P634" s="9"/>
      <c r="Q634" s="10"/>
      <c r="R634" s="3"/>
      <c r="S634" s="3"/>
      <c r="T634" s="3"/>
      <c r="U634" s="33"/>
      <c r="V634" s="9"/>
      <c r="W634" s="13"/>
      <c r="X634" s="10"/>
      <c r="Y634" s="4"/>
      <c r="Z634" s="4"/>
      <c r="AA634" s="4"/>
      <c r="AB634" s="4"/>
      <c r="AC634" s="3"/>
      <c r="AD634" s="29"/>
    </row>
    <row r="635" spans="1:30" ht="24.95" customHeight="1" x14ac:dyDescent="0.2">
      <c r="A635" s="23" t="str">
        <f t="shared" si="54"/>
        <v>||||||</v>
      </c>
      <c r="B635" s="23" t="str">
        <f t="shared" si="55"/>
        <v>||||</v>
      </c>
      <c r="C635" s="28" t="str">
        <f t="shared" si="56"/>
        <v>|</v>
      </c>
      <c r="D635" s="10"/>
      <c r="E635" s="10"/>
      <c r="F635" s="36"/>
      <c r="G635" s="10"/>
      <c r="H635" s="10"/>
      <c r="I635" s="36"/>
      <c r="J635" s="10"/>
      <c r="K635" s="10"/>
      <c r="L635" s="10"/>
      <c r="M635" s="11"/>
      <c r="N635" s="10"/>
      <c r="O635" s="11"/>
      <c r="P635" s="9"/>
      <c r="Q635" s="10"/>
      <c r="R635" s="3"/>
      <c r="S635" s="3"/>
      <c r="T635" s="3"/>
      <c r="U635" s="33"/>
      <c r="V635" s="9"/>
      <c r="W635" s="13"/>
      <c r="X635" s="10"/>
      <c r="Y635" s="4"/>
      <c r="Z635" s="4"/>
      <c r="AA635" s="4"/>
      <c r="AB635" s="4"/>
      <c r="AC635" s="3"/>
      <c r="AD635" s="29"/>
    </row>
    <row r="636" spans="1:30" ht="24.95" customHeight="1" x14ac:dyDescent="0.2">
      <c r="A636" s="23" t="str">
        <f t="shared" si="54"/>
        <v>||||||</v>
      </c>
      <c r="B636" s="23" t="str">
        <f t="shared" si="55"/>
        <v>||||</v>
      </c>
      <c r="C636" s="28" t="str">
        <f t="shared" si="56"/>
        <v>|</v>
      </c>
      <c r="D636" s="10"/>
      <c r="E636" s="10"/>
      <c r="F636" s="36"/>
      <c r="G636" s="10"/>
      <c r="H636" s="10"/>
      <c r="I636" s="36"/>
      <c r="J636" s="10"/>
      <c r="K636" s="10"/>
      <c r="L636" s="10"/>
      <c r="M636" s="11"/>
      <c r="N636" s="10"/>
      <c r="O636" s="11"/>
      <c r="P636" s="9"/>
      <c r="Q636" s="10"/>
      <c r="R636" s="3"/>
      <c r="S636" s="3"/>
      <c r="T636" s="3"/>
      <c r="U636" s="33"/>
      <c r="V636" s="9"/>
      <c r="W636" s="13"/>
      <c r="X636" s="10"/>
      <c r="Y636" s="4"/>
      <c r="Z636" s="4"/>
      <c r="AA636" s="4"/>
      <c r="AB636" s="4"/>
      <c r="AC636" s="3"/>
      <c r="AD636" s="29"/>
    </row>
    <row r="637" spans="1:30" ht="24.95" customHeight="1" x14ac:dyDescent="0.2">
      <c r="A637" s="23" t="str">
        <f t="shared" si="54"/>
        <v>||||||</v>
      </c>
      <c r="B637" s="23" t="str">
        <f t="shared" si="55"/>
        <v>||||</v>
      </c>
      <c r="C637" s="28" t="str">
        <f t="shared" si="56"/>
        <v>|</v>
      </c>
      <c r="D637" s="10"/>
      <c r="E637" s="10"/>
      <c r="F637" s="36"/>
      <c r="G637" s="10"/>
      <c r="H637" s="10"/>
      <c r="I637" s="36"/>
      <c r="J637" s="10"/>
      <c r="K637" s="10"/>
      <c r="L637" s="10"/>
      <c r="M637" s="11"/>
      <c r="N637" s="10"/>
      <c r="O637" s="11"/>
      <c r="P637" s="9"/>
      <c r="Q637" s="10"/>
      <c r="R637" s="3"/>
      <c r="S637" s="3"/>
      <c r="T637" s="3"/>
      <c r="U637" s="33"/>
      <c r="V637" s="9"/>
      <c r="W637" s="13"/>
      <c r="X637" s="10"/>
      <c r="Y637" s="4"/>
      <c r="Z637" s="4"/>
      <c r="AA637" s="4"/>
      <c r="AB637" s="4"/>
      <c r="AC637" s="3"/>
      <c r="AD637" s="29"/>
    </row>
    <row r="638" spans="1:30" ht="24.95" customHeight="1" x14ac:dyDescent="0.2">
      <c r="A638" s="23" t="str">
        <f t="shared" si="54"/>
        <v>||||||</v>
      </c>
      <c r="B638" s="23" t="str">
        <f t="shared" si="55"/>
        <v>||||</v>
      </c>
      <c r="C638" s="28" t="str">
        <f t="shared" si="56"/>
        <v>|</v>
      </c>
      <c r="D638" s="10"/>
      <c r="E638" s="10"/>
      <c r="F638" s="36"/>
      <c r="G638" s="10"/>
      <c r="H638" s="10"/>
      <c r="I638" s="36"/>
      <c r="J638" s="10"/>
      <c r="K638" s="10"/>
      <c r="L638" s="10"/>
      <c r="M638" s="11"/>
      <c r="N638" s="10"/>
      <c r="O638" s="11"/>
      <c r="P638" s="9"/>
      <c r="Q638" s="10"/>
      <c r="R638" s="3"/>
      <c r="S638" s="3"/>
      <c r="T638" s="3"/>
      <c r="U638" s="33"/>
      <c r="V638" s="9"/>
      <c r="W638" s="13"/>
      <c r="X638" s="10"/>
      <c r="Y638" s="4"/>
      <c r="Z638" s="4"/>
      <c r="AA638" s="4"/>
      <c r="AB638" s="4"/>
      <c r="AC638" s="3"/>
      <c r="AD638" s="29"/>
    </row>
    <row r="639" spans="1:30" ht="24.95" customHeight="1" x14ac:dyDescent="0.2">
      <c r="A639" s="23" t="str">
        <f t="shared" si="54"/>
        <v>||||||</v>
      </c>
      <c r="B639" s="23" t="str">
        <f t="shared" si="55"/>
        <v>||||</v>
      </c>
      <c r="C639" s="28" t="str">
        <f t="shared" si="56"/>
        <v>|</v>
      </c>
      <c r="D639" s="10"/>
      <c r="E639" s="10"/>
      <c r="F639" s="36"/>
      <c r="G639" s="10"/>
      <c r="H639" s="10"/>
      <c r="I639" s="36"/>
      <c r="J639" s="10"/>
      <c r="K639" s="10"/>
      <c r="L639" s="10"/>
      <c r="M639" s="11"/>
      <c r="N639" s="10"/>
      <c r="O639" s="11"/>
      <c r="P639" s="9"/>
      <c r="Q639" s="10"/>
      <c r="R639" s="3"/>
      <c r="S639" s="3"/>
      <c r="T639" s="3"/>
      <c r="U639" s="33"/>
      <c r="V639" s="9"/>
      <c r="W639" s="13"/>
      <c r="X639" s="10"/>
      <c r="Y639" s="4"/>
      <c r="Z639" s="4"/>
      <c r="AA639" s="4"/>
      <c r="AB639" s="4"/>
      <c r="AC639" s="3"/>
      <c r="AD639" s="29"/>
    </row>
    <row r="640" spans="1:30" ht="24.95" customHeight="1" x14ac:dyDescent="0.2">
      <c r="A640" s="23" t="str">
        <f t="shared" si="54"/>
        <v>||||||</v>
      </c>
      <c r="B640" s="23" t="str">
        <f t="shared" si="55"/>
        <v>||||</v>
      </c>
      <c r="C640" s="28" t="str">
        <f t="shared" si="56"/>
        <v>|</v>
      </c>
      <c r="D640" s="10"/>
      <c r="E640" s="10"/>
      <c r="F640" s="36"/>
      <c r="G640" s="10"/>
      <c r="H640" s="10"/>
      <c r="I640" s="36"/>
      <c r="J640" s="10"/>
      <c r="K640" s="10"/>
      <c r="L640" s="10"/>
      <c r="M640" s="11"/>
      <c r="N640" s="10"/>
      <c r="O640" s="11"/>
      <c r="P640" s="9"/>
      <c r="Q640" s="10"/>
      <c r="R640" s="3"/>
      <c r="S640" s="3"/>
      <c r="T640" s="3"/>
      <c r="U640" s="33"/>
      <c r="V640" s="9"/>
      <c r="W640" s="13"/>
      <c r="X640" s="10"/>
      <c r="Y640" s="4"/>
      <c r="Z640" s="4"/>
      <c r="AA640" s="4"/>
      <c r="AB640" s="4"/>
      <c r="AC640" s="3"/>
      <c r="AD640" s="29"/>
    </row>
    <row r="641" spans="1:30" ht="24.95" customHeight="1" x14ac:dyDescent="0.2">
      <c r="A641" s="23" t="str">
        <f t="shared" si="54"/>
        <v>||||||</v>
      </c>
      <c r="B641" s="23" t="str">
        <f t="shared" si="55"/>
        <v>||||</v>
      </c>
      <c r="C641" s="28" t="str">
        <f t="shared" si="56"/>
        <v>|</v>
      </c>
      <c r="D641" s="10"/>
      <c r="E641" s="10"/>
      <c r="F641" s="36"/>
      <c r="G641" s="10"/>
      <c r="H641" s="10"/>
      <c r="I641" s="36"/>
      <c r="J641" s="10"/>
      <c r="K641" s="10"/>
      <c r="L641" s="10"/>
      <c r="M641" s="11"/>
      <c r="N641" s="10"/>
      <c r="O641" s="11"/>
      <c r="P641" s="9"/>
      <c r="Q641" s="10"/>
      <c r="R641" s="3"/>
      <c r="S641" s="3"/>
      <c r="T641" s="3"/>
      <c r="U641" s="33"/>
      <c r="V641" s="9"/>
      <c r="W641" s="13"/>
      <c r="X641" s="10"/>
      <c r="Y641" s="4"/>
      <c r="Z641" s="4"/>
      <c r="AA641" s="4"/>
      <c r="AB641" s="4"/>
      <c r="AC641" s="3"/>
      <c r="AD641" s="29"/>
    </row>
    <row r="642" spans="1:30" ht="24.95" customHeight="1" x14ac:dyDescent="0.2">
      <c r="A642" s="23" t="str">
        <f t="shared" si="54"/>
        <v>||||||</v>
      </c>
      <c r="B642" s="23" t="str">
        <f t="shared" si="55"/>
        <v>||||</v>
      </c>
      <c r="C642" s="28" t="str">
        <f t="shared" si="56"/>
        <v>|</v>
      </c>
      <c r="D642" s="10"/>
      <c r="E642" s="10"/>
      <c r="F642" s="36"/>
      <c r="G642" s="10"/>
      <c r="H642" s="10"/>
      <c r="I642" s="36"/>
      <c r="J642" s="10"/>
      <c r="K642" s="10"/>
      <c r="L642" s="10"/>
      <c r="M642" s="11"/>
      <c r="N642" s="10"/>
      <c r="O642" s="11"/>
      <c r="P642" s="9"/>
      <c r="Q642" s="10"/>
      <c r="R642" s="3"/>
      <c r="S642" s="3"/>
      <c r="T642" s="3"/>
      <c r="U642" s="33"/>
      <c r="V642" s="9"/>
      <c r="W642" s="13"/>
      <c r="X642" s="10"/>
      <c r="Y642" s="4"/>
      <c r="Z642" s="4"/>
      <c r="AA642" s="4"/>
      <c r="AB642" s="4"/>
      <c r="AC642" s="3"/>
      <c r="AD642" s="29"/>
    </row>
    <row r="643" spans="1:30" ht="24.95" customHeight="1" x14ac:dyDescent="0.2">
      <c r="A643" s="23" t="str">
        <f t="shared" si="54"/>
        <v>||||||</v>
      </c>
      <c r="B643" s="23" t="str">
        <f t="shared" si="55"/>
        <v>||||</v>
      </c>
      <c r="C643" s="28" t="str">
        <f t="shared" si="56"/>
        <v>|</v>
      </c>
      <c r="D643" s="10"/>
      <c r="E643" s="10"/>
      <c r="F643" s="36"/>
      <c r="G643" s="10"/>
      <c r="H643" s="10"/>
      <c r="I643" s="36"/>
      <c r="J643" s="10"/>
      <c r="K643" s="10"/>
      <c r="L643" s="10"/>
      <c r="M643" s="11"/>
      <c r="N643" s="10"/>
      <c r="O643" s="11"/>
      <c r="P643" s="9"/>
      <c r="Q643" s="10"/>
      <c r="R643" s="3"/>
      <c r="S643" s="3"/>
      <c r="T643" s="3"/>
      <c r="U643" s="33"/>
      <c r="V643" s="9"/>
      <c r="W643" s="13"/>
      <c r="X643" s="10"/>
      <c r="Y643" s="4"/>
      <c r="Z643" s="4"/>
      <c r="AA643" s="4"/>
      <c r="AB643" s="4"/>
      <c r="AC643" s="3"/>
      <c r="AD643" s="29"/>
    </row>
    <row r="644" spans="1:30" ht="24.95" customHeight="1" x14ac:dyDescent="0.2">
      <c r="A644" s="23" t="str">
        <f t="shared" si="54"/>
        <v>||||||</v>
      </c>
      <c r="B644" s="23" t="str">
        <f t="shared" si="55"/>
        <v>||||</v>
      </c>
      <c r="C644" s="28" t="str">
        <f t="shared" si="56"/>
        <v>|</v>
      </c>
      <c r="D644" s="10"/>
      <c r="E644" s="10"/>
      <c r="F644" s="36"/>
      <c r="G644" s="10"/>
      <c r="H644" s="10"/>
      <c r="I644" s="36"/>
      <c r="J644" s="10"/>
      <c r="K644" s="10"/>
      <c r="L644" s="10"/>
      <c r="M644" s="11"/>
      <c r="N644" s="10"/>
      <c r="O644" s="11"/>
      <c r="P644" s="9"/>
      <c r="Q644" s="10"/>
      <c r="R644" s="3"/>
      <c r="S644" s="3"/>
      <c r="T644" s="3"/>
      <c r="U644" s="33"/>
      <c r="V644" s="9"/>
      <c r="W644" s="13"/>
      <c r="X644" s="10"/>
      <c r="Y644" s="4"/>
      <c r="Z644" s="4"/>
      <c r="AA644" s="4"/>
      <c r="AB644" s="4"/>
      <c r="AC644" s="3"/>
      <c r="AD644" s="29"/>
    </row>
    <row r="645" spans="1:30" ht="24.95" customHeight="1" x14ac:dyDescent="0.2">
      <c r="A645" s="23" t="str">
        <f t="shared" si="54"/>
        <v>||||||</v>
      </c>
      <c r="B645" s="23" t="str">
        <f t="shared" si="55"/>
        <v>||||</v>
      </c>
      <c r="C645" s="28" t="str">
        <f t="shared" si="56"/>
        <v>|</v>
      </c>
      <c r="D645" s="10"/>
      <c r="E645" s="10"/>
      <c r="F645" s="36"/>
      <c r="G645" s="10"/>
      <c r="H645" s="10"/>
      <c r="I645" s="36"/>
      <c r="J645" s="10"/>
      <c r="K645" s="10"/>
      <c r="L645" s="10"/>
      <c r="M645" s="11"/>
      <c r="N645" s="10"/>
      <c r="O645" s="11"/>
      <c r="P645" s="9"/>
      <c r="Q645" s="10"/>
      <c r="R645" s="3"/>
      <c r="S645" s="3"/>
      <c r="T645" s="3"/>
      <c r="U645" s="33"/>
      <c r="V645" s="9"/>
      <c r="W645" s="13"/>
      <c r="X645" s="10"/>
      <c r="Y645" s="4"/>
      <c r="Z645" s="4"/>
      <c r="AA645" s="4"/>
      <c r="AB645" s="4"/>
      <c r="AC645" s="3"/>
      <c r="AD645" s="29"/>
    </row>
    <row r="646" spans="1:30" ht="24.95" customHeight="1" x14ac:dyDescent="0.2">
      <c r="A646" s="23" t="str">
        <f t="shared" si="54"/>
        <v>||||||</v>
      </c>
      <c r="B646" s="23" t="str">
        <f t="shared" si="55"/>
        <v>||||</v>
      </c>
      <c r="C646" s="28" t="str">
        <f t="shared" si="56"/>
        <v>|</v>
      </c>
      <c r="D646" s="10"/>
      <c r="E646" s="10"/>
      <c r="F646" s="36"/>
      <c r="G646" s="10"/>
      <c r="H646" s="10"/>
      <c r="I646" s="36"/>
      <c r="J646" s="10"/>
      <c r="K646" s="10"/>
      <c r="L646" s="10"/>
      <c r="M646" s="11"/>
      <c r="N646" s="10"/>
      <c r="O646" s="11"/>
      <c r="P646" s="9"/>
      <c r="Q646" s="10"/>
      <c r="R646" s="3"/>
      <c r="S646" s="3"/>
      <c r="T646" s="3"/>
      <c r="U646" s="33"/>
      <c r="V646" s="9"/>
      <c r="W646" s="13"/>
      <c r="X646" s="10"/>
      <c r="Y646" s="4"/>
      <c r="Z646" s="4"/>
      <c r="AA646" s="4"/>
      <c r="AB646" s="4"/>
      <c r="AC646" s="3"/>
      <c r="AD646" s="29"/>
    </row>
    <row r="647" spans="1:30" ht="24.95" customHeight="1" x14ac:dyDescent="0.2">
      <c r="A647" s="23" t="str">
        <f t="shared" si="54"/>
        <v>||||||</v>
      </c>
      <c r="B647" s="23" t="str">
        <f t="shared" si="55"/>
        <v>||||</v>
      </c>
      <c r="C647" s="28" t="str">
        <f t="shared" si="56"/>
        <v>|</v>
      </c>
      <c r="D647" s="10"/>
      <c r="E647" s="10"/>
      <c r="F647" s="36"/>
      <c r="G647" s="10"/>
      <c r="H647" s="10"/>
      <c r="I647" s="36"/>
      <c r="J647" s="10"/>
      <c r="K647" s="10"/>
      <c r="L647" s="10"/>
      <c r="M647" s="11"/>
      <c r="N647" s="10"/>
      <c r="O647" s="11"/>
      <c r="P647" s="9"/>
      <c r="Q647" s="10"/>
      <c r="R647" s="3"/>
      <c r="S647" s="3"/>
      <c r="T647" s="3"/>
      <c r="U647" s="33"/>
      <c r="V647" s="9"/>
      <c r="W647" s="13"/>
      <c r="X647" s="10"/>
      <c r="Y647" s="4"/>
      <c r="Z647" s="4"/>
      <c r="AA647" s="4"/>
      <c r="AB647" s="4"/>
      <c r="AC647" s="3"/>
      <c r="AD647" s="29"/>
    </row>
    <row r="648" spans="1:30" ht="24.95" customHeight="1" x14ac:dyDescent="0.2">
      <c r="A648" s="23" t="str">
        <f t="shared" si="54"/>
        <v>||||||</v>
      </c>
      <c r="B648" s="23" t="str">
        <f t="shared" si="55"/>
        <v>||||</v>
      </c>
      <c r="C648" s="28" t="str">
        <f t="shared" si="56"/>
        <v>|</v>
      </c>
      <c r="D648" s="10"/>
      <c r="E648" s="10"/>
      <c r="F648" s="36"/>
      <c r="G648" s="10"/>
      <c r="H648" s="10"/>
      <c r="I648" s="36"/>
      <c r="J648" s="10"/>
      <c r="K648" s="10"/>
      <c r="L648" s="10"/>
      <c r="M648" s="11"/>
      <c r="N648" s="10"/>
      <c r="O648" s="11"/>
      <c r="P648" s="9"/>
      <c r="Q648" s="10"/>
      <c r="R648" s="3"/>
      <c r="S648" s="3"/>
      <c r="T648" s="3"/>
      <c r="U648" s="33"/>
      <c r="V648" s="9"/>
      <c r="W648" s="13"/>
      <c r="X648" s="10"/>
      <c r="Y648" s="4"/>
      <c r="Z648" s="4"/>
      <c r="AA648" s="4"/>
      <c r="AB648" s="4"/>
      <c r="AC648" s="3"/>
      <c r="AD648" s="29"/>
    </row>
    <row r="649" spans="1:30" ht="24.95" customHeight="1" x14ac:dyDescent="0.2">
      <c r="A649" s="23" t="str">
        <f t="shared" si="54"/>
        <v>||||||</v>
      </c>
      <c r="B649" s="23" t="str">
        <f t="shared" si="55"/>
        <v>||||</v>
      </c>
      <c r="C649" s="28" t="str">
        <f t="shared" si="56"/>
        <v>|</v>
      </c>
      <c r="D649" s="10"/>
      <c r="E649" s="10"/>
      <c r="F649" s="36"/>
      <c r="G649" s="10"/>
      <c r="H649" s="10"/>
      <c r="I649" s="36"/>
      <c r="J649" s="10"/>
      <c r="K649" s="10"/>
      <c r="L649" s="10"/>
      <c r="M649" s="11"/>
      <c r="N649" s="10"/>
      <c r="O649" s="11"/>
      <c r="P649" s="9"/>
      <c r="Q649" s="10"/>
      <c r="R649" s="3"/>
      <c r="S649" s="3"/>
      <c r="T649" s="3"/>
      <c r="U649" s="33"/>
      <c r="V649" s="9"/>
      <c r="W649" s="13"/>
      <c r="X649" s="10"/>
      <c r="Y649" s="4"/>
      <c r="Z649" s="4"/>
      <c r="AA649" s="4"/>
      <c r="AB649" s="4"/>
      <c r="AC649" s="3"/>
      <c r="AD649" s="29"/>
    </row>
    <row r="650" spans="1:30" ht="24.95" customHeight="1" x14ac:dyDescent="0.2">
      <c r="A650" s="23" t="str">
        <f t="shared" si="54"/>
        <v>||||||</v>
      </c>
      <c r="B650" s="23" t="str">
        <f t="shared" si="55"/>
        <v>||||</v>
      </c>
      <c r="C650" s="28" t="str">
        <f t="shared" si="56"/>
        <v>|</v>
      </c>
      <c r="D650" s="10"/>
      <c r="E650" s="10"/>
      <c r="F650" s="36"/>
      <c r="G650" s="10"/>
      <c r="H650" s="10"/>
      <c r="I650" s="36"/>
      <c r="J650" s="10"/>
      <c r="K650" s="10"/>
      <c r="L650" s="10"/>
      <c r="M650" s="11"/>
      <c r="N650" s="10"/>
      <c r="O650" s="11"/>
      <c r="P650" s="9"/>
      <c r="Q650" s="10"/>
      <c r="R650" s="3"/>
      <c r="S650" s="3"/>
      <c r="T650" s="3"/>
      <c r="U650" s="33"/>
      <c r="V650" s="9"/>
      <c r="W650" s="13"/>
      <c r="X650" s="10"/>
      <c r="Y650" s="4"/>
      <c r="Z650" s="4"/>
      <c r="AA650" s="4"/>
      <c r="AB650" s="4"/>
      <c r="AC650" s="3"/>
      <c r="AD650" s="29"/>
    </row>
    <row r="651" spans="1:30" ht="24.95" customHeight="1" x14ac:dyDescent="0.2">
      <c r="A651" s="23" t="str">
        <f t="shared" si="54"/>
        <v>||||||</v>
      </c>
      <c r="B651" s="23" t="str">
        <f t="shared" si="55"/>
        <v>||||</v>
      </c>
      <c r="C651" s="28" t="str">
        <f t="shared" si="56"/>
        <v>|</v>
      </c>
      <c r="D651" s="10"/>
      <c r="E651" s="10"/>
      <c r="F651" s="36"/>
      <c r="G651" s="10"/>
      <c r="H651" s="10"/>
      <c r="I651" s="36"/>
      <c r="J651" s="10"/>
      <c r="K651" s="10"/>
      <c r="L651" s="10"/>
      <c r="M651" s="11"/>
      <c r="N651" s="10"/>
      <c r="O651" s="11"/>
      <c r="P651" s="9"/>
      <c r="Q651" s="10"/>
      <c r="R651" s="3"/>
      <c r="S651" s="3"/>
      <c r="T651" s="3"/>
      <c r="U651" s="33"/>
      <c r="V651" s="9"/>
      <c r="W651" s="13"/>
      <c r="X651" s="10"/>
      <c r="Y651" s="4"/>
      <c r="Z651" s="4"/>
      <c r="AA651" s="4"/>
      <c r="AB651" s="4"/>
      <c r="AC651" s="3"/>
      <c r="AD651" s="29"/>
    </row>
    <row r="652" spans="1:30" ht="24.95" customHeight="1" x14ac:dyDescent="0.2">
      <c r="A652" s="23" t="str">
        <f t="shared" si="54"/>
        <v>||||||</v>
      </c>
      <c r="B652" s="23" t="str">
        <f t="shared" si="55"/>
        <v>||||</v>
      </c>
      <c r="C652" s="28" t="str">
        <f t="shared" si="56"/>
        <v>|</v>
      </c>
      <c r="D652" s="10"/>
      <c r="E652" s="10"/>
      <c r="F652" s="36"/>
      <c r="G652" s="10"/>
      <c r="H652" s="10"/>
      <c r="I652" s="36"/>
      <c r="J652" s="10"/>
      <c r="K652" s="10"/>
      <c r="L652" s="10"/>
      <c r="M652" s="11"/>
      <c r="N652" s="10"/>
      <c r="O652" s="11"/>
      <c r="P652" s="9"/>
      <c r="Q652" s="10"/>
      <c r="R652" s="3"/>
      <c r="S652" s="3"/>
      <c r="T652" s="3"/>
      <c r="U652" s="33"/>
      <c r="V652" s="9"/>
      <c r="W652" s="13"/>
      <c r="X652" s="10"/>
      <c r="Y652" s="4"/>
      <c r="Z652" s="4"/>
      <c r="AA652" s="4"/>
      <c r="AB652" s="4"/>
      <c r="AC652" s="3"/>
      <c r="AD652" s="29"/>
    </row>
    <row r="653" spans="1:30" ht="24.95" customHeight="1" x14ac:dyDescent="0.2">
      <c r="A653" s="23" t="str">
        <f t="shared" si="54"/>
        <v>||||||</v>
      </c>
      <c r="B653" s="23" t="str">
        <f t="shared" si="55"/>
        <v>||||</v>
      </c>
      <c r="C653" s="28" t="str">
        <f t="shared" si="56"/>
        <v>|</v>
      </c>
      <c r="D653" s="10"/>
      <c r="E653" s="10"/>
      <c r="F653" s="36"/>
      <c r="G653" s="10"/>
      <c r="H653" s="10"/>
      <c r="I653" s="36"/>
      <c r="J653" s="10"/>
      <c r="K653" s="10"/>
      <c r="L653" s="10"/>
      <c r="M653" s="11"/>
      <c r="N653" s="10"/>
      <c r="O653" s="11"/>
      <c r="P653" s="9"/>
      <c r="Q653" s="10"/>
      <c r="R653" s="3"/>
      <c r="S653" s="3"/>
      <c r="T653" s="3"/>
      <c r="U653" s="33"/>
      <c r="V653" s="9"/>
      <c r="W653" s="13"/>
      <c r="X653" s="10"/>
      <c r="Y653" s="4"/>
      <c r="Z653" s="4"/>
      <c r="AA653" s="4"/>
      <c r="AB653" s="4"/>
      <c r="AC653" s="3"/>
      <c r="AD653" s="29"/>
    </row>
    <row r="654" spans="1:30" ht="24.95" customHeight="1" x14ac:dyDescent="0.2">
      <c r="A654" s="23" t="str">
        <f t="shared" si="54"/>
        <v>||||||</v>
      </c>
      <c r="B654" s="23" t="str">
        <f t="shared" si="55"/>
        <v>||||</v>
      </c>
      <c r="C654" s="28" t="str">
        <f t="shared" si="56"/>
        <v>|</v>
      </c>
      <c r="D654" s="10"/>
      <c r="E654" s="10"/>
      <c r="F654" s="36"/>
      <c r="G654" s="10"/>
      <c r="H654" s="10"/>
      <c r="I654" s="36"/>
      <c r="J654" s="10"/>
      <c r="K654" s="10"/>
      <c r="L654" s="10"/>
      <c r="M654" s="11"/>
      <c r="N654" s="10"/>
      <c r="O654" s="11"/>
      <c r="P654" s="9"/>
      <c r="Q654" s="10"/>
      <c r="R654" s="3"/>
      <c r="S654" s="3"/>
      <c r="T654" s="3"/>
      <c r="U654" s="33"/>
      <c r="V654" s="9"/>
      <c r="W654" s="13"/>
      <c r="X654" s="10"/>
      <c r="Y654" s="4"/>
      <c r="Z654" s="4"/>
      <c r="AA654" s="4"/>
      <c r="AB654" s="4"/>
      <c r="AC654" s="3"/>
      <c r="AD654" s="29"/>
    </row>
    <row r="655" spans="1:30" ht="24.95" customHeight="1" x14ac:dyDescent="0.2">
      <c r="A655" s="23" t="str">
        <f t="shared" si="54"/>
        <v>||||||</v>
      </c>
      <c r="B655" s="23" t="str">
        <f t="shared" si="55"/>
        <v>||||</v>
      </c>
      <c r="C655" s="28" t="str">
        <f t="shared" si="56"/>
        <v>|</v>
      </c>
      <c r="D655" s="10"/>
      <c r="E655" s="10"/>
      <c r="F655" s="36"/>
      <c r="G655" s="10"/>
      <c r="H655" s="10"/>
      <c r="I655" s="36"/>
      <c r="J655" s="10"/>
      <c r="K655" s="10"/>
      <c r="L655" s="10"/>
      <c r="M655" s="11"/>
      <c r="N655" s="10"/>
      <c r="O655" s="11"/>
      <c r="P655" s="9"/>
      <c r="Q655" s="10"/>
      <c r="R655" s="3"/>
      <c r="S655" s="3"/>
      <c r="T655" s="3"/>
      <c r="U655" s="33"/>
      <c r="V655" s="9"/>
      <c r="W655" s="13"/>
      <c r="X655" s="10"/>
      <c r="Y655" s="4"/>
      <c r="Z655" s="4"/>
      <c r="AA655" s="4"/>
      <c r="AB655" s="4"/>
      <c r="AC655" s="3"/>
      <c r="AD655" s="29"/>
    </row>
    <row r="656" spans="1:30" ht="24.95" customHeight="1" x14ac:dyDescent="0.2">
      <c r="A656" s="23" t="str">
        <f t="shared" si="54"/>
        <v>||||||</v>
      </c>
      <c r="B656" s="23" t="str">
        <f t="shared" si="55"/>
        <v>||||</v>
      </c>
      <c r="C656" s="28" t="str">
        <f t="shared" si="56"/>
        <v>|</v>
      </c>
      <c r="D656" s="10"/>
      <c r="E656" s="10"/>
      <c r="F656" s="36"/>
      <c r="G656" s="10"/>
      <c r="H656" s="10"/>
      <c r="I656" s="36"/>
      <c r="J656" s="10"/>
      <c r="K656" s="10"/>
      <c r="L656" s="10"/>
      <c r="M656" s="11"/>
      <c r="N656" s="10"/>
      <c r="O656" s="11"/>
      <c r="P656" s="9"/>
      <c r="Q656" s="10"/>
      <c r="R656" s="3"/>
      <c r="S656" s="3"/>
      <c r="T656" s="3"/>
      <c r="U656" s="33"/>
      <c r="V656" s="9"/>
      <c r="W656" s="13"/>
      <c r="X656" s="10"/>
      <c r="Y656" s="4"/>
      <c r="Z656" s="4"/>
      <c r="AA656" s="4"/>
      <c r="AB656" s="4"/>
      <c r="AC656" s="3"/>
      <c r="AD656" s="29"/>
    </row>
    <row r="657" spans="1:30" ht="24.95" customHeight="1" x14ac:dyDescent="0.2">
      <c r="A657" s="23" t="str">
        <f t="shared" si="54"/>
        <v>||||||</v>
      </c>
      <c r="B657" s="23" t="str">
        <f t="shared" si="55"/>
        <v>||||</v>
      </c>
      <c r="C657" s="28" t="str">
        <f t="shared" si="56"/>
        <v>|</v>
      </c>
      <c r="D657" s="10"/>
      <c r="E657" s="10"/>
      <c r="F657" s="36"/>
      <c r="G657" s="10"/>
      <c r="H657" s="10"/>
      <c r="I657" s="36"/>
      <c r="J657" s="10"/>
      <c r="K657" s="10"/>
      <c r="L657" s="10"/>
      <c r="M657" s="11"/>
      <c r="N657" s="10"/>
      <c r="O657" s="11"/>
      <c r="P657" s="9"/>
      <c r="Q657" s="10"/>
      <c r="R657" s="3"/>
      <c r="S657" s="3"/>
      <c r="T657" s="3"/>
      <c r="U657" s="33"/>
      <c r="V657" s="9"/>
      <c r="W657" s="13"/>
      <c r="X657" s="10"/>
      <c r="Y657" s="4"/>
      <c r="Z657" s="4"/>
      <c r="AA657" s="4"/>
      <c r="AB657" s="4"/>
      <c r="AC657" s="3"/>
      <c r="AD657" s="29"/>
    </row>
    <row r="658" spans="1:30" ht="24.95" customHeight="1" x14ac:dyDescent="0.2">
      <c r="A658" s="23" t="str">
        <f t="shared" si="54"/>
        <v>||||||</v>
      </c>
      <c r="B658" s="23" t="str">
        <f t="shared" si="55"/>
        <v>||||</v>
      </c>
      <c r="C658" s="28" t="str">
        <f t="shared" si="56"/>
        <v>|</v>
      </c>
      <c r="D658" s="10"/>
      <c r="E658" s="10"/>
      <c r="F658" s="36"/>
      <c r="G658" s="10"/>
      <c r="H658" s="10"/>
      <c r="I658" s="36"/>
      <c r="J658" s="10"/>
      <c r="K658" s="10"/>
      <c r="L658" s="10"/>
      <c r="M658" s="11"/>
      <c r="N658" s="10"/>
      <c r="O658" s="11"/>
      <c r="P658" s="9"/>
      <c r="Q658" s="10"/>
      <c r="R658" s="3"/>
      <c r="S658" s="3"/>
      <c r="T658" s="3"/>
      <c r="U658" s="33"/>
      <c r="V658" s="9"/>
      <c r="W658" s="13"/>
      <c r="X658" s="10"/>
      <c r="Y658" s="4"/>
      <c r="Z658" s="4"/>
      <c r="AA658" s="4"/>
      <c r="AB658" s="4"/>
      <c r="AC658" s="3"/>
      <c r="AD658" s="29"/>
    </row>
    <row r="659" spans="1:30" ht="24.95" customHeight="1" x14ac:dyDescent="0.2">
      <c r="A659" s="23" t="str">
        <f t="shared" si="54"/>
        <v>||||||</v>
      </c>
      <c r="B659" s="23" t="str">
        <f t="shared" si="55"/>
        <v>||||</v>
      </c>
      <c r="C659" s="28" t="str">
        <f t="shared" si="56"/>
        <v>|</v>
      </c>
      <c r="D659" s="10"/>
      <c r="E659" s="10"/>
      <c r="F659" s="36"/>
      <c r="G659" s="10"/>
      <c r="H659" s="10"/>
      <c r="I659" s="36"/>
      <c r="J659" s="10"/>
      <c r="K659" s="10"/>
      <c r="L659" s="10"/>
      <c r="M659" s="11"/>
      <c r="N659" s="10"/>
      <c r="O659" s="11"/>
      <c r="P659" s="9"/>
      <c r="Q659" s="10"/>
      <c r="R659" s="3"/>
      <c r="S659" s="3"/>
      <c r="T659" s="3"/>
      <c r="U659" s="33"/>
      <c r="V659" s="9"/>
      <c r="W659" s="13"/>
      <c r="X659" s="10"/>
      <c r="Y659" s="4"/>
      <c r="Z659" s="4"/>
      <c r="AA659" s="4"/>
      <c r="AB659" s="4"/>
      <c r="AC659" s="3"/>
      <c r="AD659" s="29"/>
    </row>
    <row r="660" spans="1:30" ht="24.95" customHeight="1" x14ac:dyDescent="0.2">
      <c r="A660" s="23" t="str">
        <f t="shared" si="54"/>
        <v>||||||</v>
      </c>
      <c r="B660" s="23" t="str">
        <f t="shared" si="55"/>
        <v>||||</v>
      </c>
      <c r="C660" s="28" t="str">
        <f t="shared" si="56"/>
        <v>|</v>
      </c>
      <c r="D660" s="10"/>
      <c r="E660" s="10"/>
      <c r="F660" s="36"/>
      <c r="G660" s="10"/>
      <c r="H660" s="10"/>
      <c r="I660" s="36"/>
      <c r="J660" s="10"/>
      <c r="K660" s="10"/>
      <c r="L660" s="10"/>
      <c r="M660" s="11"/>
      <c r="N660" s="10"/>
      <c r="O660" s="11"/>
      <c r="P660" s="9"/>
      <c r="Q660" s="10"/>
      <c r="R660" s="3"/>
      <c r="S660" s="3"/>
      <c r="T660" s="3"/>
      <c r="U660" s="33"/>
      <c r="V660" s="9"/>
      <c r="W660" s="13"/>
      <c r="X660" s="10"/>
      <c r="Y660" s="4"/>
      <c r="Z660" s="4"/>
      <c r="AA660" s="4"/>
      <c r="AB660" s="4"/>
      <c r="AC660" s="3"/>
      <c r="AD660" s="29"/>
    </row>
    <row r="661" spans="1:30" ht="24.95" customHeight="1" x14ac:dyDescent="0.2">
      <c r="A661" s="23" t="str">
        <f t="shared" si="54"/>
        <v>||||||</v>
      </c>
      <c r="B661" s="23" t="str">
        <f t="shared" si="55"/>
        <v>||||</v>
      </c>
      <c r="C661" s="28" t="str">
        <f t="shared" si="56"/>
        <v>|</v>
      </c>
      <c r="D661" s="10"/>
      <c r="E661" s="10"/>
      <c r="F661" s="36"/>
      <c r="G661" s="10"/>
      <c r="H661" s="10"/>
      <c r="I661" s="36"/>
      <c r="J661" s="10"/>
      <c r="K661" s="10"/>
      <c r="L661" s="10"/>
      <c r="M661" s="11"/>
      <c r="N661" s="10"/>
      <c r="O661" s="11"/>
      <c r="P661" s="9"/>
      <c r="Q661" s="10"/>
      <c r="R661" s="3"/>
      <c r="S661" s="3"/>
      <c r="T661" s="3"/>
      <c r="U661" s="33"/>
      <c r="V661" s="9"/>
      <c r="W661" s="13"/>
      <c r="X661" s="10"/>
      <c r="Y661" s="4"/>
      <c r="Z661" s="4"/>
      <c r="AA661" s="4"/>
      <c r="AB661" s="4"/>
      <c r="AC661" s="3"/>
      <c r="AD661" s="29"/>
    </row>
    <row r="662" spans="1:30" ht="24.95" customHeight="1" x14ac:dyDescent="0.2">
      <c r="A662" s="23" t="str">
        <f t="shared" si="54"/>
        <v>||||||</v>
      </c>
      <c r="B662" s="23" t="str">
        <f t="shared" si="55"/>
        <v>||||</v>
      </c>
      <c r="C662" s="28" t="str">
        <f t="shared" si="56"/>
        <v>|</v>
      </c>
      <c r="D662" s="10"/>
      <c r="E662" s="10"/>
      <c r="F662" s="36"/>
      <c r="G662" s="10"/>
      <c r="H662" s="10"/>
      <c r="I662" s="36"/>
      <c r="J662" s="10"/>
      <c r="K662" s="10"/>
      <c r="L662" s="10"/>
      <c r="M662" s="11"/>
      <c r="N662" s="10"/>
      <c r="O662" s="11"/>
      <c r="P662" s="9"/>
      <c r="Q662" s="10"/>
      <c r="R662" s="3"/>
      <c r="S662" s="3"/>
      <c r="T662" s="3"/>
      <c r="U662" s="33"/>
      <c r="V662" s="9"/>
      <c r="W662" s="13"/>
      <c r="X662" s="10"/>
      <c r="Y662" s="4"/>
      <c r="Z662" s="4"/>
      <c r="AA662" s="4"/>
      <c r="AB662" s="4"/>
      <c r="AC662" s="3"/>
      <c r="AD662" s="29"/>
    </row>
    <row r="663" spans="1:30" ht="24.95" customHeight="1" x14ac:dyDescent="0.2">
      <c r="A663" s="23" t="str">
        <f t="shared" si="54"/>
        <v>||||||</v>
      </c>
      <c r="B663" s="23" t="str">
        <f t="shared" si="55"/>
        <v>||||</v>
      </c>
      <c r="C663" s="28" t="str">
        <f t="shared" si="56"/>
        <v>|</v>
      </c>
      <c r="D663" s="10"/>
      <c r="E663" s="10"/>
      <c r="F663" s="36"/>
      <c r="G663" s="10"/>
      <c r="H663" s="10"/>
      <c r="I663" s="36"/>
      <c r="J663" s="10"/>
      <c r="K663" s="10"/>
      <c r="L663" s="10"/>
      <c r="M663" s="11"/>
      <c r="N663" s="10"/>
      <c r="O663" s="11"/>
      <c r="P663" s="9"/>
      <c r="Q663" s="10"/>
      <c r="R663" s="3"/>
      <c r="S663" s="3"/>
      <c r="T663" s="3"/>
      <c r="U663" s="33"/>
      <c r="V663" s="9"/>
      <c r="W663" s="13"/>
      <c r="X663" s="10"/>
      <c r="Y663" s="4"/>
      <c r="Z663" s="4"/>
      <c r="AA663" s="4"/>
      <c r="AB663" s="4"/>
      <c r="AC663" s="3"/>
      <c r="AD663" s="29"/>
    </row>
    <row r="664" spans="1:30" ht="24.95" customHeight="1" x14ac:dyDescent="0.2">
      <c r="A664" s="23" t="str">
        <f t="shared" si="54"/>
        <v>||||||</v>
      </c>
      <c r="B664" s="23" t="str">
        <f t="shared" si="55"/>
        <v>||||</v>
      </c>
      <c r="C664" s="28" t="str">
        <f t="shared" si="56"/>
        <v>|</v>
      </c>
      <c r="D664" s="10"/>
      <c r="E664" s="10"/>
      <c r="F664" s="36"/>
      <c r="G664" s="10"/>
      <c r="H664" s="10"/>
      <c r="I664" s="36"/>
      <c r="J664" s="10"/>
      <c r="K664" s="10"/>
      <c r="L664" s="10"/>
      <c r="M664" s="11"/>
      <c r="N664" s="10"/>
      <c r="O664" s="11"/>
      <c r="P664" s="9"/>
      <c r="Q664" s="10"/>
      <c r="R664" s="3"/>
      <c r="S664" s="3"/>
      <c r="T664" s="3"/>
      <c r="U664" s="33"/>
      <c r="V664" s="9"/>
      <c r="W664" s="13"/>
      <c r="X664" s="10"/>
      <c r="Y664" s="4"/>
      <c r="Z664" s="4"/>
      <c r="AA664" s="4"/>
      <c r="AB664" s="4"/>
      <c r="AC664" s="3"/>
      <c r="AD664" s="29"/>
    </row>
    <row r="665" spans="1:30" ht="24.95" customHeight="1" x14ac:dyDescent="0.2">
      <c r="A665" s="23" t="str">
        <f t="shared" si="54"/>
        <v>||||||</v>
      </c>
      <c r="B665" s="23" t="str">
        <f t="shared" si="55"/>
        <v>||||</v>
      </c>
      <c r="C665" s="28" t="str">
        <f t="shared" si="56"/>
        <v>|</v>
      </c>
      <c r="D665" s="10"/>
      <c r="E665" s="10"/>
      <c r="F665" s="36"/>
      <c r="G665" s="10"/>
      <c r="H665" s="10"/>
      <c r="I665" s="36"/>
      <c r="J665" s="10"/>
      <c r="K665" s="10"/>
      <c r="L665" s="10"/>
      <c r="M665" s="11"/>
      <c r="N665" s="10"/>
      <c r="O665" s="11"/>
      <c r="P665" s="9"/>
      <c r="Q665" s="10"/>
      <c r="R665" s="3"/>
      <c r="S665" s="3"/>
      <c r="T665" s="3"/>
      <c r="U665" s="33"/>
      <c r="V665" s="9"/>
      <c r="W665" s="13"/>
      <c r="X665" s="10"/>
      <c r="Y665" s="4"/>
      <c r="Z665" s="4"/>
      <c r="AA665" s="4"/>
      <c r="AB665" s="4"/>
      <c r="AC665" s="3"/>
      <c r="AD665" s="29"/>
    </row>
    <row r="666" spans="1:30" ht="24.95" customHeight="1" x14ac:dyDescent="0.2">
      <c r="A666" s="23" t="str">
        <f t="shared" si="54"/>
        <v>||||||</v>
      </c>
      <c r="B666" s="23" t="str">
        <f t="shared" si="55"/>
        <v>||||</v>
      </c>
      <c r="C666" s="28" t="str">
        <f t="shared" si="56"/>
        <v>|</v>
      </c>
      <c r="D666" s="10"/>
      <c r="E666" s="10"/>
      <c r="F666" s="36"/>
      <c r="G666" s="10"/>
      <c r="H666" s="10"/>
      <c r="I666" s="36"/>
      <c r="J666" s="10"/>
      <c r="K666" s="10"/>
      <c r="L666" s="10"/>
      <c r="M666" s="11"/>
      <c r="N666" s="10"/>
      <c r="O666" s="11"/>
      <c r="P666" s="9"/>
      <c r="Q666" s="10"/>
      <c r="R666" s="3"/>
      <c r="S666" s="3"/>
      <c r="T666" s="3"/>
      <c r="U666" s="33"/>
      <c r="V666" s="9"/>
      <c r="W666" s="13"/>
      <c r="X666" s="10"/>
      <c r="Y666" s="4"/>
      <c r="Z666" s="4"/>
      <c r="AA666" s="4"/>
      <c r="AB666" s="4"/>
      <c r="AC666" s="3"/>
      <c r="AD666" s="29"/>
    </row>
    <row r="667" spans="1:30" ht="24.95" customHeight="1" x14ac:dyDescent="0.2">
      <c r="A667" s="23" t="str">
        <f t="shared" si="54"/>
        <v>||||||</v>
      </c>
      <c r="B667" s="23" t="str">
        <f t="shared" si="55"/>
        <v>||||</v>
      </c>
      <c r="C667" s="28" t="str">
        <f t="shared" si="56"/>
        <v>|</v>
      </c>
      <c r="D667" s="10"/>
      <c r="E667" s="10"/>
      <c r="F667" s="36"/>
      <c r="G667" s="10"/>
      <c r="H667" s="10"/>
      <c r="I667" s="36"/>
      <c r="J667" s="10"/>
      <c r="K667" s="10"/>
      <c r="L667" s="10"/>
      <c r="M667" s="11"/>
      <c r="N667" s="10"/>
      <c r="O667" s="11"/>
      <c r="P667" s="9"/>
      <c r="Q667" s="10"/>
      <c r="R667" s="3"/>
      <c r="S667" s="3"/>
      <c r="T667" s="3"/>
      <c r="U667" s="33"/>
      <c r="V667" s="9"/>
      <c r="W667" s="13"/>
      <c r="X667" s="10"/>
      <c r="Y667" s="4"/>
      <c r="Z667" s="4"/>
      <c r="AA667" s="4"/>
      <c r="AB667" s="4"/>
      <c r="AC667" s="3"/>
      <c r="AD667" s="29"/>
    </row>
    <row r="668" spans="1:30" ht="24.95" customHeight="1" x14ac:dyDescent="0.2">
      <c r="A668" s="23" t="str">
        <f t="shared" si="54"/>
        <v>||||||</v>
      </c>
      <c r="B668" s="23" t="str">
        <f t="shared" si="55"/>
        <v>||||</v>
      </c>
      <c r="C668" s="28" t="str">
        <f t="shared" si="56"/>
        <v>|</v>
      </c>
      <c r="D668" s="10"/>
      <c r="E668" s="10"/>
      <c r="F668" s="36"/>
      <c r="G668" s="10"/>
      <c r="H668" s="10"/>
      <c r="I668" s="36"/>
      <c r="J668" s="10"/>
      <c r="K668" s="10"/>
      <c r="L668" s="10"/>
      <c r="M668" s="11"/>
      <c r="N668" s="10"/>
      <c r="O668" s="11"/>
      <c r="P668" s="9"/>
      <c r="Q668" s="10"/>
      <c r="R668" s="3"/>
      <c r="S668" s="3"/>
      <c r="T668" s="3"/>
      <c r="U668" s="33"/>
      <c r="V668" s="9"/>
      <c r="W668" s="13"/>
      <c r="X668" s="10"/>
      <c r="Y668" s="4"/>
      <c r="Z668" s="4"/>
      <c r="AA668" s="4"/>
      <c r="AB668" s="4"/>
      <c r="AC668" s="3"/>
      <c r="AD668" s="29"/>
    </row>
    <row r="669" spans="1:30" ht="24.95" customHeight="1" x14ac:dyDescent="0.2">
      <c r="A669" s="23" t="str">
        <f t="shared" si="54"/>
        <v>||||||</v>
      </c>
      <c r="B669" s="23" t="str">
        <f t="shared" si="55"/>
        <v>||||</v>
      </c>
      <c r="C669" s="28" t="str">
        <f t="shared" si="56"/>
        <v>|</v>
      </c>
      <c r="D669" s="10"/>
      <c r="E669" s="10"/>
      <c r="F669" s="36"/>
      <c r="G669" s="10"/>
      <c r="H669" s="10"/>
      <c r="I669" s="36"/>
      <c r="J669" s="10"/>
      <c r="K669" s="10"/>
      <c r="L669" s="10"/>
      <c r="M669" s="11"/>
      <c r="N669" s="10"/>
      <c r="O669" s="11"/>
      <c r="P669" s="9"/>
      <c r="Q669" s="10"/>
      <c r="R669" s="3"/>
      <c r="S669" s="3"/>
      <c r="T669" s="3"/>
      <c r="U669" s="33"/>
      <c r="V669" s="9"/>
      <c r="W669" s="13"/>
      <c r="X669" s="10"/>
      <c r="Y669" s="4"/>
      <c r="Z669" s="4"/>
      <c r="AA669" s="4"/>
      <c r="AB669" s="4"/>
      <c r="AC669" s="3"/>
      <c r="AD669" s="29"/>
    </row>
    <row r="670" spans="1:30" ht="24.95" customHeight="1" x14ac:dyDescent="0.2">
      <c r="A670" s="23" t="str">
        <f t="shared" si="54"/>
        <v>||||||</v>
      </c>
      <c r="B670" s="23" t="str">
        <f t="shared" si="55"/>
        <v>||||</v>
      </c>
      <c r="C670" s="28" t="str">
        <f t="shared" si="56"/>
        <v>|</v>
      </c>
      <c r="D670" s="10"/>
      <c r="E670" s="10"/>
      <c r="F670" s="36"/>
      <c r="G670" s="10"/>
      <c r="H670" s="10"/>
      <c r="I670" s="36"/>
      <c r="J670" s="10"/>
      <c r="K670" s="10"/>
      <c r="L670" s="10"/>
      <c r="M670" s="11"/>
      <c r="N670" s="10"/>
      <c r="O670" s="11"/>
      <c r="P670" s="9"/>
      <c r="Q670" s="10"/>
      <c r="R670" s="3"/>
      <c r="S670" s="3"/>
      <c r="T670" s="3"/>
      <c r="U670" s="33"/>
      <c r="V670" s="9"/>
      <c r="W670" s="13"/>
      <c r="X670" s="10"/>
      <c r="Y670" s="4"/>
      <c r="Z670" s="4"/>
      <c r="AA670" s="4"/>
      <c r="AB670" s="4"/>
      <c r="AC670" s="3"/>
      <c r="AD670" s="29"/>
    </row>
    <row r="671" spans="1:30" ht="24.95" customHeight="1" x14ac:dyDescent="0.2">
      <c r="A671" s="23" t="str">
        <f t="shared" si="54"/>
        <v>||||||</v>
      </c>
      <c r="B671" s="23" t="str">
        <f t="shared" si="55"/>
        <v>||||</v>
      </c>
      <c r="C671" s="28" t="str">
        <f t="shared" si="56"/>
        <v>|</v>
      </c>
      <c r="D671" s="10"/>
      <c r="E671" s="10"/>
      <c r="F671" s="36"/>
      <c r="G671" s="10"/>
      <c r="H671" s="10"/>
      <c r="I671" s="36"/>
      <c r="J671" s="10"/>
      <c r="K671" s="10"/>
      <c r="L671" s="10"/>
      <c r="M671" s="11"/>
      <c r="N671" s="10"/>
      <c r="O671" s="11"/>
      <c r="P671" s="9"/>
      <c r="Q671" s="10"/>
      <c r="R671" s="3"/>
      <c r="S671" s="3"/>
      <c r="T671" s="3"/>
      <c r="U671" s="33"/>
      <c r="V671" s="9"/>
      <c r="W671" s="13"/>
      <c r="X671" s="10"/>
      <c r="Y671" s="4"/>
      <c r="Z671" s="4"/>
      <c r="AA671" s="4"/>
      <c r="AB671" s="4"/>
      <c r="AC671" s="3"/>
      <c r="AD671" s="29"/>
    </row>
    <row r="672" spans="1:30" ht="24.95" customHeight="1" x14ac:dyDescent="0.2">
      <c r="A672" s="23" t="str">
        <f t="shared" si="54"/>
        <v>||||||</v>
      </c>
      <c r="B672" s="23" t="str">
        <f t="shared" si="55"/>
        <v>||||</v>
      </c>
      <c r="C672" s="28" t="str">
        <f t="shared" si="56"/>
        <v>|</v>
      </c>
      <c r="D672" s="10"/>
      <c r="E672" s="10"/>
      <c r="F672" s="36"/>
      <c r="G672" s="10"/>
      <c r="H672" s="10"/>
      <c r="I672" s="36"/>
      <c r="J672" s="10"/>
      <c r="K672" s="10"/>
      <c r="L672" s="10"/>
      <c r="M672" s="11"/>
      <c r="N672" s="10"/>
      <c r="O672" s="11"/>
      <c r="P672" s="9"/>
      <c r="Q672" s="10"/>
      <c r="R672" s="3"/>
      <c r="S672" s="3"/>
      <c r="T672" s="3"/>
      <c r="U672" s="33"/>
      <c r="V672" s="9"/>
      <c r="W672" s="13"/>
      <c r="X672" s="10"/>
      <c r="Y672" s="4"/>
      <c r="Z672" s="4"/>
      <c r="AA672" s="4"/>
      <c r="AB672" s="4"/>
      <c r="AC672" s="3"/>
      <c r="AD672" s="29"/>
    </row>
    <row r="673" spans="1:30" ht="24.95" customHeight="1" x14ac:dyDescent="0.2">
      <c r="A673" s="23" t="str">
        <f t="shared" si="54"/>
        <v>||||||</v>
      </c>
      <c r="B673" s="23" t="str">
        <f t="shared" si="55"/>
        <v>||||</v>
      </c>
      <c r="C673" s="28" t="str">
        <f t="shared" si="56"/>
        <v>|</v>
      </c>
      <c r="D673" s="10"/>
      <c r="E673" s="10"/>
      <c r="F673" s="36"/>
      <c r="G673" s="10"/>
      <c r="H673" s="10"/>
      <c r="I673" s="36"/>
      <c r="J673" s="10"/>
      <c r="K673" s="10"/>
      <c r="L673" s="10"/>
      <c r="M673" s="11"/>
      <c r="N673" s="10"/>
      <c r="O673" s="11"/>
      <c r="P673" s="9"/>
      <c r="Q673" s="10"/>
      <c r="R673" s="3"/>
      <c r="S673" s="3"/>
      <c r="T673" s="3"/>
      <c r="U673" s="33"/>
      <c r="V673" s="9"/>
      <c r="W673" s="13"/>
      <c r="X673" s="10"/>
      <c r="Y673" s="4"/>
      <c r="Z673" s="4"/>
      <c r="AA673" s="4"/>
      <c r="AB673" s="4"/>
      <c r="AC673" s="3"/>
      <c r="AD673" s="29"/>
    </row>
    <row r="674" spans="1:30" ht="24.95" customHeight="1" x14ac:dyDescent="0.2">
      <c r="A674" s="23" t="str">
        <f t="shared" si="54"/>
        <v>||||||</v>
      </c>
      <c r="B674" s="23" t="str">
        <f t="shared" si="55"/>
        <v>||||</v>
      </c>
      <c r="C674" s="28" t="str">
        <f t="shared" si="56"/>
        <v>|</v>
      </c>
      <c r="D674" s="10"/>
      <c r="E674" s="10"/>
      <c r="F674" s="36"/>
      <c r="G674" s="10"/>
      <c r="H674" s="10"/>
      <c r="I674" s="36"/>
      <c r="J674" s="10"/>
      <c r="K674" s="10"/>
      <c r="L674" s="10"/>
      <c r="M674" s="11"/>
      <c r="N674" s="10"/>
      <c r="O674" s="11"/>
      <c r="P674" s="9"/>
      <c r="Q674" s="10"/>
      <c r="R674" s="3"/>
      <c r="S674" s="3"/>
      <c r="T674" s="3"/>
      <c r="U674" s="33"/>
      <c r="V674" s="9"/>
      <c r="W674" s="13"/>
      <c r="X674" s="10"/>
      <c r="Y674" s="4"/>
      <c r="Z674" s="4"/>
      <c r="AA674" s="4"/>
      <c r="AB674" s="4"/>
      <c r="AC674" s="3"/>
      <c r="AD674" s="29"/>
    </row>
    <row r="675" spans="1:30" ht="24.95" customHeight="1" x14ac:dyDescent="0.2">
      <c r="A675" s="23" t="str">
        <f t="shared" si="54"/>
        <v>||||||</v>
      </c>
      <c r="B675" s="23" t="str">
        <f t="shared" si="55"/>
        <v>||||</v>
      </c>
      <c r="C675" s="28" t="str">
        <f t="shared" si="56"/>
        <v>|</v>
      </c>
      <c r="D675" s="10"/>
      <c r="E675" s="10"/>
      <c r="F675" s="36"/>
      <c r="G675" s="10"/>
      <c r="H675" s="10"/>
      <c r="I675" s="36"/>
      <c r="J675" s="10"/>
      <c r="K675" s="10"/>
      <c r="L675" s="10"/>
      <c r="M675" s="11"/>
      <c r="N675" s="10"/>
      <c r="O675" s="11"/>
      <c r="P675" s="9"/>
      <c r="Q675" s="10"/>
      <c r="R675" s="3"/>
      <c r="S675" s="3"/>
      <c r="T675" s="3"/>
      <c r="U675" s="33"/>
      <c r="V675" s="9"/>
      <c r="W675" s="13"/>
      <c r="X675" s="10"/>
      <c r="Y675" s="4"/>
      <c r="Z675" s="4"/>
      <c r="AA675" s="4"/>
      <c r="AB675" s="4"/>
      <c r="AC675" s="3"/>
      <c r="AD675" s="29"/>
    </row>
    <row r="676" spans="1:30" ht="24.95" customHeight="1" x14ac:dyDescent="0.2">
      <c r="A676" s="23" t="str">
        <f t="shared" si="54"/>
        <v>||||||</v>
      </c>
      <c r="B676" s="23" t="str">
        <f t="shared" si="55"/>
        <v>||||</v>
      </c>
      <c r="C676" s="28" t="str">
        <f t="shared" si="56"/>
        <v>|</v>
      </c>
      <c r="D676" s="10"/>
      <c r="E676" s="10"/>
      <c r="F676" s="36"/>
      <c r="G676" s="10"/>
      <c r="H676" s="10"/>
      <c r="I676" s="36"/>
      <c r="J676" s="10"/>
      <c r="K676" s="10"/>
      <c r="L676" s="10"/>
      <c r="M676" s="11"/>
      <c r="N676" s="10"/>
      <c r="O676" s="11"/>
      <c r="P676" s="9"/>
      <c r="Q676" s="10"/>
      <c r="R676" s="3"/>
      <c r="S676" s="3"/>
      <c r="T676" s="3"/>
      <c r="U676" s="33"/>
      <c r="V676" s="9"/>
      <c r="W676" s="13"/>
      <c r="X676" s="10"/>
      <c r="Y676" s="4"/>
      <c r="Z676" s="4"/>
      <c r="AA676" s="4"/>
      <c r="AB676" s="4"/>
      <c r="AC676" s="3"/>
      <c r="AD676" s="29"/>
    </row>
    <row r="677" spans="1:30" ht="24.95" customHeight="1" x14ac:dyDescent="0.2">
      <c r="A677" s="23" t="str">
        <f t="shared" si="54"/>
        <v>||||||</v>
      </c>
      <c r="B677" s="23" t="str">
        <f t="shared" si="55"/>
        <v>||||</v>
      </c>
      <c r="C677" s="28" t="str">
        <f t="shared" si="56"/>
        <v>|</v>
      </c>
      <c r="D677" s="10"/>
      <c r="E677" s="10"/>
      <c r="F677" s="36"/>
      <c r="G677" s="10"/>
      <c r="H677" s="10"/>
      <c r="I677" s="36"/>
      <c r="J677" s="10"/>
      <c r="K677" s="10"/>
      <c r="L677" s="10"/>
      <c r="M677" s="11"/>
      <c r="N677" s="10"/>
      <c r="O677" s="11"/>
      <c r="P677" s="9"/>
      <c r="Q677" s="10"/>
      <c r="R677" s="3"/>
      <c r="S677" s="3"/>
      <c r="T677" s="3"/>
      <c r="U677" s="33"/>
      <c r="V677" s="9"/>
      <c r="W677" s="13"/>
      <c r="X677" s="10"/>
      <c r="Y677" s="4"/>
      <c r="Z677" s="4"/>
      <c r="AA677" s="4"/>
      <c r="AB677" s="4"/>
      <c r="AC677" s="3"/>
      <c r="AD677" s="29"/>
    </row>
    <row r="678" spans="1:30" ht="24.95" customHeight="1" x14ac:dyDescent="0.2">
      <c r="A678" s="23" t="str">
        <f t="shared" si="54"/>
        <v>||||||</v>
      </c>
      <c r="B678" s="23" t="str">
        <f t="shared" si="55"/>
        <v>||||</v>
      </c>
      <c r="C678" s="28" t="str">
        <f t="shared" si="56"/>
        <v>|</v>
      </c>
      <c r="D678" s="10"/>
      <c r="E678" s="10"/>
      <c r="F678" s="36"/>
      <c r="G678" s="10"/>
      <c r="H678" s="10"/>
      <c r="I678" s="36"/>
      <c r="J678" s="10"/>
      <c r="K678" s="10"/>
      <c r="L678" s="10"/>
      <c r="M678" s="11"/>
      <c r="N678" s="10"/>
      <c r="O678" s="11"/>
      <c r="P678" s="9"/>
      <c r="Q678" s="10"/>
      <c r="R678" s="3"/>
      <c r="S678" s="3"/>
      <c r="T678" s="3"/>
      <c r="U678" s="33"/>
      <c r="V678" s="9"/>
      <c r="W678" s="13"/>
      <c r="X678" s="10"/>
      <c r="Y678" s="4"/>
      <c r="Z678" s="4"/>
      <c r="AA678" s="4"/>
      <c r="AB678" s="4"/>
      <c r="AC678" s="3"/>
      <c r="AD678" s="29"/>
    </row>
    <row r="679" spans="1:30" ht="24.95" customHeight="1" x14ac:dyDescent="0.2">
      <c r="A679" s="23" t="str">
        <f t="shared" si="54"/>
        <v>||||||</v>
      </c>
      <c r="B679" s="23" t="str">
        <f t="shared" si="55"/>
        <v>||||</v>
      </c>
      <c r="C679" s="28" t="str">
        <f t="shared" si="56"/>
        <v>|</v>
      </c>
      <c r="D679" s="10"/>
      <c r="E679" s="10"/>
      <c r="F679" s="36"/>
      <c r="G679" s="10"/>
      <c r="H679" s="10"/>
      <c r="I679" s="36"/>
      <c r="J679" s="10"/>
      <c r="K679" s="10"/>
      <c r="L679" s="10"/>
      <c r="M679" s="11"/>
      <c r="N679" s="10"/>
      <c r="O679" s="11"/>
      <c r="P679" s="9"/>
      <c r="Q679" s="10"/>
      <c r="R679" s="3"/>
      <c r="S679" s="3"/>
      <c r="T679" s="3"/>
      <c r="U679" s="33"/>
      <c r="V679" s="9"/>
      <c r="W679" s="13"/>
      <c r="X679" s="10"/>
      <c r="Y679" s="4"/>
      <c r="Z679" s="4"/>
      <c r="AA679" s="4"/>
      <c r="AB679" s="4"/>
      <c r="AC679" s="3"/>
      <c r="AD679" s="29"/>
    </row>
    <row r="680" spans="1:30" ht="24.95" customHeight="1" x14ac:dyDescent="0.2">
      <c r="A680" s="23" t="str">
        <f t="shared" si="54"/>
        <v>||||||</v>
      </c>
      <c r="B680" s="23" t="str">
        <f t="shared" si="55"/>
        <v>||||</v>
      </c>
      <c r="C680" s="28" t="str">
        <f t="shared" si="56"/>
        <v>|</v>
      </c>
      <c r="D680" s="10"/>
      <c r="E680" s="10"/>
      <c r="F680" s="36"/>
      <c r="G680" s="10"/>
      <c r="H680" s="10"/>
      <c r="I680" s="36"/>
      <c r="J680" s="10"/>
      <c r="K680" s="10"/>
      <c r="L680" s="10"/>
      <c r="M680" s="11"/>
      <c r="N680" s="10"/>
      <c r="O680" s="11"/>
      <c r="P680" s="9"/>
      <c r="Q680" s="10"/>
      <c r="R680" s="3"/>
      <c r="S680" s="3"/>
      <c r="T680" s="3"/>
      <c r="U680" s="33"/>
      <c r="V680" s="9"/>
      <c r="W680" s="13"/>
      <c r="X680" s="10"/>
      <c r="Y680" s="4"/>
      <c r="Z680" s="4"/>
      <c r="AA680" s="4"/>
      <c r="AB680" s="4"/>
      <c r="AC680" s="3"/>
      <c r="AD680" s="29"/>
    </row>
    <row r="681" spans="1:30" ht="24.95" customHeight="1" x14ac:dyDescent="0.2">
      <c r="A681" s="23" t="str">
        <f t="shared" si="54"/>
        <v>||||||</v>
      </c>
      <c r="B681" s="23" t="str">
        <f t="shared" si="55"/>
        <v>||||</v>
      </c>
      <c r="C681" s="28" t="str">
        <f t="shared" si="56"/>
        <v>|</v>
      </c>
      <c r="D681" s="10"/>
      <c r="E681" s="10"/>
      <c r="F681" s="36"/>
      <c r="G681" s="10"/>
      <c r="H681" s="10"/>
      <c r="I681" s="36"/>
      <c r="J681" s="10"/>
      <c r="K681" s="10"/>
      <c r="L681" s="10"/>
      <c r="M681" s="11"/>
      <c r="N681" s="10"/>
      <c r="O681" s="11"/>
      <c r="P681" s="9"/>
      <c r="Q681" s="10"/>
      <c r="R681" s="3"/>
      <c r="S681" s="3"/>
      <c r="T681" s="3"/>
      <c r="U681" s="33"/>
      <c r="V681" s="9"/>
      <c r="W681" s="13"/>
      <c r="X681" s="10"/>
      <c r="Y681" s="4"/>
      <c r="Z681" s="4"/>
      <c r="AA681" s="4"/>
      <c r="AB681" s="4"/>
      <c r="AC681" s="3"/>
      <c r="AD681" s="29"/>
    </row>
    <row r="682" spans="1:30" ht="24.95" customHeight="1" x14ac:dyDescent="0.2">
      <c r="A682" s="23" t="str">
        <f t="shared" si="54"/>
        <v>||||||</v>
      </c>
      <c r="B682" s="23" t="str">
        <f t="shared" si="55"/>
        <v>||||</v>
      </c>
      <c r="C682" s="28" t="str">
        <f t="shared" si="56"/>
        <v>|</v>
      </c>
      <c r="D682" s="10"/>
      <c r="E682" s="10"/>
      <c r="F682" s="36"/>
      <c r="G682" s="10"/>
      <c r="H682" s="10"/>
      <c r="I682" s="36"/>
      <c r="J682" s="10"/>
      <c r="K682" s="10"/>
      <c r="L682" s="10"/>
      <c r="M682" s="11"/>
      <c r="N682" s="10"/>
      <c r="O682" s="11"/>
      <c r="P682" s="9"/>
      <c r="Q682" s="10"/>
      <c r="R682" s="3"/>
      <c r="S682" s="3"/>
      <c r="T682" s="3"/>
      <c r="U682" s="33"/>
      <c r="V682" s="9"/>
      <c r="W682" s="13"/>
      <c r="X682" s="10"/>
      <c r="Y682" s="4"/>
      <c r="Z682" s="4"/>
      <c r="AA682" s="4"/>
      <c r="AB682" s="4"/>
      <c r="AC682" s="3"/>
      <c r="AD682" s="29"/>
    </row>
    <row r="683" spans="1:30" ht="24.95" customHeight="1" x14ac:dyDescent="0.2">
      <c r="A683" s="23" t="str">
        <f t="shared" si="54"/>
        <v>||||||</v>
      </c>
      <c r="B683" s="23" t="str">
        <f t="shared" si="55"/>
        <v>||||</v>
      </c>
      <c r="C683" s="28" t="str">
        <f t="shared" si="56"/>
        <v>|</v>
      </c>
      <c r="D683" s="10"/>
      <c r="E683" s="10"/>
      <c r="F683" s="36"/>
      <c r="G683" s="10"/>
      <c r="H683" s="10"/>
      <c r="I683" s="36"/>
      <c r="J683" s="10"/>
      <c r="K683" s="10"/>
      <c r="L683" s="10"/>
      <c r="M683" s="11"/>
      <c r="N683" s="10"/>
      <c r="O683" s="11"/>
      <c r="P683" s="9"/>
      <c r="Q683" s="10"/>
      <c r="R683" s="3"/>
      <c r="S683" s="3"/>
      <c r="T683" s="3"/>
      <c r="U683" s="33"/>
      <c r="V683" s="9"/>
      <c r="W683" s="13"/>
      <c r="X683" s="10"/>
      <c r="Y683" s="4"/>
      <c r="Z683" s="4"/>
      <c r="AA683" s="4"/>
      <c r="AB683" s="4"/>
      <c r="AC683" s="3"/>
      <c r="AD683" s="29"/>
    </row>
    <row r="684" spans="1:30" ht="24.95" customHeight="1" x14ac:dyDescent="0.2">
      <c r="A684" s="23" t="str">
        <f t="shared" si="54"/>
        <v>||||||</v>
      </c>
      <c r="B684" s="23" t="str">
        <f t="shared" si="55"/>
        <v>||||</v>
      </c>
      <c r="C684" s="28" t="str">
        <f t="shared" si="56"/>
        <v>|</v>
      </c>
      <c r="D684" s="10"/>
      <c r="E684" s="10"/>
      <c r="F684" s="36"/>
      <c r="G684" s="10"/>
      <c r="H684" s="10"/>
      <c r="I684" s="36"/>
      <c r="J684" s="10"/>
      <c r="K684" s="10"/>
      <c r="L684" s="10"/>
      <c r="M684" s="11"/>
      <c r="N684" s="10"/>
      <c r="O684" s="11"/>
      <c r="P684" s="9"/>
      <c r="Q684" s="10"/>
      <c r="R684" s="3"/>
      <c r="S684" s="3"/>
      <c r="T684" s="3"/>
      <c r="U684" s="33"/>
      <c r="V684" s="9"/>
      <c r="W684" s="13"/>
      <c r="X684" s="10"/>
      <c r="Y684" s="4"/>
      <c r="Z684" s="4"/>
      <c r="AA684" s="4"/>
      <c r="AB684" s="4"/>
      <c r="AC684" s="3"/>
      <c r="AD684" s="29"/>
    </row>
    <row r="685" spans="1:30" ht="24.95" customHeight="1" x14ac:dyDescent="0.2">
      <c r="A685" s="23" t="str">
        <f t="shared" si="54"/>
        <v>||||||</v>
      </c>
      <c r="B685" s="23" t="str">
        <f t="shared" si="55"/>
        <v>||||</v>
      </c>
      <c r="C685" s="28" t="str">
        <f t="shared" si="56"/>
        <v>|</v>
      </c>
      <c r="D685" s="10"/>
      <c r="E685" s="10"/>
      <c r="F685" s="36"/>
      <c r="G685" s="10"/>
      <c r="H685" s="10"/>
      <c r="I685" s="36"/>
      <c r="J685" s="10"/>
      <c r="K685" s="10"/>
      <c r="L685" s="10"/>
      <c r="M685" s="11"/>
      <c r="N685" s="10"/>
      <c r="O685" s="11"/>
      <c r="P685" s="9"/>
      <c r="Q685" s="10"/>
      <c r="R685" s="3"/>
      <c r="S685" s="3"/>
      <c r="T685" s="3"/>
      <c r="U685" s="33"/>
      <c r="V685" s="9"/>
      <c r="W685" s="13"/>
      <c r="X685" s="10"/>
      <c r="Y685" s="4"/>
      <c r="Z685" s="4"/>
      <c r="AA685" s="4"/>
      <c r="AB685" s="4"/>
      <c r="AC685" s="3"/>
      <c r="AD685" s="29"/>
    </row>
    <row r="686" spans="1:30" ht="24.95" customHeight="1" x14ac:dyDescent="0.2">
      <c r="A686" s="23" t="str">
        <f t="shared" si="54"/>
        <v>||||||</v>
      </c>
      <c r="B686" s="23" t="str">
        <f t="shared" si="55"/>
        <v>||||</v>
      </c>
      <c r="C686" s="28" t="str">
        <f t="shared" si="56"/>
        <v>|</v>
      </c>
      <c r="D686" s="10"/>
      <c r="E686" s="10"/>
      <c r="F686" s="36"/>
      <c r="G686" s="10"/>
      <c r="H686" s="10"/>
      <c r="I686" s="36"/>
      <c r="J686" s="10"/>
      <c r="K686" s="10"/>
      <c r="L686" s="10"/>
      <c r="M686" s="11"/>
      <c r="N686" s="10"/>
      <c r="O686" s="11"/>
      <c r="P686" s="9"/>
      <c r="Q686" s="10"/>
      <c r="R686" s="3"/>
      <c r="S686" s="3"/>
      <c r="T686" s="3"/>
      <c r="U686" s="33"/>
      <c r="V686" s="9"/>
      <c r="W686" s="13"/>
      <c r="X686" s="10"/>
      <c r="Y686" s="4"/>
      <c r="Z686" s="4"/>
      <c r="AA686" s="4"/>
      <c r="AB686" s="4"/>
      <c r="AC686" s="3"/>
      <c r="AD686" s="29"/>
    </row>
    <row r="687" spans="1:30" ht="24.95" customHeight="1" x14ac:dyDescent="0.2">
      <c r="A687" s="23" t="str">
        <f t="shared" si="54"/>
        <v>||||||</v>
      </c>
      <c r="B687" s="23" t="str">
        <f t="shared" si="55"/>
        <v>||||</v>
      </c>
      <c r="C687" s="28" t="str">
        <f t="shared" si="56"/>
        <v>|</v>
      </c>
      <c r="D687" s="10"/>
      <c r="E687" s="10"/>
      <c r="F687" s="36"/>
      <c r="G687" s="10"/>
      <c r="H687" s="10"/>
      <c r="I687" s="36"/>
      <c r="J687" s="10"/>
      <c r="K687" s="10"/>
      <c r="L687" s="10"/>
      <c r="M687" s="11"/>
      <c r="N687" s="10"/>
      <c r="O687" s="11"/>
      <c r="P687" s="9"/>
      <c r="Q687" s="10"/>
      <c r="R687" s="3"/>
      <c r="S687" s="3"/>
      <c r="T687" s="3"/>
      <c r="U687" s="33"/>
      <c r="V687" s="9"/>
      <c r="W687" s="13"/>
      <c r="X687" s="10"/>
      <c r="Y687" s="4"/>
      <c r="Z687" s="4"/>
      <c r="AA687" s="4"/>
      <c r="AB687" s="4"/>
      <c r="AC687" s="3"/>
      <c r="AD687" s="29"/>
    </row>
    <row r="688" spans="1:30" ht="24.95" customHeight="1" x14ac:dyDescent="0.2">
      <c r="A688" s="23" t="str">
        <f t="shared" si="54"/>
        <v>||||||</v>
      </c>
      <c r="B688" s="23" t="str">
        <f t="shared" si="55"/>
        <v>||||</v>
      </c>
      <c r="C688" s="28" t="str">
        <f t="shared" si="56"/>
        <v>|</v>
      </c>
      <c r="D688" s="10"/>
      <c r="E688" s="10"/>
      <c r="F688" s="36"/>
      <c r="G688" s="10"/>
      <c r="H688" s="10"/>
      <c r="I688" s="36"/>
      <c r="J688" s="10"/>
      <c r="K688" s="10"/>
      <c r="L688" s="10"/>
      <c r="M688" s="11"/>
      <c r="N688" s="10"/>
      <c r="O688" s="11"/>
      <c r="P688" s="9"/>
      <c r="Q688" s="10"/>
      <c r="R688" s="3"/>
      <c r="S688" s="3"/>
      <c r="T688" s="3"/>
      <c r="U688" s="33"/>
      <c r="V688" s="9"/>
      <c r="W688" s="13"/>
      <c r="X688" s="10"/>
      <c r="Y688" s="4"/>
      <c r="Z688" s="4"/>
      <c r="AA688" s="4"/>
      <c r="AB688" s="4"/>
      <c r="AC688" s="3"/>
      <c r="AD688" s="29"/>
    </row>
    <row r="689" spans="1:30" ht="24.95" customHeight="1" x14ac:dyDescent="0.2">
      <c r="A689" s="23" t="str">
        <f t="shared" si="54"/>
        <v>||||||</v>
      </c>
      <c r="B689" s="23" t="str">
        <f t="shared" si="55"/>
        <v>||||</v>
      </c>
      <c r="C689" s="28" t="str">
        <f t="shared" si="56"/>
        <v>|</v>
      </c>
      <c r="D689" s="10"/>
      <c r="E689" s="10"/>
      <c r="F689" s="36"/>
      <c r="G689" s="10"/>
      <c r="H689" s="10"/>
      <c r="I689" s="36"/>
      <c r="J689" s="10"/>
      <c r="K689" s="10"/>
      <c r="L689" s="10"/>
      <c r="M689" s="11"/>
      <c r="N689" s="10"/>
      <c r="O689" s="11"/>
      <c r="P689" s="9"/>
      <c r="Q689" s="10"/>
      <c r="R689" s="3"/>
      <c r="S689" s="3"/>
      <c r="T689" s="3"/>
      <c r="U689" s="33"/>
      <c r="V689" s="9"/>
      <c r="W689" s="13"/>
      <c r="X689" s="10"/>
      <c r="Y689" s="4"/>
      <c r="Z689" s="4"/>
      <c r="AA689" s="4"/>
      <c r="AB689" s="4"/>
      <c r="AC689" s="3"/>
      <c r="AD689" s="29"/>
    </row>
    <row r="690" spans="1:30" ht="24.95" customHeight="1" x14ac:dyDescent="0.2">
      <c r="A690" s="23" t="str">
        <f t="shared" si="54"/>
        <v>||||||</v>
      </c>
      <c r="B690" s="23" t="str">
        <f t="shared" si="55"/>
        <v>||||</v>
      </c>
      <c r="C690" s="28" t="str">
        <f t="shared" si="56"/>
        <v>|</v>
      </c>
      <c r="D690" s="10"/>
      <c r="E690" s="10"/>
      <c r="F690" s="36"/>
      <c r="G690" s="10"/>
      <c r="H690" s="10"/>
      <c r="I690" s="36"/>
      <c r="J690" s="10"/>
      <c r="K690" s="10"/>
      <c r="L690" s="10"/>
      <c r="M690" s="11"/>
      <c r="N690" s="10"/>
      <c r="O690" s="11"/>
      <c r="P690" s="9"/>
      <c r="Q690" s="10"/>
      <c r="R690" s="3"/>
      <c r="S690" s="3"/>
      <c r="T690" s="3"/>
      <c r="U690" s="33"/>
      <c r="V690" s="9"/>
      <c r="W690" s="13"/>
      <c r="X690" s="10"/>
      <c r="Y690" s="4"/>
      <c r="Z690" s="4"/>
      <c r="AA690" s="4"/>
      <c r="AB690" s="4"/>
      <c r="AC690" s="3"/>
      <c r="AD690" s="29"/>
    </row>
    <row r="691" spans="1:30" ht="24.95" customHeight="1" x14ac:dyDescent="0.2">
      <c r="A691" s="23" t="str">
        <f t="shared" si="54"/>
        <v>||||||</v>
      </c>
      <c r="B691" s="23" t="str">
        <f t="shared" si="55"/>
        <v>||||</v>
      </c>
      <c r="C691" s="28" t="str">
        <f t="shared" si="56"/>
        <v>|</v>
      </c>
      <c r="D691" s="10"/>
      <c r="E691" s="10"/>
      <c r="F691" s="36"/>
      <c r="G691" s="10"/>
      <c r="H691" s="10"/>
      <c r="I691" s="36"/>
      <c r="J691" s="10"/>
      <c r="K691" s="10"/>
      <c r="L691" s="10"/>
      <c r="M691" s="11"/>
      <c r="N691" s="10"/>
      <c r="O691" s="11"/>
      <c r="P691" s="9"/>
      <c r="Q691" s="10"/>
      <c r="R691" s="3"/>
      <c r="S691" s="3"/>
      <c r="T691" s="3"/>
      <c r="U691" s="33"/>
      <c r="V691" s="9"/>
      <c r="W691" s="13"/>
      <c r="X691" s="10"/>
      <c r="Y691" s="4"/>
      <c r="Z691" s="4"/>
      <c r="AA691" s="4"/>
      <c r="AB691" s="4"/>
      <c r="AC691" s="3"/>
      <c r="AD691" s="29"/>
    </row>
    <row r="692" spans="1:30" ht="24.95" customHeight="1" x14ac:dyDescent="0.2">
      <c r="A692" s="23" t="str">
        <f t="shared" si="54"/>
        <v>||||||</v>
      </c>
      <c r="B692" s="23" t="str">
        <f t="shared" si="55"/>
        <v>||||</v>
      </c>
      <c r="C692" s="28" t="str">
        <f t="shared" si="56"/>
        <v>|</v>
      </c>
      <c r="D692" s="10"/>
      <c r="E692" s="10"/>
      <c r="F692" s="36"/>
      <c r="G692" s="10"/>
      <c r="H692" s="10"/>
      <c r="I692" s="36"/>
      <c r="J692" s="10"/>
      <c r="K692" s="10"/>
      <c r="L692" s="10"/>
      <c r="M692" s="11"/>
      <c r="N692" s="10"/>
      <c r="O692" s="11"/>
      <c r="P692" s="9"/>
      <c r="Q692" s="10"/>
      <c r="R692" s="3"/>
      <c r="S692" s="3"/>
      <c r="T692" s="3"/>
      <c r="U692" s="33"/>
      <c r="V692" s="9"/>
      <c r="W692" s="13"/>
      <c r="X692" s="10"/>
      <c r="Y692" s="4"/>
      <c r="Z692" s="4"/>
      <c r="AA692" s="4"/>
      <c r="AB692" s="4"/>
      <c r="AC692" s="3"/>
      <c r="AD692" s="29"/>
    </row>
    <row r="693" spans="1:30" ht="24.95" customHeight="1" x14ac:dyDescent="0.2">
      <c r="A693" s="23" t="str">
        <f t="shared" si="54"/>
        <v>||||||</v>
      </c>
      <c r="B693" s="23" t="str">
        <f t="shared" si="55"/>
        <v>||||</v>
      </c>
      <c r="C693" s="28" t="str">
        <f t="shared" si="56"/>
        <v>|</v>
      </c>
      <c r="D693" s="10"/>
      <c r="E693" s="10"/>
      <c r="F693" s="36"/>
      <c r="G693" s="10"/>
      <c r="H693" s="10"/>
      <c r="I693" s="36"/>
      <c r="J693" s="10"/>
      <c r="K693" s="10"/>
      <c r="L693" s="10"/>
      <c r="M693" s="11"/>
      <c r="N693" s="10"/>
      <c r="O693" s="11"/>
      <c r="P693" s="9"/>
      <c r="Q693" s="10"/>
      <c r="R693" s="3"/>
      <c r="S693" s="3"/>
      <c r="T693" s="3"/>
      <c r="U693" s="33"/>
      <c r="V693" s="9"/>
      <c r="W693" s="13"/>
      <c r="X693" s="10"/>
      <c r="Y693" s="4"/>
      <c r="Z693" s="4"/>
      <c r="AA693" s="4"/>
      <c r="AB693" s="4"/>
      <c r="AC693" s="3"/>
      <c r="AD693" s="29"/>
    </row>
    <row r="694" spans="1:30" ht="24.95" customHeight="1" x14ac:dyDescent="0.2">
      <c r="A694" s="23" t="str">
        <f t="shared" si="54"/>
        <v>||||||</v>
      </c>
      <c r="B694" s="23" t="str">
        <f t="shared" si="55"/>
        <v>||||</v>
      </c>
      <c r="C694" s="28" t="str">
        <f t="shared" si="56"/>
        <v>|</v>
      </c>
      <c r="D694" s="10"/>
      <c r="E694" s="10"/>
      <c r="F694" s="36"/>
      <c r="G694" s="10"/>
      <c r="H694" s="10"/>
      <c r="I694" s="36"/>
      <c r="J694" s="10"/>
      <c r="K694" s="10"/>
      <c r="L694" s="10"/>
      <c r="M694" s="11"/>
      <c r="N694" s="10"/>
      <c r="O694" s="11"/>
      <c r="P694" s="9"/>
      <c r="Q694" s="10"/>
      <c r="R694" s="3"/>
      <c r="S694" s="3"/>
      <c r="T694" s="3"/>
      <c r="U694" s="33"/>
      <c r="V694" s="9"/>
      <c r="W694" s="13"/>
      <c r="X694" s="10"/>
      <c r="Y694" s="4"/>
      <c r="Z694" s="4"/>
      <c r="AA694" s="4"/>
      <c r="AB694" s="4"/>
      <c r="AC694" s="3"/>
      <c r="AD694" s="29"/>
    </row>
    <row r="695" spans="1:30" ht="24.95" customHeight="1" x14ac:dyDescent="0.2">
      <c r="A695" s="23" t="str">
        <f t="shared" si="54"/>
        <v>||||||</v>
      </c>
      <c r="B695" s="23" t="str">
        <f t="shared" si="55"/>
        <v>||||</v>
      </c>
      <c r="C695" s="28" t="str">
        <f t="shared" si="56"/>
        <v>|</v>
      </c>
      <c r="D695" s="10"/>
      <c r="E695" s="10"/>
      <c r="F695" s="36"/>
      <c r="G695" s="10"/>
      <c r="H695" s="10"/>
      <c r="I695" s="36"/>
      <c r="J695" s="10"/>
      <c r="K695" s="10"/>
      <c r="L695" s="10"/>
      <c r="M695" s="11"/>
      <c r="N695" s="10"/>
      <c r="O695" s="11"/>
      <c r="P695" s="9"/>
      <c r="Q695" s="10"/>
      <c r="R695" s="3"/>
      <c r="S695" s="3"/>
      <c r="T695" s="3"/>
      <c r="U695" s="33"/>
      <c r="V695" s="9"/>
      <c r="W695" s="13"/>
      <c r="X695" s="10"/>
      <c r="Y695" s="4"/>
      <c r="Z695" s="4"/>
      <c r="AA695" s="4"/>
      <c r="AB695" s="4"/>
      <c r="AC695" s="3"/>
      <c r="AD695" s="29"/>
    </row>
    <row r="696" spans="1:30" ht="24.95" customHeight="1" x14ac:dyDescent="0.2">
      <c r="A696" s="23" t="str">
        <f t="shared" ref="A696:A759" si="57">D696&amp;"|"&amp;E696&amp;"|"&amp;G696&amp;"|"&amp;H696&amp;"|"&amp;L696&amp;"|"&amp;N696&amp;"|"&amp;U696</f>
        <v>||||||</v>
      </c>
      <c r="B696" s="23" t="str">
        <f t="shared" ref="B696:B759" si="58">D696&amp;"|"&amp;E696&amp;"|"&amp;G696&amp;"|"&amp;H696&amp;"|"&amp;X696</f>
        <v>||||</v>
      </c>
      <c r="C696" s="28" t="str">
        <f t="shared" ref="C696:C759" si="59">E696&amp;"|"&amp;X696</f>
        <v>|</v>
      </c>
      <c r="D696" s="10"/>
      <c r="E696" s="10"/>
      <c r="F696" s="36"/>
      <c r="G696" s="10"/>
      <c r="H696" s="10"/>
      <c r="I696" s="36"/>
      <c r="J696" s="10"/>
      <c r="K696" s="10"/>
      <c r="L696" s="10"/>
      <c r="M696" s="11"/>
      <c r="N696" s="10"/>
      <c r="O696" s="11"/>
      <c r="P696" s="9"/>
      <c r="Q696" s="10"/>
      <c r="R696" s="3"/>
      <c r="S696" s="3"/>
      <c r="T696" s="3"/>
      <c r="U696" s="33"/>
      <c r="V696" s="9"/>
      <c r="W696" s="13"/>
      <c r="X696" s="10"/>
      <c r="Y696" s="4"/>
      <c r="Z696" s="4"/>
      <c r="AA696" s="4"/>
      <c r="AB696" s="4"/>
      <c r="AC696" s="3"/>
      <c r="AD696" s="29"/>
    </row>
    <row r="697" spans="1:30" ht="24.95" customHeight="1" x14ac:dyDescent="0.2">
      <c r="A697" s="23" t="str">
        <f t="shared" si="57"/>
        <v>||||||</v>
      </c>
      <c r="B697" s="23" t="str">
        <f t="shared" si="58"/>
        <v>||||</v>
      </c>
      <c r="C697" s="28" t="str">
        <f t="shared" si="59"/>
        <v>|</v>
      </c>
      <c r="D697" s="10"/>
      <c r="E697" s="10"/>
      <c r="F697" s="36"/>
      <c r="G697" s="10"/>
      <c r="H697" s="10"/>
      <c r="I697" s="36"/>
      <c r="J697" s="10"/>
      <c r="K697" s="10"/>
      <c r="L697" s="10"/>
      <c r="M697" s="11"/>
      <c r="N697" s="10"/>
      <c r="O697" s="11"/>
      <c r="P697" s="9"/>
      <c r="Q697" s="10"/>
      <c r="R697" s="3"/>
      <c r="S697" s="3"/>
      <c r="T697" s="3"/>
      <c r="U697" s="33"/>
      <c r="V697" s="9"/>
      <c r="W697" s="13"/>
      <c r="X697" s="10"/>
      <c r="Y697" s="4"/>
      <c r="Z697" s="4"/>
      <c r="AA697" s="4"/>
      <c r="AB697" s="4"/>
      <c r="AC697" s="3"/>
      <c r="AD697" s="29"/>
    </row>
    <row r="698" spans="1:30" ht="24.95" customHeight="1" x14ac:dyDescent="0.2">
      <c r="A698" s="23" t="str">
        <f t="shared" si="57"/>
        <v>||||||</v>
      </c>
      <c r="B698" s="23" t="str">
        <f t="shared" si="58"/>
        <v>||||</v>
      </c>
      <c r="C698" s="28" t="str">
        <f t="shared" si="59"/>
        <v>|</v>
      </c>
      <c r="D698" s="10"/>
      <c r="E698" s="10"/>
      <c r="F698" s="36"/>
      <c r="G698" s="10"/>
      <c r="H698" s="10"/>
      <c r="I698" s="36"/>
      <c r="J698" s="10"/>
      <c r="K698" s="10"/>
      <c r="L698" s="10"/>
      <c r="M698" s="11"/>
      <c r="N698" s="10"/>
      <c r="O698" s="11"/>
      <c r="P698" s="9"/>
      <c r="Q698" s="10"/>
      <c r="R698" s="3"/>
      <c r="S698" s="3"/>
      <c r="T698" s="3"/>
      <c r="U698" s="33"/>
      <c r="V698" s="9"/>
      <c r="W698" s="13"/>
      <c r="X698" s="10"/>
      <c r="Y698" s="4"/>
      <c r="Z698" s="4"/>
      <c r="AA698" s="4"/>
      <c r="AB698" s="4"/>
      <c r="AC698" s="3"/>
      <c r="AD698" s="29"/>
    </row>
    <row r="699" spans="1:30" ht="24.95" customHeight="1" x14ac:dyDescent="0.2">
      <c r="A699" s="23" t="str">
        <f t="shared" si="57"/>
        <v>||||||</v>
      </c>
      <c r="B699" s="23" t="str">
        <f t="shared" si="58"/>
        <v>||||</v>
      </c>
      <c r="C699" s="28" t="str">
        <f t="shared" si="59"/>
        <v>|</v>
      </c>
      <c r="D699" s="10"/>
      <c r="E699" s="10"/>
      <c r="F699" s="36"/>
      <c r="G699" s="10"/>
      <c r="H699" s="10"/>
      <c r="I699" s="36"/>
      <c r="J699" s="10"/>
      <c r="K699" s="10"/>
      <c r="L699" s="10"/>
      <c r="M699" s="11"/>
      <c r="N699" s="10"/>
      <c r="O699" s="11"/>
      <c r="P699" s="9"/>
      <c r="Q699" s="10"/>
      <c r="R699" s="3"/>
      <c r="S699" s="3"/>
      <c r="T699" s="3"/>
      <c r="U699" s="33"/>
      <c r="V699" s="9"/>
      <c r="W699" s="13"/>
      <c r="X699" s="10"/>
      <c r="Y699" s="4"/>
      <c r="Z699" s="4"/>
      <c r="AA699" s="4"/>
      <c r="AB699" s="4"/>
      <c r="AC699" s="3"/>
      <c r="AD699" s="29"/>
    </row>
    <row r="700" spans="1:30" ht="24.95" customHeight="1" x14ac:dyDescent="0.2">
      <c r="A700" s="23" t="str">
        <f t="shared" si="57"/>
        <v>||||||</v>
      </c>
      <c r="B700" s="23" t="str">
        <f t="shared" si="58"/>
        <v>||||</v>
      </c>
      <c r="C700" s="28" t="str">
        <f t="shared" si="59"/>
        <v>|</v>
      </c>
      <c r="D700" s="10"/>
      <c r="E700" s="10"/>
      <c r="F700" s="36"/>
      <c r="G700" s="10"/>
      <c r="H700" s="10"/>
      <c r="I700" s="36"/>
      <c r="J700" s="10"/>
      <c r="K700" s="10"/>
      <c r="L700" s="10"/>
      <c r="M700" s="11"/>
      <c r="N700" s="10"/>
      <c r="O700" s="11"/>
      <c r="P700" s="9"/>
      <c r="Q700" s="10"/>
      <c r="R700" s="3"/>
      <c r="S700" s="3"/>
      <c r="T700" s="3"/>
      <c r="U700" s="33"/>
      <c r="V700" s="9"/>
      <c r="W700" s="13"/>
      <c r="X700" s="10"/>
      <c r="Y700" s="4"/>
      <c r="Z700" s="4"/>
      <c r="AA700" s="4"/>
      <c r="AB700" s="4"/>
      <c r="AC700" s="3"/>
      <c r="AD700" s="29"/>
    </row>
    <row r="701" spans="1:30" ht="24.95" customHeight="1" x14ac:dyDescent="0.2">
      <c r="A701" s="23" t="str">
        <f t="shared" si="57"/>
        <v>||||||</v>
      </c>
      <c r="B701" s="23" t="str">
        <f t="shared" si="58"/>
        <v>||||</v>
      </c>
      <c r="C701" s="28" t="str">
        <f t="shared" si="59"/>
        <v>|</v>
      </c>
      <c r="D701" s="10"/>
      <c r="E701" s="10"/>
      <c r="F701" s="36"/>
      <c r="G701" s="10"/>
      <c r="H701" s="10"/>
      <c r="I701" s="36"/>
      <c r="J701" s="10"/>
      <c r="K701" s="10"/>
      <c r="L701" s="10"/>
      <c r="M701" s="11"/>
      <c r="N701" s="10"/>
      <c r="O701" s="11"/>
      <c r="P701" s="9"/>
      <c r="Q701" s="10"/>
      <c r="R701" s="3"/>
      <c r="S701" s="3"/>
      <c r="T701" s="3"/>
      <c r="U701" s="33"/>
      <c r="V701" s="9"/>
      <c r="W701" s="13"/>
      <c r="X701" s="10"/>
      <c r="Y701" s="4"/>
      <c r="Z701" s="4"/>
      <c r="AA701" s="4"/>
      <c r="AB701" s="4"/>
      <c r="AC701" s="3"/>
      <c r="AD701" s="29"/>
    </row>
    <row r="702" spans="1:30" ht="24.95" customHeight="1" x14ac:dyDescent="0.2">
      <c r="A702" s="23" t="str">
        <f t="shared" si="57"/>
        <v>||||||</v>
      </c>
      <c r="B702" s="23" t="str">
        <f t="shared" si="58"/>
        <v>||||</v>
      </c>
      <c r="C702" s="28" t="str">
        <f t="shared" si="59"/>
        <v>|</v>
      </c>
      <c r="D702" s="10"/>
      <c r="E702" s="10"/>
      <c r="F702" s="36"/>
      <c r="G702" s="10"/>
      <c r="H702" s="10"/>
      <c r="I702" s="36"/>
      <c r="J702" s="10"/>
      <c r="K702" s="10"/>
      <c r="L702" s="10"/>
      <c r="M702" s="11"/>
      <c r="N702" s="10"/>
      <c r="O702" s="11"/>
      <c r="P702" s="9"/>
      <c r="Q702" s="10"/>
      <c r="R702" s="3"/>
      <c r="S702" s="3"/>
      <c r="T702" s="3"/>
      <c r="U702" s="33"/>
      <c r="V702" s="9"/>
      <c r="W702" s="13"/>
      <c r="X702" s="10"/>
      <c r="Y702" s="4"/>
      <c r="Z702" s="4"/>
      <c r="AA702" s="4"/>
      <c r="AB702" s="4"/>
      <c r="AC702" s="3"/>
      <c r="AD702" s="29"/>
    </row>
    <row r="703" spans="1:30" ht="24.95" customHeight="1" x14ac:dyDescent="0.2">
      <c r="A703" s="23" t="str">
        <f t="shared" si="57"/>
        <v>||||||</v>
      </c>
      <c r="B703" s="23" t="str">
        <f t="shared" si="58"/>
        <v>||||</v>
      </c>
      <c r="C703" s="28" t="str">
        <f t="shared" si="59"/>
        <v>|</v>
      </c>
      <c r="D703" s="10"/>
      <c r="E703" s="10"/>
      <c r="F703" s="36"/>
      <c r="G703" s="10"/>
      <c r="H703" s="10"/>
      <c r="I703" s="36"/>
      <c r="J703" s="10"/>
      <c r="K703" s="10"/>
      <c r="L703" s="10"/>
      <c r="M703" s="11"/>
      <c r="N703" s="10"/>
      <c r="O703" s="11"/>
      <c r="P703" s="9"/>
      <c r="Q703" s="10"/>
      <c r="R703" s="3"/>
      <c r="S703" s="3"/>
      <c r="T703" s="3"/>
      <c r="U703" s="33"/>
      <c r="V703" s="9"/>
      <c r="W703" s="13"/>
      <c r="X703" s="10"/>
      <c r="Y703" s="4"/>
      <c r="Z703" s="4"/>
      <c r="AA703" s="4"/>
      <c r="AB703" s="4"/>
      <c r="AC703" s="3"/>
      <c r="AD703" s="29"/>
    </row>
    <row r="704" spans="1:30" ht="24.95" customHeight="1" x14ac:dyDescent="0.2">
      <c r="A704" s="23" t="str">
        <f t="shared" si="57"/>
        <v>||||||</v>
      </c>
      <c r="B704" s="23" t="str">
        <f t="shared" si="58"/>
        <v>||||</v>
      </c>
      <c r="C704" s="28" t="str">
        <f t="shared" si="59"/>
        <v>|</v>
      </c>
      <c r="D704" s="10"/>
      <c r="E704" s="10"/>
      <c r="F704" s="36"/>
      <c r="G704" s="10"/>
      <c r="H704" s="10"/>
      <c r="I704" s="36"/>
      <c r="J704" s="10"/>
      <c r="K704" s="10"/>
      <c r="L704" s="10"/>
      <c r="M704" s="11"/>
      <c r="N704" s="10"/>
      <c r="O704" s="11"/>
      <c r="P704" s="9"/>
      <c r="Q704" s="10"/>
      <c r="R704" s="3"/>
      <c r="S704" s="3"/>
      <c r="T704" s="3"/>
      <c r="U704" s="33"/>
      <c r="V704" s="9"/>
      <c r="W704" s="13"/>
      <c r="X704" s="10"/>
      <c r="Y704" s="4"/>
      <c r="Z704" s="4"/>
      <c r="AA704" s="4"/>
      <c r="AB704" s="4"/>
      <c r="AC704" s="3"/>
      <c r="AD704" s="29"/>
    </row>
    <row r="705" spans="1:30" ht="24.95" customHeight="1" x14ac:dyDescent="0.2">
      <c r="A705" s="23" t="str">
        <f t="shared" si="57"/>
        <v>||||||</v>
      </c>
      <c r="B705" s="23" t="str">
        <f t="shared" si="58"/>
        <v>||||</v>
      </c>
      <c r="C705" s="28" t="str">
        <f t="shared" si="59"/>
        <v>|</v>
      </c>
      <c r="D705" s="10"/>
      <c r="E705" s="10"/>
      <c r="F705" s="36"/>
      <c r="G705" s="10"/>
      <c r="H705" s="10"/>
      <c r="I705" s="36"/>
      <c r="J705" s="10"/>
      <c r="K705" s="10"/>
      <c r="L705" s="10"/>
      <c r="M705" s="11"/>
      <c r="N705" s="10"/>
      <c r="O705" s="11"/>
      <c r="P705" s="9"/>
      <c r="Q705" s="10"/>
      <c r="R705" s="3"/>
      <c r="S705" s="3"/>
      <c r="T705" s="3"/>
      <c r="U705" s="33"/>
      <c r="V705" s="9"/>
      <c r="W705" s="13"/>
      <c r="X705" s="10"/>
      <c r="Y705" s="4"/>
      <c r="Z705" s="4"/>
      <c r="AA705" s="4"/>
      <c r="AB705" s="4"/>
      <c r="AC705" s="3"/>
      <c r="AD705" s="29"/>
    </row>
    <row r="706" spans="1:30" ht="24.95" customHeight="1" x14ac:dyDescent="0.2">
      <c r="A706" s="23" t="str">
        <f t="shared" si="57"/>
        <v>||||||</v>
      </c>
      <c r="B706" s="23" t="str">
        <f t="shared" si="58"/>
        <v>||||</v>
      </c>
      <c r="C706" s="28" t="str">
        <f t="shared" si="59"/>
        <v>|</v>
      </c>
      <c r="D706" s="10"/>
      <c r="E706" s="10"/>
      <c r="F706" s="36"/>
      <c r="G706" s="10"/>
      <c r="H706" s="10"/>
      <c r="I706" s="36"/>
      <c r="J706" s="10"/>
      <c r="K706" s="10"/>
      <c r="L706" s="10"/>
      <c r="M706" s="11"/>
      <c r="N706" s="10"/>
      <c r="O706" s="11"/>
      <c r="P706" s="9"/>
      <c r="Q706" s="10"/>
      <c r="R706" s="3"/>
      <c r="S706" s="3"/>
      <c r="T706" s="3"/>
      <c r="U706" s="33"/>
      <c r="V706" s="9"/>
      <c r="W706" s="13"/>
      <c r="X706" s="10"/>
      <c r="Y706" s="4"/>
      <c r="Z706" s="4"/>
      <c r="AA706" s="4"/>
      <c r="AB706" s="4"/>
      <c r="AC706" s="3"/>
      <c r="AD706" s="29"/>
    </row>
    <row r="707" spans="1:30" ht="24.95" customHeight="1" x14ac:dyDescent="0.2">
      <c r="A707" s="23" t="str">
        <f t="shared" si="57"/>
        <v>||||||</v>
      </c>
      <c r="B707" s="23" t="str">
        <f t="shared" si="58"/>
        <v>||||</v>
      </c>
      <c r="C707" s="28" t="str">
        <f t="shared" si="59"/>
        <v>|</v>
      </c>
      <c r="D707" s="10"/>
      <c r="E707" s="10"/>
      <c r="F707" s="36"/>
      <c r="G707" s="10"/>
      <c r="H707" s="10"/>
      <c r="I707" s="36"/>
      <c r="J707" s="10"/>
      <c r="K707" s="10"/>
      <c r="L707" s="10"/>
      <c r="M707" s="11"/>
      <c r="N707" s="10"/>
      <c r="O707" s="11"/>
      <c r="P707" s="9"/>
      <c r="Q707" s="10"/>
      <c r="R707" s="3"/>
      <c r="S707" s="3"/>
      <c r="T707" s="3"/>
      <c r="U707" s="33"/>
      <c r="V707" s="9"/>
      <c r="W707" s="13"/>
      <c r="X707" s="10"/>
      <c r="Y707" s="4"/>
      <c r="Z707" s="4"/>
      <c r="AA707" s="4"/>
      <c r="AB707" s="4"/>
      <c r="AC707" s="3"/>
      <c r="AD707" s="29"/>
    </row>
    <row r="708" spans="1:30" ht="24.95" customHeight="1" x14ac:dyDescent="0.2">
      <c r="A708" s="23" t="str">
        <f t="shared" si="57"/>
        <v>||||||</v>
      </c>
      <c r="B708" s="23" t="str">
        <f t="shared" si="58"/>
        <v>||||</v>
      </c>
      <c r="C708" s="28" t="str">
        <f t="shared" si="59"/>
        <v>|</v>
      </c>
      <c r="D708" s="10"/>
      <c r="E708" s="10"/>
      <c r="F708" s="36"/>
      <c r="G708" s="10"/>
      <c r="H708" s="10"/>
      <c r="I708" s="36"/>
      <c r="J708" s="10"/>
      <c r="K708" s="10"/>
      <c r="L708" s="10"/>
      <c r="M708" s="11"/>
      <c r="N708" s="10"/>
      <c r="O708" s="11"/>
      <c r="P708" s="9"/>
      <c r="Q708" s="10"/>
      <c r="R708" s="3"/>
      <c r="S708" s="3"/>
      <c r="T708" s="3"/>
      <c r="U708" s="33"/>
      <c r="V708" s="9"/>
      <c r="W708" s="13"/>
      <c r="X708" s="10"/>
      <c r="Y708" s="4"/>
      <c r="Z708" s="4"/>
      <c r="AA708" s="4"/>
      <c r="AB708" s="4"/>
      <c r="AC708" s="3"/>
      <c r="AD708" s="29"/>
    </row>
    <row r="709" spans="1:30" ht="24.95" customHeight="1" x14ac:dyDescent="0.2">
      <c r="A709" s="23" t="str">
        <f t="shared" si="57"/>
        <v>||||||</v>
      </c>
      <c r="B709" s="23" t="str">
        <f t="shared" si="58"/>
        <v>||||</v>
      </c>
      <c r="C709" s="28" t="str">
        <f t="shared" si="59"/>
        <v>|</v>
      </c>
      <c r="D709" s="10"/>
      <c r="E709" s="10"/>
      <c r="F709" s="36"/>
      <c r="G709" s="10"/>
      <c r="H709" s="10"/>
      <c r="I709" s="36"/>
      <c r="J709" s="10"/>
      <c r="K709" s="10"/>
      <c r="L709" s="10"/>
      <c r="M709" s="11"/>
      <c r="N709" s="10"/>
      <c r="O709" s="11"/>
      <c r="P709" s="9"/>
      <c r="Q709" s="10"/>
      <c r="R709" s="3"/>
      <c r="S709" s="3"/>
      <c r="T709" s="3"/>
      <c r="U709" s="33"/>
      <c r="V709" s="9"/>
      <c r="W709" s="13"/>
      <c r="X709" s="10"/>
      <c r="Y709" s="4"/>
      <c r="Z709" s="4"/>
      <c r="AA709" s="4"/>
      <c r="AB709" s="4"/>
      <c r="AC709" s="3"/>
      <c r="AD709" s="29"/>
    </row>
    <row r="710" spans="1:30" ht="24.95" customHeight="1" x14ac:dyDescent="0.2">
      <c r="A710" s="23" t="str">
        <f t="shared" si="57"/>
        <v>||||||</v>
      </c>
      <c r="B710" s="23" t="str">
        <f t="shared" si="58"/>
        <v>||||</v>
      </c>
      <c r="C710" s="28" t="str">
        <f t="shared" si="59"/>
        <v>|</v>
      </c>
      <c r="D710" s="10"/>
      <c r="E710" s="10"/>
      <c r="F710" s="36"/>
      <c r="G710" s="10"/>
      <c r="H710" s="10"/>
      <c r="I710" s="36"/>
      <c r="J710" s="10"/>
      <c r="K710" s="10"/>
      <c r="L710" s="10"/>
      <c r="M710" s="11"/>
      <c r="N710" s="10"/>
      <c r="O710" s="11"/>
      <c r="P710" s="9"/>
      <c r="Q710" s="10"/>
      <c r="R710" s="3"/>
      <c r="S710" s="3"/>
      <c r="T710" s="3"/>
      <c r="U710" s="33"/>
      <c r="V710" s="9"/>
      <c r="W710" s="13"/>
      <c r="X710" s="10"/>
      <c r="Y710" s="4"/>
      <c r="Z710" s="4"/>
      <c r="AA710" s="4"/>
      <c r="AB710" s="4"/>
      <c r="AC710" s="3"/>
      <c r="AD710" s="29"/>
    </row>
    <row r="711" spans="1:30" ht="24.95" customHeight="1" x14ac:dyDescent="0.2">
      <c r="A711" s="23" t="str">
        <f t="shared" si="57"/>
        <v>||||||</v>
      </c>
      <c r="B711" s="23" t="str">
        <f t="shared" si="58"/>
        <v>||||</v>
      </c>
      <c r="C711" s="28" t="str">
        <f t="shared" si="59"/>
        <v>|</v>
      </c>
      <c r="D711" s="10"/>
      <c r="E711" s="10"/>
      <c r="F711" s="36"/>
      <c r="G711" s="10"/>
      <c r="H711" s="10"/>
      <c r="I711" s="36"/>
      <c r="J711" s="10"/>
      <c r="K711" s="10"/>
      <c r="L711" s="10"/>
      <c r="M711" s="11"/>
      <c r="N711" s="10"/>
      <c r="O711" s="11"/>
      <c r="P711" s="9"/>
      <c r="Q711" s="10"/>
      <c r="R711" s="3"/>
      <c r="S711" s="3"/>
      <c r="T711" s="3"/>
      <c r="U711" s="33"/>
      <c r="V711" s="9"/>
      <c r="W711" s="13"/>
      <c r="X711" s="10"/>
      <c r="Y711" s="4"/>
      <c r="Z711" s="4"/>
      <c r="AA711" s="4"/>
      <c r="AB711" s="4"/>
      <c r="AC711" s="3"/>
      <c r="AD711" s="29"/>
    </row>
    <row r="712" spans="1:30" ht="24.95" customHeight="1" x14ac:dyDescent="0.2">
      <c r="A712" s="23" t="str">
        <f t="shared" si="57"/>
        <v>||||||</v>
      </c>
      <c r="B712" s="23" t="str">
        <f t="shared" si="58"/>
        <v>||||</v>
      </c>
      <c r="C712" s="28" t="str">
        <f t="shared" si="59"/>
        <v>|</v>
      </c>
      <c r="D712" s="10"/>
      <c r="E712" s="10"/>
      <c r="F712" s="36"/>
      <c r="G712" s="10"/>
      <c r="H712" s="10"/>
      <c r="I712" s="36"/>
      <c r="J712" s="10"/>
      <c r="K712" s="10"/>
      <c r="L712" s="10"/>
      <c r="M712" s="11"/>
      <c r="N712" s="10"/>
      <c r="O712" s="11"/>
      <c r="P712" s="9"/>
      <c r="Q712" s="10"/>
      <c r="R712" s="3"/>
      <c r="S712" s="3"/>
      <c r="T712" s="3"/>
      <c r="U712" s="33"/>
      <c r="V712" s="9"/>
      <c r="W712" s="13"/>
      <c r="X712" s="10"/>
      <c r="Y712" s="4"/>
      <c r="Z712" s="4"/>
      <c r="AA712" s="4"/>
      <c r="AB712" s="4"/>
      <c r="AC712" s="3"/>
      <c r="AD712" s="29"/>
    </row>
    <row r="713" spans="1:30" ht="24.95" customHeight="1" x14ac:dyDescent="0.2">
      <c r="A713" s="23" t="str">
        <f t="shared" si="57"/>
        <v>||||||</v>
      </c>
      <c r="B713" s="23" t="str">
        <f t="shared" si="58"/>
        <v>||||</v>
      </c>
      <c r="C713" s="28" t="str">
        <f t="shared" si="59"/>
        <v>|</v>
      </c>
      <c r="D713" s="10"/>
      <c r="E713" s="10"/>
      <c r="F713" s="36"/>
      <c r="G713" s="10"/>
      <c r="H713" s="10"/>
      <c r="I713" s="36"/>
      <c r="J713" s="10"/>
      <c r="K713" s="10"/>
      <c r="L713" s="10"/>
      <c r="M713" s="11"/>
      <c r="N713" s="10"/>
      <c r="O713" s="11"/>
      <c r="P713" s="9"/>
      <c r="Q713" s="10"/>
      <c r="R713" s="3"/>
      <c r="S713" s="3"/>
      <c r="T713" s="3"/>
      <c r="U713" s="33"/>
      <c r="V713" s="9"/>
      <c r="W713" s="13"/>
      <c r="X713" s="10"/>
      <c r="Y713" s="4"/>
      <c r="Z713" s="4"/>
      <c r="AA713" s="4"/>
      <c r="AB713" s="4"/>
      <c r="AC713" s="3"/>
      <c r="AD713" s="29"/>
    </row>
    <row r="714" spans="1:30" ht="24.95" customHeight="1" x14ac:dyDescent="0.2">
      <c r="A714" s="23" t="str">
        <f t="shared" si="57"/>
        <v>||||||</v>
      </c>
      <c r="B714" s="23" t="str">
        <f t="shared" si="58"/>
        <v>||||</v>
      </c>
      <c r="C714" s="28" t="str">
        <f t="shared" si="59"/>
        <v>|</v>
      </c>
      <c r="D714" s="10"/>
      <c r="E714" s="10"/>
      <c r="F714" s="36"/>
      <c r="G714" s="10"/>
      <c r="H714" s="10"/>
      <c r="I714" s="36"/>
      <c r="J714" s="10"/>
      <c r="K714" s="10"/>
      <c r="L714" s="10"/>
      <c r="M714" s="11"/>
      <c r="N714" s="10"/>
      <c r="O714" s="11"/>
      <c r="P714" s="9"/>
      <c r="Q714" s="10"/>
      <c r="R714" s="3"/>
      <c r="S714" s="3"/>
      <c r="T714" s="3"/>
      <c r="U714" s="33"/>
      <c r="V714" s="9"/>
      <c r="W714" s="13"/>
      <c r="X714" s="10"/>
      <c r="Y714" s="4"/>
      <c r="Z714" s="4"/>
      <c r="AA714" s="4"/>
      <c r="AB714" s="4"/>
      <c r="AC714" s="3"/>
      <c r="AD714" s="29"/>
    </row>
    <row r="715" spans="1:30" ht="24.95" customHeight="1" x14ac:dyDescent="0.2">
      <c r="A715" s="23" t="str">
        <f t="shared" si="57"/>
        <v>||||||</v>
      </c>
      <c r="B715" s="23" t="str">
        <f t="shared" si="58"/>
        <v>||||</v>
      </c>
      <c r="C715" s="28" t="str">
        <f t="shared" si="59"/>
        <v>|</v>
      </c>
      <c r="D715" s="10"/>
      <c r="E715" s="10"/>
      <c r="F715" s="36"/>
      <c r="G715" s="10"/>
      <c r="H715" s="10"/>
      <c r="I715" s="36"/>
      <c r="J715" s="10"/>
      <c r="K715" s="10"/>
      <c r="L715" s="10"/>
      <c r="M715" s="11"/>
      <c r="N715" s="10"/>
      <c r="O715" s="11"/>
      <c r="P715" s="9"/>
      <c r="Q715" s="10"/>
      <c r="R715" s="3"/>
      <c r="S715" s="3"/>
      <c r="T715" s="3"/>
      <c r="U715" s="33"/>
      <c r="V715" s="9"/>
      <c r="W715" s="13"/>
      <c r="X715" s="10"/>
      <c r="Y715" s="4"/>
      <c r="Z715" s="4"/>
      <c r="AA715" s="4"/>
      <c r="AB715" s="4"/>
      <c r="AC715" s="3"/>
      <c r="AD715" s="29"/>
    </row>
    <row r="716" spans="1:30" ht="24.95" customHeight="1" x14ac:dyDescent="0.2">
      <c r="A716" s="23" t="str">
        <f t="shared" si="57"/>
        <v>||||||</v>
      </c>
      <c r="B716" s="23" t="str">
        <f t="shared" si="58"/>
        <v>||||</v>
      </c>
      <c r="C716" s="28" t="str">
        <f t="shared" si="59"/>
        <v>|</v>
      </c>
      <c r="D716" s="10"/>
      <c r="E716" s="10"/>
      <c r="F716" s="36"/>
      <c r="G716" s="10"/>
      <c r="H716" s="10"/>
      <c r="I716" s="36"/>
      <c r="J716" s="10"/>
      <c r="K716" s="10"/>
      <c r="L716" s="10"/>
      <c r="M716" s="11"/>
      <c r="N716" s="10"/>
      <c r="O716" s="11"/>
      <c r="P716" s="9"/>
      <c r="Q716" s="10"/>
      <c r="R716" s="3"/>
      <c r="S716" s="3"/>
      <c r="T716" s="3"/>
      <c r="U716" s="33"/>
      <c r="V716" s="9"/>
      <c r="W716" s="13"/>
      <c r="X716" s="10"/>
      <c r="Y716" s="4"/>
      <c r="Z716" s="4"/>
      <c r="AA716" s="4"/>
      <c r="AB716" s="4"/>
      <c r="AC716" s="3"/>
      <c r="AD716" s="29"/>
    </row>
    <row r="717" spans="1:30" ht="24.95" customHeight="1" x14ac:dyDescent="0.2">
      <c r="A717" s="23" t="str">
        <f t="shared" si="57"/>
        <v>||||||</v>
      </c>
      <c r="B717" s="23" t="str">
        <f t="shared" si="58"/>
        <v>||||</v>
      </c>
      <c r="C717" s="28" t="str">
        <f t="shared" si="59"/>
        <v>|</v>
      </c>
      <c r="D717" s="10"/>
      <c r="E717" s="10"/>
      <c r="F717" s="36"/>
      <c r="G717" s="10"/>
      <c r="H717" s="10"/>
      <c r="I717" s="36"/>
      <c r="J717" s="10"/>
      <c r="K717" s="10"/>
      <c r="L717" s="10"/>
      <c r="M717" s="11"/>
      <c r="N717" s="10"/>
      <c r="O717" s="11"/>
      <c r="P717" s="9"/>
      <c r="Q717" s="10"/>
      <c r="R717" s="3"/>
      <c r="S717" s="3"/>
      <c r="T717" s="3"/>
      <c r="U717" s="33"/>
      <c r="V717" s="9"/>
      <c r="W717" s="13"/>
      <c r="X717" s="10"/>
      <c r="Y717" s="4"/>
      <c r="Z717" s="4"/>
      <c r="AA717" s="4"/>
      <c r="AB717" s="4"/>
      <c r="AC717" s="3"/>
      <c r="AD717" s="29"/>
    </row>
    <row r="718" spans="1:30" ht="24.95" customHeight="1" x14ac:dyDescent="0.2">
      <c r="A718" s="23" t="str">
        <f t="shared" si="57"/>
        <v>||||||</v>
      </c>
      <c r="B718" s="23" t="str">
        <f t="shared" si="58"/>
        <v>||||</v>
      </c>
      <c r="C718" s="28" t="str">
        <f t="shared" si="59"/>
        <v>|</v>
      </c>
      <c r="D718" s="10"/>
      <c r="E718" s="10"/>
      <c r="F718" s="36"/>
      <c r="G718" s="10"/>
      <c r="H718" s="10"/>
      <c r="I718" s="36"/>
      <c r="J718" s="10"/>
      <c r="K718" s="10"/>
      <c r="L718" s="10"/>
      <c r="M718" s="11"/>
      <c r="N718" s="10"/>
      <c r="O718" s="11"/>
      <c r="P718" s="9"/>
      <c r="Q718" s="10"/>
      <c r="R718" s="3"/>
      <c r="S718" s="3"/>
      <c r="T718" s="3"/>
      <c r="U718" s="33"/>
      <c r="V718" s="9"/>
      <c r="W718" s="13"/>
      <c r="X718" s="10"/>
      <c r="Y718" s="4"/>
      <c r="Z718" s="4"/>
      <c r="AA718" s="4"/>
      <c r="AB718" s="4"/>
      <c r="AC718" s="3"/>
      <c r="AD718" s="29"/>
    </row>
    <row r="719" spans="1:30" ht="24.95" customHeight="1" x14ac:dyDescent="0.2">
      <c r="A719" s="23" t="str">
        <f t="shared" si="57"/>
        <v>||||||</v>
      </c>
      <c r="B719" s="23" t="str">
        <f t="shared" si="58"/>
        <v>||||</v>
      </c>
      <c r="C719" s="28" t="str">
        <f t="shared" si="59"/>
        <v>|</v>
      </c>
      <c r="D719" s="10"/>
      <c r="E719" s="10"/>
      <c r="F719" s="36"/>
      <c r="G719" s="10"/>
      <c r="H719" s="10"/>
      <c r="I719" s="36"/>
      <c r="J719" s="10"/>
      <c r="K719" s="10"/>
      <c r="L719" s="10"/>
      <c r="M719" s="11"/>
      <c r="N719" s="10"/>
      <c r="O719" s="11"/>
      <c r="P719" s="9"/>
      <c r="Q719" s="10"/>
      <c r="R719" s="3"/>
      <c r="S719" s="3"/>
      <c r="T719" s="3"/>
      <c r="U719" s="33"/>
      <c r="V719" s="9"/>
      <c r="W719" s="13"/>
      <c r="X719" s="10"/>
      <c r="Y719" s="4"/>
      <c r="Z719" s="4"/>
      <c r="AA719" s="4"/>
      <c r="AB719" s="4"/>
      <c r="AC719" s="3"/>
      <c r="AD719" s="29"/>
    </row>
    <row r="720" spans="1:30" ht="24.95" customHeight="1" x14ac:dyDescent="0.2">
      <c r="A720" s="23" t="str">
        <f t="shared" si="57"/>
        <v>||||||</v>
      </c>
      <c r="B720" s="23" t="str">
        <f t="shared" si="58"/>
        <v>||||</v>
      </c>
      <c r="C720" s="28" t="str">
        <f t="shared" si="59"/>
        <v>|</v>
      </c>
      <c r="D720" s="10"/>
      <c r="E720" s="10"/>
      <c r="F720" s="36"/>
      <c r="G720" s="10"/>
      <c r="H720" s="10"/>
      <c r="I720" s="36"/>
      <c r="J720" s="10"/>
      <c r="K720" s="10"/>
      <c r="L720" s="10"/>
      <c r="M720" s="11"/>
      <c r="N720" s="10"/>
      <c r="O720" s="11"/>
      <c r="P720" s="9"/>
      <c r="Q720" s="10"/>
      <c r="R720" s="3"/>
      <c r="S720" s="3"/>
      <c r="T720" s="3"/>
      <c r="U720" s="33"/>
      <c r="V720" s="9"/>
      <c r="W720" s="13"/>
      <c r="X720" s="10"/>
      <c r="Y720" s="4"/>
      <c r="Z720" s="4"/>
      <c r="AA720" s="4"/>
      <c r="AB720" s="4"/>
      <c r="AC720" s="3"/>
      <c r="AD720" s="29"/>
    </row>
    <row r="721" spans="1:30" ht="24.95" customHeight="1" x14ac:dyDescent="0.2">
      <c r="A721" s="23" t="str">
        <f t="shared" si="57"/>
        <v>||||||</v>
      </c>
      <c r="B721" s="23" t="str">
        <f t="shared" si="58"/>
        <v>||||</v>
      </c>
      <c r="C721" s="28" t="str">
        <f t="shared" si="59"/>
        <v>|</v>
      </c>
      <c r="D721" s="10"/>
      <c r="E721" s="10"/>
      <c r="F721" s="36"/>
      <c r="G721" s="10"/>
      <c r="H721" s="10"/>
      <c r="I721" s="36"/>
      <c r="J721" s="10"/>
      <c r="K721" s="10"/>
      <c r="L721" s="10"/>
      <c r="M721" s="11"/>
      <c r="N721" s="10"/>
      <c r="O721" s="11"/>
      <c r="P721" s="9"/>
      <c r="Q721" s="10"/>
      <c r="R721" s="3"/>
      <c r="S721" s="3"/>
      <c r="T721" s="3"/>
      <c r="U721" s="33"/>
      <c r="V721" s="9"/>
      <c r="W721" s="13"/>
      <c r="X721" s="10"/>
      <c r="Y721" s="4"/>
      <c r="Z721" s="4"/>
      <c r="AA721" s="4"/>
      <c r="AB721" s="4"/>
      <c r="AC721" s="3"/>
      <c r="AD721" s="29"/>
    </row>
    <row r="722" spans="1:30" ht="24.95" customHeight="1" x14ac:dyDescent="0.2">
      <c r="A722" s="23" t="str">
        <f t="shared" si="57"/>
        <v>||||||</v>
      </c>
      <c r="B722" s="23" t="str">
        <f t="shared" si="58"/>
        <v>||||</v>
      </c>
      <c r="C722" s="28" t="str">
        <f t="shared" si="59"/>
        <v>|</v>
      </c>
      <c r="D722" s="10"/>
      <c r="E722" s="10"/>
      <c r="F722" s="36"/>
      <c r="G722" s="10"/>
      <c r="H722" s="10"/>
      <c r="I722" s="36"/>
      <c r="J722" s="10"/>
      <c r="K722" s="10"/>
      <c r="L722" s="10"/>
      <c r="M722" s="11"/>
      <c r="N722" s="10"/>
      <c r="O722" s="11"/>
      <c r="P722" s="9"/>
      <c r="Q722" s="10"/>
      <c r="R722" s="3"/>
      <c r="S722" s="3"/>
      <c r="T722" s="3"/>
      <c r="U722" s="33"/>
      <c r="V722" s="9"/>
      <c r="W722" s="13"/>
      <c r="X722" s="10"/>
      <c r="Y722" s="4"/>
      <c r="Z722" s="4"/>
      <c r="AA722" s="4"/>
      <c r="AB722" s="4"/>
      <c r="AC722" s="3"/>
      <c r="AD722" s="29"/>
    </row>
    <row r="723" spans="1:30" ht="24.95" customHeight="1" x14ac:dyDescent="0.2">
      <c r="A723" s="23" t="str">
        <f t="shared" si="57"/>
        <v>||||||</v>
      </c>
      <c r="B723" s="23" t="str">
        <f t="shared" si="58"/>
        <v>||||</v>
      </c>
      <c r="C723" s="28" t="str">
        <f t="shared" si="59"/>
        <v>|</v>
      </c>
      <c r="D723" s="10"/>
      <c r="E723" s="10"/>
      <c r="F723" s="36"/>
      <c r="G723" s="10"/>
      <c r="H723" s="10"/>
      <c r="I723" s="36"/>
      <c r="J723" s="10"/>
      <c r="K723" s="10"/>
      <c r="L723" s="10"/>
      <c r="M723" s="11"/>
      <c r="N723" s="10"/>
      <c r="O723" s="11"/>
      <c r="P723" s="9"/>
      <c r="Q723" s="10"/>
      <c r="R723" s="3"/>
      <c r="S723" s="3"/>
      <c r="T723" s="3"/>
      <c r="U723" s="33"/>
      <c r="V723" s="9"/>
      <c r="W723" s="13"/>
      <c r="X723" s="10"/>
      <c r="Y723" s="4"/>
      <c r="Z723" s="4"/>
      <c r="AA723" s="4"/>
      <c r="AB723" s="4"/>
      <c r="AC723" s="3"/>
      <c r="AD723" s="29"/>
    </row>
    <row r="724" spans="1:30" ht="24.95" customHeight="1" x14ac:dyDescent="0.2">
      <c r="A724" s="23" t="str">
        <f t="shared" si="57"/>
        <v>||||||</v>
      </c>
      <c r="B724" s="23" t="str">
        <f t="shared" si="58"/>
        <v>||||</v>
      </c>
      <c r="C724" s="28" t="str">
        <f t="shared" si="59"/>
        <v>|</v>
      </c>
      <c r="D724" s="10"/>
      <c r="E724" s="10"/>
      <c r="F724" s="36"/>
      <c r="G724" s="10"/>
      <c r="H724" s="10"/>
      <c r="I724" s="36"/>
      <c r="J724" s="10"/>
      <c r="K724" s="10"/>
      <c r="L724" s="10"/>
      <c r="M724" s="11"/>
      <c r="N724" s="10"/>
      <c r="O724" s="11"/>
      <c r="P724" s="9"/>
      <c r="Q724" s="10"/>
      <c r="R724" s="3"/>
      <c r="S724" s="3"/>
      <c r="T724" s="3"/>
      <c r="U724" s="33"/>
      <c r="V724" s="9"/>
      <c r="W724" s="13"/>
      <c r="X724" s="10"/>
      <c r="Y724" s="4"/>
      <c r="Z724" s="4"/>
      <c r="AA724" s="4"/>
      <c r="AB724" s="4"/>
      <c r="AC724" s="3"/>
      <c r="AD724" s="29"/>
    </row>
    <row r="725" spans="1:30" ht="24.95" customHeight="1" x14ac:dyDescent="0.2">
      <c r="A725" s="23" t="str">
        <f t="shared" si="57"/>
        <v>||||||</v>
      </c>
      <c r="B725" s="23" t="str">
        <f t="shared" si="58"/>
        <v>||||</v>
      </c>
      <c r="C725" s="28" t="str">
        <f t="shared" si="59"/>
        <v>|</v>
      </c>
      <c r="D725" s="10"/>
      <c r="E725" s="10"/>
      <c r="F725" s="36"/>
      <c r="G725" s="10"/>
      <c r="H725" s="10"/>
      <c r="I725" s="36"/>
      <c r="J725" s="10"/>
      <c r="K725" s="10"/>
      <c r="L725" s="10"/>
      <c r="M725" s="11"/>
      <c r="N725" s="10"/>
      <c r="O725" s="11"/>
      <c r="P725" s="9"/>
      <c r="Q725" s="10"/>
      <c r="R725" s="3"/>
      <c r="S725" s="3"/>
      <c r="T725" s="3"/>
      <c r="U725" s="33"/>
      <c r="V725" s="9"/>
      <c r="W725" s="13"/>
      <c r="X725" s="10"/>
      <c r="Y725" s="4"/>
      <c r="Z725" s="4"/>
      <c r="AA725" s="4"/>
      <c r="AB725" s="4"/>
      <c r="AC725" s="3"/>
      <c r="AD725" s="29"/>
    </row>
    <row r="726" spans="1:30" ht="24.95" customHeight="1" x14ac:dyDescent="0.2">
      <c r="A726" s="23" t="str">
        <f t="shared" si="57"/>
        <v>||||||</v>
      </c>
      <c r="B726" s="23" t="str">
        <f t="shared" si="58"/>
        <v>||||</v>
      </c>
      <c r="C726" s="28" t="str">
        <f t="shared" si="59"/>
        <v>|</v>
      </c>
      <c r="D726" s="10"/>
      <c r="E726" s="10"/>
      <c r="F726" s="36"/>
      <c r="G726" s="10"/>
      <c r="H726" s="10"/>
      <c r="I726" s="36"/>
      <c r="J726" s="10"/>
      <c r="K726" s="10"/>
      <c r="L726" s="10"/>
      <c r="M726" s="11"/>
      <c r="N726" s="10"/>
      <c r="O726" s="11"/>
      <c r="P726" s="9"/>
      <c r="Q726" s="10"/>
      <c r="R726" s="3"/>
      <c r="S726" s="3"/>
      <c r="T726" s="3"/>
      <c r="U726" s="33"/>
      <c r="V726" s="9"/>
      <c r="W726" s="13"/>
      <c r="X726" s="10"/>
      <c r="Y726" s="4"/>
      <c r="Z726" s="4"/>
      <c r="AA726" s="4"/>
      <c r="AB726" s="4"/>
      <c r="AC726" s="3"/>
      <c r="AD726" s="29"/>
    </row>
    <row r="727" spans="1:30" ht="24.95" customHeight="1" x14ac:dyDescent="0.2">
      <c r="A727" s="23" t="str">
        <f t="shared" si="57"/>
        <v>||||||</v>
      </c>
      <c r="B727" s="23" t="str">
        <f t="shared" si="58"/>
        <v>||||</v>
      </c>
      <c r="C727" s="28" t="str">
        <f t="shared" si="59"/>
        <v>|</v>
      </c>
      <c r="D727" s="10"/>
      <c r="E727" s="10"/>
      <c r="F727" s="36"/>
      <c r="G727" s="10"/>
      <c r="H727" s="10"/>
      <c r="I727" s="36"/>
      <c r="J727" s="10"/>
      <c r="K727" s="10"/>
      <c r="L727" s="10"/>
      <c r="M727" s="11"/>
      <c r="N727" s="10"/>
      <c r="O727" s="11"/>
      <c r="P727" s="9"/>
      <c r="Q727" s="10"/>
      <c r="R727" s="3"/>
      <c r="S727" s="3"/>
      <c r="T727" s="3"/>
      <c r="U727" s="33"/>
      <c r="V727" s="9"/>
      <c r="W727" s="13"/>
      <c r="X727" s="10"/>
      <c r="Y727" s="4"/>
      <c r="Z727" s="4"/>
      <c r="AA727" s="4"/>
      <c r="AB727" s="4"/>
      <c r="AC727" s="3"/>
      <c r="AD727" s="29"/>
    </row>
    <row r="728" spans="1:30" ht="24.95" customHeight="1" x14ac:dyDescent="0.2">
      <c r="A728" s="23" t="str">
        <f t="shared" si="57"/>
        <v>||||||</v>
      </c>
      <c r="B728" s="23" t="str">
        <f t="shared" si="58"/>
        <v>||||</v>
      </c>
      <c r="C728" s="28" t="str">
        <f t="shared" si="59"/>
        <v>|</v>
      </c>
      <c r="D728" s="10"/>
      <c r="E728" s="10"/>
      <c r="F728" s="36"/>
      <c r="G728" s="10"/>
      <c r="H728" s="10"/>
      <c r="I728" s="36"/>
      <c r="J728" s="10"/>
      <c r="K728" s="10"/>
      <c r="L728" s="10"/>
      <c r="M728" s="11"/>
      <c r="N728" s="10"/>
      <c r="O728" s="11"/>
      <c r="P728" s="9"/>
      <c r="Q728" s="10"/>
      <c r="R728" s="3"/>
      <c r="S728" s="3"/>
      <c r="T728" s="3"/>
      <c r="U728" s="33"/>
      <c r="V728" s="9"/>
      <c r="W728" s="13"/>
      <c r="X728" s="10"/>
      <c r="Y728" s="4"/>
      <c r="Z728" s="4"/>
      <c r="AA728" s="4"/>
      <c r="AB728" s="4"/>
      <c r="AC728" s="3"/>
      <c r="AD728" s="29"/>
    </row>
    <row r="729" spans="1:30" ht="24.95" customHeight="1" x14ac:dyDescent="0.2">
      <c r="A729" s="23" t="str">
        <f t="shared" si="57"/>
        <v>||||||</v>
      </c>
      <c r="B729" s="23" t="str">
        <f t="shared" si="58"/>
        <v>||||</v>
      </c>
      <c r="C729" s="28" t="str">
        <f t="shared" si="59"/>
        <v>|</v>
      </c>
      <c r="D729" s="10"/>
      <c r="E729" s="10"/>
      <c r="F729" s="36"/>
      <c r="G729" s="10"/>
      <c r="H729" s="10"/>
      <c r="I729" s="36"/>
      <c r="J729" s="10"/>
      <c r="K729" s="10"/>
      <c r="L729" s="10"/>
      <c r="M729" s="11"/>
      <c r="N729" s="10"/>
      <c r="O729" s="11"/>
      <c r="P729" s="9"/>
      <c r="Q729" s="10"/>
      <c r="R729" s="3"/>
      <c r="S729" s="3"/>
      <c r="T729" s="3"/>
      <c r="U729" s="33"/>
      <c r="V729" s="9"/>
      <c r="W729" s="13"/>
      <c r="X729" s="10"/>
      <c r="Y729" s="4"/>
      <c r="Z729" s="4"/>
      <c r="AA729" s="4"/>
      <c r="AB729" s="4"/>
      <c r="AC729" s="3"/>
      <c r="AD729" s="29"/>
    </row>
    <row r="730" spans="1:30" ht="24.95" customHeight="1" x14ac:dyDescent="0.2">
      <c r="A730" s="23" t="str">
        <f t="shared" si="57"/>
        <v>||||||</v>
      </c>
      <c r="B730" s="23" t="str">
        <f t="shared" si="58"/>
        <v>||||</v>
      </c>
      <c r="C730" s="28" t="str">
        <f t="shared" si="59"/>
        <v>|</v>
      </c>
      <c r="D730" s="10"/>
      <c r="E730" s="10"/>
      <c r="F730" s="36"/>
      <c r="G730" s="10"/>
      <c r="H730" s="10"/>
      <c r="I730" s="36"/>
      <c r="J730" s="10"/>
      <c r="K730" s="10"/>
      <c r="L730" s="10"/>
      <c r="M730" s="11"/>
      <c r="N730" s="10"/>
      <c r="O730" s="11"/>
      <c r="P730" s="9"/>
      <c r="Q730" s="10"/>
      <c r="R730" s="3"/>
      <c r="S730" s="3"/>
      <c r="T730" s="3"/>
      <c r="U730" s="33"/>
      <c r="V730" s="9"/>
      <c r="W730" s="13"/>
      <c r="X730" s="10"/>
      <c r="Y730" s="4"/>
      <c r="Z730" s="4"/>
      <c r="AA730" s="4"/>
      <c r="AB730" s="4"/>
      <c r="AC730" s="3"/>
      <c r="AD730" s="29"/>
    </row>
    <row r="731" spans="1:30" ht="24.95" customHeight="1" x14ac:dyDescent="0.2">
      <c r="A731" s="23" t="str">
        <f t="shared" si="57"/>
        <v>||||||</v>
      </c>
      <c r="B731" s="23" t="str">
        <f t="shared" si="58"/>
        <v>||||</v>
      </c>
      <c r="C731" s="28" t="str">
        <f t="shared" si="59"/>
        <v>|</v>
      </c>
      <c r="D731" s="10"/>
      <c r="E731" s="10"/>
      <c r="F731" s="36"/>
      <c r="G731" s="10"/>
      <c r="H731" s="10"/>
      <c r="I731" s="36"/>
      <c r="J731" s="10"/>
      <c r="K731" s="10"/>
      <c r="L731" s="10"/>
      <c r="M731" s="11"/>
      <c r="N731" s="10"/>
      <c r="O731" s="11"/>
      <c r="P731" s="9"/>
      <c r="Q731" s="10"/>
      <c r="R731" s="3"/>
      <c r="S731" s="3"/>
      <c r="T731" s="3"/>
      <c r="U731" s="33"/>
      <c r="V731" s="9"/>
      <c r="W731" s="13"/>
      <c r="X731" s="10"/>
      <c r="Y731" s="4"/>
      <c r="Z731" s="4"/>
      <c r="AA731" s="4"/>
      <c r="AB731" s="4"/>
      <c r="AC731" s="3"/>
      <c r="AD731" s="29"/>
    </row>
    <row r="732" spans="1:30" ht="24.95" customHeight="1" x14ac:dyDescent="0.2">
      <c r="A732" s="23" t="str">
        <f t="shared" si="57"/>
        <v>||||||</v>
      </c>
      <c r="B732" s="23" t="str">
        <f t="shared" si="58"/>
        <v>||||</v>
      </c>
      <c r="C732" s="28" t="str">
        <f t="shared" si="59"/>
        <v>|</v>
      </c>
      <c r="D732" s="10"/>
      <c r="E732" s="10"/>
      <c r="F732" s="36"/>
      <c r="G732" s="10"/>
      <c r="H732" s="10"/>
      <c r="I732" s="36"/>
      <c r="J732" s="10"/>
      <c r="K732" s="10"/>
      <c r="L732" s="10"/>
      <c r="M732" s="11"/>
      <c r="N732" s="10"/>
      <c r="O732" s="11"/>
      <c r="P732" s="9"/>
      <c r="Q732" s="10"/>
      <c r="R732" s="3"/>
      <c r="S732" s="3"/>
      <c r="T732" s="3"/>
      <c r="U732" s="33"/>
      <c r="V732" s="9"/>
      <c r="W732" s="13"/>
      <c r="X732" s="10"/>
      <c r="Y732" s="4"/>
      <c r="Z732" s="4"/>
      <c r="AA732" s="4"/>
      <c r="AB732" s="4"/>
      <c r="AC732" s="3"/>
      <c r="AD732" s="29"/>
    </row>
    <row r="733" spans="1:30" ht="24.95" customHeight="1" x14ac:dyDescent="0.2">
      <c r="A733" s="23" t="str">
        <f t="shared" si="57"/>
        <v>||||||</v>
      </c>
      <c r="B733" s="23" t="str">
        <f t="shared" si="58"/>
        <v>||||</v>
      </c>
      <c r="C733" s="28" t="str">
        <f t="shared" si="59"/>
        <v>|</v>
      </c>
      <c r="D733" s="10"/>
      <c r="E733" s="10"/>
      <c r="F733" s="36"/>
      <c r="G733" s="10"/>
      <c r="H733" s="10"/>
      <c r="I733" s="36"/>
      <c r="J733" s="10"/>
      <c r="K733" s="10"/>
      <c r="L733" s="10"/>
      <c r="M733" s="11"/>
      <c r="N733" s="10"/>
      <c r="O733" s="11"/>
      <c r="P733" s="9"/>
      <c r="Q733" s="10"/>
      <c r="R733" s="3"/>
      <c r="S733" s="3"/>
      <c r="T733" s="3"/>
      <c r="U733" s="33"/>
      <c r="V733" s="9"/>
      <c r="W733" s="13"/>
      <c r="X733" s="10"/>
      <c r="Y733" s="4"/>
      <c r="Z733" s="4"/>
      <c r="AA733" s="4"/>
      <c r="AB733" s="4"/>
      <c r="AC733" s="3"/>
      <c r="AD733" s="29"/>
    </row>
    <row r="734" spans="1:30" ht="24.95" customHeight="1" x14ac:dyDescent="0.2">
      <c r="A734" s="23" t="str">
        <f t="shared" si="57"/>
        <v>||||||</v>
      </c>
      <c r="B734" s="23" t="str">
        <f t="shared" si="58"/>
        <v>||||</v>
      </c>
      <c r="C734" s="28" t="str">
        <f t="shared" si="59"/>
        <v>|</v>
      </c>
      <c r="D734" s="10"/>
      <c r="E734" s="10"/>
      <c r="F734" s="36"/>
      <c r="G734" s="10"/>
      <c r="H734" s="10"/>
      <c r="I734" s="36"/>
      <c r="J734" s="10"/>
      <c r="K734" s="10"/>
      <c r="L734" s="10"/>
      <c r="M734" s="11"/>
      <c r="N734" s="10"/>
      <c r="O734" s="11"/>
      <c r="P734" s="9"/>
      <c r="Q734" s="10"/>
      <c r="R734" s="3"/>
      <c r="S734" s="3"/>
      <c r="T734" s="3"/>
      <c r="U734" s="33"/>
      <c r="V734" s="9"/>
      <c r="W734" s="13"/>
      <c r="X734" s="10"/>
      <c r="Y734" s="4"/>
      <c r="Z734" s="4"/>
      <c r="AA734" s="4"/>
      <c r="AB734" s="4"/>
      <c r="AC734" s="3"/>
      <c r="AD734" s="29"/>
    </row>
    <row r="735" spans="1:30" ht="24.95" customHeight="1" x14ac:dyDescent="0.2">
      <c r="A735" s="23" t="str">
        <f t="shared" si="57"/>
        <v>||||||</v>
      </c>
      <c r="B735" s="23" t="str">
        <f t="shared" si="58"/>
        <v>||||</v>
      </c>
      <c r="C735" s="28" t="str">
        <f t="shared" si="59"/>
        <v>|</v>
      </c>
      <c r="D735" s="10"/>
      <c r="E735" s="10"/>
      <c r="F735" s="36"/>
      <c r="G735" s="10"/>
      <c r="H735" s="10"/>
      <c r="I735" s="36"/>
      <c r="J735" s="10"/>
      <c r="K735" s="10"/>
      <c r="L735" s="10"/>
      <c r="M735" s="11"/>
      <c r="N735" s="10"/>
      <c r="O735" s="11"/>
      <c r="P735" s="9"/>
      <c r="Q735" s="10"/>
      <c r="R735" s="3"/>
      <c r="S735" s="3"/>
      <c r="T735" s="3"/>
      <c r="U735" s="33"/>
      <c r="V735" s="9"/>
      <c r="W735" s="13"/>
      <c r="X735" s="10"/>
      <c r="Y735" s="4"/>
      <c r="Z735" s="4"/>
      <c r="AA735" s="4"/>
      <c r="AB735" s="4"/>
      <c r="AC735" s="3"/>
      <c r="AD735" s="29"/>
    </row>
    <row r="736" spans="1:30" ht="24.95" customHeight="1" x14ac:dyDescent="0.2">
      <c r="A736" s="23" t="str">
        <f t="shared" si="57"/>
        <v>||||||</v>
      </c>
      <c r="B736" s="23" t="str">
        <f t="shared" si="58"/>
        <v>||||</v>
      </c>
      <c r="C736" s="28" t="str">
        <f t="shared" si="59"/>
        <v>|</v>
      </c>
      <c r="D736" s="10"/>
      <c r="E736" s="10"/>
      <c r="F736" s="36"/>
      <c r="G736" s="10"/>
      <c r="H736" s="10"/>
      <c r="I736" s="36"/>
      <c r="J736" s="10"/>
      <c r="K736" s="10"/>
      <c r="L736" s="10"/>
      <c r="M736" s="11"/>
      <c r="N736" s="10"/>
      <c r="O736" s="11"/>
      <c r="P736" s="9"/>
      <c r="Q736" s="10"/>
      <c r="R736" s="3"/>
      <c r="S736" s="3"/>
      <c r="T736" s="3"/>
      <c r="U736" s="33"/>
      <c r="V736" s="9"/>
      <c r="W736" s="13"/>
      <c r="X736" s="10"/>
      <c r="Y736" s="4"/>
      <c r="Z736" s="4"/>
      <c r="AA736" s="4"/>
      <c r="AB736" s="4"/>
      <c r="AC736" s="3"/>
      <c r="AD736" s="29"/>
    </row>
    <row r="737" spans="1:30" ht="24.95" customHeight="1" x14ac:dyDescent="0.2">
      <c r="A737" s="23" t="str">
        <f t="shared" si="57"/>
        <v>||||||</v>
      </c>
      <c r="B737" s="23" t="str">
        <f t="shared" si="58"/>
        <v>||||</v>
      </c>
      <c r="C737" s="28" t="str">
        <f t="shared" si="59"/>
        <v>|</v>
      </c>
      <c r="D737" s="10"/>
      <c r="E737" s="10"/>
      <c r="F737" s="36"/>
      <c r="G737" s="10"/>
      <c r="H737" s="10"/>
      <c r="I737" s="36"/>
      <c r="J737" s="10"/>
      <c r="K737" s="10"/>
      <c r="L737" s="10"/>
      <c r="M737" s="11"/>
      <c r="N737" s="10"/>
      <c r="O737" s="11"/>
      <c r="P737" s="9"/>
      <c r="Q737" s="10"/>
      <c r="R737" s="3"/>
      <c r="S737" s="3"/>
      <c r="T737" s="3"/>
      <c r="U737" s="33"/>
      <c r="V737" s="9"/>
      <c r="W737" s="13"/>
      <c r="X737" s="10"/>
      <c r="Y737" s="4"/>
      <c r="Z737" s="4"/>
      <c r="AA737" s="4"/>
      <c r="AB737" s="4"/>
      <c r="AC737" s="3"/>
      <c r="AD737" s="29"/>
    </row>
    <row r="738" spans="1:30" ht="24.95" customHeight="1" x14ac:dyDescent="0.2">
      <c r="A738" s="23" t="str">
        <f t="shared" si="57"/>
        <v>||||||</v>
      </c>
      <c r="B738" s="23" t="str">
        <f t="shared" si="58"/>
        <v>||||</v>
      </c>
      <c r="C738" s="28" t="str">
        <f t="shared" si="59"/>
        <v>|</v>
      </c>
      <c r="D738" s="10"/>
      <c r="E738" s="10"/>
      <c r="F738" s="36"/>
      <c r="G738" s="10"/>
      <c r="H738" s="10"/>
      <c r="I738" s="36"/>
      <c r="J738" s="10"/>
      <c r="K738" s="10"/>
      <c r="L738" s="10"/>
      <c r="M738" s="11"/>
      <c r="N738" s="10"/>
      <c r="O738" s="11"/>
      <c r="P738" s="9"/>
      <c r="Q738" s="10"/>
      <c r="R738" s="3"/>
      <c r="S738" s="3"/>
      <c r="T738" s="3"/>
      <c r="U738" s="33"/>
      <c r="V738" s="9"/>
      <c r="W738" s="13"/>
      <c r="X738" s="10"/>
      <c r="Y738" s="4"/>
      <c r="Z738" s="4"/>
      <c r="AA738" s="4"/>
      <c r="AB738" s="4"/>
      <c r="AC738" s="3"/>
      <c r="AD738" s="29"/>
    </row>
    <row r="739" spans="1:30" ht="24.95" customHeight="1" x14ac:dyDescent="0.2">
      <c r="A739" s="23" t="str">
        <f t="shared" si="57"/>
        <v>||||||</v>
      </c>
      <c r="B739" s="23" t="str">
        <f t="shared" si="58"/>
        <v>||||</v>
      </c>
      <c r="C739" s="28" t="str">
        <f t="shared" si="59"/>
        <v>|</v>
      </c>
      <c r="D739" s="10"/>
      <c r="E739" s="10"/>
      <c r="F739" s="36"/>
      <c r="G739" s="10"/>
      <c r="H739" s="10"/>
      <c r="I739" s="36"/>
      <c r="J739" s="10"/>
      <c r="K739" s="10"/>
      <c r="L739" s="10"/>
      <c r="M739" s="11"/>
      <c r="N739" s="10"/>
      <c r="O739" s="11"/>
      <c r="P739" s="9"/>
      <c r="Q739" s="10"/>
      <c r="R739" s="3"/>
      <c r="S739" s="3"/>
      <c r="T739" s="3"/>
      <c r="U739" s="33"/>
      <c r="V739" s="9"/>
      <c r="W739" s="13"/>
      <c r="X739" s="10"/>
      <c r="Y739" s="4"/>
      <c r="Z739" s="4"/>
      <c r="AA739" s="4"/>
      <c r="AB739" s="4"/>
      <c r="AC739" s="3"/>
      <c r="AD739" s="29"/>
    </row>
    <row r="740" spans="1:30" ht="24.95" customHeight="1" x14ac:dyDescent="0.2">
      <c r="A740" s="23" t="str">
        <f t="shared" si="57"/>
        <v>||||||</v>
      </c>
      <c r="B740" s="23" t="str">
        <f t="shared" si="58"/>
        <v>||||</v>
      </c>
      <c r="C740" s="28" t="str">
        <f t="shared" si="59"/>
        <v>|</v>
      </c>
      <c r="D740" s="10"/>
      <c r="E740" s="10"/>
      <c r="F740" s="36"/>
      <c r="G740" s="10"/>
      <c r="H740" s="10"/>
      <c r="I740" s="36"/>
      <c r="J740" s="10"/>
      <c r="K740" s="10"/>
      <c r="L740" s="10"/>
      <c r="M740" s="11"/>
      <c r="N740" s="10"/>
      <c r="O740" s="11"/>
      <c r="P740" s="9"/>
      <c r="Q740" s="10"/>
      <c r="R740" s="3"/>
      <c r="S740" s="3"/>
      <c r="T740" s="3"/>
      <c r="U740" s="33"/>
      <c r="V740" s="9"/>
      <c r="W740" s="13"/>
      <c r="X740" s="10"/>
      <c r="Y740" s="4"/>
      <c r="Z740" s="4"/>
      <c r="AA740" s="4"/>
      <c r="AB740" s="4"/>
      <c r="AC740" s="3"/>
      <c r="AD740" s="29"/>
    </row>
    <row r="741" spans="1:30" ht="24.95" customHeight="1" x14ac:dyDescent="0.2">
      <c r="A741" s="23" t="str">
        <f t="shared" si="57"/>
        <v>||||||</v>
      </c>
      <c r="B741" s="23" t="str">
        <f t="shared" si="58"/>
        <v>||||</v>
      </c>
      <c r="C741" s="28" t="str">
        <f t="shared" si="59"/>
        <v>|</v>
      </c>
      <c r="D741" s="10"/>
      <c r="E741" s="10"/>
      <c r="F741" s="36"/>
      <c r="G741" s="10"/>
      <c r="H741" s="10"/>
      <c r="I741" s="36"/>
      <c r="J741" s="10"/>
      <c r="K741" s="10"/>
      <c r="L741" s="10"/>
      <c r="M741" s="11"/>
      <c r="N741" s="10"/>
      <c r="O741" s="11"/>
      <c r="P741" s="9"/>
      <c r="Q741" s="10"/>
      <c r="R741" s="3"/>
      <c r="S741" s="3"/>
      <c r="T741" s="3"/>
      <c r="U741" s="33"/>
      <c r="V741" s="9"/>
      <c r="W741" s="13"/>
      <c r="X741" s="10"/>
      <c r="Y741" s="4"/>
      <c r="Z741" s="4"/>
      <c r="AA741" s="4"/>
      <c r="AB741" s="4"/>
      <c r="AC741" s="3"/>
      <c r="AD741" s="29"/>
    </row>
    <row r="742" spans="1:30" ht="24.95" customHeight="1" x14ac:dyDescent="0.2">
      <c r="A742" s="23" t="str">
        <f t="shared" si="57"/>
        <v>||||||</v>
      </c>
      <c r="B742" s="23" t="str">
        <f t="shared" si="58"/>
        <v>||||</v>
      </c>
      <c r="C742" s="28" t="str">
        <f t="shared" si="59"/>
        <v>|</v>
      </c>
      <c r="D742" s="10"/>
      <c r="E742" s="10"/>
      <c r="F742" s="36"/>
      <c r="G742" s="10"/>
      <c r="H742" s="10"/>
      <c r="I742" s="36"/>
      <c r="J742" s="10"/>
      <c r="K742" s="10"/>
      <c r="L742" s="10"/>
      <c r="M742" s="11"/>
      <c r="N742" s="10"/>
      <c r="O742" s="11"/>
      <c r="P742" s="9"/>
      <c r="Q742" s="10"/>
      <c r="R742" s="3"/>
      <c r="S742" s="3"/>
      <c r="T742" s="3"/>
      <c r="U742" s="33"/>
      <c r="V742" s="9"/>
      <c r="W742" s="13"/>
      <c r="X742" s="10"/>
      <c r="Y742" s="4"/>
      <c r="Z742" s="4"/>
      <c r="AA742" s="4"/>
      <c r="AB742" s="4"/>
      <c r="AC742" s="3"/>
      <c r="AD742" s="29"/>
    </row>
    <row r="743" spans="1:30" ht="24.95" customHeight="1" x14ac:dyDescent="0.2">
      <c r="A743" s="23" t="str">
        <f t="shared" si="57"/>
        <v>||||||</v>
      </c>
      <c r="B743" s="23" t="str">
        <f t="shared" si="58"/>
        <v>||||</v>
      </c>
      <c r="C743" s="28" t="str">
        <f t="shared" si="59"/>
        <v>|</v>
      </c>
      <c r="D743" s="10"/>
      <c r="E743" s="10"/>
      <c r="F743" s="36"/>
      <c r="G743" s="10"/>
      <c r="H743" s="10"/>
      <c r="I743" s="36"/>
      <c r="J743" s="10"/>
      <c r="K743" s="10"/>
      <c r="L743" s="10"/>
      <c r="M743" s="11"/>
      <c r="N743" s="10"/>
      <c r="O743" s="11"/>
      <c r="P743" s="9"/>
      <c r="Q743" s="10"/>
      <c r="R743" s="3"/>
      <c r="S743" s="3"/>
      <c r="T743" s="3"/>
      <c r="U743" s="33"/>
      <c r="V743" s="9"/>
      <c r="W743" s="13"/>
      <c r="X743" s="10"/>
      <c r="Y743" s="4"/>
      <c r="Z743" s="4"/>
      <c r="AA743" s="4"/>
      <c r="AB743" s="4"/>
      <c r="AC743" s="3"/>
      <c r="AD743" s="29"/>
    </row>
    <row r="744" spans="1:30" ht="24.95" customHeight="1" x14ac:dyDescent="0.2">
      <c r="A744" s="23" t="str">
        <f t="shared" si="57"/>
        <v>||||||</v>
      </c>
      <c r="B744" s="23" t="str">
        <f t="shared" si="58"/>
        <v>||||</v>
      </c>
      <c r="C744" s="28" t="str">
        <f t="shared" si="59"/>
        <v>|</v>
      </c>
      <c r="D744" s="10"/>
      <c r="E744" s="10"/>
      <c r="F744" s="36"/>
      <c r="G744" s="10"/>
      <c r="H744" s="10"/>
      <c r="I744" s="36"/>
      <c r="J744" s="10"/>
      <c r="K744" s="10"/>
      <c r="L744" s="10"/>
      <c r="M744" s="11"/>
      <c r="N744" s="10"/>
      <c r="O744" s="11"/>
      <c r="P744" s="9"/>
      <c r="Q744" s="10"/>
      <c r="R744" s="3"/>
      <c r="S744" s="3"/>
      <c r="T744" s="3"/>
      <c r="U744" s="33"/>
      <c r="V744" s="9"/>
      <c r="W744" s="13"/>
      <c r="X744" s="10"/>
      <c r="Y744" s="4"/>
      <c r="Z744" s="4"/>
      <c r="AA744" s="4"/>
      <c r="AB744" s="4"/>
      <c r="AC744" s="3"/>
      <c r="AD744" s="29"/>
    </row>
    <row r="745" spans="1:30" ht="24.95" customHeight="1" x14ac:dyDescent="0.2">
      <c r="A745" s="23" t="str">
        <f t="shared" si="57"/>
        <v>||||||</v>
      </c>
      <c r="B745" s="23" t="str">
        <f t="shared" si="58"/>
        <v>||||</v>
      </c>
      <c r="C745" s="28" t="str">
        <f t="shared" si="59"/>
        <v>|</v>
      </c>
      <c r="D745" s="10"/>
      <c r="E745" s="10"/>
      <c r="F745" s="36"/>
      <c r="G745" s="10"/>
      <c r="H745" s="10"/>
      <c r="I745" s="36"/>
      <c r="J745" s="10"/>
      <c r="K745" s="10"/>
      <c r="L745" s="10"/>
      <c r="M745" s="11"/>
      <c r="N745" s="10"/>
      <c r="O745" s="11"/>
      <c r="P745" s="9"/>
      <c r="Q745" s="10"/>
      <c r="R745" s="3"/>
      <c r="S745" s="3"/>
      <c r="T745" s="3"/>
      <c r="U745" s="33"/>
      <c r="V745" s="9"/>
      <c r="W745" s="13"/>
      <c r="X745" s="10"/>
      <c r="Y745" s="4"/>
      <c r="Z745" s="4"/>
      <c r="AA745" s="4"/>
      <c r="AB745" s="4"/>
      <c r="AC745" s="3"/>
      <c r="AD745" s="29"/>
    </row>
    <row r="746" spans="1:30" ht="24.95" customHeight="1" x14ac:dyDescent="0.2">
      <c r="A746" s="23" t="str">
        <f t="shared" si="57"/>
        <v>||||||</v>
      </c>
      <c r="B746" s="23" t="str">
        <f t="shared" si="58"/>
        <v>||||</v>
      </c>
      <c r="C746" s="28" t="str">
        <f t="shared" si="59"/>
        <v>|</v>
      </c>
      <c r="D746" s="10"/>
      <c r="E746" s="10"/>
      <c r="F746" s="36"/>
      <c r="G746" s="10"/>
      <c r="H746" s="10"/>
      <c r="I746" s="36"/>
      <c r="J746" s="10"/>
      <c r="K746" s="10"/>
      <c r="L746" s="10"/>
      <c r="M746" s="11"/>
      <c r="N746" s="10"/>
      <c r="O746" s="11"/>
      <c r="P746" s="9"/>
      <c r="Q746" s="10"/>
      <c r="R746" s="3"/>
      <c r="S746" s="3"/>
      <c r="T746" s="3"/>
      <c r="U746" s="33"/>
      <c r="V746" s="9"/>
      <c r="W746" s="13"/>
      <c r="X746" s="10"/>
      <c r="Y746" s="4"/>
      <c r="Z746" s="4"/>
      <c r="AA746" s="4"/>
      <c r="AB746" s="4"/>
      <c r="AC746" s="3"/>
      <c r="AD746" s="29"/>
    </row>
    <row r="747" spans="1:30" ht="24.95" customHeight="1" x14ac:dyDescent="0.2">
      <c r="A747" s="23" t="str">
        <f t="shared" si="57"/>
        <v>||||||</v>
      </c>
      <c r="B747" s="23" t="str">
        <f t="shared" si="58"/>
        <v>||||</v>
      </c>
      <c r="C747" s="28" t="str">
        <f t="shared" si="59"/>
        <v>|</v>
      </c>
      <c r="D747" s="10"/>
      <c r="E747" s="10"/>
      <c r="F747" s="36"/>
      <c r="G747" s="10"/>
      <c r="H747" s="10"/>
      <c r="I747" s="36"/>
      <c r="J747" s="10"/>
      <c r="K747" s="10"/>
      <c r="L747" s="10"/>
      <c r="M747" s="11"/>
      <c r="N747" s="10"/>
      <c r="O747" s="11"/>
      <c r="P747" s="9"/>
      <c r="Q747" s="10"/>
      <c r="R747" s="3"/>
      <c r="S747" s="3"/>
      <c r="T747" s="3"/>
      <c r="U747" s="33"/>
      <c r="V747" s="9"/>
      <c r="W747" s="13"/>
      <c r="X747" s="10"/>
      <c r="Y747" s="4"/>
      <c r="Z747" s="4"/>
      <c r="AA747" s="4"/>
      <c r="AB747" s="4"/>
      <c r="AC747" s="3"/>
      <c r="AD747" s="29"/>
    </row>
    <row r="748" spans="1:30" ht="24.95" customHeight="1" x14ac:dyDescent="0.2">
      <c r="A748" s="23" t="str">
        <f t="shared" si="57"/>
        <v>||||||</v>
      </c>
      <c r="B748" s="23" t="str">
        <f t="shared" si="58"/>
        <v>||||</v>
      </c>
      <c r="C748" s="28" t="str">
        <f t="shared" si="59"/>
        <v>|</v>
      </c>
      <c r="D748" s="10"/>
      <c r="E748" s="10"/>
      <c r="F748" s="36"/>
      <c r="G748" s="10"/>
      <c r="H748" s="10"/>
      <c r="I748" s="36"/>
      <c r="J748" s="10"/>
      <c r="K748" s="10"/>
      <c r="L748" s="10"/>
      <c r="M748" s="11"/>
      <c r="N748" s="10"/>
      <c r="O748" s="11"/>
      <c r="P748" s="9"/>
      <c r="Q748" s="10"/>
      <c r="R748" s="3"/>
      <c r="S748" s="3"/>
      <c r="T748" s="3"/>
      <c r="U748" s="33"/>
      <c r="V748" s="9"/>
      <c r="W748" s="13"/>
      <c r="X748" s="10"/>
      <c r="Y748" s="4"/>
      <c r="Z748" s="4"/>
      <c r="AA748" s="4"/>
      <c r="AB748" s="4"/>
      <c r="AC748" s="3"/>
      <c r="AD748" s="29"/>
    </row>
    <row r="749" spans="1:30" ht="24.95" customHeight="1" x14ac:dyDescent="0.2">
      <c r="A749" s="23" t="str">
        <f t="shared" si="57"/>
        <v>||||||</v>
      </c>
      <c r="B749" s="23" t="str">
        <f t="shared" si="58"/>
        <v>||||</v>
      </c>
      <c r="C749" s="28" t="str">
        <f t="shared" si="59"/>
        <v>|</v>
      </c>
      <c r="D749" s="10"/>
      <c r="E749" s="10"/>
      <c r="F749" s="36"/>
      <c r="G749" s="10"/>
      <c r="H749" s="10"/>
      <c r="I749" s="36"/>
      <c r="J749" s="10"/>
      <c r="K749" s="10"/>
      <c r="L749" s="10"/>
      <c r="M749" s="11"/>
      <c r="N749" s="10"/>
      <c r="O749" s="11"/>
      <c r="P749" s="9"/>
      <c r="Q749" s="10"/>
      <c r="R749" s="3"/>
      <c r="S749" s="3"/>
      <c r="T749" s="3"/>
      <c r="U749" s="33"/>
      <c r="V749" s="9"/>
      <c r="W749" s="13"/>
      <c r="X749" s="10"/>
      <c r="Y749" s="4"/>
      <c r="Z749" s="4"/>
      <c r="AA749" s="4"/>
      <c r="AB749" s="4"/>
      <c r="AC749" s="3"/>
      <c r="AD749" s="29"/>
    </row>
    <row r="750" spans="1:30" ht="24.95" customHeight="1" x14ac:dyDescent="0.2">
      <c r="A750" s="23" t="str">
        <f t="shared" si="57"/>
        <v>||||||</v>
      </c>
      <c r="B750" s="23" t="str">
        <f t="shared" si="58"/>
        <v>||||</v>
      </c>
      <c r="C750" s="28" t="str">
        <f t="shared" si="59"/>
        <v>|</v>
      </c>
      <c r="D750" s="10"/>
      <c r="E750" s="10"/>
      <c r="F750" s="36"/>
      <c r="G750" s="10"/>
      <c r="H750" s="10"/>
      <c r="I750" s="36"/>
      <c r="J750" s="10"/>
      <c r="K750" s="10"/>
      <c r="L750" s="10"/>
      <c r="M750" s="11"/>
      <c r="N750" s="10"/>
      <c r="O750" s="11"/>
      <c r="P750" s="9"/>
      <c r="Q750" s="10"/>
      <c r="R750" s="3"/>
      <c r="S750" s="3"/>
      <c r="T750" s="3"/>
      <c r="U750" s="33"/>
      <c r="V750" s="9"/>
      <c r="W750" s="13"/>
      <c r="X750" s="10"/>
      <c r="Y750" s="4"/>
      <c r="Z750" s="4"/>
      <c r="AA750" s="4"/>
      <c r="AB750" s="4"/>
      <c r="AC750" s="3"/>
      <c r="AD750" s="29"/>
    </row>
    <row r="751" spans="1:30" ht="24.95" customHeight="1" x14ac:dyDescent="0.2">
      <c r="A751" s="23" t="str">
        <f t="shared" si="57"/>
        <v>||||||</v>
      </c>
      <c r="B751" s="23" t="str">
        <f t="shared" si="58"/>
        <v>||||</v>
      </c>
      <c r="C751" s="28" t="str">
        <f t="shared" si="59"/>
        <v>|</v>
      </c>
      <c r="D751" s="10"/>
      <c r="E751" s="10"/>
      <c r="F751" s="36"/>
      <c r="G751" s="10"/>
      <c r="H751" s="10"/>
      <c r="I751" s="36"/>
      <c r="J751" s="10"/>
      <c r="K751" s="10"/>
      <c r="L751" s="10"/>
      <c r="M751" s="11"/>
      <c r="N751" s="10"/>
      <c r="O751" s="11"/>
      <c r="P751" s="9"/>
      <c r="Q751" s="10"/>
      <c r="R751" s="3"/>
      <c r="S751" s="3"/>
      <c r="T751" s="3"/>
      <c r="U751" s="33"/>
      <c r="V751" s="9"/>
      <c r="W751" s="13"/>
      <c r="X751" s="10"/>
      <c r="Y751" s="4"/>
      <c r="Z751" s="4"/>
      <c r="AA751" s="4"/>
      <c r="AB751" s="4"/>
      <c r="AC751" s="3"/>
      <c r="AD751" s="29"/>
    </row>
    <row r="752" spans="1:30" ht="24.95" customHeight="1" x14ac:dyDescent="0.2">
      <c r="A752" s="23" t="str">
        <f t="shared" si="57"/>
        <v>||||||</v>
      </c>
      <c r="B752" s="23" t="str">
        <f t="shared" si="58"/>
        <v>||||</v>
      </c>
      <c r="C752" s="28" t="str">
        <f t="shared" si="59"/>
        <v>|</v>
      </c>
      <c r="D752" s="10"/>
      <c r="E752" s="10"/>
      <c r="F752" s="36"/>
      <c r="G752" s="10"/>
      <c r="H752" s="10"/>
      <c r="I752" s="36"/>
      <c r="J752" s="10"/>
      <c r="K752" s="10"/>
      <c r="L752" s="10"/>
      <c r="M752" s="11"/>
      <c r="N752" s="10"/>
      <c r="O752" s="11"/>
      <c r="P752" s="9"/>
      <c r="Q752" s="10"/>
      <c r="R752" s="3"/>
      <c r="S752" s="3"/>
      <c r="T752" s="3"/>
      <c r="U752" s="33"/>
      <c r="V752" s="9"/>
      <c r="W752" s="13"/>
      <c r="X752" s="10"/>
      <c r="Y752" s="4"/>
      <c r="Z752" s="4"/>
      <c r="AA752" s="4"/>
      <c r="AB752" s="4"/>
      <c r="AC752" s="3"/>
      <c r="AD752" s="29"/>
    </row>
    <row r="753" spans="1:30" ht="24.95" customHeight="1" x14ac:dyDescent="0.2">
      <c r="A753" s="23" t="str">
        <f t="shared" si="57"/>
        <v>||||||</v>
      </c>
      <c r="B753" s="23" t="str">
        <f t="shared" si="58"/>
        <v>||||</v>
      </c>
      <c r="C753" s="28" t="str">
        <f t="shared" si="59"/>
        <v>|</v>
      </c>
      <c r="D753" s="10"/>
      <c r="E753" s="10"/>
      <c r="F753" s="36"/>
      <c r="G753" s="10"/>
      <c r="H753" s="10"/>
      <c r="I753" s="36"/>
      <c r="J753" s="10"/>
      <c r="K753" s="10"/>
      <c r="L753" s="10"/>
      <c r="M753" s="11"/>
      <c r="N753" s="10"/>
      <c r="O753" s="11"/>
      <c r="P753" s="9"/>
      <c r="Q753" s="10"/>
      <c r="R753" s="3"/>
      <c r="S753" s="3"/>
      <c r="T753" s="3"/>
      <c r="U753" s="33"/>
      <c r="V753" s="9"/>
      <c r="W753" s="13"/>
      <c r="X753" s="10"/>
      <c r="Y753" s="4"/>
      <c r="Z753" s="4"/>
      <c r="AA753" s="4"/>
      <c r="AB753" s="4"/>
      <c r="AC753" s="3"/>
      <c r="AD753" s="29"/>
    </row>
    <row r="754" spans="1:30" ht="24.95" customHeight="1" x14ac:dyDescent="0.2">
      <c r="A754" s="23" t="str">
        <f t="shared" si="57"/>
        <v>||||||</v>
      </c>
      <c r="B754" s="23" t="str">
        <f t="shared" si="58"/>
        <v>||||</v>
      </c>
      <c r="C754" s="28" t="str">
        <f t="shared" si="59"/>
        <v>|</v>
      </c>
      <c r="D754" s="10"/>
      <c r="E754" s="10"/>
      <c r="F754" s="36"/>
      <c r="G754" s="10"/>
      <c r="H754" s="10"/>
      <c r="I754" s="36"/>
      <c r="J754" s="10"/>
      <c r="K754" s="10"/>
      <c r="L754" s="10"/>
      <c r="M754" s="11"/>
      <c r="N754" s="10"/>
      <c r="O754" s="11"/>
      <c r="P754" s="9"/>
      <c r="Q754" s="10"/>
      <c r="R754" s="3"/>
      <c r="S754" s="3"/>
      <c r="T754" s="3"/>
      <c r="U754" s="33"/>
      <c r="V754" s="9"/>
      <c r="W754" s="13"/>
      <c r="X754" s="10"/>
      <c r="Y754" s="4"/>
      <c r="Z754" s="4"/>
      <c r="AA754" s="4"/>
      <c r="AB754" s="4"/>
      <c r="AC754" s="3"/>
      <c r="AD754" s="29"/>
    </row>
    <row r="755" spans="1:30" ht="24.95" customHeight="1" x14ac:dyDescent="0.2">
      <c r="A755" s="23" t="str">
        <f t="shared" si="57"/>
        <v>||||||</v>
      </c>
      <c r="B755" s="23" t="str">
        <f t="shared" si="58"/>
        <v>||||</v>
      </c>
      <c r="C755" s="28" t="str">
        <f t="shared" si="59"/>
        <v>|</v>
      </c>
      <c r="D755" s="10"/>
      <c r="E755" s="10"/>
      <c r="F755" s="36"/>
      <c r="G755" s="10"/>
      <c r="H755" s="10"/>
      <c r="I755" s="36"/>
      <c r="J755" s="10"/>
      <c r="K755" s="10"/>
      <c r="L755" s="10"/>
      <c r="M755" s="11"/>
      <c r="N755" s="10"/>
      <c r="O755" s="11"/>
      <c r="P755" s="9"/>
      <c r="Q755" s="10"/>
      <c r="R755" s="3"/>
      <c r="S755" s="3"/>
      <c r="T755" s="3"/>
      <c r="U755" s="33"/>
      <c r="V755" s="9"/>
      <c r="W755" s="13"/>
      <c r="X755" s="10"/>
      <c r="Y755" s="4"/>
      <c r="Z755" s="4"/>
      <c r="AA755" s="4"/>
      <c r="AB755" s="4"/>
      <c r="AC755" s="3"/>
      <c r="AD755" s="29"/>
    </row>
    <row r="756" spans="1:30" ht="24.95" customHeight="1" x14ac:dyDescent="0.2">
      <c r="A756" s="23" t="str">
        <f t="shared" si="57"/>
        <v>||||||</v>
      </c>
      <c r="B756" s="23" t="str">
        <f t="shared" si="58"/>
        <v>||||</v>
      </c>
      <c r="C756" s="28" t="str">
        <f t="shared" si="59"/>
        <v>|</v>
      </c>
      <c r="D756" s="10"/>
      <c r="E756" s="10"/>
      <c r="F756" s="36"/>
      <c r="G756" s="10"/>
      <c r="H756" s="10"/>
      <c r="I756" s="36"/>
      <c r="J756" s="10"/>
      <c r="K756" s="10"/>
      <c r="L756" s="10"/>
      <c r="M756" s="11"/>
      <c r="N756" s="10"/>
      <c r="O756" s="11"/>
      <c r="P756" s="9"/>
      <c r="Q756" s="10"/>
      <c r="R756" s="3"/>
      <c r="S756" s="3"/>
      <c r="T756" s="3"/>
      <c r="U756" s="33"/>
      <c r="V756" s="9"/>
      <c r="W756" s="13"/>
      <c r="X756" s="10"/>
      <c r="Y756" s="4"/>
      <c r="Z756" s="4"/>
      <c r="AA756" s="4"/>
      <c r="AB756" s="4"/>
      <c r="AC756" s="3"/>
      <c r="AD756" s="29"/>
    </row>
    <row r="757" spans="1:30" ht="24.95" customHeight="1" x14ac:dyDescent="0.2">
      <c r="A757" s="23" t="str">
        <f t="shared" si="57"/>
        <v>||||||</v>
      </c>
      <c r="B757" s="23" t="str">
        <f t="shared" si="58"/>
        <v>||||</v>
      </c>
      <c r="C757" s="28" t="str">
        <f t="shared" si="59"/>
        <v>|</v>
      </c>
      <c r="D757" s="10"/>
      <c r="E757" s="10"/>
      <c r="F757" s="36"/>
      <c r="G757" s="10"/>
      <c r="H757" s="10"/>
      <c r="I757" s="36"/>
      <c r="J757" s="10"/>
      <c r="K757" s="10"/>
      <c r="L757" s="10"/>
      <c r="M757" s="11"/>
      <c r="N757" s="10"/>
      <c r="O757" s="11"/>
      <c r="P757" s="9"/>
      <c r="Q757" s="10"/>
      <c r="R757" s="3"/>
      <c r="S757" s="3"/>
      <c r="T757" s="3"/>
      <c r="U757" s="33"/>
      <c r="V757" s="9"/>
      <c r="W757" s="13"/>
      <c r="X757" s="10"/>
      <c r="Y757" s="4"/>
      <c r="Z757" s="4"/>
      <c r="AA757" s="4"/>
      <c r="AB757" s="4"/>
      <c r="AC757" s="3"/>
      <c r="AD757" s="29"/>
    </row>
    <row r="758" spans="1:30" ht="24.95" customHeight="1" x14ac:dyDescent="0.2">
      <c r="A758" s="23" t="str">
        <f t="shared" si="57"/>
        <v>||||||</v>
      </c>
      <c r="B758" s="23" t="str">
        <f t="shared" si="58"/>
        <v>||||</v>
      </c>
      <c r="C758" s="28" t="str">
        <f t="shared" si="59"/>
        <v>|</v>
      </c>
      <c r="D758" s="10"/>
      <c r="E758" s="10"/>
      <c r="F758" s="36"/>
      <c r="G758" s="10"/>
      <c r="H758" s="10"/>
      <c r="I758" s="36"/>
      <c r="J758" s="10"/>
      <c r="K758" s="10"/>
      <c r="L758" s="10"/>
      <c r="M758" s="11"/>
      <c r="N758" s="10"/>
      <c r="O758" s="11"/>
      <c r="P758" s="9"/>
      <c r="Q758" s="10"/>
      <c r="R758" s="3"/>
      <c r="S758" s="3"/>
      <c r="T758" s="3"/>
      <c r="U758" s="33"/>
      <c r="V758" s="9"/>
      <c r="W758" s="13"/>
      <c r="X758" s="10"/>
      <c r="Y758" s="4"/>
      <c r="Z758" s="4"/>
      <c r="AA758" s="4"/>
      <c r="AB758" s="4"/>
      <c r="AC758" s="3"/>
      <c r="AD758" s="29"/>
    </row>
    <row r="759" spans="1:30" ht="24.95" customHeight="1" x14ac:dyDescent="0.2">
      <c r="A759" s="23" t="str">
        <f t="shared" si="57"/>
        <v>||||||</v>
      </c>
      <c r="B759" s="23" t="str">
        <f t="shared" si="58"/>
        <v>||||</v>
      </c>
      <c r="C759" s="28" t="str">
        <f t="shared" si="59"/>
        <v>|</v>
      </c>
      <c r="D759" s="10"/>
      <c r="E759" s="10"/>
      <c r="F759" s="36"/>
      <c r="G759" s="10"/>
      <c r="H759" s="10"/>
      <c r="I759" s="36"/>
      <c r="J759" s="10"/>
      <c r="K759" s="10"/>
      <c r="L759" s="10"/>
      <c r="M759" s="11"/>
      <c r="N759" s="10"/>
      <c r="O759" s="11"/>
      <c r="P759" s="9"/>
      <c r="Q759" s="10"/>
      <c r="R759" s="3"/>
      <c r="S759" s="3"/>
      <c r="T759" s="3"/>
      <c r="U759" s="33"/>
      <c r="V759" s="9"/>
      <c r="W759" s="13"/>
      <c r="X759" s="10"/>
      <c r="Y759" s="4"/>
      <c r="Z759" s="4"/>
      <c r="AA759" s="4"/>
      <c r="AB759" s="4"/>
      <c r="AC759" s="3"/>
      <c r="AD759" s="29"/>
    </row>
    <row r="760" spans="1:30" ht="24.95" customHeight="1" x14ac:dyDescent="0.2">
      <c r="A760" s="23" t="str">
        <f t="shared" ref="A760:A823" si="60">D760&amp;"|"&amp;E760&amp;"|"&amp;G760&amp;"|"&amp;H760&amp;"|"&amp;L760&amp;"|"&amp;N760&amp;"|"&amp;U760</f>
        <v>||||||</v>
      </c>
      <c r="B760" s="23" t="str">
        <f t="shared" ref="B760:B823" si="61">D760&amp;"|"&amp;E760&amp;"|"&amp;G760&amp;"|"&amp;H760&amp;"|"&amp;X760</f>
        <v>||||</v>
      </c>
      <c r="C760" s="28" t="str">
        <f t="shared" ref="C760:C823" si="62">E760&amp;"|"&amp;X760</f>
        <v>|</v>
      </c>
      <c r="D760" s="10"/>
      <c r="E760" s="10"/>
      <c r="F760" s="36"/>
      <c r="G760" s="10"/>
      <c r="H760" s="10"/>
      <c r="I760" s="36"/>
      <c r="J760" s="10"/>
      <c r="K760" s="10"/>
      <c r="L760" s="10"/>
      <c r="M760" s="11"/>
      <c r="N760" s="10"/>
      <c r="O760" s="11"/>
      <c r="P760" s="9"/>
      <c r="Q760" s="10"/>
      <c r="R760" s="3"/>
      <c r="S760" s="3"/>
      <c r="T760" s="3"/>
      <c r="U760" s="33"/>
      <c r="V760" s="9"/>
      <c r="W760" s="13"/>
      <c r="X760" s="10"/>
      <c r="Y760" s="4"/>
      <c r="Z760" s="4"/>
      <c r="AA760" s="4"/>
      <c r="AB760" s="4"/>
      <c r="AC760" s="3"/>
      <c r="AD760" s="29"/>
    </row>
    <row r="761" spans="1:30" ht="24.95" customHeight="1" x14ac:dyDescent="0.2">
      <c r="A761" s="23" t="str">
        <f t="shared" si="60"/>
        <v>||||||</v>
      </c>
      <c r="B761" s="23" t="str">
        <f t="shared" si="61"/>
        <v>||||</v>
      </c>
      <c r="C761" s="28" t="str">
        <f t="shared" si="62"/>
        <v>|</v>
      </c>
      <c r="D761" s="10"/>
      <c r="E761" s="10"/>
      <c r="F761" s="36"/>
      <c r="G761" s="10"/>
      <c r="H761" s="10"/>
      <c r="I761" s="36"/>
      <c r="J761" s="10"/>
      <c r="K761" s="10"/>
      <c r="L761" s="10"/>
      <c r="M761" s="11"/>
      <c r="N761" s="10"/>
      <c r="O761" s="11"/>
      <c r="P761" s="9"/>
      <c r="Q761" s="10"/>
      <c r="R761" s="3"/>
      <c r="S761" s="3"/>
      <c r="T761" s="3"/>
      <c r="U761" s="33"/>
      <c r="V761" s="9"/>
      <c r="W761" s="13"/>
      <c r="X761" s="10"/>
      <c r="Y761" s="4"/>
      <c r="Z761" s="4"/>
      <c r="AA761" s="4"/>
      <c r="AB761" s="4"/>
      <c r="AC761" s="3"/>
      <c r="AD761" s="29"/>
    </row>
    <row r="762" spans="1:30" ht="24.95" customHeight="1" x14ac:dyDescent="0.2">
      <c r="A762" s="23" t="str">
        <f t="shared" si="60"/>
        <v>||||||</v>
      </c>
      <c r="B762" s="23" t="str">
        <f t="shared" si="61"/>
        <v>||||</v>
      </c>
      <c r="C762" s="28" t="str">
        <f t="shared" si="62"/>
        <v>|</v>
      </c>
      <c r="D762" s="10"/>
      <c r="E762" s="10"/>
      <c r="F762" s="36"/>
      <c r="G762" s="10"/>
      <c r="H762" s="10"/>
      <c r="I762" s="36"/>
      <c r="J762" s="10"/>
      <c r="K762" s="10"/>
      <c r="L762" s="10"/>
      <c r="M762" s="11"/>
      <c r="N762" s="10"/>
      <c r="O762" s="11"/>
      <c r="P762" s="9"/>
      <c r="Q762" s="10"/>
      <c r="R762" s="3"/>
      <c r="S762" s="3"/>
      <c r="T762" s="3"/>
      <c r="U762" s="33"/>
      <c r="V762" s="9"/>
      <c r="W762" s="13"/>
      <c r="X762" s="10"/>
      <c r="Y762" s="4"/>
      <c r="Z762" s="4"/>
      <c r="AA762" s="4"/>
      <c r="AB762" s="4"/>
      <c r="AC762" s="3"/>
      <c r="AD762" s="29"/>
    </row>
    <row r="763" spans="1:30" ht="24.95" customHeight="1" x14ac:dyDescent="0.2">
      <c r="A763" s="23" t="str">
        <f t="shared" si="60"/>
        <v>||||||</v>
      </c>
      <c r="B763" s="23" t="str">
        <f t="shared" si="61"/>
        <v>||||</v>
      </c>
      <c r="C763" s="28" t="str">
        <f t="shared" si="62"/>
        <v>|</v>
      </c>
      <c r="D763" s="10"/>
      <c r="E763" s="10"/>
      <c r="F763" s="36"/>
      <c r="G763" s="10"/>
      <c r="H763" s="10"/>
      <c r="I763" s="36"/>
      <c r="J763" s="10"/>
      <c r="K763" s="10"/>
      <c r="L763" s="10"/>
      <c r="M763" s="11"/>
      <c r="N763" s="10"/>
      <c r="O763" s="11"/>
      <c r="P763" s="9"/>
      <c r="Q763" s="10"/>
      <c r="R763" s="3"/>
      <c r="S763" s="3"/>
      <c r="T763" s="3"/>
      <c r="U763" s="33"/>
      <c r="V763" s="9"/>
      <c r="W763" s="13"/>
      <c r="X763" s="10"/>
      <c r="Y763" s="4"/>
      <c r="Z763" s="4"/>
      <c r="AA763" s="4"/>
      <c r="AB763" s="4"/>
      <c r="AC763" s="3"/>
      <c r="AD763" s="29"/>
    </row>
    <row r="764" spans="1:30" ht="24.95" customHeight="1" x14ac:dyDescent="0.2">
      <c r="A764" s="23" t="str">
        <f t="shared" si="60"/>
        <v>||||||</v>
      </c>
      <c r="B764" s="23" t="str">
        <f t="shared" si="61"/>
        <v>||||</v>
      </c>
      <c r="C764" s="28" t="str">
        <f t="shared" si="62"/>
        <v>|</v>
      </c>
      <c r="D764" s="10"/>
      <c r="E764" s="10"/>
      <c r="F764" s="36"/>
      <c r="G764" s="10"/>
      <c r="H764" s="10"/>
      <c r="I764" s="36"/>
      <c r="J764" s="10"/>
      <c r="K764" s="10"/>
      <c r="L764" s="10"/>
      <c r="M764" s="11"/>
      <c r="N764" s="10"/>
      <c r="O764" s="11"/>
      <c r="P764" s="9"/>
      <c r="Q764" s="10"/>
      <c r="R764" s="3"/>
      <c r="S764" s="3"/>
      <c r="T764" s="3"/>
      <c r="U764" s="33"/>
      <c r="V764" s="9"/>
      <c r="W764" s="13"/>
      <c r="X764" s="10"/>
      <c r="Y764" s="4"/>
      <c r="Z764" s="4"/>
      <c r="AA764" s="4"/>
      <c r="AB764" s="4"/>
      <c r="AC764" s="3"/>
      <c r="AD764" s="29"/>
    </row>
    <row r="765" spans="1:30" ht="24.95" customHeight="1" x14ac:dyDescent="0.2">
      <c r="A765" s="23" t="str">
        <f t="shared" si="60"/>
        <v>||||||</v>
      </c>
      <c r="B765" s="23" t="str">
        <f t="shared" si="61"/>
        <v>||||</v>
      </c>
      <c r="C765" s="28" t="str">
        <f t="shared" si="62"/>
        <v>|</v>
      </c>
      <c r="D765" s="10"/>
      <c r="E765" s="10"/>
      <c r="F765" s="36"/>
      <c r="G765" s="10"/>
      <c r="H765" s="10"/>
      <c r="I765" s="36"/>
      <c r="J765" s="10"/>
      <c r="K765" s="10"/>
      <c r="L765" s="10"/>
      <c r="M765" s="11"/>
      <c r="N765" s="10"/>
      <c r="O765" s="11"/>
      <c r="P765" s="9"/>
      <c r="Q765" s="10"/>
      <c r="R765" s="3"/>
      <c r="S765" s="3"/>
      <c r="T765" s="3"/>
      <c r="U765" s="33"/>
      <c r="V765" s="9"/>
      <c r="W765" s="13"/>
      <c r="X765" s="10"/>
      <c r="Y765" s="4"/>
      <c r="Z765" s="4"/>
      <c r="AA765" s="4"/>
      <c r="AB765" s="4"/>
      <c r="AC765" s="3"/>
      <c r="AD765" s="29"/>
    </row>
    <row r="766" spans="1:30" ht="24.95" customHeight="1" x14ac:dyDescent="0.2">
      <c r="A766" s="23" t="str">
        <f t="shared" si="60"/>
        <v>||||||</v>
      </c>
      <c r="B766" s="23" t="str">
        <f t="shared" si="61"/>
        <v>||||</v>
      </c>
      <c r="C766" s="28" t="str">
        <f t="shared" si="62"/>
        <v>|</v>
      </c>
      <c r="D766" s="10"/>
      <c r="E766" s="10"/>
      <c r="F766" s="36"/>
      <c r="G766" s="10"/>
      <c r="H766" s="10"/>
      <c r="I766" s="36"/>
      <c r="J766" s="10"/>
      <c r="K766" s="10"/>
      <c r="L766" s="10"/>
      <c r="M766" s="11"/>
      <c r="N766" s="10"/>
      <c r="O766" s="11"/>
      <c r="P766" s="9"/>
      <c r="Q766" s="10"/>
      <c r="R766" s="3"/>
      <c r="S766" s="3"/>
      <c r="T766" s="3"/>
      <c r="U766" s="33"/>
      <c r="V766" s="9"/>
      <c r="W766" s="13"/>
      <c r="X766" s="10"/>
      <c r="Y766" s="4"/>
      <c r="Z766" s="4"/>
      <c r="AA766" s="4"/>
      <c r="AB766" s="4"/>
      <c r="AC766" s="3"/>
      <c r="AD766" s="29"/>
    </row>
    <row r="767" spans="1:30" ht="24.95" customHeight="1" x14ac:dyDescent="0.2">
      <c r="A767" s="23" t="str">
        <f t="shared" si="60"/>
        <v>||||||</v>
      </c>
      <c r="B767" s="23" t="str">
        <f t="shared" si="61"/>
        <v>||||</v>
      </c>
      <c r="C767" s="28" t="str">
        <f t="shared" si="62"/>
        <v>|</v>
      </c>
      <c r="D767" s="10"/>
      <c r="E767" s="10"/>
      <c r="F767" s="36"/>
      <c r="G767" s="10"/>
      <c r="H767" s="10"/>
      <c r="I767" s="36"/>
      <c r="J767" s="10"/>
      <c r="K767" s="10"/>
      <c r="L767" s="10"/>
      <c r="M767" s="11"/>
      <c r="N767" s="10"/>
      <c r="O767" s="11"/>
      <c r="P767" s="9"/>
      <c r="Q767" s="10"/>
      <c r="R767" s="3"/>
      <c r="S767" s="3"/>
      <c r="T767" s="3"/>
      <c r="U767" s="33"/>
      <c r="V767" s="9"/>
      <c r="W767" s="13"/>
      <c r="X767" s="10"/>
      <c r="Y767" s="4"/>
      <c r="Z767" s="4"/>
      <c r="AA767" s="4"/>
      <c r="AB767" s="4"/>
      <c r="AC767" s="3"/>
      <c r="AD767" s="29"/>
    </row>
    <row r="768" spans="1:30" ht="24.95" customHeight="1" x14ac:dyDescent="0.2">
      <c r="A768" s="23" t="str">
        <f t="shared" si="60"/>
        <v>||||||</v>
      </c>
      <c r="B768" s="23" t="str">
        <f t="shared" si="61"/>
        <v>||||</v>
      </c>
      <c r="C768" s="28" t="str">
        <f t="shared" si="62"/>
        <v>|</v>
      </c>
      <c r="D768" s="10"/>
      <c r="E768" s="10"/>
      <c r="F768" s="36"/>
      <c r="G768" s="10"/>
      <c r="H768" s="10"/>
      <c r="I768" s="36"/>
      <c r="J768" s="10"/>
      <c r="K768" s="10"/>
      <c r="L768" s="10"/>
      <c r="M768" s="11"/>
      <c r="N768" s="10"/>
      <c r="O768" s="11"/>
      <c r="P768" s="9"/>
      <c r="Q768" s="10"/>
      <c r="R768" s="3"/>
      <c r="S768" s="3"/>
      <c r="T768" s="3"/>
      <c r="U768" s="33"/>
      <c r="V768" s="9"/>
      <c r="W768" s="13"/>
      <c r="X768" s="10"/>
      <c r="Y768" s="4"/>
      <c r="Z768" s="4"/>
      <c r="AA768" s="4"/>
      <c r="AB768" s="4"/>
      <c r="AC768" s="3"/>
      <c r="AD768" s="29"/>
    </row>
    <row r="769" spans="1:30" ht="24.95" customHeight="1" x14ac:dyDescent="0.2">
      <c r="A769" s="23" t="str">
        <f t="shared" si="60"/>
        <v>||||||</v>
      </c>
      <c r="B769" s="23" t="str">
        <f t="shared" si="61"/>
        <v>||||</v>
      </c>
      <c r="C769" s="28" t="str">
        <f t="shared" si="62"/>
        <v>|</v>
      </c>
      <c r="D769" s="10"/>
      <c r="E769" s="10"/>
      <c r="F769" s="36"/>
      <c r="G769" s="10"/>
      <c r="H769" s="10"/>
      <c r="I769" s="36"/>
      <c r="J769" s="10"/>
      <c r="K769" s="10"/>
      <c r="L769" s="10"/>
      <c r="M769" s="11"/>
      <c r="N769" s="10"/>
      <c r="O769" s="11"/>
      <c r="P769" s="9"/>
      <c r="Q769" s="10"/>
      <c r="R769" s="3"/>
      <c r="S769" s="3"/>
      <c r="T769" s="3"/>
      <c r="U769" s="33"/>
      <c r="V769" s="9"/>
      <c r="W769" s="13"/>
      <c r="X769" s="10"/>
      <c r="Y769" s="4"/>
      <c r="Z769" s="4"/>
      <c r="AA769" s="4"/>
      <c r="AB769" s="4"/>
      <c r="AC769" s="3"/>
      <c r="AD769" s="29"/>
    </row>
    <row r="770" spans="1:30" ht="24.95" customHeight="1" x14ac:dyDescent="0.2">
      <c r="A770" s="23" t="str">
        <f t="shared" si="60"/>
        <v>||||||</v>
      </c>
      <c r="B770" s="23" t="str">
        <f t="shared" si="61"/>
        <v>||||</v>
      </c>
      <c r="C770" s="28" t="str">
        <f t="shared" si="62"/>
        <v>|</v>
      </c>
      <c r="D770" s="10"/>
      <c r="E770" s="10"/>
      <c r="F770" s="36"/>
      <c r="G770" s="10"/>
      <c r="H770" s="10"/>
      <c r="I770" s="36"/>
      <c r="J770" s="10"/>
      <c r="K770" s="10"/>
      <c r="L770" s="10"/>
      <c r="M770" s="11"/>
      <c r="N770" s="10"/>
      <c r="O770" s="11"/>
      <c r="P770" s="9"/>
      <c r="Q770" s="10"/>
      <c r="R770" s="3"/>
      <c r="S770" s="3"/>
      <c r="T770" s="3"/>
      <c r="U770" s="33"/>
      <c r="V770" s="9"/>
      <c r="W770" s="13"/>
      <c r="X770" s="10"/>
      <c r="Y770" s="4"/>
      <c r="Z770" s="4"/>
      <c r="AA770" s="4"/>
      <c r="AB770" s="4"/>
      <c r="AC770" s="3"/>
      <c r="AD770" s="29"/>
    </row>
    <row r="771" spans="1:30" ht="24.95" customHeight="1" x14ac:dyDescent="0.2">
      <c r="A771" s="23" t="str">
        <f t="shared" si="60"/>
        <v>||||||</v>
      </c>
      <c r="B771" s="23" t="str">
        <f t="shared" si="61"/>
        <v>||||</v>
      </c>
      <c r="C771" s="28" t="str">
        <f t="shared" si="62"/>
        <v>|</v>
      </c>
      <c r="D771" s="10"/>
      <c r="E771" s="10"/>
      <c r="F771" s="36"/>
      <c r="G771" s="10"/>
      <c r="H771" s="10"/>
      <c r="I771" s="36"/>
      <c r="J771" s="10"/>
      <c r="K771" s="10"/>
      <c r="L771" s="10"/>
      <c r="M771" s="11"/>
      <c r="N771" s="10"/>
      <c r="O771" s="11"/>
      <c r="P771" s="9"/>
      <c r="Q771" s="10"/>
      <c r="R771" s="3"/>
      <c r="S771" s="3"/>
      <c r="T771" s="3"/>
      <c r="U771" s="33"/>
      <c r="V771" s="9"/>
      <c r="W771" s="13"/>
      <c r="X771" s="10"/>
      <c r="Y771" s="4"/>
      <c r="Z771" s="4"/>
      <c r="AA771" s="4"/>
      <c r="AB771" s="4"/>
      <c r="AC771" s="3"/>
      <c r="AD771" s="29"/>
    </row>
    <row r="772" spans="1:30" ht="24.95" customHeight="1" x14ac:dyDescent="0.2">
      <c r="A772" s="23" t="str">
        <f t="shared" si="60"/>
        <v>||||||</v>
      </c>
      <c r="B772" s="23" t="str">
        <f t="shared" si="61"/>
        <v>||||</v>
      </c>
      <c r="C772" s="28" t="str">
        <f t="shared" si="62"/>
        <v>|</v>
      </c>
      <c r="D772" s="10"/>
      <c r="E772" s="10"/>
      <c r="F772" s="36"/>
      <c r="G772" s="10"/>
      <c r="H772" s="10"/>
      <c r="I772" s="36"/>
      <c r="J772" s="10"/>
      <c r="K772" s="10"/>
      <c r="L772" s="10"/>
      <c r="M772" s="11"/>
      <c r="N772" s="10"/>
      <c r="O772" s="11"/>
      <c r="P772" s="9"/>
      <c r="Q772" s="10"/>
      <c r="R772" s="3"/>
      <c r="S772" s="3"/>
      <c r="T772" s="3"/>
      <c r="U772" s="33"/>
      <c r="V772" s="9"/>
      <c r="W772" s="13"/>
      <c r="X772" s="10"/>
      <c r="Y772" s="4"/>
      <c r="Z772" s="4"/>
      <c r="AA772" s="4"/>
      <c r="AB772" s="4"/>
      <c r="AC772" s="3"/>
      <c r="AD772" s="29"/>
    </row>
    <row r="773" spans="1:30" ht="24.95" customHeight="1" x14ac:dyDescent="0.2">
      <c r="A773" s="23" t="str">
        <f t="shared" si="60"/>
        <v>||||||</v>
      </c>
      <c r="B773" s="23" t="str">
        <f t="shared" si="61"/>
        <v>||||</v>
      </c>
      <c r="C773" s="28" t="str">
        <f t="shared" si="62"/>
        <v>|</v>
      </c>
      <c r="D773" s="10"/>
      <c r="E773" s="10"/>
      <c r="F773" s="36"/>
      <c r="G773" s="10"/>
      <c r="H773" s="10"/>
      <c r="I773" s="36"/>
      <c r="J773" s="10"/>
      <c r="K773" s="10"/>
      <c r="L773" s="10"/>
      <c r="M773" s="11"/>
      <c r="N773" s="10"/>
      <c r="O773" s="11"/>
      <c r="P773" s="9"/>
      <c r="Q773" s="10"/>
      <c r="R773" s="3"/>
      <c r="S773" s="3"/>
      <c r="T773" s="3"/>
      <c r="U773" s="33"/>
      <c r="V773" s="9"/>
      <c r="W773" s="13"/>
      <c r="X773" s="10"/>
      <c r="Y773" s="4"/>
      <c r="Z773" s="4"/>
      <c r="AA773" s="4"/>
      <c r="AB773" s="4"/>
      <c r="AC773" s="3"/>
      <c r="AD773" s="29"/>
    </row>
    <row r="774" spans="1:30" ht="24.95" customHeight="1" x14ac:dyDescent="0.2">
      <c r="A774" s="23" t="str">
        <f t="shared" si="60"/>
        <v>||||||</v>
      </c>
      <c r="B774" s="23" t="str">
        <f t="shared" si="61"/>
        <v>||||</v>
      </c>
      <c r="C774" s="28" t="str">
        <f t="shared" si="62"/>
        <v>|</v>
      </c>
      <c r="D774" s="10"/>
      <c r="E774" s="10"/>
      <c r="F774" s="36"/>
      <c r="G774" s="10"/>
      <c r="H774" s="10"/>
      <c r="I774" s="36"/>
      <c r="J774" s="10"/>
      <c r="K774" s="10"/>
      <c r="L774" s="10"/>
      <c r="M774" s="11"/>
      <c r="N774" s="10"/>
      <c r="O774" s="11"/>
      <c r="P774" s="9"/>
      <c r="Q774" s="10"/>
      <c r="R774" s="3"/>
      <c r="S774" s="3"/>
      <c r="T774" s="3"/>
      <c r="U774" s="33"/>
      <c r="V774" s="9"/>
      <c r="W774" s="13"/>
      <c r="X774" s="10"/>
      <c r="Y774" s="4"/>
      <c r="Z774" s="4"/>
      <c r="AA774" s="4"/>
      <c r="AB774" s="4"/>
      <c r="AC774" s="3"/>
      <c r="AD774" s="29"/>
    </row>
    <row r="775" spans="1:30" ht="24.95" customHeight="1" x14ac:dyDescent="0.2">
      <c r="A775" s="23" t="str">
        <f t="shared" si="60"/>
        <v>||||||</v>
      </c>
      <c r="B775" s="23" t="str">
        <f t="shared" si="61"/>
        <v>||||</v>
      </c>
      <c r="C775" s="28" t="str">
        <f t="shared" si="62"/>
        <v>|</v>
      </c>
      <c r="D775" s="10"/>
      <c r="E775" s="10"/>
      <c r="F775" s="36"/>
      <c r="G775" s="10"/>
      <c r="H775" s="10"/>
      <c r="I775" s="36"/>
      <c r="J775" s="10"/>
      <c r="K775" s="10"/>
      <c r="L775" s="10"/>
      <c r="M775" s="11"/>
      <c r="N775" s="10"/>
      <c r="O775" s="11"/>
      <c r="P775" s="9"/>
      <c r="Q775" s="10"/>
      <c r="R775" s="3"/>
      <c r="S775" s="3"/>
      <c r="T775" s="3"/>
      <c r="U775" s="33"/>
      <c r="V775" s="9"/>
      <c r="W775" s="13"/>
      <c r="X775" s="10"/>
      <c r="Y775" s="4"/>
      <c r="Z775" s="4"/>
      <c r="AA775" s="4"/>
      <c r="AB775" s="4"/>
      <c r="AC775" s="3"/>
      <c r="AD775" s="29"/>
    </row>
    <row r="776" spans="1:30" ht="24.95" customHeight="1" x14ac:dyDescent="0.2">
      <c r="A776" s="23" t="str">
        <f t="shared" si="60"/>
        <v>||||||</v>
      </c>
      <c r="B776" s="23" t="str">
        <f t="shared" si="61"/>
        <v>||||</v>
      </c>
      <c r="C776" s="28" t="str">
        <f t="shared" si="62"/>
        <v>|</v>
      </c>
      <c r="D776" s="10"/>
      <c r="E776" s="10"/>
      <c r="F776" s="36"/>
      <c r="G776" s="10"/>
      <c r="H776" s="10"/>
      <c r="I776" s="36"/>
      <c r="J776" s="10"/>
      <c r="K776" s="10"/>
      <c r="L776" s="10"/>
      <c r="M776" s="11"/>
      <c r="N776" s="10"/>
      <c r="O776" s="11"/>
      <c r="P776" s="9"/>
      <c r="Q776" s="10"/>
      <c r="R776" s="3"/>
      <c r="S776" s="3"/>
      <c r="T776" s="3"/>
      <c r="U776" s="33"/>
      <c r="V776" s="9"/>
      <c r="W776" s="13"/>
      <c r="X776" s="10"/>
      <c r="Y776" s="4"/>
      <c r="Z776" s="4"/>
      <c r="AA776" s="4"/>
      <c r="AB776" s="4"/>
      <c r="AC776" s="3"/>
      <c r="AD776" s="29"/>
    </row>
    <row r="777" spans="1:30" ht="24.95" customHeight="1" x14ac:dyDescent="0.2">
      <c r="A777" s="23" t="str">
        <f t="shared" si="60"/>
        <v>||||||</v>
      </c>
      <c r="B777" s="23" t="str">
        <f t="shared" si="61"/>
        <v>||||</v>
      </c>
      <c r="C777" s="28" t="str">
        <f t="shared" si="62"/>
        <v>|</v>
      </c>
      <c r="D777" s="10"/>
      <c r="E777" s="10"/>
      <c r="F777" s="36"/>
      <c r="G777" s="10"/>
      <c r="H777" s="10"/>
      <c r="I777" s="36"/>
      <c r="J777" s="10"/>
      <c r="K777" s="10"/>
      <c r="L777" s="10"/>
      <c r="M777" s="11"/>
      <c r="N777" s="10"/>
      <c r="O777" s="11"/>
      <c r="P777" s="9"/>
      <c r="Q777" s="10"/>
      <c r="R777" s="3"/>
      <c r="S777" s="3"/>
      <c r="T777" s="3"/>
      <c r="U777" s="33"/>
      <c r="V777" s="9"/>
      <c r="W777" s="13"/>
      <c r="X777" s="10"/>
      <c r="Y777" s="4"/>
      <c r="Z777" s="4"/>
      <c r="AA777" s="4"/>
      <c r="AB777" s="4"/>
      <c r="AC777" s="3"/>
      <c r="AD777" s="29"/>
    </row>
    <row r="778" spans="1:30" ht="24.95" customHeight="1" x14ac:dyDescent="0.2">
      <c r="A778" s="23" t="str">
        <f t="shared" si="60"/>
        <v>||||||</v>
      </c>
      <c r="B778" s="23" t="str">
        <f t="shared" si="61"/>
        <v>||||</v>
      </c>
      <c r="C778" s="28" t="str">
        <f t="shared" si="62"/>
        <v>|</v>
      </c>
      <c r="D778" s="10"/>
      <c r="E778" s="10"/>
      <c r="F778" s="36"/>
      <c r="G778" s="10"/>
      <c r="H778" s="10"/>
      <c r="I778" s="36"/>
      <c r="J778" s="10"/>
      <c r="K778" s="10"/>
      <c r="L778" s="10"/>
      <c r="M778" s="11"/>
      <c r="N778" s="10"/>
      <c r="O778" s="11"/>
      <c r="P778" s="9"/>
      <c r="Q778" s="10"/>
      <c r="R778" s="3"/>
      <c r="S778" s="3"/>
      <c r="T778" s="3"/>
      <c r="U778" s="33"/>
      <c r="V778" s="9"/>
      <c r="W778" s="13"/>
      <c r="X778" s="10"/>
      <c r="Y778" s="4"/>
      <c r="Z778" s="4"/>
      <c r="AA778" s="4"/>
      <c r="AB778" s="4"/>
      <c r="AC778" s="3"/>
      <c r="AD778" s="29"/>
    </row>
    <row r="779" spans="1:30" ht="24.95" customHeight="1" x14ac:dyDescent="0.2">
      <c r="A779" s="23" t="str">
        <f t="shared" si="60"/>
        <v>||||||</v>
      </c>
      <c r="B779" s="23" t="str">
        <f t="shared" si="61"/>
        <v>||||</v>
      </c>
      <c r="C779" s="28" t="str">
        <f t="shared" si="62"/>
        <v>|</v>
      </c>
      <c r="D779" s="10"/>
      <c r="E779" s="10"/>
      <c r="F779" s="36"/>
      <c r="G779" s="10"/>
      <c r="H779" s="10"/>
      <c r="I779" s="36"/>
      <c r="J779" s="10"/>
      <c r="K779" s="10"/>
      <c r="L779" s="10"/>
      <c r="M779" s="11"/>
      <c r="N779" s="10"/>
      <c r="O779" s="11"/>
      <c r="P779" s="9"/>
      <c r="Q779" s="10"/>
      <c r="R779" s="3"/>
      <c r="S779" s="3"/>
      <c r="T779" s="3"/>
      <c r="U779" s="33"/>
      <c r="V779" s="9"/>
      <c r="W779" s="13"/>
      <c r="X779" s="10"/>
      <c r="Y779" s="4"/>
      <c r="Z779" s="4"/>
      <c r="AA779" s="4"/>
      <c r="AB779" s="4"/>
      <c r="AC779" s="3"/>
      <c r="AD779" s="29"/>
    </row>
    <row r="780" spans="1:30" ht="24.95" customHeight="1" x14ac:dyDescent="0.2">
      <c r="A780" s="23" t="str">
        <f t="shared" si="60"/>
        <v>||||||</v>
      </c>
      <c r="B780" s="23" t="str">
        <f t="shared" si="61"/>
        <v>||||</v>
      </c>
      <c r="C780" s="28" t="str">
        <f t="shared" si="62"/>
        <v>|</v>
      </c>
      <c r="D780" s="10"/>
      <c r="E780" s="10"/>
      <c r="F780" s="36"/>
      <c r="G780" s="10"/>
      <c r="H780" s="10"/>
      <c r="I780" s="36"/>
      <c r="J780" s="10"/>
      <c r="K780" s="10"/>
      <c r="L780" s="10"/>
      <c r="M780" s="11"/>
      <c r="N780" s="10"/>
      <c r="O780" s="11"/>
      <c r="P780" s="9"/>
      <c r="Q780" s="10"/>
      <c r="R780" s="3"/>
      <c r="S780" s="3"/>
      <c r="T780" s="3"/>
      <c r="U780" s="33"/>
      <c r="V780" s="9"/>
      <c r="W780" s="13"/>
      <c r="X780" s="10"/>
      <c r="Y780" s="4"/>
      <c r="Z780" s="4"/>
      <c r="AA780" s="4"/>
      <c r="AB780" s="4"/>
      <c r="AC780" s="3"/>
      <c r="AD780" s="29"/>
    </row>
    <row r="781" spans="1:30" ht="24.95" customHeight="1" x14ac:dyDescent="0.2">
      <c r="A781" s="23" t="str">
        <f t="shared" si="60"/>
        <v>||||||</v>
      </c>
      <c r="B781" s="23" t="str">
        <f t="shared" si="61"/>
        <v>||||</v>
      </c>
      <c r="C781" s="28" t="str">
        <f t="shared" si="62"/>
        <v>|</v>
      </c>
      <c r="D781" s="10"/>
      <c r="E781" s="10"/>
      <c r="F781" s="36"/>
      <c r="G781" s="10"/>
      <c r="H781" s="10"/>
      <c r="I781" s="36"/>
      <c r="J781" s="10"/>
      <c r="K781" s="10"/>
      <c r="L781" s="10"/>
      <c r="M781" s="11"/>
      <c r="N781" s="10"/>
      <c r="O781" s="11"/>
      <c r="P781" s="9"/>
      <c r="Q781" s="10"/>
      <c r="R781" s="3"/>
      <c r="S781" s="3"/>
      <c r="T781" s="3"/>
      <c r="U781" s="33"/>
      <c r="V781" s="9"/>
      <c r="W781" s="13"/>
      <c r="X781" s="10"/>
      <c r="Y781" s="4"/>
      <c r="Z781" s="4"/>
      <c r="AA781" s="4"/>
      <c r="AB781" s="4"/>
      <c r="AC781" s="3"/>
      <c r="AD781" s="29"/>
    </row>
    <row r="782" spans="1:30" ht="24.95" customHeight="1" x14ac:dyDescent="0.2">
      <c r="A782" s="23" t="str">
        <f t="shared" si="60"/>
        <v>||||||</v>
      </c>
      <c r="B782" s="23" t="str">
        <f t="shared" si="61"/>
        <v>||||</v>
      </c>
      <c r="C782" s="28" t="str">
        <f t="shared" si="62"/>
        <v>|</v>
      </c>
      <c r="D782" s="10"/>
      <c r="E782" s="10"/>
      <c r="F782" s="36"/>
      <c r="G782" s="10"/>
      <c r="H782" s="10"/>
      <c r="I782" s="36"/>
      <c r="J782" s="10"/>
      <c r="K782" s="10"/>
      <c r="L782" s="10"/>
      <c r="M782" s="11"/>
      <c r="N782" s="10"/>
      <c r="O782" s="11"/>
      <c r="P782" s="9"/>
      <c r="Q782" s="10"/>
      <c r="R782" s="3"/>
      <c r="S782" s="3"/>
      <c r="T782" s="3"/>
      <c r="U782" s="33"/>
      <c r="V782" s="9"/>
      <c r="W782" s="13"/>
      <c r="X782" s="10"/>
      <c r="Y782" s="4"/>
      <c r="Z782" s="4"/>
      <c r="AA782" s="4"/>
      <c r="AB782" s="4"/>
      <c r="AC782" s="3"/>
      <c r="AD782" s="29"/>
    </row>
    <row r="783" spans="1:30" ht="24.95" customHeight="1" x14ac:dyDescent="0.2">
      <c r="A783" s="23" t="str">
        <f t="shared" si="60"/>
        <v>||||||</v>
      </c>
      <c r="B783" s="23" t="str">
        <f t="shared" si="61"/>
        <v>||||</v>
      </c>
      <c r="C783" s="28" t="str">
        <f t="shared" si="62"/>
        <v>|</v>
      </c>
      <c r="D783" s="10"/>
      <c r="E783" s="10"/>
      <c r="F783" s="36"/>
      <c r="G783" s="10"/>
      <c r="H783" s="10"/>
      <c r="I783" s="36"/>
      <c r="J783" s="10"/>
      <c r="K783" s="10"/>
      <c r="L783" s="10"/>
      <c r="M783" s="11"/>
      <c r="N783" s="10"/>
      <c r="O783" s="11"/>
      <c r="P783" s="9"/>
      <c r="Q783" s="10"/>
      <c r="R783" s="3"/>
      <c r="S783" s="3"/>
      <c r="T783" s="3"/>
      <c r="U783" s="33"/>
      <c r="V783" s="9"/>
      <c r="W783" s="13"/>
      <c r="X783" s="10"/>
      <c r="Y783" s="4"/>
      <c r="Z783" s="4"/>
      <c r="AA783" s="4"/>
      <c r="AB783" s="4"/>
      <c r="AC783" s="3"/>
      <c r="AD783" s="29"/>
    </row>
    <row r="784" spans="1:30" ht="24.95" customHeight="1" x14ac:dyDescent="0.2">
      <c r="A784" s="23" t="str">
        <f t="shared" si="60"/>
        <v>||||||</v>
      </c>
      <c r="B784" s="23" t="str">
        <f t="shared" si="61"/>
        <v>||||</v>
      </c>
      <c r="C784" s="28" t="str">
        <f t="shared" si="62"/>
        <v>|</v>
      </c>
      <c r="D784" s="10"/>
      <c r="E784" s="10"/>
      <c r="F784" s="36"/>
      <c r="G784" s="10"/>
      <c r="H784" s="10"/>
      <c r="I784" s="36"/>
      <c r="J784" s="10"/>
      <c r="K784" s="10"/>
      <c r="L784" s="10"/>
      <c r="M784" s="11"/>
      <c r="N784" s="10"/>
      <c r="O784" s="11"/>
      <c r="P784" s="9"/>
      <c r="Q784" s="10"/>
      <c r="R784" s="3"/>
      <c r="S784" s="3"/>
      <c r="T784" s="3"/>
      <c r="U784" s="33"/>
      <c r="V784" s="9"/>
      <c r="W784" s="13"/>
      <c r="X784" s="10"/>
      <c r="Y784" s="4"/>
      <c r="Z784" s="4"/>
      <c r="AA784" s="4"/>
      <c r="AB784" s="4"/>
      <c r="AC784" s="3"/>
      <c r="AD784" s="29"/>
    </row>
    <row r="785" spans="1:30" ht="24.95" customHeight="1" x14ac:dyDescent="0.2">
      <c r="A785" s="23" t="str">
        <f t="shared" si="60"/>
        <v>||||||</v>
      </c>
      <c r="B785" s="23" t="str">
        <f t="shared" si="61"/>
        <v>||||</v>
      </c>
      <c r="C785" s="28" t="str">
        <f t="shared" si="62"/>
        <v>|</v>
      </c>
      <c r="D785" s="10"/>
      <c r="E785" s="10"/>
      <c r="F785" s="36"/>
      <c r="G785" s="10"/>
      <c r="H785" s="10"/>
      <c r="I785" s="36"/>
      <c r="J785" s="10"/>
      <c r="K785" s="10"/>
      <c r="L785" s="10"/>
      <c r="M785" s="11"/>
      <c r="N785" s="10"/>
      <c r="O785" s="11"/>
      <c r="P785" s="9"/>
      <c r="Q785" s="10"/>
      <c r="R785" s="3"/>
      <c r="S785" s="3"/>
      <c r="T785" s="3"/>
      <c r="U785" s="33"/>
      <c r="V785" s="9"/>
      <c r="W785" s="13"/>
      <c r="X785" s="10"/>
      <c r="Y785" s="4"/>
      <c r="Z785" s="4"/>
      <c r="AA785" s="4"/>
      <c r="AB785" s="4"/>
      <c r="AC785" s="3"/>
      <c r="AD785" s="29"/>
    </row>
    <row r="786" spans="1:30" ht="24.95" customHeight="1" x14ac:dyDescent="0.2">
      <c r="A786" s="23" t="str">
        <f t="shared" si="60"/>
        <v>||||||</v>
      </c>
      <c r="B786" s="23" t="str">
        <f t="shared" si="61"/>
        <v>||||</v>
      </c>
      <c r="C786" s="28" t="str">
        <f t="shared" si="62"/>
        <v>|</v>
      </c>
      <c r="D786" s="10"/>
      <c r="E786" s="10"/>
      <c r="F786" s="36"/>
      <c r="G786" s="10"/>
      <c r="H786" s="10"/>
      <c r="I786" s="36"/>
      <c r="J786" s="10"/>
      <c r="K786" s="10"/>
      <c r="L786" s="10"/>
      <c r="M786" s="11"/>
      <c r="N786" s="10"/>
      <c r="O786" s="11"/>
      <c r="P786" s="9"/>
      <c r="Q786" s="10"/>
      <c r="R786" s="3"/>
      <c r="S786" s="3"/>
      <c r="T786" s="3"/>
      <c r="U786" s="33"/>
      <c r="V786" s="9"/>
      <c r="W786" s="13"/>
      <c r="X786" s="10"/>
      <c r="Y786" s="4"/>
      <c r="Z786" s="4"/>
      <c r="AA786" s="4"/>
      <c r="AB786" s="4"/>
      <c r="AC786" s="3"/>
      <c r="AD786" s="29"/>
    </row>
    <row r="787" spans="1:30" ht="24.95" customHeight="1" x14ac:dyDescent="0.2">
      <c r="A787" s="23" t="str">
        <f t="shared" si="60"/>
        <v>||||||</v>
      </c>
      <c r="B787" s="23" t="str">
        <f t="shared" si="61"/>
        <v>||||</v>
      </c>
      <c r="C787" s="28" t="str">
        <f t="shared" si="62"/>
        <v>|</v>
      </c>
      <c r="D787" s="10"/>
      <c r="E787" s="10"/>
      <c r="F787" s="36"/>
      <c r="G787" s="10"/>
      <c r="H787" s="10"/>
      <c r="I787" s="36"/>
      <c r="J787" s="10"/>
      <c r="K787" s="10"/>
      <c r="L787" s="10"/>
      <c r="M787" s="11"/>
      <c r="N787" s="10"/>
      <c r="O787" s="11"/>
      <c r="P787" s="9"/>
      <c r="Q787" s="10"/>
      <c r="R787" s="3"/>
      <c r="S787" s="3"/>
      <c r="T787" s="3"/>
      <c r="U787" s="33"/>
      <c r="V787" s="9"/>
      <c r="W787" s="13"/>
      <c r="X787" s="10"/>
      <c r="Y787" s="4"/>
      <c r="Z787" s="4"/>
      <c r="AA787" s="4"/>
      <c r="AB787" s="4"/>
      <c r="AC787" s="3"/>
      <c r="AD787" s="29"/>
    </row>
    <row r="788" spans="1:30" ht="24.95" customHeight="1" x14ac:dyDescent="0.2">
      <c r="A788" s="23" t="str">
        <f t="shared" si="60"/>
        <v>||||||</v>
      </c>
      <c r="B788" s="23" t="str">
        <f t="shared" si="61"/>
        <v>||||</v>
      </c>
      <c r="C788" s="28" t="str">
        <f t="shared" si="62"/>
        <v>|</v>
      </c>
      <c r="D788" s="10"/>
      <c r="E788" s="10"/>
      <c r="F788" s="36"/>
      <c r="G788" s="10"/>
      <c r="H788" s="10"/>
      <c r="I788" s="36"/>
      <c r="J788" s="10"/>
      <c r="K788" s="10"/>
      <c r="L788" s="10"/>
      <c r="M788" s="11"/>
      <c r="N788" s="10"/>
      <c r="O788" s="11"/>
      <c r="P788" s="9"/>
      <c r="Q788" s="10"/>
      <c r="R788" s="3"/>
      <c r="S788" s="3"/>
      <c r="T788" s="3"/>
      <c r="U788" s="33"/>
      <c r="V788" s="9"/>
      <c r="W788" s="13"/>
      <c r="X788" s="10"/>
      <c r="Y788" s="4"/>
      <c r="Z788" s="4"/>
      <c r="AA788" s="4"/>
      <c r="AB788" s="4"/>
      <c r="AC788" s="3"/>
      <c r="AD788" s="29"/>
    </row>
    <row r="789" spans="1:30" ht="24.95" customHeight="1" x14ac:dyDescent="0.2">
      <c r="A789" s="23" t="str">
        <f t="shared" si="60"/>
        <v>||||||</v>
      </c>
      <c r="B789" s="23" t="str">
        <f t="shared" si="61"/>
        <v>||||</v>
      </c>
      <c r="C789" s="28" t="str">
        <f t="shared" si="62"/>
        <v>|</v>
      </c>
      <c r="D789" s="10"/>
      <c r="E789" s="10"/>
      <c r="F789" s="36"/>
      <c r="G789" s="10"/>
      <c r="H789" s="10"/>
      <c r="I789" s="36"/>
      <c r="J789" s="10"/>
      <c r="K789" s="10"/>
      <c r="L789" s="10"/>
      <c r="M789" s="11"/>
      <c r="N789" s="10"/>
      <c r="O789" s="11"/>
      <c r="P789" s="9"/>
      <c r="Q789" s="10"/>
      <c r="R789" s="3"/>
      <c r="S789" s="3"/>
      <c r="T789" s="3"/>
      <c r="U789" s="33"/>
      <c r="V789" s="9"/>
      <c r="W789" s="13"/>
      <c r="X789" s="10"/>
      <c r="Y789" s="4"/>
      <c r="Z789" s="4"/>
      <c r="AA789" s="4"/>
      <c r="AB789" s="4"/>
      <c r="AC789" s="3"/>
      <c r="AD789" s="29"/>
    </row>
    <row r="790" spans="1:30" ht="24.95" customHeight="1" x14ac:dyDescent="0.2">
      <c r="A790" s="23" t="str">
        <f t="shared" si="60"/>
        <v>||||||</v>
      </c>
      <c r="B790" s="23" t="str">
        <f t="shared" si="61"/>
        <v>||||</v>
      </c>
      <c r="C790" s="28" t="str">
        <f t="shared" si="62"/>
        <v>|</v>
      </c>
      <c r="D790" s="10"/>
      <c r="E790" s="10"/>
      <c r="F790" s="36"/>
      <c r="G790" s="10"/>
      <c r="H790" s="10"/>
      <c r="I790" s="36"/>
      <c r="J790" s="10"/>
      <c r="K790" s="10"/>
      <c r="L790" s="10"/>
      <c r="M790" s="11"/>
      <c r="N790" s="10"/>
      <c r="O790" s="11"/>
      <c r="P790" s="9"/>
      <c r="Q790" s="10"/>
      <c r="R790" s="3"/>
      <c r="S790" s="3"/>
      <c r="T790" s="3"/>
      <c r="U790" s="33"/>
      <c r="V790" s="9"/>
      <c r="W790" s="13"/>
      <c r="X790" s="10"/>
      <c r="Y790" s="4"/>
      <c r="Z790" s="4"/>
      <c r="AA790" s="4"/>
      <c r="AB790" s="4"/>
      <c r="AC790" s="3"/>
      <c r="AD790" s="29"/>
    </row>
    <row r="791" spans="1:30" ht="24.95" customHeight="1" x14ac:dyDescent="0.2">
      <c r="A791" s="23" t="str">
        <f t="shared" si="60"/>
        <v>||||||</v>
      </c>
      <c r="B791" s="23" t="str">
        <f t="shared" si="61"/>
        <v>||||</v>
      </c>
      <c r="C791" s="28" t="str">
        <f t="shared" si="62"/>
        <v>|</v>
      </c>
      <c r="D791" s="10"/>
      <c r="E791" s="10"/>
      <c r="F791" s="36"/>
      <c r="G791" s="10"/>
      <c r="H791" s="10"/>
      <c r="I791" s="36"/>
      <c r="J791" s="10"/>
      <c r="K791" s="10"/>
      <c r="L791" s="10"/>
      <c r="M791" s="11"/>
      <c r="N791" s="10"/>
      <c r="O791" s="11"/>
      <c r="P791" s="9"/>
      <c r="Q791" s="10"/>
      <c r="R791" s="3"/>
      <c r="S791" s="3"/>
      <c r="T791" s="3"/>
      <c r="U791" s="33"/>
      <c r="V791" s="9"/>
      <c r="W791" s="13"/>
      <c r="X791" s="10"/>
      <c r="Y791" s="4"/>
      <c r="Z791" s="4"/>
      <c r="AA791" s="4"/>
      <c r="AB791" s="4"/>
      <c r="AC791" s="3"/>
      <c r="AD791" s="29"/>
    </row>
    <row r="792" spans="1:30" ht="24.95" customHeight="1" x14ac:dyDescent="0.2">
      <c r="A792" s="23" t="str">
        <f t="shared" si="60"/>
        <v>||||||</v>
      </c>
      <c r="B792" s="23" t="str">
        <f t="shared" si="61"/>
        <v>||||</v>
      </c>
      <c r="C792" s="28" t="str">
        <f t="shared" si="62"/>
        <v>|</v>
      </c>
      <c r="D792" s="10"/>
      <c r="E792" s="10"/>
      <c r="F792" s="36"/>
      <c r="G792" s="10"/>
      <c r="H792" s="10"/>
      <c r="I792" s="36"/>
      <c r="J792" s="10"/>
      <c r="K792" s="10"/>
      <c r="L792" s="10"/>
      <c r="M792" s="11"/>
      <c r="N792" s="10"/>
      <c r="O792" s="11"/>
      <c r="P792" s="9"/>
      <c r="Q792" s="10"/>
      <c r="R792" s="3"/>
      <c r="S792" s="3"/>
      <c r="T792" s="3"/>
      <c r="U792" s="33"/>
      <c r="V792" s="9"/>
      <c r="W792" s="13"/>
      <c r="X792" s="10"/>
      <c r="Y792" s="4"/>
      <c r="Z792" s="4"/>
      <c r="AA792" s="4"/>
      <c r="AB792" s="4"/>
      <c r="AC792" s="3"/>
      <c r="AD792" s="29"/>
    </row>
    <row r="793" spans="1:30" ht="24.95" customHeight="1" x14ac:dyDescent="0.2">
      <c r="A793" s="23" t="str">
        <f t="shared" si="60"/>
        <v>||||||</v>
      </c>
      <c r="B793" s="23" t="str">
        <f t="shared" si="61"/>
        <v>||||</v>
      </c>
      <c r="C793" s="28" t="str">
        <f t="shared" si="62"/>
        <v>|</v>
      </c>
      <c r="D793" s="10"/>
      <c r="E793" s="10"/>
      <c r="F793" s="36"/>
      <c r="G793" s="10"/>
      <c r="H793" s="10"/>
      <c r="I793" s="36"/>
      <c r="J793" s="10"/>
      <c r="K793" s="10"/>
      <c r="L793" s="10"/>
      <c r="M793" s="11"/>
      <c r="N793" s="10"/>
      <c r="O793" s="11"/>
      <c r="P793" s="9"/>
      <c r="Q793" s="10"/>
      <c r="R793" s="3"/>
      <c r="S793" s="3"/>
      <c r="T793" s="3"/>
      <c r="U793" s="33"/>
      <c r="V793" s="9"/>
      <c r="W793" s="13"/>
      <c r="X793" s="10"/>
      <c r="Y793" s="4"/>
      <c r="Z793" s="4"/>
      <c r="AA793" s="4"/>
      <c r="AB793" s="4"/>
      <c r="AC793" s="3"/>
      <c r="AD793" s="29"/>
    </row>
    <row r="794" spans="1:30" ht="24.95" customHeight="1" x14ac:dyDescent="0.2">
      <c r="A794" s="23" t="str">
        <f t="shared" si="60"/>
        <v>||||||</v>
      </c>
      <c r="B794" s="23" t="str">
        <f t="shared" si="61"/>
        <v>||||</v>
      </c>
      <c r="C794" s="28" t="str">
        <f t="shared" si="62"/>
        <v>|</v>
      </c>
      <c r="D794" s="10"/>
      <c r="E794" s="10"/>
      <c r="F794" s="36"/>
      <c r="G794" s="10"/>
      <c r="H794" s="10"/>
      <c r="I794" s="36"/>
      <c r="J794" s="10"/>
      <c r="K794" s="10"/>
      <c r="L794" s="10"/>
      <c r="M794" s="11"/>
      <c r="N794" s="10"/>
      <c r="O794" s="11"/>
      <c r="P794" s="9"/>
      <c r="Q794" s="10"/>
      <c r="R794" s="3"/>
      <c r="S794" s="3"/>
      <c r="T794" s="3"/>
      <c r="U794" s="33"/>
      <c r="V794" s="9"/>
      <c r="W794" s="13"/>
      <c r="X794" s="10"/>
      <c r="Y794" s="4"/>
      <c r="Z794" s="4"/>
      <c r="AA794" s="4"/>
      <c r="AB794" s="4"/>
      <c r="AC794" s="3"/>
      <c r="AD794" s="29"/>
    </row>
    <row r="795" spans="1:30" ht="24.95" customHeight="1" x14ac:dyDescent="0.2">
      <c r="A795" s="23" t="str">
        <f t="shared" si="60"/>
        <v>||||||</v>
      </c>
      <c r="B795" s="23" t="str">
        <f t="shared" si="61"/>
        <v>||||</v>
      </c>
      <c r="C795" s="28" t="str">
        <f t="shared" si="62"/>
        <v>|</v>
      </c>
      <c r="D795" s="10"/>
      <c r="E795" s="10"/>
      <c r="F795" s="36"/>
      <c r="G795" s="10"/>
      <c r="H795" s="10"/>
      <c r="I795" s="36"/>
      <c r="J795" s="10"/>
      <c r="K795" s="10"/>
      <c r="L795" s="10"/>
      <c r="M795" s="11"/>
      <c r="N795" s="10"/>
      <c r="O795" s="11"/>
      <c r="P795" s="9"/>
      <c r="Q795" s="10"/>
      <c r="R795" s="3"/>
      <c r="S795" s="3"/>
      <c r="T795" s="3"/>
      <c r="U795" s="33"/>
      <c r="V795" s="9"/>
      <c r="W795" s="13"/>
      <c r="X795" s="10"/>
      <c r="Y795" s="4"/>
      <c r="Z795" s="4"/>
      <c r="AA795" s="4"/>
      <c r="AB795" s="4"/>
      <c r="AC795" s="3"/>
      <c r="AD795" s="29"/>
    </row>
    <row r="796" spans="1:30" ht="24.95" customHeight="1" x14ac:dyDescent="0.2">
      <c r="A796" s="23" t="str">
        <f t="shared" si="60"/>
        <v>||||||</v>
      </c>
      <c r="B796" s="23" t="str">
        <f t="shared" si="61"/>
        <v>||||</v>
      </c>
      <c r="C796" s="28" t="str">
        <f t="shared" si="62"/>
        <v>|</v>
      </c>
      <c r="D796" s="10"/>
      <c r="E796" s="10"/>
      <c r="F796" s="36"/>
      <c r="G796" s="10"/>
      <c r="H796" s="10"/>
      <c r="I796" s="36"/>
      <c r="J796" s="10"/>
      <c r="K796" s="10"/>
      <c r="L796" s="10"/>
      <c r="M796" s="11"/>
      <c r="N796" s="10"/>
      <c r="O796" s="11"/>
      <c r="P796" s="9"/>
      <c r="Q796" s="10"/>
      <c r="R796" s="3"/>
      <c r="S796" s="3"/>
      <c r="T796" s="3"/>
      <c r="U796" s="33"/>
      <c r="V796" s="9"/>
      <c r="W796" s="13"/>
      <c r="X796" s="10"/>
      <c r="Y796" s="4"/>
      <c r="Z796" s="4"/>
      <c r="AA796" s="4"/>
      <c r="AB796" s="4"/>
      <c r="AC796" s="3"/>
      <c r="AD796" s="29"/>
    </row>
    <row r="797" spans="1:30" ht="24.95" customHeight="1" x14ac:dyDescent="0.2">
      <c r="A797" s="23" t="str">
        <f t="shared" si="60"/>
        <v>||||||</v>
      </c>
      <c r="B797" s="23" t="str">
        <f t="shared" si="61"/>
        <v>||||</v>
      </c>
      <c r="C797" s="28" t="str">
        <f t="shared" si="62"/>
        <v>|</v>
      </c>
      <c r="D797" s="10"/>
      <c r="E797" s="10"/>
      <c r="F797" s="36"/>
      <c r="G797" s="10"/>
      <c r="H797" s="10"/>
      <c r="I797" s="36"/>
      <c r="J797" s="10"/>
      <c r="K797" s="10"/>
      <c r="L797" s="10"/>
      <c r="M797" s="11"/>
      <c r="N797" s="10"/>
      <c r="O797" s="11"/>
      <c r="P797" s="9"/>
      <c r="Q797" s="10"/>
      <c r="R797" s="3"/>
      <c r="S797" s="3"/>
      <c r="T797" s="3"/>
      <c r="U797" s="33"/>
      <c r="V797" s="9"/>
      <c r="W797" s="13"/>
      <c r="X797" s="10"/>
      <c r="Y797" s="4"/>
      <c r="Z797" s="4"/>
      <c r="AA797" s="4"/>
      <c r="AB797" s="4"/>
      <c r="AC797" s="3"/>
      <c r="AD797" s="29"/>
    </row>
    <row r="798" spans="1:30" ht="24.95" customHeight="1" x14ac:dyDescent="0.2">
      <c r="A798" s="23" t="str">
        <f t="shared" si="60"/>
        <v>||||||</v>
      </c>
      <c r="B798" s="23" t="str">
        <f t="shared" si="61"/>
        <v>||||</v>
      </c>
      <c r="C798" s="28" t="str">
        <f t="shared" si="62"/>
        <v>|</v>
      </c>
      <c r="D798" s="10"/>
      <c r="E798" s="10"/>
      <c r="F798" s="36"/>
      <c r="G798" s="10"/>
      <c r="H798" s="10"/>
      <c r="I798" s="36"/>
      <c r="J798" s="10"/>
      <c r="K798" s="10"/>
      <c r="L798" s="10"/>
      <c r="M798" s="11"/>
      <c r="N798" s="10"/>
      <c r="O798" s="11"/>
      <c r="P798" s="9"/>
      <c r="Q798" s="10"/>
      <c r="R798" s="3"/>
      <c r="S798" s="3"/>
      <c r="T798" s="3"/>
      <c r="U798" s="33"/>
      <c r="V798" s="9"/>
      <c r="W798" s="13"/>
      <c r="X798" s="10"/>
      <c r="Y798" s="4"/>
      <c r="Z798" s="4"/>
      <c r="AA798" s="4"/>
      <c r="AB798" s="4"/>
      <c r="AC798" s="3"/>
      <c r="AD798" s="29"/>
    </row>
    <row r="799" spans="1:30" ht="24.95" customHeight="1" x14ac:dyDescent="0.2">
      <c r="A799" s="23" t="str">
        <f t="shared" si="60"/>
        <v>||||||</v>
      </c>
      <c r="B799" s="23" t="str">
        <f t="shared" si="61"/>
        <v>||||</v>
      </c>
      <c r="C799" s="28" t="str">
        <f t="shared" si="62"/>
        <v>|</v>
      </c>
      <c r="D799" s="10"/>
      <c r="E799" s="10"/>
      <c r="F799" s="36"/>
      <c r="G799" s="10"/>
      <c r="H799" s="10"/>
      <c r="I799" s="36"/>
      <c r="J799" s="10"/>
      <c r="K799" s="10"/>
      <c r="L799" s="10"/>
      <c r="M799" s="11"/>
      <c r="N799" s="10"/>
      <c r="O799" s="11"/>
      <c r="P799" s="9"/>
      <c r="Q799" s="10"/>
      <c r="R799" s="3"/>
      <c r="S799" s="3"/>
      <c r="T799" s="3"/>
      <c r="U799" s="33"/>
      <c r="V799" s="9"/>
      <c r="W799" s="13"/>
      <c r="X799" s="10"/>
      <c r="Y799" s="4"/>
      <c r="Z799" s="4"/>
      <c r="AA799" s="4"/>
      <c r="AB799" s="4"/>
      <c r="AC799" s="3"/>
      <c r="AD799" s="29"/>
    </row>
    <row r="800" spans="1:30" ht="24.95" customHeight="1" x14ac:dyDescent="0.2">
      <c r="A800" s="23" t="str">
        <f t="shared" si="60"/>
        <v>||||||</v>
      </c>
      <c r="B800" s="23" t="str">
        <f t="shared" si="61"/>
        <v>||||</v>
      </c>
      <c r="C800" s="28" t="str">
        <f t="shared" si="62"/>
        <v>|</v>
      </c>
      <c r="D800" s="10"/>
      <c r="E800" s="10"/>
      <c r="F800" s="36"/>
      <c r="G800" s="10"/>
      <c r="H800" s="10"/>
      <c r="I800" s="36"/>
      <c r="J800" s="10"/>
      <c r="K800" s="10"/>
      <c r="L800" s="10"/>
      <c r="M800" s="11"/>
      <c r="N800" s="10"/>
      <c r="O800" s="11"/>
      <c r="P800" s="9"/>
      <c r="Q800" s="10"/>
      <c r="R800" s="3"/>
      <c r="S800" s="3"/>
      <c r="T800" s="3"/>
      <c r="U800" s="33"/>
      <c r="V800" s="9"/>
      <c r="W800" s="13"/>
      <c r="X800" s="10"/>
      <c r="Y800" s="4"/>
      <c r="Z800" s="4"/>
      <c r="AA800" s="4"/>
      <c r="AB800" s="4"/>
      <c r="AC800" s="3"/>
      <c r="AD800" s="29"/>
    </row>
    <row r="801" spans="1:30" ht="24.95" customHeight="1" x14ac:dyDescent="0.2">
      <c r="A801" s="23" t="str">
        <f t="shared" si="60"/>
        <v>||||||</v>
      </c>
      <c r="B801" s="23" t="str">
        <f t="shared" si="61"/>
        <v>||||</v>
      </c>
      <c r="C801" s="28" t="str">
        <f t="shared" si="62"/>
        <v>|</v>
      </c>
      <c r="D801" s="10"/>
      <c r="E801" s="10"/>
      <c r="F801" s="36"/>
      <c r="G801" s="10"/>
      <c r="H801" s="10"/>
      <c r="I801" s="36"/>
      <c r="J801" s="10"/>
      <c r="K801" s="10"/>
      <c r="L801" s="10"/>
      <c r="M801" s="11"/>
      <c r="N801" s="10"/>
      <c r="O801" s="11"/>
      <c r="P801" s="9"/>
      <c r="Q801" s="10"/>
      <c r="R801" s="3"/>
      <c r="S801" s="3"/>
      <c r="T801" s="3"/>
      <c r="U801" s="33"/>
      <c r="V801" s="9"/>
      <c r="W801" s="13"/>
      <c r="X801" s="10"/>
      <c r="Y801" s="4"/>
      <c r="Z801" s="4"/>
      <c r="AA801" s="4"/>
      <c r="AB801" s="4"/>
      <c r="AC801" s="3"/>
      <c r="AD801" s="29"/>
    </row>
    <row r="802" spans="1:30" ht="24.95" customHeight="1" x14ac:dyDescent="0.2">
      <c r="A802" s="23" t="str">
        <f t="shared" si="60"/>
        <v>||||||</v>
      </c>
      <c r="B802" s="23" t="str">
        <f t="shared" si="61"/>
        <v>||||</v>
      </c>
      <c r="C802" s="28" t="str">
        <f t="shared" si="62"/>
        <v>|</v>
      </c>
      <c r="D802" s="10"/>
      <c r="E802" s="10"/>
      <c r="F802" s="36"/>
      <c r="G802" s="10"/>
      <c r="H802" s="10"/>
      <c r="I802" s="36"/>
      <c r="J802" s="10"/>
      <c r="K802" s="10"/>
      <c r="L802" s="10"/>
      <c r="M802" s="11"/>
      <c r="N802" s="10"/>
      <c r="O802" s="11"/>
      <c r="P802" s="9"/>
      <c r="Q802" s="10"/>
      <c r="R802" s="3"/>
      <c r="S802" s="3"/>
      <c r="T802" s="3"/>
      <c r="U802" s="33"/>
      <c r="V802" s="9"/>
      <c r="W802" s="13"/>
      <c r="X802" s="10"/>
      <c r="Y802" s="4"/>
      <c r="Z802" s="4"/>
      <c r="AA802" s="4"/>
      <c r="AB802" s="4"/>
      <c r="AC802" s="3"/>
      <c r="AD802" s="29"/>
    </row>
    <row r="803" spans="1:30" ht="24.95" customHeight="1" x14ac:dyDescent="0.2">
      <c r="A803" s="23" t="str">
        <f t="shared" si="60"/>
        <v>||||||</v>
      </c>
      <c r="B803" s="23" t="str">
        <f t="shared" si="61"/>
        <v>||||</v>
      </c>
      <c r="C803" s="28" t="str">
        <f t="shared" si="62"/>
        <v>|</v>
      </c>
      <c r="D803" s="10"/>
      <c r="E803" s="10"/>
      <c r="F803" s="36"/>
      <c r="G803" s="10"/>
      <c r="H803" s="10"/>
      <c r="I803" s="36"/>
      <c r="J803" s="10"/>
      <c r="K803" s="10"/>
      <c r="L803" s="10"/>
      <c r="M803" s="11"/>
      <c r="N803" s="10"/>
      <c r="O803" s="11"/>
      <c r="P803" s="9"/>
      <c r="Q803" s="10"/>
      <c r="R803" s="3"/>
      <c r="S803" s="3"/>
      <c r="T803" s="3"/>
      <c r="U803" s="33"/>
      <c r="V803" s="9"/>
      <c r="W803" s="13"/>
      <c r="X803" s="10"/>
      <c r="Y803" s="4"/>
      <c r="Z803" s="4"/>
      <c r="AA803" s="4"/>
      <c r="AB803" s="4"/>
      <c r="AC803" s="3"/>
      <c r="AD803" s="29"/>
    </row>
    <row r="804" spans="1:30" ht="24.95" customHeight="1" x14ac:dyDescent="0.2">
      <c r="A804" s="23" t="str">
        <f t="shared" si="60"/>
        <v>||||||</v>
      </c>
      <c r="B804" s="23" t="str">
        <f t="shared" si="61"/>
        <v>||||</v>
      </c>
      <c r="C804" s="28" t="str">
        <f t="shared" si="62"/>
        <v>|</v>
      </c>
      <c r="D804" s="10"/>
      <c r="E804" s="10"/>
      <c r="F804" s="36"/>
      <c r="G804" s="10"/>
      <c r="H804" s="10"/>
      <c r="I804" s="36"/>
      <c r="J804" s="10"/>
      <c r="K804" s="10"/>
      <c r="L804" s="10"/>
      <c r="M804" s="11"/>
      <c r="N804" s="10"/>
      <c r="O804" s="11"/>
      <c r="P804" s="9"/>
      <c r="Q804" s="10"/>
      <c r="R804" s="3"/>
      <c r="S804" s="3"/>
      <c r="T804" s="3"/>
      <c r="U804" s="33"/>
      <c r="V804" s="9"/>
      <c r="W804" s="13"/>
      <c r="X804" s="10"/>
      <c r="Y804" s="4"/>
      <c r="Z804" s="4"/>
      <c r="AA804" s="4"/>
      <c r="AB804" s="4"/>
      <c r="AC804" s="3"/>
      <c r="AD804" s="29"/>
    </row>
    <row r="805" spans="1:30" ht="24.95" customHeight="1" x14ac:dyDescent="0.2">
      <c r="A805" s="23" t="str">
        <f t="shared" si="60"/>
        <v>||||||</v>
      </c>
      <c r="B805" s="23" t="str">
        <f t="shared" si="61"/>
        <v>||||</v>
      </c>
      <c r="C805" s="28" t="str">
        <f t="shared" si="62"/>
        <v>|</v>
      </c>
      <c r="D805" s="10"/>
      <c r="E805" s="10"/>
      <c r="F805" s="36"/>
      <c r="G805" s="10"/>
      <c r="H805" s="10"/>
      <c r="I805" s="36"/>
      <c r="J805" s="10"/>
      <c r="K805" s="10"/>
      <c r="L805" s="10"/>
      <c r="M805" s="11"/>
      <c r="N805" s="10"/>
      <c r="O805" s="11"/>
      <c r="P805" s="9"/>
      <c r="Q805" s="10"/>
      <c r="R805" s="3"/>
      <c r="S805" s="3"/>
      <c r="T805" s="3"/>
      <c r="U805" s="33"/>
      <c r="V805" s="9"/>
      <c r="W805" s="13"/>
      <c r="X805" s="10"/>
      <c r="Y805" s="4"/>
      <c r="Z805" s="4"/>
      <c r="AA805" s="4"/>
      <c r="AB805" s="4"/>
      <c r="AC805" s="3"/>
      <c r="AD805" s="29"/>
    </row>
    <row r="806" spans="1:30" ht="24.95" customHeight="1" x14ac:dyDescent="0.2">
      <c r="A806" s="23" t="str">
        <f t="shared" si="60"/>
        <v>||||||</v>
      </c>
      <c r="B806" s="23" t="str">
        <f t="shared" si="61"/>
        <v>||||</v>
      </c>
      <c r="C806" s="28" t="str">
        <f t="shared" si="62"/>
        <v>|</v>
      </c>
      <c r="D806" s="10"/>
      <c r="E806" s="10"/>
      <c r="F806" s="36"/>
      <c r="G806" s="10"/>
      <c r="H806" s="10"/>
      <c r="I806" s="36"/>
      <c r="J806" s="10"/>
      <c r="K806" s="10"/>
      <c r="L806" s="10"/>
      <c r="M806" s="11"/>
      <c r="N806" s="10"/>
      <c r="O806" s="11"/>
      <c r="P806" s="9"/>
      <c r="Q806" s="10"/>
      <c r="R806" s="3"/>
      <c r="S806" s="3"/>
      <c r="T806" s="3"/>
      <c r="U806" s="33"/>
      <c r="V806" s="9"/>
      <c r="W806" s="13"/>
      <c r="X806" s="10"/>
      <c r="Y806" s="4"/>
      <c r="Z806" s="4"/>
      <c r="AA806" s="4"/>
      <c r="AB806" s="4"/>
      <c r="AC806" s="3"/>
      <c r="AD806" s="29"/>
    </row>
    <row r="807" spans="1:30" ht="24.95" customHeight="1" x14ac:dyDescent="0.2">
      <c r="A807" s="23" t="str">
        <f t="shared" si="60"/>
        <v>||||||</v>
      </c>
      <c r="B807" s="23" t="str">
        <f t="shared" si="61"/>
        <v>||||</v>
      </c>
      <c r="C807" s="28" t="str">
        <f t="shared" si="62"/>
        <v>|</v>
      </c>
      <c r="D807" s="10"/>
      <c r="E807" s="10"/>
      <c r="F807" s="36"/>
      <c r="G807" s="10"/>
      <c r="H807" s="10"/>
      <c r="I807" s="36"/>
      <c r="J807" s="10"/>
      <c r="K807" s="10"/>
      <c r="L807" s="10"/>
      <c r="M807" s="11"/>
      <c r="N807" s="10"/>
      <c r="O807" s="11"/>
      <c r="P807" s="9"/>
      <c r="Q807" s="10"/>
      <c r="R807" s="3"/>
      <c r="S807" s="3"/>
      <c r="T807" s="3"/>
      <c r="U807" s="33"/>
      <c r="V807" s="9"/>
      <c r="W807" s="13"/>
      <c r="X807" s="10"/>
      <c r="Y807" s="4"/>
      <c r="Z807" s="4"/>
      <c r="AA807" s="4"/>
      <c r="AB807" s="4"/>
      <c r="AC807" s="3"/>
      <c r="AD807" s="29"/>
    </row>
    <row r="808" spans="1:30" ht="24.95" customHeight="1" x14ac:dyDescent="0.2">
      <c r="A808" s="23" t="str">
        <f t="shared" si="60"/>
        <v>||||||</v>
      </c>
      <c r="B808" s="23" t="str">
        <f t="shared" si="61"/>
        <v>||||</v>
      </c>
      <c r="C808" s="28" t="str">
        <f t="shared" si="62"/>
        <v>|</v>
      </c>
      <c r="D808" s="10"/>
      <c r="E808" s="10"/>
      <c r="F808" s="36"/>
      <c r="G808" s="10"/>
      <c r="H808" s="10"/>
      <c r="I808" s="36"/>
      <c r="J808" s="10"/>
      <c r="K808" s="10"/>
      <c r="L808" s="10"/>
      <c r="M808" s="11"/>
      <c r="N808" s="10"/>
      <c r="O808" s="11"/>
      <c r="P808" s="9"/>
      <c r="Q808" s="10"/>
      <c r="R808" s="3"/>
      <c r="S808" s="3"/>
      <c r="T808" s="3"/>
      <c r="U808" s="33"/>
      <c r="V808" s="9"/>
      <c r="W808" s="13"/>
      <c r="X808" s="10"/>
      <c r="Y808" s="4"/>
      <c r="Z808" s="4"/>
      <c r="AA808" s="4"/>
      <c r="AB808" s="4"/>
      <c r="AC808" s="3"/>
      <c r="AD808" s="29"/>
    </row>
    <row r="809" spans="1:30" ht="24.95" customHeight="1" x14ac:dyDescent="0.2">
      <c r="A809" s="23" t="str">
        <f t="shared" si="60"/>
        <v>||||||</v>
      </c>
      <c r="B809" s="23" t="str">
        <f t="shared" si="61"/>
        <v>||||</v>
      </c>
      <c r="C809" s="28" t="str">
        <f t="shared" si="62"/>
        <v>|</v>
      </c>
      <c r="D809" s="10"/>
      <c r="E809" s="10"/>
      <c r="F809" s="36"/>
      <c r="G809" s="10"/>
      <c r="H809" s="10"/>
      <c r="I809" s="36"/>
      <c r="J809" s="10"/>
      <c r="K809" s="10"/>
      <c r="L809" s="10"/>
      <c r="M809" s="11"/>
      <c r="N809" s="10"/>
      <c r="O809" s="11"/>
      <c r="P809" s="9"/>
      <c r="Q809" s="10"/>
      <c r="R809" s="3"/>
      <c r="S809" s="3"/>
      <c r="T809" s="3"/>
      <c r="U809" s="33"/>
      <c r="V809" s="9"/>
      <c r="W809" s="13"/>
      <c r="X809" s="10"/>
      <c r="Y809" s="4"/>
      <c r="Z809" s="4"/>
      <c r="AA809" s="4"/>
      <c r="AB809" s="4"/>
      <c r="AC809" s="3"/>
      <c r="AD809" s="29"/>
    </row>
    <row r="810" spans="1:30" ht="24.95" customHeight="1" x14ac:dyDescent="0.2">
      <c r="A810" s="23" t="str">
        <f t="shared" si="60"/>
        <v>||||||</v>
      </c>
      <c r="B810" s="23" t="str">
        <f t="shared" si="61"/>
        <v>||||</v>
      </c>
      <c r="C810" s="28" t="str">
        <f t="shared" si="62"/>
        <v>|</v>
      </c>
      <c r="D810" s="10"/>
      <c r="E810" s="10"/>
      <c r="F810" s="36"/>
      <c r="G810" s="10"/>
      <c r="H810" s="10"/>
      <c r="I810" s="36"/>
      <c r="J810" s="10"/>
      <c r="K810" s="10"/>
      <c r="L810" s="10"/>
      <c r="M810" s="11"/>
      <c r="N810" s="10"/>
      <c r="O810" s="11"/>
      <c r="P810" s="9"/>
      <c r="Q810" s="10"/>
      <c r="R810" s="3"/>
      <c r="S810" s="3"/>
      <c r="T810" s="3"/>
      <c r="U810" s="33"/>
      <c r="V810" s="9"/>
      <c r="W810" s="13"/>
      <c r="X810" s="10"/>
      <c r="Y810" s="4"/>
      <c r="Z810" s="4"/>
      <c r="AA810" s="4"/>
      <c r="AB810" s="4"/>
      <c r="AC810" s="3"/>
      <c r="AD810" s="29"/>
    </row>
    <row r="811" spans="1:30" ht="24.95" customHeight="1" x14ac:dyDescent="0.2">
      <c r="A811" s="23" t="str">
        <f t="shared" si="60"/>
        <v>||||||</v>
      </c>
      <c r="B811" s="23" t="str">
        <f t="shared" si="61"/>
        <v>||||</v>
      </c>
      <c r="C811" s="28" t="str">
        <f t="shared" si="62"/>
        <v>|</v>
      </c>
      <c r="D811" s="10"/>
      <c r="E811" s="10"/>
      <c r="F811" s="36"/>
      <c r="G811" s="10"/>
      <c r="H811" s="10"/>
      <c r="I811" s="36"/>
      <c r="J811" s="10"/>
      <c r="K811" s="10"/>
      <c r="L811" s="10"/>
      <c r="M811" s="11"/>
      <c r="N811" s="10"/>
      <c r="O811" s="11"/>
      <c r="P811" s="9"/>
      <c r="Q811" s="10"/>
      <c r="R811" s="3"/>
      <c r="S811" s="3"/>
      <c r="T811" s="3"/>
      <c r="U811" s="33"/>
      <c r="V811" s="9"/>
      <c r="W811" s="13"/>
      <c r="X811" s="10"/>
      <c r="Y811" s="4"/>
      <c r="Z811" s="4"/>
      <c r="AA811" s="4"/>
      <c r="AB811" s="4"/>
      <c r="AC811" s="3"/>
      <c r="AD811" s="29"/>
    </row>
    <row r="812" spans="1:30" ht="24.95" customHeight="1" x14ac:dyDescent="0.2">
      <c r="A812" s="23" t="str">
        <f t="shared" si="60"/>
        <v>||||||</v>
      </c>
      <c r="B812" s="23" t="str">
        <f t="shared" si="61"/>
        <v>||||</v>
      </c>
      <c r="C812" s="28" t="str">
        <f t="shared" si="62"/>
        <v>|</v>
      </c>
      <c r="D812" s="10"/>
      <c r="E812" s="10"/>
      <c r="F812" s="36"/>
      <c r="G812" s="10"/>
      <c r="H812" s="10"/>
      <c r="I812" s="36"/>
      <c r="J812" s="10"/>
      <c r="K812" s="10"/>
      <c r="L812" s="10"/>
      <c r="M812" s="11"/>
      <c r="N812" s="10"/>
      <c r="O812" s="11"/>
      <c r="P812" s="9"/>
      <c r="Q812" s="10"/>
      <c r="R812" s="3"/>
      <c r="S812" s="3"/>
      <c r="T812" s="3"/>
      <c r="U812" s="33"/>
      <c r="V812" s="9"/>
      <c r="W812" s="13"/>
      <c r="X812" s="10"/>
      <c r="Y812" s="4"/>
      <c r="Z812" s="4"/>
      <c r="AA812" s="4"/>
      <c r="AB812" s="4"/>
      <c r="AC812" s="3"/>
      <c r="AD812" s="29"/>
    </row>
    <row r="813" spans="1:30" ht="24.95" customHeight="1" x14ac:dyDescent="0.2">
      <c r="A813" s="23" t="str">
        <f t="shared" si="60"/>
        <v>||||||</v>
      </c>
      <c r="B813" s="23" t="str">
        <f t="shared" si="61"/>
        <v>||||</v>
      </c>
      <c r="C813" s="28" t="str">
        <f t="shared" si="62"/>
        <v>|</v>
      </c>
      <c r="D813" s="10"/>
      <c r="E813" s="10"/>
      <c r="F813" s="36"/>
      <c r="G813" s="10"/>
      <c r="H813" s="10"/>
      <c r="I813" s="36"/>
      <c r="J813" s="10"/>
      <c r="K813" s="10"/>
      <c r="L813" s="10"/>
      <c r="M813" s="11"/>
      <c r="N813" s="10"/>
      <c r="O813" s="11"/>
      <c r="P813" s="9"/>
      <c r="Q813" s="10"/>
      <c r="R813" s="3"/>
      <c r="S813" s="3"/>
      <c r="T813" s="3"/>
      <c r="U813" s="33"/>
      <c r="V813" s="9"/>
      <c r="W813" s="13"/>
      <c r="X813" s="10"/>
      <c r="Y813" s="4"/>
      <c r="Z813" s="4"/>
      <c r="AA813" s="4"/>
      <c r="AB813" s="4"/>
      <c r="AC813" s="3"/>
      <c r="AD813" s="29"/>
    </row>
    <row r="814" spans="1:30" ht="24.95" customHeight="1" x14ac:dyDescent="0.2">
      <c r="A814" s="23" t="str">
        <f t="shared" si="60"/>
        <v>||||||</v>
      </c>
      <c r="B814" s="23" t="str">
        <f t="shared" si="61"/>
        <v>||||</v>
      </c>
      <c r="C814" s="28" t="str">
        <f t="shared" si="62"/>
        <v>|</v>
      </c>
      <c r="D814" s="10"/>
      <c r="E814" s="10"/>
      <c r="F814" s="36"/>
      <c r="G814" s="10"/>
      <c r="H814" s="10"/>
      <c r="I814" s="36"/>
      <c r="J814" s="10"/>
      <c r="K814" s="10"/>
      <c r="L814" s="10"/>
      <c r="M814" s="11"/>
      <c r="N814" s="10"/>
      <c r="O814" s="11"/>
      <c r="P814" s="9"/>
      <c r="Q814" s="10"/>
      <c r="R814" s="3"/>
      <c r="S814" s="3"/>
      <c r="T814" s="3"/>
      <c r="U814" s="33"/>
      <c r="V814" s="9"/>
      <c r="W814" s="13"/>
      <c r="X814" s="10"/>
      <c r="Y814" s="4"/>
      <c r="Z814" s="4"/>
      <c r="AA814" s="4"/>
      <c r="AB814" s="4"/>
      <c r="AC814" s="3"/>
      <c r="AD814" s="29"/>
    </row>
    <row r="815" spans="1:30" ht="24.95" customHeight="1" x14ac:dyDescent="0.2">
      <c r="A815" s="23" t="str">
        <f t="shared" si="60"/>
        <v>||||||</v>
      </c>
      <c r="B815" s="23" t="str">
        <f t="shared" si="61"/>
        <v>||||</v>
      </c>
      <c r="C815" s="28" t="str">
        <f t="shared" si="62"/>
        <v>|</v>
      </c>
      <c r="D815" s="10"/>
      <c r="E815" s="10"/>
      <c r="F815" s="36"/>
      <c r="G815" s="10"/>
      <c r="H815" s="10"/>
      <c r="I815" s="36"/>
      <c r="J815" s="10"/>
      <c r="K815" s="10"/>
      <c r="L815" s="10"/>
      <c r="M815" s="11"/>
      <c r="N815" s="10"/>
      <c r="O815" s="11"/>
      <c r="P815" s="9"/>
      <c r="Q815" s="10"/>
      <c r="R815" s="3"/>
      <c r="S815" s="3"/>
      <c r="T815" s="3"/>
      <c r="U815" s="33"/>
      <c r="V815" s="9"/>
      <c r="W815" s="13"/>
      <c r="X815" s="10"/>
      <c r="Y815" s="4"/>
      <c r="Z815" s="4"/>
      <c r="AA815" s="4"/>
      <c r="AB815" s="4"/>
      <c r="AC815" s="3"/>
      <c r="AD815" s="29"/>
    </row>
    <row r="816" spans="1:30" ht="24.95" customHeight="1" x14ac:dyDescent="0.2">
      <c r="A816" s="23" t="str">
        <f t="shared" si="60"/>
        <v>||||||</v>
      </c>
      <c r="B816" s="23" t="str">
        <f t="shared" si="61"/>
        <v>||||</v>
      </c>
      <c r="C816" s="28" t="str">
        <f t="shared" si="62"/>
        <v>|</v>
      </c>
      <c r="D816" s="10"/>
      <c r="E816" s="10"/>
      <c r="F816" s="36"/>
      <c r="G816" s="10"/>
      <c r="H816" s="10"/>
      <c r="I816" s="36"/>
      <c r="J816" s="10"/>
      <c r="K816" s="10"/>
      <c r="L816" s="10"/>
      <c r="M816" s="11"/>
      <c r="N816" s="10"/>
      <c r="O816" s="11"/>
      <c r="P816" s="9"/>
      <c r="Q816" s="10"/>
      <c r="R816" s="3"/>
      <c r="S816" s="3"/>
      <c r="T816" s="3"/>
      <c r="U816" s="33"/>
      <c r="V816" s="9"/>
      <c r="W816" s="13"/>
      <c r="X816" s="10"/>
      <c r="Y816" s="4"/>
      <c r="Z816" s="4"/>
      <c r="AA816" s="4"/>
      <c r="AB816" s="4"/>
      <c r="AC816" s="3"/>
      <c r="AD816" s="29"/>
    </row>
    <row r="817" spans="1:30" ht="24.95" customHeight="1" x14ac:dyDescent="0.2">
      <c r="A817" s="23" t="str">
        <f t="shared" si="60"/>
        <v>||||||</v>
      </c>
      <c r="B817" s="23" t="str">
        <f t="shared" si="61"/>
        <v>||||</v>
      </c>
      <c r="C817" s="28" t="str">
        <f t="shared" si="62"/>
        <v>|</v>
      </c>
      <c r="D817" s="10"/>
      <c r="E817" s="10"/>
      <c r="F817" s="36"/>
      <c r="G817" s="10"/>
      <c r="H817" s="10"/>
      <c r="I817" s="36"/>
      <c r="J817" s="10"/>
      <c r="K817" s="10"/>
      <c r="L817" s="10"/>
      <c r="M817" s="11"/>
      <c r="N817" s="10"/>
      <c r="O817" s="11"/>
      <c r="P817" s="9"/>
      <c r="Q817" s="10"/>
      <c r="R817" s="3"/>
      <c r="S817" s="3"/>
      <c r="T817" s="3"/>
      <c r="U817" s="33"/>
      <c r="V817" s="9"/>
      <c r="W817" s="13"/>
      <c r="X817" s="10"/>
      <c r="Y817" s="4"/>
      <c r="Z817" s="4"/>
      <c r="AA817" s="4"/>
      <c r="AB817" s="4"/>
      <c r="AC817" s="3"/>
      <c r="AD817" s="29"/>
    </row>
    <row r="818" spans="1:30" ht="24.95" customHeight="1" x14ac:dyDescent="0.2">
      <c r="A818" s="23" t="str">
        <f t="shared" si="60"/>
        <v>||||||</v>
      </c>
      <c r="B818" s="23" t="str">
        <f t="shared" si="61"/>
        <v>||||</v>
      </c>
      <c r="C818" s="28" t="str">
        <f t="shared" si="62"/>
        <v>|</v>
      </c>
      <c r="D818" s="10"/>
      <c r="E818" s="10"/>
      <c r="F818" s="36"/>
      <c r="G818" s="10"/>
      <c r="H818" s="10"/>
      <c r="I818" s="36"/>
      <c r="J818" s="10"/>
      <c r="K818" s="10"/>
      <c r="L818" s="10"/>
      <c r="M818" s="11"/>
      <c r="N818" s="10"/>
      <c r="O818" s="11"/>
      <c r="P818" s="9"/>
      <c r="Q818" s="10"/>
      <c r="R818" s="3"/>
      <c r="S818" s="3"/>
      <c r="T818" s="3"/>
      <c r="U818" s="33"/>
      <c r="V818" s="9"/>
      <c r="W818" s="13"/>
      <c r="X818" s="10"/>
      <c r="Y818" s="4"/>
      <c r="Z818" s="4"/>
      <c r="AA818" s="4"/>
      <c r="AB818" s="4"/>
      <c r="AC818" s="3"/>
      <c r="AD818" s="29"/>
    </row>
    <row r="819" spans="1:30" ht="24.95" customHeight="1" x14ac:dyDescent="0.2">
      <c r="A819" s="23" t="str">
        <f t="shared" si="60"/>
        <v>||||||</v>
      </c>
      <c r="B819" s="23" t="str">
        <f t="shared" si="61"/>
        <v>||||</v>
      </c>
      <c r="C819" s="28" t="str">
        <f t="shared" si="62"/>
        <v>|</v>
      </c>
      <c r="D819" s="10"/>
      <c r="E819" s="10"/>
      <c r="F819" s="36"/>
      <c r="G819" s="10"/>
      <c r="H819" s="10"/>
      <c r="I819" s="36"/>
      <c r="J819" s="10"/>
      <c r="K819" s="10"/>
      <c r="L819" s="10"/>
      <c r="M819" s="11"/>
      <c r="N819" s="10"/>
      <c r="O819" s="11"/>
      <c r="P819" s="9"/>
      <c r="Q819" s="10"/>
      <c r="R819" s="3"/>
      <c r="S819" s="3"/>
      <c r="T819" s="3"/>
      <c r="U819" s="33"/>
      <c r="V819" s="9"/>
      <c r="W819" s="13"/>
      <c r="X819" s="10"/>
      <c r="Y819" s="4"/>
      <c r="Z819" s="4"/>
      <c r="AA819" s="4"/>
      <c r="AB819" s="4"/>
      <c r="AC819" s="3"/>
      <c r="AD819" s="29"/>
    </row>
    <row r="820" spans="1:30" ht="24.95" customHeight="1" x14ac:dyDescent="0.2">
      <c r="A820" s="23" t="str">
        <f t="shared" si="60"/>
        <v>||||||</v>
      </c>
      <c r="B820" s="23" t="str">
        <f t="shared" si="61"/>
        <v>||||</v>
      </c>
      <c r="C820" s="28" t="str">
        <f t="shared" si="62"/>
        <v>|</v>
      </c>
      <c r="D820" s="10"/>
      <c r="E820" s="10"/>
      <c r="F820" s="36"/>
      <c r="G820" s="10"/>
      <c r="H820" s="10"/>
      <c r="I820" s="36"/>
      <c r="J820" s="10"/>
      <c r="K820" s="10"/>
      <c r="L820" s="10"/>
      <c r="M820" s="11"/>
      <c r="N820" s="10"/>
      <c r="O820" s="11"/>
      <c r="P820" s="9"/>
      <c r="Q820" s="10"/>
      <c r="R820" s="3"/>
      <c r="S820" s="3"/>
      <c r="T820" s="3"/>
      <c r="U820" s="33"/>
      <c r="V820" s="9"/>
      <c r="W820" s="13"/>
      <c r="X820" s="10"/>
      <c r="Y820" s="4"/>
      <c r="Z820" s="4"/>
      <c r="AA820" s="4"/>
      <c r="AB820" s="4"/>
      <c r="AC820" s="3"/>
      <c r="AD820" s="29"/>
    </row>
    <row r="821" spans="1:30" ht="24.95" customHeight="1" x14ac:dyDescent="0.2">
      <c r="A821" s="23" t="str">
        <f t="shared" si="60"/>
        <v>||||||</v>
      </c>
      <c r="B821" s="23" t="str">
        <f t="shared" si="61"/>
        <v>||||</v>
      </c>
      <c r="C821" s="28" t="str">
        <f t="shared" si="62"/>
        <v>|</v>
      </c>
      <c r="D821" s="10"/>
      <c r="E821" s="10"/>
      <c r="F821" s="36"/>
      <c r="G821" s="10"/>
      <c r="H821" s="10"/>
      <c r="I821" s="36"/>
      <c r="J821" s="10"/>
      <c r="K821" s="10"/>
      <c r="L821" s="10"/>
      <c r="M821" s="11"/>
      <c r="N821" s="10"/>
      <c r="O821" s="11"/>
      <c r="P821" s="9"/>
      <c r="Q821" s="10"/>
      <c r="R821" s="3"/>
      <c r="S821" s="3"/>
      <c r="T821" s="3"/>
      <c r="U821" s="33"/>
      <c r="V821" s="9"/>
      <c r="W821" s="13"/>
      <c r="X821" s="10"/>
      <c r="Y821" s="4"/>
      <c r="Z821" s="4"/>
      <c r="AA821" s="4"/>
      <c r="AB821" s="4"/>
      <c r="AC821" s="3"/>
      <c r="AD821" s="29"/>
    </row>
    <row r="822" spans="1:30" ht="24.95" customHeight="1" x14ac:dyDescent="0.2">
      <c r="A822" s="23" t="str">
        <f t="shared" si="60"/>
        <v>||||||</v>
      </c>
      <c r="B822" s="23" t="str">
        <f t="shared" si="61"/>
        <v>||||</v>
      </c>
      <c r="C822" s="28" t="str">
        <f t="shared" si="62"/>
        <v>|</v>
      </c>
      <c r="D822" s="10"/>
      <c r="E822" s="10"/>
      <c r="F822" s="36"/>
      <c r="G822" s="10"/>
      <c r="H822" s="10"/>
      <c r="I822" s="36"/>
      <c r="J822" s="10"/>
      <c r="K822" s="10"/>
      <c r="L822" s="10"/>
      <c r="M822" s="11"/>
      <c r="N822" s="10"/>
      <c r="O822" s="11"/>
      <c r="P822" s="9"/>
      <c r="Q822" s="10"/>
      <c r="R822" s="3"/>
      <c r="S822" s="3"/>
      <c r="T822" s="3"/>
      <c r="U822" s="33"/>
      <c r="V822" s="9"/>
      <c r="W822" s="13"/>
      <c r="X822" s="10"/>
      <c r="Y822" s="4"/>
      <c r="Z822" s="4"/>
      <c r="AA822" s="4"/>
      <c r="AB822" s="4"/>
      <c r="AC822" s="3"/>
      <c r="AD822" s="29"/>
    </row>
    <row r="823" spans="1:30" ht="24.95" customHeight="1" x14ac:dyDescent="0.2">
      <c r="A823" s="23" t="str">
        <f t="shared" si="60"/>
        <v>||||||</v>
      </c>
      <c r="B823" s="23" t="str">
        <f t="shared" si="61"/>
        <v>||||</v>
      </c>
      <c r="C823" s="28" t="str">
        <f t="shared" si="62"/>
        <v>|</v>
      </c>
      <c r="D823" s="10"/>
      <c r="E823" s="10"/>
      <c r="F823" s="36"/>
      <c r="G823" s="10"/>
      <c r="H823" s="10"/>
      <c r="I823" s="36"/>
      <c r="J823" s="10"/>
      <c r="K823" s="10"/>
      <c r="L823" s="10"/>
      <c r="M823" s="11"/>
      <c r="N823" s="10"/>
      <c r="O823" s="11"/>
      <c r="P823" s="9"/>
      <c r="Q823" s="10"/>
      <c r="R823" s="3"/>
      <c r="S823" s="3"/>
      <c r="T823" s="3"/>
      <c r="U823" s="33"/>
      <c r="V823" s="9"/>
      <c r="W823" s="13"/>
      <c r="X823" s="10"/>
      <c r="Y823" s="4"/>
      <c r="Z823" s="4"/>
      <c r="AA823" s="4"/>
      <c r="AB823" s="4"/>
      <c r="AC823" s="3"/>
      <c r="AD823" s="29"/>
    </row>
    <row r="824" spans="1:30" ht="24.95" customHeight="1" x14ac:dyDescent="0.2">
      <c r="A824" s="23" t="str">
        <f t="shared" ref="A824:A887" si="63">D824&amp;"|"&amp;E824&amp;"|"&amp;G824&amp;"|"&amp;H824&amp;"|"&amp;L824&amp;"|"&amp;N824&amp;"|"&amp;U824</f>
        <v>||||||</v>
      </c>
      <c r="B824" s="23" t="str">
        <f t="shared" ref="B824:B887" si="64">D824&amp;"|"&amp;E824&amp;"|"&amp;G824&amp;"|"&amp;H824&amp;"|"&amp;X824</f>
        <v>||||</v>
      </c>
      <c r="C824" s="28" t="str">
        <f t="shared" ref="C824:C887" si="65">E824&amp;"|"&amp;X824</f>
        <v>|</v>
      </c>
      <c r="D824" s="10"/>
      <c r="E824" s="10"/>
      <c r="F824" s="36"/>
      <c r="G824" s="10"/>
      <c r="H824" s="10"/>
      <c r="I824" s="36"/>
      <c r="J824" s="10"/>
      <c r="K824" s="10"/>
      <c r="L824" s="10"/>
      <c r="M824" s="11"/>
      <c r="N824" s="10"/>
      <c r="O824" s="11"/>
      <c r="P824" s="9"/>
      <c r="Q824" s="10"/>
      <c r="R824" s="3"/>
      <c r="S824" s="3"/>
      <c r="T824" s="3"/>
      <c r="U824" s="33"/>
      <c r="V824" s="9"/>
      <c r="W824" s="13"/>
      <c r="X824" s="10"/>
      <c r="Y824" s="4"/>
      <c r="Z824" s="4"/>
      <c r="AA824" s="4"/>
      <c r="AB824" s="4"/>
      <c r="AC824" s="3"/>
      <c r="AD824" s="29"/>
    </row>
    <row r="825" spans="1:30" ht="24.95" customHeight="1" x14ac:dyDescent="0.2">
      <c r="A825" s="23" t="str">
        <f t="shared" si="63"/>
        <v>||||||</v>
      </c>
      <c r="B825" s="23" t="str">
        <f t="shared" si="64"/>
        <v>||||</v>
      </c>
      <c r="C825" s="28" t="str">
        <f t="shared" si="65"/>
        <v>|</v>
      </c>
      <c r="D825" s="10"/>
      <c r="E825" s="10"/>
      <c r="F825" s="36"/>
      <c r="G825" s="10"/>
      <c r="H825" s="10"/>
      <c r="I825" s="36"/>
      <c r="J825" s="10"/>
      <c r="K825" s="10"/>
      <c r="L825" s="10"/>
      <c r="M825" s="11"/>
      <c r="N825" s="10"/>
      <c r="O825" s="11"/>
      <c r="P825" s="9"/>
      <c r="Q825" s="10"/>
      <c r="R825" s="3"/>
      <c r="S825" s="3"/>
      <c r="T825" s="3"/>
      <c r="U825" s="33"/>
      <c r="V825" s="9"/>
      <c r="W825" s="13"/>
      <c r="X825" s="10"/>
      <c r="Y825" s="4"/>
      <c r="Z825" s="4"/>
      <c r="AA825" s="4"/>
      <c r="AB825" s="4"/>
      <c r="AC825" s="3"/>
      <c r="AD825" s="29"/>
    </row>
    <row r="826" spans="1:30" ht="24.95" customHeight="1" x14ac:dyDescent="0.2">
      <c r="A826" s="23" t="str">
        <f t="shared" si="63"/>
        <v>||||||</v>
      </c>
      <c r="B826" s="23" t="str">
        <f t="shared" si="64"/>
        <v>||||</v>
      </c>
      <c r="C826" s="28" t="str">
        <f t="shared" si="65"/>
        <v>|</v>
      </c>
      <c r="D826" s="10"/>
      <c r="E826" s="10"/>
      <c r="F826" s="36"/>
      <c r="G826" s="10"/>
      <c r="H826" s="10"/>
      <c r="I826" s="36"/>
      <c r="J826" s="10"/>
      <c r="K826" s="10"/>
      <c r="L826" s="10"/>
      <c r="M826" s="11"/>
      <c r="N826" s="10"/>
      <c r="O826" s="11"/>
      <c r="P826" s="9"/>
      <c r="Q826" s="10"/>
      <c r="R826" s="3"/>
      <c r="S826" s="3"/>
      <c r="T826" s="3"/>
      <c r="U826" s="33"/>
      <c r="V826" s="9"/>
      <c r="W826" s="13"/>
      <c r="X826" s="10"/>
      <c r="Y826" s="4"/>
      <c r="Z826" s="4"/>
      <c r="AA826" s="4"/>
      <c r="AB826" s="4"/>
      <c r="AC826" s="3"/>
      <c r="AD826" s="29"/>
    </row>
    <row r="827" spans="1:30" ht="24.95" customHeight="1" x14ac:dyDescent="0.2">
      <c r="A827" s="23" t="str">
        <f t="shared" si="63"/>
        <v>||||||</v>
      </c>
      <c r="B827" s="23" t="str">
        <f t="shared" si="64"/>
        <v>||||</v>
      </c>
      <c r="C827" s="28" t="str">
        <f t="shared" si="65"/>
        <v>|</v>
      </c>
      <c r="D827" s="10"/>
      <c r="E827" s="10"/>
      <c r="F827" s="36"/>
      <c r="G827" s="10"/>
      <c r="H827" s="10"/>
      <c r="I827" s="36"/>
      <c r="J827" s="10"/>
      <c r="K827" s="10"/>
      <c r="L827" s="10"/>
      <c r="M827" s="11"/>
      <c r="N827" s="10"/>
      <c r="O827" s="11"/>
      <c r="P827" s="9"/>
      <c r="Q827" s="10"/>
      <c r="R827" s="3"/>
      <c r="S827" s="3"/>
      <c r="T827" s="3"/>
      <c r="U827" s="33"/>
      <c r="V827" s="9"/>
      <c r="W827" s="13"/>
      <c r="X827" s="10"/>
      <c r="Y827" s="4"/>
      <c r="Z827" s="4"/>
      <c r="AA827" s="4"/>
      <c r="AB827" s="4"/>
      <c r="AC827" s="3"/>
      <c r="AD827" s="29"/>
    </row>
    <row r="828" spans="1:30" ht="24.95" customHeight="1" x14ac:dyDescent="0.2">
      <c r="A828" s="23" t="str">
        <f t="shared" si="63"/>
        <v>||||||</v>
      </c>
      <c r="B828" s="23" t="str">
        <f t="shared" si="64"/>
        <v>||||</v>
      </c>
      <c r="C828" s="28" t="str">
        <f t="shared" si="65"/>
        <v>|</v>
      </c>
      <c r="D828" s="10"/>
      <c r="E828" s="10"/>
      <c r="F828" s="36"/>
      <c r="G828" s="10"/>
      <c r="H828" s="10"/>
      <c r="I828" s="36"/>
      <c r="J828" s="10"/>
      <c r="K828" s="10"/>
      <c r="L828" s="10"/>
      <c r="M828" s="11"/>
      <c r="N828" s="10"/>
      <c r="O828" s="11"/>
      <c r="P828" s="9"/>
      <c r="Q828" s="10"/>
      <c r="R828" s="3"/>
      <c r="S828" s="3"/>
      <c r="T828" s="3"/>
      <c r="U828" s="33"/>
      <c r="V828" s="9"/>
      <c r="W828" s="13"/>
      <c r="X828" s="10"/>
      <c r="Y828" s="4"/>
      <c r="Z828" s="4"/>
      <c r="AA828" s="4"/>
      <c r="AB828" s="4"/>
      <c r="AC828" s="3"/>
      <c r="AD828" s="29"/>
    </row>
    <row r="829" spans="1:30" ht="24.95" customHeight="1" x14ac:dyDescent="0.2">
      <c r="A829" s="23" t="str">
        <f t="shared" si="63"/>
        <v>||||||</v>
      </c>
      <c r="B829" s="23" t="str">
        <f t="shared" si="64"/>
        <v>||||</v>
      </c>
      <c r="C829" s="28" t="str">
        <f t="shared" si="65"/>
        <v>|</v>
      </c>
      <c r="D829" s="10"/>
      <c r="E829" s="10"/>
      <c r="F829" s="36"/>
      <c r="G829" s="10"/>
      <c r="H829" s="10"/>
      <c r="I829" s="36"/>
      <c r="J829" s="10"/>
      <c r="K829" s="10"/>
      <c r="L829" s="10"/>
      <c r="M829" s="11"/>
      <c r="N829" s="10"/>
      <c r="O829" s="11"/>
      <c r="P829" s="9"/>
      <c r="Q829" s="10"/>
      <c r="R829" s="3"/>
      <c r="S829" s="3"/>
      <c r="T829" s="3"/>
      <c r="U829" s="33"/>
      <c r="V829" s="9"/>
      <c r="W829" s="13"/>
      <c r="X829" s="10"/>
      <c r="Y829" s="4"/>
      <c r="Z829" s="4"/>
      <c r="AA829" s="4"/>
      <c r="AB829" s="4"/>
      <c r="AC829" s="3"/>
      <c r="AD829" s="29"/>
    </row>
    <row r="830" spans="1:30" ht="24.95" customHeight="1" x14ac:dyDescent="0.2">
      <c r="A830" s="23" t="str">
        <f t="shared" si="63"/>
        <v>||||||</v>
      </c>
      <c r="B830" s="23" t="str">
        <f t="shared" si="64"/>
        <v>||||</v>
      </c>
      <c r="C830" s="28" t="str">
        <f t="shared" si="65"/>
        <v>|</v>
      </c>
      <c r="D830" s="10"/>
      <c r="E830" s="10"/>
      <c r="F830" s="36"/>
      <c r="G830" s="10"/>
      <c r="H830" s="10"/>
      <c r="I830" s="36"/>
      <c r="J830" s="10"/>
      <c r="K830" s="10"/>
      <c r="L830" s="10"/>
      <c r="M830" s="11"/>
      <c r="N830" s="10"/>
      <c r="O830" s="11"/>
      <c r="P830" s="9"/>
      <c r="Q830" s="10"/>
      <c r="R830" s="3"/>
      <c r="S830" s="3"/>
      <c r="T830" s="3"/>
      <c r="U830" s="33"/>
      <c r="V830" s="9"/>
      <c r="W830" s="13"/>
      <c r="X830" s="10"/>
      <c r="Y830" s="4"/>
      <c r="Z830" s="4"/>
      <c r="AA830" s="4"/>
      <c r="AB830" s="4"/>
      <c r="AC830" s="3"/>
      <c r="AD830" s="29"/>
    </row>
    <row r="831" spans="1:30" ht="24.95" customHeight="1" x14ac:dyDescent="0.2">
      <c r="A831" s="23" t="str">
        <f t="shared" si="63"/>
        <v>||||||</v>
      </c>
      <c r="B831" s="23" t="str">
        <f t="shared" si="64"/>
        <v>||||</v>
      </c>
      <c r="C831" s="28" t="str">
        <f t="shared" si="65"/>
        <v>|</v>
      </c>
      <c r="D831" s="10"/>
      <c r="E831" s="10"/>
      <c r="F831" s="36"/>
      <c r="G831" s="10"/>
      <c r="H831" s="10"/>
      <c r="I831" s="36"/>
      <c r="J831" s="10"/>
      <c r="K831" s="10"/>
      <c r="L831" s="10"/>
      <c r="M831" s="11"/>
      <c r="N831" s="10"/>
      <c r="O831" s="11"/>
      <c r="P831" s="9"/>
      <c r="Q831" s="10"/>
      <c r="R831" s="3"/>
      <c r="S831" s="3"/>
      <c r="T831" s="3"/>
      <c r="U831" s="33"/>
      <c r="V831" s="9"/>
      <c r="W831" s="13"/>
      <c r="X831" s="10"/>
      <c r="Y831" s="4"/>
      <c r="Z831" s="4"/>
      <c r="AA831" s="4"/>
      <c r="AB831" s="4"/>
      <c r="AC831" s="3"/>
      <c r="AD831" s="29"/>
    </row>
    <row r="832" spans="1:30" ht="24.95" customHeight="1" x14ac:dyDescent="0.2">
      <c r="A832" s="23" t="str">
        <f t="shared" si="63"/>
        <v>||||||</v>
      </c>
      <c r="B832" s="23" t="str">
        <f t="shared" si="64"/>
        <v>||||</v>
      </c>
      <c r="C832" s="28" t="str">
        <f t="shared" si="65"/>
        <v>|</v>
      </c>
      <c r="D832" s="10"/>
      <c r="E832" s="10"/>
      <c r="F832" s="36"/>
      <c r="G832" s="10"/>
      <c r="H832" s="10"/>
      <c r="I832" s="36"/>
      <c r="J832" s="10"/>
      <c r="K832" s="10"/>
      <c r="L832" s="10"/>
      <c r="M832" s="11"/>
      <c r="N832" s="10"/>
      <c r="O832" s="11"/>
      <c r="P832" s="9"/>
      <c r="Q832" s="10"/>
      <c r="R832" s="3"/>
      <c r="S832" s="3"/>
      <c r="T832" s="3"/>
      <c r="U832" s="33"/>
      <c r="V832" s="9"/>
      <c r="W832" s="13"/>
      <c r="X832" s="10"/>
      <c r="Y832" s="4"/>
      <c r="Z832" s="4"/>
      <c r="AA832" s="4"/>
      <c r="AB832" s="4"/>
      <c r="AC832" s="3"/>
      <c r="AD832" s="29"/>
    </row>
    <row r="833" spans="1:30" ht="24.95" customHeight="1" x14ac:dyDescent="0.2">
      <c r="A833" s="23" t="str">
        <f t="shared" si="63"/>
        <v>||||||</v>
      </c>
      <c r="B833" s="23" t="str">
        <f t="shared" si="64"/>
        <v>||||</v>
      </c>
      <c r="C833" s="28" t="str">
        <f t="shared" si="65"/>
        <v>|</v>
      </c>
      <c r="D833" s="10"/>
      <c r="E833" s="10"/>
      <c r="F833" s="36"/>
      <c r="G833" s="10"/>
      <c r="H833" s="10"/>
      <c r="I833" s="36"/>
      <c r="J833" s="10"/>
      <c r="K833" s="10"/>
      <c r="L833" s="10"/>
      <c r="M833" s="11"/>
      <c r="N833" s="10"/>
      <c r="O833" s="11"/>
      <c r="P833" s="9"/>
      <c r="Q833" s="10"/>
      <c r="R833" s="3"/>
      <c r="S833" s="3"/>
      <c r="T833" s="3"/>
      <c r="U833" s="33"/>
      <c r="V833" s="9"/>
      <c r="W833" s="13"/>
      <c r="X833" s="10"/>
      <c r="Y833" s="4"/>
      <c r="Z833" s="4"/>
      <c r="AA833" s="4"/>
      <c r="AB833" s="4"/>
      <c r="AC833" s="3"/>
      <c r="AD833" s="29"/>
    </row>
    <row r="834" spans="1:30" ht="24.95" customHeight="1" x14ac:dyDescent="0.2">
      <c r="A834" s="23" t="str">
        <f t="shared" si="63"/>
        <v>||||||</v>
      </c>
      <c r="B834" s="23" t="str">
        <f t="shared" si="64"/>
        <v>||||</v>
      </c>
      <c r="C834" s="28" t="str">
        <f t="shared" si="65"/>
        <v>|</v>
      </c>
      <c r="D834" s="10"/>
      <c r="E834" s="10"/>
      <c r="F834" s="36"/>
      <c r="G834" s="10"/>
      <c r="H834" s="10"/>
      <c r="I834" s="36"/>
      <c r="J834" s="10"/>
      <c r="K834" s="10"/>
      <c r="L834" s="10"/>
      <c r="M834" s="11"/>
      <c r="N834" s="10"/>
      <c r="O834" s="11"/>
      <c r="P834" s="9"/>
      <c r="Q834" s="10"/>
      <c r="R834" s="3"/>
      <c r="S834" s="3"/>
      <c r="T834" s="3"/>
      <c r="U834" s="33"/>
      <c r="V834" s="9"/>
      <c r="W834" s="13"/>
      <c r="X834" s="10"/>
      <c r="Y834" s="4"/>
      <c r="Z834" s="4"/>
      <c r="AA834" s="4"/>
      <c r="AB834" s="4"/>
      <c r="AC834" s="3"/>
      <c r="AD834" s="29"/>
    </row>
    <row r="835" spans="1:30" ht="24.95" customHeight="1" x14ac:dyDescent="0.2">
      <c r="A835" s="23" t="str">
        <f t="shared" si="63"/>
        <v>||||||</v>
      </c>
      <c r="B835" s="23" t="str">
        <f t="shared" si="64"/>
        <v>||||</v>
      </c>
      <c r="C835" s="28" t="str">
        <f t="shared" si="65"/>
        <v>|</v>
      </c>
      <c r="D835" s="10"/>
      <c r="E835" s="10"/>
      <c r="F835" s="36"/>
      <c r="G835" s="10"/>
      <c r="H835" s="10"/>
      <c r="I835" s="36"/>
      <c r="J835" s="10"/>
      <c r="K835" s="10"/>
      <c r="L835" s="10"/>
      <c r="M835" s="11"/>
      <c r="N835" s="10"/>
      <c r="O835" s="11"/>
      <c r="P835" s="9"/>
      <c r="Q835" s="10"/>
      <c r="R835" s="3"/>
      <c r="S835" s="3"/>
      <c r="T835" s="3"/>
      <c r="U835" s="33"/>
      <c r="V835" s="9"/>
      <c r="W835" s="13"/>
      <c r="X835" s="10"/>
      <c r="Y835" s="4"/>
      <c r="Z835" s="4"/>
      <c r="AA835" s="4"/>
      <c r="AB835" s="4"/>
      <c r="AC835" s="3"/>
      <c r="AD835" s="29"/>
    </row>
    <row r="836" spans="1:30" ht="24.95" customHeight="1" x14ac:dyDescent="0.2">
      <c r="A836" s="23" t="str">
        <f t="shared" si="63"/>
        <v>||||||</v>
      </c>
      <c r="B836" s="23" t="str">
        <f t="shared" si="64"/>
        <v>||||</v>
      </c>
      <c r="C836" s="28" t="str">
        <f t="shared" si="65"/>
        <v>|</v>
      </c>
      <c r="D836" s="10"/>
      <c r="E836" s="10"/>
      <c r="F836" s="36"/>
      <c r="G836" s="10"/>
      <c r="H836" s="10"/>
      <c r="I836" s="36"/>
      <c r="J836" s="10"/>
      <c r="K836" s="10"/>
      <c r="L836" s="10"/>
      <c r="M836" s="11"/>
      <c r="N836" s="10"/>
      <c r="O836" s="11"/>
      <c r="P836" s="9"/>
      <c r="Q836" s="10"/>
      <c r="R836" s="3"/>
      <c r="S836" s="3"/>
      <c r="T836" s="3"/>
      <c r="U836" s="33"/>
      <c r="V836" s="9"/>
      <c r="W836" s="13"/>
      <c r="X836" s="10"/>
      <c r="Y836" s="4"/>
      <c r="Z836" s="4"/>
      <c r="AA836" s="4"/>
      <c r="AB836" s="4"/>
      <c r="AC836" s="3"/>
      <c r="AD836" s="29"/>
    </row>
    <row r="837" spans="1:30" ht="24.95" customHeight="1" x14ac:dyDescent="0.2">
      <c r="A837" s="23" t="str">
        <f t="shared" si="63"/>
        <v>||||||</v>
      </c>
      <c r="B837" s="23" t="str">
        <f t="shared" si="64"/>
        <v>||||</v>
      </c>
      <c r="C837" s="28" t="str">
        <f t="shared" si="65"/>
        <v>|</v>
      </c>
      <c r="D837" s="10"/>
      <c r="E837" s="10"/>
      <c r="F837" s="36"/>
      <c r="G837" s="10"/>
      <c r="H837" s="10"/>
      <c r="I837" s="36"/>
      <c r="J837" s="10"/>
      <c r="K837" s="10"/>
      <c r="L837" s="10"/>
      <c r="M837" s="11"/>
      <c r="N837" s="10"/>
      <c r="O837" s="11"/>
      <c r="P837" s="9"/>
      <c r="Q837" s="10"/>
      <c r="R837" s="3"/>
      <c r="S837" s="3"/>
      <c r="T837" s="3"/>
      <c r="U837" s="33"/>
      <c r="V837" s="9"/>
      <c r="W837" s="13"/>
      <c r="X837" s="10"/>
      <c r="Y837" s="4"/>
      <c r="Z837" s="4"/>
      <c r="AA837" s="4"/>
      <c r="AB837" s="4"/>
      <c r="AC837" s="3"/>
      <c r="AD837" s="29"/>
    </row>
    <row r="838" spans="1:30" ht="24.95" customHeight="1" x14ac:dyDescent="0.2">
      <c r="A838" s="23" t="str">
        <f t="shared" si="63"/>
        <v>||||||</v>
      </c>
      <c r="B838" s="23" t="str">
        <f t="shared" si="64"/>
        <v>||||</v>
      </c>
      <c r="C838" s="28" t="str">
        <f t="shared" si="65"/>
        <v>|</v>
      </c>
      <c r="D838" s="10"/>
      <c r="E838" s="10"/>
      <c r="F838" s="36"/>
      <c r="G838" s="10"/>
      <c r="H838" s="10"/>
      <c r="I838" s="36"/>
      <c r="J838" s="10"/>
      <c r="K838" s="10"/>
      <c r="L838" s="10"/>
      <c r="M838" s="11"/>
      <c r="N838" s="10"/>
      <c r="O838" s="11"/>
      <c r="P838" s="9"/>
      <c r="Q838" s="10"/>
      <c r="R838" s="3"/>
      <c r="S838" s="3"/>
      <c r="T838" s="3"/>
      <c r="U838" s="33"/>
      <c r="V838" s="9"/>
      <c r="W838" s="13"/>
      <c r="X838" s="10"/>
      <c r="Y838" s="4"/>
      <c r="Z838" s="4"/>
      <c r="AA838" s="4"/>
      <c r="AB838" s="4"/>
      <c r="AC838" s="3"/>
      <c r="AD838" s="29"/>
    </row>
    <row r="839" spans="1:30" ht="24.95" customHeight="1" x14ac:dyDescent="0.2">
      <c r="A839" s="23" t="str">
        <f t="shared" si="63"/>
        <v>||||||</v>
      </c>
      <c r="B839" s="23" t="str">
        <f t="shared" si="64"/>
        <v>||||</v>
      </c>
      <c r="C839" s="28" t="str">
        <f t="shared" si="65"/>
        <v>|</v>
      </c>
      <c r="D839" s="10"/>
      <c r="E839" s="10"/>
      <c r="F839" s="36"/>
      <c r="G839" s="10"/>
      <c r="H839" s="10"/>
      <c r="I839" s="36"/>
      <c r="J839" s="10"/>
      <c r="K839" s="10"/>
      <c r="L839" s="10"/>
      <c r="M839" s="11"/>
      <c r="N839" s="10"/>
      <c r="O839" s="11"/>
      <c r="P839" s="9"/>
      <c r="Q839" s="10"/>
      <c r="R839" s="3"/>
      <c r="S839" s="3"/>
      <c r="T839" s="3"/>
      <c r="U839" s="33"/>
      <c r="V839" s="9"/>
      <c r="W839" s="13"/>
      <c r="X839" s="10"/>
      <c r="Y839" s="4"/>
      <c r="Z839" s="4"/>
      <c r="AA839" s="4"/>
      <c r="AB839" s="4"/>
      <c r="AC839" s="3"/>
      <c r="AD839" s="29"/>
    </row>
    <row r="840" spans="1:30" ht="24.95" customHeight="1" x14ac:dyDescent="0.2">
      <c r="A840" s="23" t="str">
        <f t="shared" si="63"/>
        <v>||||||</v>
      </c>
      <c r="B840" s="23" t="str">
        <f t="shared" si="64"/>
        <v>||||</v>
      </c>
      <c r="C840" s="28" t="str">
        <f t="shared" si="65"/>
        <v>|</v>
      </c>
      <c r="D840" s="10"/>
      <c r="E840" s="10"/>
      <c r="F840" s="36"/>
      <c r="G840" s="10"/>
      <c r="H840" s="10"/>
      <c r="I840" s="36"/>
      <c r="J840" s="10"/>
      <c r="K840" s="10"/>
      <c r="L840" s="10"/>
      <c r="M840" s="11"/>
      <c r="N840" s="10"/>
      <c r="O840" s="11"/>
      <c r="P840" s="9"/>
      <c r="Q840" s="10"/>
      <c r="R840" s="3"/>
      <c r="S840" s="3"/>
      <c r="T840" s="3"/>
      <c r="U840" s="33"/>
      <c r="V840" s="9"/>
      <c r="W840" s="13"/>
      <c r="X840" s="10"/>
      <c r="Y840" s="4"/>
      <c r="Z840" s="4"/>
      <c r="AA840" s="4"/>
      <c r="AB840" s="4"/>
      <c r="AC840" s="3"/>
      <c r="AD840" s="29"/>
    </row>
    <row r="841" spans="1:30" ht="24.95" customHeight="1" x14ac:dyDescent="0.2">
      <c r="A841" s="23" t="str">
        <f t="shared" si="63"/>
        <v>||||||</v>
      </c>
      <c r="B841" s="23" t="str">
        <f t="shared" si="64"/>
        <v>||||</v>
      </c>
      <c r="C841" s="28" t="str">
        <f t="shared" si="65"/>
        <v>|</v>
      </c>
      <c r="D841" s="10"/>
      <c r="E841" s="10"/>
      <c r="F841" s="36"/>
      <c r="G841" s="10"/>
      <c r="H841" s="10"/>
      <c r="I841" s="36"/>
      <c r="J841" s="10"/>
      <c r="K841" s="10"/>
      <c r="L841" s="10"/>
      <c r="M841" s="11"/>
      <c r="N841" s="10"/>
      <c r="O841" s="11"/>
      <c r="P841" s="9"/>
      <c r="Q841" s="10"/>
      <c r="R841" s="3"/>
      <c r="S841" s="3"/>
      <c r="T841" s="3"/>
      <c r="U841" s="33"/>
      <c r="V841" s="9"/>
      <c r="W841" s="13"/>
      <c r="X841" s="10"/>
      <c r="Y841" s="4"/>
      <c r="Z841" s="4"/>
      <c r="AA841" s="4"/>
      <c r="AB841" s="4"/>
      <c r="AC841" s="3"/>
      <c r="AD841" s="29"/>
    </row>
    <row r="842" spans="1:30" ht="24.95" customHeight="1" x14ac:dyDescent="0.2">
      <c r="A842" s="23" t="str">
        <f t="shared" si="63"/>
        <v>||||||</v>
      </c>
      <c r="B842" s="23" t="str">
        <f t="shared" si="64"/>
        <v>||||</v>
      </c>
      <c r="C842" s="28" t="str">
        <f t="shared" si="65"/>
        <v>|</v>
      </c>
      <c r="D842" s="10"/>
      <c r="E842" s="10"/>
      <c r="F842" s="36"/>
      <c r="G842" s="10"/>
      <c r="H842" s="10"/>
      <c r="I842" s="36"/>
      <c r="J842" s="10"/>
      <c r="K842" s="10"/>
      <c r="L842" s="10"/>
      <c r="M842" s="11"/>
      <c r="N842" s="10"/>
      <c r="O842" s="11"/>
      <c r="P842" s="9"/>
      <c r="Q842" s="10"/>
      <c r="R842" s="3"/>
      <c r="S842" s="3"/>
      <c r="T842" s="3"/>
      <c r="U842" s="33"/>
      <c r="V842" s="9"/>
      <c r="W842" s="13"/>
      <c r="X842" s="10"/>
      <c r="Y842" s="4"/>
      <c r="Z842" s="4"/>
      <c r="AA842" s="4"/>
      <c r="AB842" s="4"/>
      <c r="AC842" s="3"/>
      <c r="AD842" s="29"/>
    </row>
    <row r="843" spans="1:30" ht="24.95" customHeight="1" x14ac:dyDescent="0.2">
      <c r="A843" s="23" t="str">
        <f t="shared" si="63"/>
        <v>||||||</v>
      </c>
      <c r="B843" s="23" t="str">
        <f t="shared" si="64"/>
        <v>||||</v>
      </c>
      <c r="C843" s="28" t="str">
        <f t="shared" si="65"/>
        <v>|</v>
      </c>
      <c r="D843" s="10"/>
      <c r="E843" s="10"/>
      <c r="F843" s="36"/>
      <c r="G843" s="10"/>
      <c r="H843" s="10"/>
      <c r="I843" s="36"/>
      <c r="J843" s="10"/>
      <c r="K843" s="10"/>
      <c r="L843" s="10"/>
      <c r="M843" s="11"/>
      <c r="N843" s="10"/>
      <c r="O843" s="11"/>
      <c r="P843" s="9"/>
      <c r="Q843" s="10"/>
      <c r="R843" s="3"/>
      <c r="S843" s="3"/>
      <c r="T843" s="3"/>
      <c r="U843" s="33"/>
      <c r="V843" s="9"/>
      <c r="W843" s="13"/>
      <c r="X843" s="10"/>
      <c r="Y843" s="4"/>
      <c r="Z843" s="4"/>
      <c r="AA843" s="4"/>
      <c r="AB843" s="4"/>
      <c r="AC843" s="3"/>
      <c r="AD843" s="29"/>
    </row>
    <row r="844" spans="1:30" ht="24.95" customHeight="1" x14ac:dyDescent="0.2">
      <c r="A844" s="23" t="str">
        <f t="shared" si="63"/>
        <v>||||||</v>
      </c>
      <c r="B844" s="23" t="str">
        <f t="shared" si="64"/>
        <v>||||</v>
      </c>
      <c r="C844" s="28" t="str">
        <f t="shared" si="65"/>
        <v>|</v>
      </c>
      <c r="D844" s="10"/>
      <c r="E844" s="10"/>
      <c r="F844" s="36"/>
      <c r="G844" s="10"/>
      <c r="H844" s="10"/>
      <c r="I844" s="36"/>
      <c r="J844" s="10"/>
      <c r="K844" s="10"/>
      <c r="L844" s="10"/>
      <c r="M844" s="11"/>
      <c r="N844" s="10"/>
      <c r="O844" s="11"/>
      <c r="P844" s="9"/>
      <c r="Q844" s="10"/>
      <c r="R844" s="3"/>
      <c r="S844" s="3"/>
      <c r="T844" s="3"/>
      <c r="U844" s="33"/>
      <c r="V844" s="9"/>
      <c r="W844" s="13"/>
      <c r="X844" s="10"/>
      <c r="Y844" s="4"/>
      <c r="Z844" s="4"/>
      <c r="AA844" s="4"/>
      <c r="AB844" s="4"/>
      <c r="AC844" s="3"/>
      <c r="AD844" s="29"/>
    </row>
    <row r="845" spans="1:30" ht="24.95" customHeight="1" x14ac:dyDescent="0.2">
      <c r="A845" s="23" t="str">
        <f t="shared" si="63"/>
        <v>||||||</v>
      </c>
      <c r="B845" s="23" t="str">
        <f t="shared" si="64"/>
        <v>||||</v>
      </c>
      <c r="C845" s="28" t="str">
        <f t="shared" si="65"/>
        <v>|</v>
      </c>
      <c r="D845" s="10"/>
      <c r="E845" s="10"/>
      <c r="F845" s="36"/>
      <c r="G845" s="10"/>
      <c r="H845" s="10"/>
      <c r="I845" s="36"/>
      <c r="J845" s="10"/>
      <c r="K845" s="10"/>
      <c r="L845" s="10"/>
      <c r="M845" s="11"/>
      <c r="N845" s="10"/>
      <c r="O845" s="11"/>
      <c r="P845" s="9"/>
      <c r="Q845" s="10"/>
      <c r="R845" s="3"/>
      <c r="S845" s="3"/>
      <c r="T845" s="3"/>
      <c r="U845" s="33"/>
      <c r="V845" s="9"/>
      <c r="W845" s="13"/>
      <c r="X845" s="10"/>
      <c r="Y845" s="4"/>
      <c r="Z845" s="4"/>
      <c r="AA845" s="4"/>
      <c r="AB845" s="4"/>
      <c r="AC845" s="3"/>
      <c r="AD845" s="29"/>
    </row>
    <row r="846" spans="1:30" ht="24.95" customHeight="1" x14ac:dyDescent="0.2">
      <c r="A846" s="23" t="str">
        <f t="shared" si="63"/>
        <v>||||||</v>
      </c>
      <c r="B846" s="23" t="str">
        <f t="shared" si="64"/>
        <v>||||</v>
      </c>
      <c r="C846" s="28" t="str">
        <f t="shared" si="65"/>
        <v>|</v>
      </c>
      <c r="D846" s="10"/>
      <c r="E846" s="10"/>
      <c r="F846" s="36"/>
      <c r="G846" s="10"/>
      <c r="H846" s="10"/>
      <c r="I846" s="36"/>
      <c r="J846" s="10"/>
      <c r="K846" s="10"/>
      <c r="L846" s="10"/>
      <c r="M846" s="11"/>
      <c r="N846" s="10"/>
      <c r="O846" s="11"/>
      <c r="P846" s="9"/>
      <c r="Q846" s="10"/>
      <c r="R846" s="3"/>
      <c r="S846" s="3"/>
      <c r="T846" s="3"/>
      <c r="U846" s="33"/>
      <c r="V846" s="9"/>
      <c r="W846" s="13"/>
      <c r="X846" s="10"/>
      <c r="Y846" s="4"/>
      <c r="Z846" s="4"/>
      <c r="AA846" s="4"/>
      <c r="AB846" s="4"/>
      <c r="AC846" s="3"/>
      <c r="AD846" s="29"/>
    </row>
    <row r="847" spans="1:30" ht="24.95" customHeight="1" x14ac:dyDescent="0.2">
      <c r="A847" s="23" t="str">
        <f t="shared" si="63"/>
        <v>||||||</v>
      </c>
      <c r="B847" s="23" t="str">
        <f t="shared" si="64"/>
        <v>||||</v>
      </c>
      <c r="C847" s="28" t="str">
        <f t="shared" si="65"/>
        <v>|</v>
      </c>
      <c r="D847" s="10"/>
      <c r="E847" s="10"/>
      <c r="F847" s="36"/>
      <c r="G847" s="10"/>
      <c r="H847" s="10"/>
      <c r="I847" s="36"/>
      <c r="J847" s="10"/>
      <c r="K847" s="10"/>
      <c r="L847" s="10"/>
      <c r="M847" s="11"/>
      <c r="N847" s="10"/>
      <c r="O847" s="11"/>
      <c r="P847" s="9"/>
      <c r="Q847" s="10"/>
      <c r="R847" s="3"/>
      <c r="S847" s="3"/>
      <c r="T847" s="3"/>
      <c r="U847" s="33"/>
      <c r="V847" s="9"/>
      <c r="W847" s="13"/>
      <c r="X847" s="10"/>
      <c r="Y847" s="4"/>
      <c r="Z847" s="4"/>
      <c r="AA847" s="4"/>
      <c r="AB847" s="4"/>
      <c r="AC847" s="3"/>
      <c r="AD847" s="29"/>
    </row>
    <row r="848" spans="1:30" ht="24.95" customHeight="1" x14ac:dyDescent="0.2">
      <c r="A848" s="23" t="str">
        <f t="shared" si="63"/>
        <v>||||||</v>
      </c>
      <c r="B848" s="23" t="str">
        <f t="shared" si="64"/>
        <v>||||</v>
      </c>
      <c r="C848" s="28" t="str">
        <f t="shared" si="65"/>
        <v>|</v>
      </c>
      <c r="D848" s="10"/>
      <c r="E848" s="10"/>
      <c r="F848" s="36"/>
      <c r="G848" s="10"/>
      <c r="H848" s="10"/>
      <c r="I848" s="36"/>
      <c r="J848" s="10"/>
      <c r="K848" s="10"/>
      <c r="L848" s="10"/>
      <c r="M848" s="11"/>
      <c r="N848" s="10"/>
      <c r="O848" s="11"/>
      <c r="P848" s="9"/>
      <c r="Q848" s="10"/>
      <c r="R848" s="3"/>
      <c r="S848" s="3"/>
      <c r="T848" s="3"/>
      <c r="U848" s="33"/>
      <c r="V848" s="9"/>
      <c r="W848" s="13"/>
      <c r="X848" s="10"/>
      <c r="Y848" s="4"/>
      <c r="Z848" s="4"/>
      <c r="AA848" s="4"/>
      <c r="AB848" s="4"/>
      <c r="AC848" s="3"/>
      <c r="AD848" s="29"/>
    </row>
    <row r="849" spans="1:30" ht="24.95" customHeight="1" x14ac:dyDescent="0.2">
      <c r="A849" s="23" t="str">
        <f t="shared" si="63"/>
        <v>||||||</v>
      </c>
      <c r="B849" s="23" t="str">
        <f t="shared" si="64"/>
        <v>||||</v>
      </c>
      <c r="C849" s="28" t="str">
        <f t="shared" si="65"/>
        <v>|</v>
      </c>
      <c r="D849" s="10"/>
      <c r="E849" s="10"/>
      <c r="F849" s="36"/>
      <c r="G849" s="10"/>
      <c r="H849" s="10"/>
      <c r="I849" s="36"/>
      <c r="J849" s="10"/>
      <c r="K849" s="10"/>
      <c r="L849" s="10"/>
      <c r="M849" s="11"/>
      <c r="N849" s="10"/>
      <c r="O849" s="11"/>
      <c r="P849" s="9"/>
      <c r="Q849" s="10"/>
      <c r="R849" s="3"/>
      <c r="S849" s="3"/>
      <c r="T849" s="3"/>
      <c r="U849" s="33"/>
      <c r="V849" s="9"/>
      <c r="W849" s="13"/>
      <c r="X849" s="10"/>
      <c r="Y849" s="4"/>
      <c r="Z849" s="4"/>
      <c r="AA849" s="4"/>
      <c r="AB849" s="4"/>
      <c r="AC849" s="3"/>
      <c r="AD849" s="29"/>
    </row>
    <row r="850" spans="1:30" ht="24.95" customHeight="1" x14ac:dyDescent="0.2">
      <c r="A850" s="23" t="str">
        <f t="shared" si="63"/>
        <v>||||||</v>
      </c>
      <c r="B850" s="23" t="str">
        <f t="shared" si="64"/>
        <v>||||</v>
      </c>
      <c r="C850" s="28" t="str">
        <f t="shared" si="65"/>
        <v>|</v>
      </c>
      <c r="D850" s="10"/>
      <c r="E850" s="10"/>
      <c r="F850" s="36"/>
      <c r="G850" s="10"/>
      <c r="H850" s="10"/>
      <c r="I850" s="36"/>
      <c r="J850" s="10"/>
      <c r="K850" s="10"/>
      <c r="L850" s="10"/>
      <c r="M850" s="11"/>
      <c r="N850" s="10"/>
      <c r="O850" s="11"/>
      <c r="P850" s="9"/>
      <c r="Q850" s="10"/>
      <c r="R850" s="3"/>
      <c r="S850" s="3"/>
      <c r="T850" s="3"/>
      <c r="U850" s="33"/>
      <c r="V850" s="9"/>
      <c r="W850" s="13"/>
      <c r="X850" s="10"/>
      <c r="Y850" s="4"/>
      <c r="Z850" s="4"/>
      <c r="AA850" s="4"/>
      <c r="AB850" s="4"/>
      <c r="AC850" s="3"/>
      <c r="AD850" s="29"/>
    </row>
    <row r="851" spans="1:30" ht="24.95" customHeight="1" x14ac:dyDescent="0.2">
      <c r="A851" s="23" t="str">
        <f t="shared" si="63"/>
        <v>||||||</v>
      </c>
      <c r="B851" s="23" t="str">
        <f t="shared" si="64"/>
        <v>||||</v>
      </c>
      <c r="C851" s="28" t="str">
        <f t="shared" si="65"/>
        <v>|</v>
      </c>
      <c r="D851" s="10"/>
      <c r="E851" s="10"/>
      <c r="F851" s="36"/>
      <c r="G851" s="10"/>
      <c r="H851" s="10"/>
      <c r="I851" s="36"/>
      <c r="J851" s="10"/>
      <c r="K851" s="10"/>
      <c r="L851" s="10"/>
      <c r="M851" s="11"/>
      <c r="N851" s="10"/>
      <c r="O851" s="11"/>
      <c r="P851" s="9"/>
      <c r="Q851" s="10"/>
      <c r="R851" s="3"/>
      <c r="S851" s="3"/>
      <c r="T851" s="3"/>
      <c r="U851" s="33"/>
      <c r="V851" s="9"/>
      <c r="W851" s="13"/>
      <c r="X851" s="10"/>
      <c r="Y851" s="4"/>
      <c r="Z851" s="4"/>
      <c r="AA851" s="4"/>
      <c r="AB851" s="4"/>
      <c r="AC851" s="3"/>
      <c r="AD851" s="29"/>
    </row>
    <row r="852" spans="1:30" ht="24.95" customHeight="1" x14ac:dyDescent="0.2">
      <c r="A852" s="23" t="str">
        <f t="shared" si="63"/>
        <v>||||||</v>
      </c>
      <c r="B852" s="23" t="str">
        <f t="shared" si="64"/>
        <v>||||</v>
      </c>
      <c r="C852" s="28" t="str">
        <f t="shared" si="65"/>
        <v>|</v>
      </c>
      <c r="D852" s="10"/>
      <c r="E852" s="10"/>
      <c r="F852" s="36"/>
      <c r="G852" s="10"/>
      <c r="H852" s="10"/>
      <c r="I852" s="36"/>
      <c r="J852" s="10"/>
      <c r="K852" s="10"/>
      <c r="L852" s="10"/>
      <c r="M852" s="11"/>
      <c r="N852" s="10"/>
      <c r="O852" s="11"/>
      <c r="P852" s="9"/>
      <c r="Q852" s="10"/>
      <c r="R852" s="3"/>
      <c r="S852" s="3"/>
      <c r="T852" s="3"/>
      <c r="U852" s="33"/>
      <c r="V852" s="9"/>
      <c r="W852" s="13"/>
      <c r="X852" s="10"/>
      <c r="Y852" s="4"/>
      <c r="Z852" s="4"/>
      <c r="AA852" s="4"/>
      <c r="AB852" s="4"/>
      <c r="AC852" s="3"/>
      <c r="AD852" s="29"/>
    </row>
    <row r="853" spans="1:30" ht="24.95" customHeight="1" x14ac:dyDescent="0.2">
      <c r="A853" s="23" t="str">
        <f t="shared" si="63"/>
        <v>||||||</v>
      </c>
      <c r="B853" s="23" t="str">
        <f t="shared" si="64"/>
        <v>||||</v>
      </c>
      <c r="C853" s="28" t="str">
        <f t="shared" si="65"/>
        <v>|</v>
      </c>
      <c r="D853" s="10"/>
      <c r="E853" s="10"/>
      <c r="F853" s="36"/>
      <c r="G853" s="10"/>
      <c r="H853" s="10"/>
      <c r="I853" s="36"/>
      <c r="J853" s="10"/>
      <c r="K853" s="10"/>
      <c r="L853" s="10"/>
      <c r="M853" s="11"/>
      <c r="N853" s="10"/>
      <c r="O853" s="11"/>
      <c r="P853" s="9"/>
      <c r="Q853" s="10"/>
      <c r="R853" s="3"/>
      <c r="S853" s="3"/>
      <c r="T853" s="3"/>
      <c r="U853" s="33"/>
      <c r="V853" s="9"/>
      <c r="W853" s="13"/>
      <c r="X853" s="10"/>
      <c r="Y853" s="4"/>
      <c r="Z853" s="4"/>
      <c r="AA853" s="4"/>
      <c r="AB853" s="4"/>
      <c r="AC853" s="3"/>
      <c r="AD853" s="29"/>
    </row>
    <row r="854" spans="1:30" ht="24.95" customHeight="1" x14ac:dyDescent="0.2">
      <c r="A854" s="23" t="str">
        <f t="shared" si="63"/>
        <v>||||||</v>
      </c>
      <c r="B854" s="23" t="str">
        <f t="shared" si="64"/>
        <v>||||</v>
      </c>
      <c r="C854" s="28" t="str">
        <f t="shared" si="65"/>
        <v>|</v>
      </c>
      <c r="D854" s="10"/>
      <c r="E854" s="10"/>
      <c r="F854" s="36"/>
      <c r="G854" s="10"/>
      <c r="H854" s="10"/>
      <c r="I854" s="36"/>
      <c r="J854" s="10"/>
      <c r="K854" s="10"/>
      <c r="L854" s="10"/>
      <c r="M854" s="11"/>
      <c r="N854" s="10"/>
      <c r="O854" s="11"/>
      <c r="P854" s="9"/>
      <c r="Q854" s="10"/>
      <c r="R854" s="3"/>
      <c r="S854" s="3"/>
      <c r="T854" s="3"/>
      <c r="U854" s="33"/>
      <c r="V854" s="9"/>
      <c r="W854" s="13"/>
      <c r="X854" s="10"/>
      <c r="Y854" s="4"/>
      <c r="Z854" s="4"/>
      <c r="AA854" s="4"/>
      <c r="AB854" s="4"/>
      <c r="AC854" s="3"/>
      <c r="AD854" s="29"/>
    </row>
    <row r="855" spans="1:30" ht="24.95" customHeight="1" x14ac:dyDescent="0.2">
      <c r="A855" s="23" t="str">
        <f t="shared" si="63"/>
        <v>||||||</v>
      </c>
      <c r="B855" s="23" t="str">
        <f t="shared" si="64"/>
        <v>||||</v>
      </c>
      <c r="C855" s="28" t="str">
        <f t="shared" si="65"/>
        <v>|</v>
      </c>
      <c r="D855" s="10"/>
      <c r="E855" s="10"/>
      <c r="F855" s="36"/>
      <c r="G855" s="10"/>
      <c r="H855" s="10"/>
      <c r="I855" s="36"/>
      <c r="J855" s="10"/>
      <c r="K855" s="10"/>
      <c r="L855" s="10"/>
      <c r="M855" s="11"/>
      <c r="N855" s="10"/>
      <c r="O855" s="11"/>
      <c r="P855" s="9"/>
      <c r="Q855" s="10"/>
      <c r="R855" s="3"/>
      <c r="S855" s="3"/>
      <c r="T855" s="3"/>
      <c r="U855" s="33"/>
      <c r="V855" s="9"/>
      <c r="W855" s="13"/>
      <c r="X855" s="10"/>
      <c r="Y855" s="4"/>
      <c r="Z855" s="4"/>
      <c r="AA855" s="4"/>
      <c r="AB855" s="4"/>
      <c r="AC855" s="3"/>
      <c r="AD855" s="29"/>
    </row>
    <row r="856" spans="1:30" ht="24.95" customHeight="1" x14ac:dyDescent="0.2">
      <c r="A856" s="23" t="str">
        <f t="shared" si="63"/>
        <v>||||||</v>
      </c>
      <c r="B856" s="23" t="str">
        <f t="shared" si="64"/>
        <v>||||</v>
      </c>
      <c r="C856" s="28" t="str">
        <f t="shared" si="65"/>
        <v>|</v>
      </c>
      <c r="D856" s="10"/>
      <c r="E856" s="10"/>
      <c r="F856" s="36"/>
      <c r="G856" s="10"/>
      <c r="H856" s="10"/>
      <c r="I856" s="36"/>
      <c r="J856" s="10"/>
      <c r="K856" s="10"/>
      <c r="L856" s="10"/>
      <c r="M856" s="11"/>
      <c r="N856" s="10"/>
      <c r="O856" s="11"/>
      <c r="P856" s="9"/>
      <c r="Q856" s="10"/>
      <c r="R856" s="3"/>
      <c r="S856" s="3"/>
      <c r="T856" s="3"/>
      <c r="U856" s="33"/>
      <c r="V856" s="9"/>
      <c r="W856" s="13"/>
      <c r="X856" s="10"/>
      <c r="Y856" s="4"/>
      <c r="Z856" s="4"/>
      <c r="AA856" s="4"/>
      <c r="AB856" s="4"/>
      <c r="AC856" s="3"/>
      <c r="AD856" s="29"/>
    </row>
    <row r="857" spans="1:30" ht="24.95" customHeight="1" x14ac:dyDescent="0.2">
      <c r="A857" s="23" t="str">
        <f t="shared" si="63"/>
        <v>||||||</v>
      </c>
      <c r="B857" s="23" t="str">
        <f t="shared" si="64"/>
        <v>||||</v>
      </c>
      <c r="C857" s="28" t="str">
        <f t="shared" si="65"/>
        <v>|</v>
      </c>
      <c r="D857" s="10"/>
      <c r="E857" s="10"/>
      <c r="F857" s="36"/>
      <c r="G857" s="10"/>
      <c r="H857" s="10"/>
      <c r="I857" s="36"/>
      <c r="J857" s="10"/>
      <c r="K857" s="10"/>
      <c r="L857" s="10"/>
      <c r="M857" s="11"/>
      <c r="N857" s="10"/>
      <c r="O857" s="11"/>
      <c r="P857" s="9"/>
      <c r="Q857" s="10"/>
      <c r="R857" s="3"/>
      <c r="S857" s="3"/>
      <c r="T857" s="3"/>
      <c r="U857" s="33"/>
      <c r="V857" s="9"/>
      <c r="W857" s="13"/>
      <c r="X857" s="10"/>
      <c r="Y857" s="4"/>
      <c r="Z857" s="4"/>
      <c r="AA857" s="4"/>
      <c r="AB857" s="4"/>
      <c r="AC857" s="3"/>
      <c r="AD857" s="29"/>
    </row>
    <row r="858" spans="1:30" ht="24.95" customHeight="1" x14ac:dyDescent="0.2">
      <c r="A858" s="23" t="str">
        <f t="shared" si="63"/>
        <v>||||||</v>
      </c>
      <c r="B858" s="23" t="str">
        <f t="shared" si="64"/>
        <v>||||</v>
      </c>
      <c r="C858" s="28" t="str">
        <f t="shared" si="65"/>
        <v>|</v>
      </c>
      <c r="D858" s="10"/>
      <c r="E858" s="10"/>
      <c r="F858" s="36"/>
      <c r="G858" s="10"/>
      <c r="H858" s="10"/>
      <c r="I858" s="36"/>
      <c r="J858" s="10"/>
      <c r="K858" s="10"/>
      <c r="L858" s="10"/>
      <c r="M858" s="11"/>
      <c r="N858" s="10"/>
      <c r="O858" s="11"/>
      <c r="P858" s="9"/>
      <c r="Q858" s="10"/>
      <c r="R858" s="3"/>
      <c r="S858" s="3"/>
      <c r="T858" s="3"/>
      <c r="U858" s="33"/>
      <c r="V858" s="9"/>
      <c r="W858" s="13"/>
      <c r="X858" s="10"/>
      <c r="Y858" s="4"/>
      <c r="Z858" s="4"/>
      <c r="AA858" s="4"/>
      <c r="AB858" s="4"/>
      <c r="AC858" s="3"/>
      <c r="AD858" s="29"/>
    </row>
    <row r="859" spans="1:30" ht="24.95" customHeight="1" x14ac:dyDescent="0.2">
      <c r="A859" s="23" t="str">
        <f t="shared" si="63"/>
        <v>||||||</v>
      </c>
      <c r="B859" s="23" t="str">
        <f t="shared" si="64"/>
        <v>||||</v>
      </c>
      <c r="C859" s="28" t="str">
        <f t="shared" si="65"/>
        <v>|</v>
      </c>
      <c r="D859" s="10"/>
      <c r="E859" s="10"/>
      <c r="F859" s="36"/>
      <c r="G859" s="10"/>
      <c r="H859" s="10"/>
      <c r="I859" s="36"/>
      <c r="J859" s="10"/>
      <c r="K859" s="10"/>
      <c r="L859" s="10"/>
      <c r="M859" s="11"/>
      <c r="N859" s="10"/>
      <c r="O859" s="11"/>
      <c r="P859" s="9"/>
      <c r="Q859" s="10"/>
      <c r="R859" s="3"/>
      <c r="S859" s="3"/>
      <c r="T859" s="3"/>
      <c r="U859" s="33"/>
      <c r="V859" s="9"/>
      <c r="W859" s="13"/>
      <c r="X859" s="10"/>
      <c r="Y859" s="4"/>
      <c r="Z859" s="4"/>
      <c r="AA859" s="4"/>
      <c r="AB859" s="4"/>
      <c r="AC859" s="3"/>
      <c r="AD859" s="29"/>
    </row>
    <row r="860" spans="1:30" ht="24.95" customHeight="1" x14ac:dyDescent="0.2">
      <c r="A860" s="23" t="str">
        <f t="shared" si="63"/>
        <v>||||||</v>
      </c>
      <c r="B860" s="23" t="str">
        <f t="shared" si="64"/>
        <v>||||</v>
      </c>
      <c r="C860" s="28" t="str">
        <f t="shared" si="65"/>
        <v>|</v>
      </c>
      <c r="D860" s="10"/>
      <c r="E860" s="10"/>
      <c r="F860" s="36"/>
      <c r="G860" s="10"/>
      <c r="H860" s="10"/>
      <c r="I860" s="36"/>
      <c r="J860" s="10"/>
      <c r="K860" s="10"/>
      <c r="L860" s="10"/>
      <c r="M860" s="11"/>
      <c r="N860" s="10"/>
      <c r="O860" s="11"/>
      <c r="P860" s="9"/>
      <c r="Q860" s="10"/>
      <c r="R860" s="3"/>
      <c r="S860" s="3"/>
      <c r="T860" s="3"/>
      <c r="U860" s="33"/>
      <c r="V860" s="9"/>
      <c r="W860" s="13"/>
      <c r="X860" s="10"/>
      <c r="Y860" s="4"/>
      <c r="Z860" s="4"/>
      <c r="AA860" s="4"/>
      <c r="AB860" s="4"/>
      <c r="AC860" s="3"/>
      <c r="AD860" s="29"/>
    </row>
    <row r="861" spans="1:30" ht="24.95" customHeight="1" x14ac:dyDescent="0.2">
      <c r="A861" s="23" t="str">
        <f t="shared" si="63"/>
        <v>||||||</v>
      </c>
      <c r="B861" s="23" t="str">
        <f t="shared" si="64"/>
        <v>||||</v>
      </c>
      <c r="C861" s="28" t="str">
        <f t="shared" si="65"/>
        <v>|</v>
      </c>
      <c r="D861" s="10"/>
      <c r="E861" s="10"/>
      <c r="F861" s="36"/>
      <c r="G861" s="10"/>
      <c r="H861" s="10"/>
      <c r="I861" s="36"/>
      <c r="J861" s="10"/>
      <c r="K861" s="10"/>
      <c r="L861" s="10"/>
      <c r="M861" s="11"/>
      <c r="N861" s="10"/>
      <c r="O861" s="11"/>
      <c r="P861" s="9"/>
      <c r="Q861" s="10"/>
      <c r="R861" s="3"/>
      <c r="S861" s="3"/>
      <c r="T861" s="3"/>
      <c r="U861" s="33"/>
      <c r="V861" s="9"/>
      <c r="W861" s="13"/>
      <c r="X861" s="10"/>
      <c r="Y861" s="4"/>
      <c r="Z861" s="4"/>
      <c r="AA861" s="4"/>
      <c r="AB861" s="4"/>
      <c r="AC861" s="3"/>
      <c r="AD861" s="29"/>
    </row>
    <row r="862" spans="1:30" ht="24.95" customHeight="1" x14ac:dyDescent="0.2">
      <c r="A862" s="23" t="str">
        <f t="shared" si="63"/>
        <v>||||||</v>
      </c>
      <c r="B862" s="23" t="str">
        <f t="shared" si="64"/>
        <v>||||</v>
      </c>
      <c r="C862" s="28" t="str">
        <f t="shared" si="65"/>
        <v>|</v>
      </c>
      <c r="D862" s="10"/>
      <c r="E862" s="10"/>
      <c r="F862" s="36"/>
      <c r="G862" s="10"/>
      <c r="H862" s="10"/>
      <c r="I862" s="36"/>
      <c r="J862" s="10"/>
      <c r="K862" s="10"/>
      <c r="L862" s="10"/>
      <c r="M862" s="11"/>
      <c r="N862" s="10"/>
      <c r="O862" s="11"/>
      <c r="P862" s="9"/>
      <c r="Q862" s="10"/>
      <c r="R862" s="3"/>
      <c r="S862" s="3"/>
      <c r="T862" s="3"/>
      <c r="U862" s="33"/>
      <c r="V862" s="9"/>
      <c r="W862" s="13"/>
      <c r="X862" s="10"/>
      <c r="Y862" s="4"/>
      <c r="Z862" s="4"/>
      <c r="AA862" s="4"/>
      <c r="AB862" s="4"/>
      <c r="AC862" s="3"/>
      <c r="AD862" s="29"/>
    </row>
    <row r="863" spans="1:30" ht="24.95" customHeight="1" x14ac:dyDescent="0.2">
      <c r="A863" s="23" t="str">
        <f t="shared" si="63"/>
        <v>||||||</v>
      </c>
      <c r="B863" s="23" t="str">
        <f t="shared" si="64"/>
        <v>||||</v>
      </c>
      <c r="C863" s="28" t="str">
        <f t="shared" si="65"/>
        <v>|</v>
      </c>
      <c r="D863" s="10"/>
      <c r="E863" s="10"/>
      <c r="F863" s="36"/>
      <c r="G863" s="10"/>
      <c r="H863" s="10"/>
      <c r="I863" s="36"/>
      <c r="J863" s="10"/>
      <c r="K863" s="10"/>
      <c r="L863" s="10"/>
      <c r="M863" s="11"/>
      <c r="N863" s="10"/>
      <c r="O863" s="11"/>
      <c r="P863" s="9"/>
      <c r="Q863" s="10"/>
      <c r="R863" s="3"/>
      <c r="S863" s="3"/>
      <c r="T863" s="3"/>
      <c r="U863" s="33"/>
      <c r="V863" s="9"/>
      <c r="W863" s="13"/>
      <c r="X863" s="10"/>
      <c r="Y863" s="4"/>
      <c r="Z863" s="4"/>
      <c r="AA863" s="4"/>
      <c r="AB863" s="4"/>
      <c r="AC863" s="3"/>
      <c r="AD863" s="29"/>
    </row>
    <row r="864" spans="1:30" ht="24.95" customHeight="1" x14ac:dyDescent="0.2">
      <c r="A864" s="23" t="str">
        <f t="shared" si="63"/>
        <v>||||||</v>
      </c>
      <c r="B864" s="23" t="str">
        <f t="shared" si="64"/>
        <v>||||</v>
      </c>
      <c r="C864" s="28" t="str">
        <f t="shared" si="65"/>
        <v>|</v>
      </c>
      <c r="D864" s="10"/>
      <c r="E864" s="10"/>
      <c r="F864" s="36"/>
      <c r="G864" s="10"/>
      <c r="H864" s="10"/>
      <c r="I864" s="36"/>
      <c r="J864" s="10"/>
      <c r="K864" s="10"/>
      <c r="L864" s="10"/>
      <c r="M864" s="11"/>
      <c r="N864" s="10"/>
      <c r="O864" s="11"/>
      <c r="P864" s="9"/>
      <c r="Q864" s="10"/>
      <c r="R864" s="3"/>
      <c r="S864" s="3"/>
      <c r="T864" s="3"/>
      <c r="U864" s="33"/>
      <c r="V864" s="9"/>
      <c r="W864" s="13"/>
      <c r="X864" s="10"/>
      <c r="Y864" s="4"/>
      <c r="Z864" s="4"/>
      <c r="AA864" s="4"/>
      <c r="AB864" s="4"/>
      <c r="AC864" s="3"/>
      <c r="AD864" s="29"/>
    </row>
    <row r="865" spans="1:30" ht="24.95" customHeight="1" x14ac:dyDescent="0.2">
      <c r="A865" s="23" t="str">
        <f t="shared" si="63"/>
        <v>||||||</v>
      </c>
      <c r="B865" s="23" t="str">
        <f t="shared" si="64"/>
        <v>||||</v>
      </c>
      <c r="C865" s="28" t="str">
        <f t="shared" si="65"/>
        <v>|</v>
      </c>
      <c r="D865" s="10"/>
      <c r="E865" s="10"/>
      <c r="F865" s="36"/>
      <c r="G865" s="10"/>
      <c r="H865" s="10"/>
      <c r="I865" s="36"/>
      <c r="J865" s="10"/>
      <c r="K865" s="10"/>
      <c r="L865" s="10"/>
      <c r="M865" s="11"/>
      <c r="N865" s="10"/>
      <c r="O865" s="11"/>
      <c r="P865" s="9"/>
      <c r="Q865" s="10"/>
      <c r="R865" s="3"/>
      <c r="S865" s="3"/>
      <c r="T865" s="3"/>
      <c r="U865" s="33"/>
      <c r="V865" s="9"/>
      <c r="W865" s="13"/>
      <c r="X865" s="10"/>
      <c r="Y865" s="4"/>
      <c r="Z865" s="4"/>
      <c r="AA865" s="4"/>
      <c r="AB865" s="4"/>
      <c r="AC865" s="3"/>
      <c r="AD865" s="29"/>
    </row>
    <row r="866" spans="1:30" ht="24.95" customHeight="1" x14ac:dyDescent="0.2">
      <c r="A866" s="23" t="str">
        <f t="shared" si="63"/>
        <v>||||||</v>
      </c>
      <c r="B866" s="23" t="str">
        <f t="shared" si="64"/>
        <v>||||</v>
      </c>
      <c r="C866" s="28" t="str">
        <f t="shared" si="65"/>
        <v>|</v>
      </c>
      <c r="D866" s="10"/>
      <c r="E866" s="10"/>
      <c r="F866" s="36"/>
      <c r="G866" s="10"/>
      <c r="H866" s="10"/>
      <c r="I866" s="36"/>
      <c r="J866" s="10"/>
      <c r="K866" s="10"/>
      <c r="L866" s="10"/>
      <c r="M866" s="11"/>
      <c r="N866" s="10"/>
      <c r="O866" s="11"/>
      <c r="P866" s="9"/>
      <c r="Q866" s="10"/>
      <c r="R866" s="3"/>
      <c r="S866" s="3"/>
      <c r="T866" s="3"/>
      <c r="U866" s="33"/>
      <c r="V866" s="9"/>
      <c r="W866" s="13"/>
      <c r="X866" s="10"/>
      <c r="Y866" s="4"/>
      <c r="Z866" s="4"/>
      <c r="AA866" s="4"/>
      <c r="AB866" s="4"/>
      <c r="AC866" s="3"/>
      <c r="AD866" s="29"/>
    </row>
    <row r="867" spans="1:30" ht="24.95" customHeight="1" x14ac:dyDescent="0.2">
      <c r="A867" s="23" t="str">
        <f t="shared" si="63"/>
        <v>||||||</v>
      </c>
      <c r="B867" s="23" t="str">
        <f t="shared" si="64"/>
        <v>||||</v>
      </c>
      <c r="C867" s="28" t="str">
        <f t="shared" si="65"/>
        <v>|</v>
      </c>
      <c r="D867" s="10"/>
      <c r="E867" s="10"/>
      <c r="F867" s="36"/>
      <c r="G867" s="10"/>
      <c r="H867" s="10"/>
      <c r="I867" s="36"/>
      <c r="J867" s="10"/>
      <c r="K867" s="10"/>
      <c r="L867" s="10"/>
      <c r="M867" s="11"/>
      <c r="N867" s="10"/>
      <c r="O867" s="11"/>
      <c r="P867" s="9"/>
      <c r="Q867" s="10"/>
      <c r="R867" s="3"/>
      <c r="S867" s="3"/>
      <c r="T867" s="3"/>
      <c r="U867" s="33"/>
      <c r="V867" s="9"/>
      <c r="W867" s="13"/>
      <c r="X867" s="10"/>
      <c r="Y867" s="4"/>
      <c r="Z867" s="4"/>
      <c r="AA867" s="4"/>
      <c r="AB867" s="4"/>
      <c r="AC867" s="3"/>
      <c r="AD867" s="29"/>
    </row>
    <row r="868" spans="1:30" ht="24.95" customHeight="1" x14ac:dyDescent="0.2">
      <c r="A868" s="23" t="str">
        <f t="shared" si="63"/>
        <v>||||||</v>
      </c>
      <c r="B868" s="23" t="str">
        <f t="shared" si="64"/>
        <v>||||</v>
      </c>
      <c r="C868" s="28" t="str">
        <f t="shared" si="65"/>
        <v>|</v>
      </c>
      <c r="D868" s="10"/>
      <c r="E868" s="10"/>
      <c r="F868" s="36"/>
      <c r="G868" s="10"/>
      <c r="H868" s="10"/>
      <c r="I868" s="36"/>
      <c r="J868" s="10"/>
      <c r="K868" s="10"/>
      <c r="L868" s="10"/>
      <c r="M868" s="11"/>
      <c r="N868" s="10"/>
      <c r="O868" s="11"/>
      <c r="P868" s="9"/>
      <c r="Q868" s="10"/>
      <c r="R868" s="3"/>
      <c r="S868" s="3"/>
      <c r="T868" s="3"/>
      <c r="U868" s="33"/>
      <c r="V868" s="9"/>
      <c r="W868" s="13"/>
      <c r="X868" s="10"/>
      <c r="Y868" s="4"/>
      <c r="Z868" s="4"/>
      <c r="AA868" s="4"/>
      <c r="AB868" s="4"/>
      <c r="AC868" s="3"/>
      <c r="AD868" s="29"/>
    </row>
    <row r="869" spans="1:30" ht="24.95" customHeight="1" x14ac:dyDescent="0.2">
      <c r="A869" s="23" t="str">
        <f t="shared" si="63"/>
        <v>||||||</v>
      </c>
      <c r="B869" s="23" t="str">
        <f t="shared" si="64"/>
        <v>||||</v>
      </c>
      <c r="C869" s="28" t="str">
        <f t="shared" si="65"/>
        <v>|</v>
      </c>
      <c r="D869" s="10"/>
      <c r="E869" s="10"/>
      <c r="F869" s="36"/>
      <c r="G869" s="10"/>
      <c r="H869" s="10"/>
      <c r="I869" s="36"/>
      <c r="J869" s="10"/>
      <c r="K869" s="10"/>
      <c r="L869" s="10"/>
      <c r="M869" s="11"/>
      <c r="N869" s="10"/>
      <c r="O869" s="11"/>
      <c r="P869" s="9"/>
      <c r="Q869" s="10"/>
      <c r="R869" s="3"/>
      <c r="S869" s="3"/>
      <c r="T869" s="3"/>
      <c r="U869" s="33"/>
      <c r="V869" s="9"/>
      <c r="W869" s="13"/>
      <c r="X869" s="10"/>
      <c r="Y869" s="4"/>
      <c r="Z869" s="4"/>
      <c r="AA869" s="4"/>
      <c r="AB869" s="4"/>
      <c r="AC869" s="3"/>
      <c r="AD869" s="29"/>
    </row>
    <row r="870" spans="1:30" ht="24.95" customHeight="1" x14ac:dyDescent="0.2">
      <c r="A870" s="23" t="str">
        <f t="shared" si="63"/>
        <v>||||||</v>
      </c>
      <c r="B870" s="23" t="str">
        <f t="shared" si="64"/>
        <v>||||</v>
      </c>
      <c r="C870" s="28" t="str">
        <f t="shared" si="65"/>
        <v>|</v>
      </c>
      <c r="D870" s="10"/>
      <c r="E870" s="10"/>
      <c r="F870" s="36"/>
      <c r="G870" s="10"/>
      <c r="H870" s="10"/>
      <c r="I870" s="36"/>
      <c r="J870" s="10"/>
      <c r="K870" s="10"/>
      <c r="L870" s="10"/>
      <c r="M870" s="11"/>
      <c r="N870" s="10"/>
      <c r="O870" s="11"/>
      <c r="P870" s="9"/>
      <c r="Q870" s="10"/>
      <c r="R870" s="3"/>
      <c r="S870" s="3"/>
      <c r="T870" s="3"/>
      <c r="U870" s="33"/>
      <c r="V870" s="9"/>
      <c r="W870" s="13"/>
      <c r="X870" s="10"/>
      <c r="Y870" s="4"/>
      <c r="Z870" s="4"/>
      <c r="AA870" s="4"/>
      <c r="AB870" s="4"/>
      <c r="AC870" s="3"/>
      <c r="AD870" s="29"/>
    </row>
    <row r="871" spans="1:30" ht="24.95" customHeight="1" x14ac:dyDescent="0.2">
      <c r="A871" s="23" t="str">
        <f t="shared" si="63"/>
        <v>||||||</v>
      </c>
      <c r="B871" s="23" t="str">
        <f t="shared" si="64"/>
        <v>||||</v>
      </c>
      <c r="C871" s="28" t="str">
        <f t="shared" si="65"/>
        <v>|</v>
      </c>
      <c r="D871" s="10"/>
      <c r="E871" s="10"/>
      <c r="F871" s="36"/>
      <c r="G871" s="10"/>
      <c r="H871" s="10"/>
      <c r="I871" s="36"/>
      <c r="J871" s="10"/>
      <c r="K871" s="10"/>
      <c r="L871" s="10"/>
      <c r="M871" s="11"/>
      <c r="N871" s="10"/>
      <c r="O871" s="11"/>
      <c r="P871" s="9"/>
      <c r="Q871" s="10"/>
      <c r="R871" s="3"/>
      <c r="S871" s="3"/>
      <c r="T871" s="3"/>
      <c r="U871" s="33"/>
      <c r="V871" s="9"/>
      <c r="W871" s="13"/>
      <c r="X871" s="10"/>
      <c r="Y871" s="4"/>
      <c r="Z871" s="4"/>
      <c r="AA871" s="4"/>
      <c r="AB871" s="4"/>
      <c r="AC871" s="3"/>
      <c r="AD871" s="29"/>
    </row>
    <row r="872" spans="1:30" ht="24.95" customHeight="1" x14ac:dyDescent="0.2">
      <c r="A872" s="23" t="str">
        <f t="shared" si="63"/>
        <v>||||||</v>
      </c>
      <c r="B872" s="23" t="str">
        <f t="shared" si="64"/>
        <v>||||</v>
      </c>
      <c r="C872" s="28" t="str">
        <f t="shared" si="65"/>
        <v>|</v>
      </c>
      <c r="D872" s="10"/>
      <c r="E872" s="10"/>
      <c r="F872" s="36"/>
      <c r="G872" s="10"/>
      <c r="H872" s="10"/>
      <c r="I872" s="36"/>
      <c r="J872" s="10"/>
      <c r="K872" s="10"/>
      <c r="L872" s="10"/>
      <c r="M872" s="11"/>
      <c r="N872" s="10"/>
      <c r="O872" s="11"/>
      <c r="P872" s="9"/>
      <c r="Q872" s="10"/>
      <c r="R872" s="3"/>
      <c r="S872" s="3"/>
      <c r="T872" s="3"/>
      <c r="U872" s="33"/>
      <c r="V872" s="9"/>
      <c r="W872" s="13"/>
      <c r="X872" s="10"/>
      <c r="Y872" s="4"/>
      <c r="Z872" s="4"/>
      <c r="AA872" s="4"/>
      <c r="AB872" s="4"/>
      <c r="AC872" s="3"/>
      <c r="AD872" s="29"/>
    </row>
    <row r="873" spans="1:30" ht="24.95" customHeight="1" x14ac:dyDescent="0.2">
      <c r="A873" s="23" t="str">
        <f t="shared" si="63"/>
        <v>||||||</v>
      </c>
      <c r="B873" s="23" t="str">
        <f t="shared" si="64"/>
        <v>||||</v>
      </c>
      <c r="C873" s="28" t="str">
        <f t="shared" si="65"/>
        <v>|</v>
      </c>
      <c r="D873" s="10"/>
      <c r="E873" s="10"/>
      <c r="F873" s="36"/>
      <c r="G873" s="10"/>
      <c r="H873" s="10"/>
      <c r="I873" s="36"/>
      <c r="J873" s="10"/>
      <c r="K873" s="10"/>
      <c r="L873" s="10"/>
      <c r="M873" s="11"/>
      <c r="N873" s="10"/>
      <c r="O873" s="11"/>
      <c r="P873" s="9"/>
      <c r="Q873" s="10"/>
      <c r="R873" s="3"/>
      <c r="S873" s="3"/>
      <c r="T873" s="3"/>
      <c r="U873" s="33"/>
      <c r="V873" s="9"/>
      <c r="W873" s="13"/>
      <c r="X873" s="10"/>
      <c r="Y873" s="4"/>
      <c r="Z873" s="4"/>
      <c r="AA873" s="4"/>
      <c r="AB873" s="4"/>
      <c r="AC873" s="3"/>
      <c r="AD873" s="29"/>
    </row>
    <row r="874" spans="1:30" ht="24.95" customHeight="1" x14ac:dyDescent="0.2">
      <c r="A874" s="23" t="str">
        <f t="shared" si="63"/>
        <v>||||||</v>
      </c>
      <c r="B874" s="23" t="str">
        <f t="shared" si="64"/>
        <v>||||</v>
      </c>
      <c r="C874" s="28" t="str">
        <f t="shared" si="65"/>
        <v>|</v>
      </c>
      <c r="D874" s="10"/>
      <c r="E874" s="10"/>
      <c r="F874" s="36"/>
      <c r="G874" s="10"/>
      <c r="H874" s="10"/>
      <c r="I874" s="36"/>
      <c r="J874" s="10"/>
      <c r="K874" s="10"/>
      <c r="L874" s="10"/>
      <c r="M874" s="11"/>
      <c r="N874" s="10"/>
      <c r="O874" s="11"/>
      <c r="P874" s="9"/>
      <c r="Q874" s="10"/>
      <c r="R874" s="3"/>
      <c r="S874" s="3"/>
      <c r="T874" s="3"/>
      <c r="U874" s="33"/>
      <c r="V874" s="9"/>
      <c r="W874" s="13"/>
      <c r="X874" s="10"/>
      <c r="Y874" s="4"/>
      <c r="Z874" s="4"/>
      <c r="AA874" s="4"/>
      <c r="AB874" s="4"/>
      <c r="AC874" s="3"/>
      <c r="AD874" s="29"/>
    </row>
    <row r="875" spans="1:30" ht="24.95" customHeight="1" x14ac:dyDescent="0.2">
      <c r="A875" s="23" t="str">
        <f t="shared" si="63"/>
        <v>||||||</v>
      </c>
      <c r="B875" s="23" t="str">
        <f t="shared" si="64"/>
        <v>||||</v>
      </c>
      <c r="C875" s="28" t="str">
        <f t="shared" si="65"/>
        <v>|</v>
      </c>
      <c r="D875" s="10"/>
      <c r="E875" s="10"/>
      <c r="F875" s="36"/>
      <c r="G875" s="10"/>
      <c r="H875" s="10"/>
      <c r="I875" s="36"/>
      <c r="J875" s="10"/>
      <c r="K875" s="10"/>
      <c r="L875" s="10"/>
      <c r="M875" s="11"/>
      <c r="N875" s="10"/>
      <c r="O875" s="11"/>
      <c r="P875" s="9"/>
      <c r="Q875" s="10"/>
      <c r="R875" s="3"/>
      <c r="S875" s="3"/>
      <c r="T875" s="3"/>
      <c r="U875" s="33"/>
      <c r="V875" s="9"/>
      <c r="W875" s="13"/>
      <c r="X875" s="10"/>
      <c r="Y875" s="4"/>
      <c r="Z875" s="4"/>
      <c r="AA875" s="4"/>
      <c r="AB875" s="4"/>
      <c r="AC875" s="3"/>
      <c r="AD875" s="29"/>
    </row>
    <row r="876" spans="1:30" ht="24.95" customHeight="1" x14ac:dyDescent="0.2">
      <c r="A876" s="23" t="str">
        <f t="shared" si="63"/>
        <v>||||||</v>
      </c>
      <c r="B876" s="23" t="str">
        <f t="shared" si="64"/>
        <v>||||</v>
      </c>
      <c r="C876" s="28" t="str">
        <f t="shared" si="65"/>
        <v>|</v>
      </c>
      <c r="D876" s="10"/>
      <c r="E876" s="10"/>
      <c r="F876" s="36"/>
      <c r="G876" s="10"/>
      <c r="H876" s="10"/>
      <c r="I876" s="36"/>
      <c r="J876" s="10"/>
      <c r="K876" s="10"/>
      <c r="L876" s="10"/>
      <c r="M876" s="11"/>
      <c r="N876" s="10"/>
      <c r="O876" s="11"/>
      <c r="P876" s="9"/>
      <c r="Q876" s="10"/>
      <c r="R876" s="3"/>
      <c r="S876" s="3"/>
      <c r="T876" s="3"/>
      <c r="U876" s="33"/>
      <c r="V876" s="9"/>
      <c r="W876" s="13"/>
      <c r="X876" s="10"/>
      <c r="Y876" s="4"/>
      <c r="Z876" s="4"/>
      <c r="AA876" s="4"/>
      <c r="AB876" s="4"/>
      <c r="AC876" s="3"/>
      <c r="AD876" s="29"/>
    </row>
    <row r="877" spans="1:30" ht="24.95" customHeight="1" x14ac:dyDescent="0.2">
      <c r="A877" s="23" t="str">
        <f t="shared" si="63"/>
        <v>||||||</v>
      </c>
      <c r="B877" s="23" t="str">
        <f t="shared" si="64"/>
        <v>||||</v>
      </c>
      <c r="C877" s="28" t="str">
        <f t="shared" si="65"/>
        <v>|</v>
      </c>
      <c r="D877" s="10"/>
      <c r="E877" s="10"/>
      <c r="F877" s="36"/>
      <c r="G877" s="10"/>
      <c r="H877" s="10"/>
      <c r="I877" s="36"/>
      <c r="J877" s="10"/>
      <c r="K877" s="10"/>
      <c r="L877" s="10"/>
      <c r="M877" s="11"/>
      <c r="N877" s="10"/>
      <c r="O877" s="11"/>
      <c r="P877" s="9"/>
      <c r="Q877" s="10"/>
      <c r="R877" s="3"/>
      <c r="S877" s="3"/>
      <c r="T877" s="3"/>
      <c r="U877" s="33"/>
      <c r="V877" s="9"/>
      <c r="W877" s="13"/>
      <c r="X877" s="10"/>
      <c r="Y877" s="4"/>
      <c r="Z877" s="4"/>
      <c r="AA877" s="4"/>
      <c r="AB877" s="4"/>
      <c r="AC877" s="3"/>
      <c r="AD877" s="29"/>
    </row>
    <row r="878" spans="1:30" ht="24.95" customHeight="1" x14ac:dyDescent="0.2">
      <c r="A878" s="23" t="str">
        <f t="shared" si="63"/>
        <v>||||||</v>
      </c>
      <c r="B878" s="23" t="str">
        <f t="shared" si="64"/>
        <v>||||</v>
      </c>
      <c r="C878" s="28" t="str">
        <f t="shared" si="65"/>
        <v>|</v>
      </c>
      <c r="D878" s="10"/>
      <c r="E878" s="10"/>
      <c r="F878" s="36"/>
      <c r="G878" s="10"/>
      <c r="H878" s="10"/>
      <c r="I878" s="36"/>
      <c r="J878" s="10"/>
      <c r="K878" s="10"/>
      <c r="L878" s="10"/>
      <c r="M878" s="11"/>
      <c r="N878" s="10"/>
      <c r="O878" s="11"/>
      <c r="P878" s="9"/>
      <c r="Q878" s="10"/>
      <c r="R878" s="3"/>
      <c r="S878" s="3"/>
      <c r="T878" s="3"/>
      <c r="U878" s="33"/>
      <c r="V878" s="9"/>
      <c r="W878" s="13"/>
      <c r="X878" s="10"/>
      <c r="Y878" s="4"/>
      <c r="Z878" s="4"/>
      <c r="AA878" s="4"/>
      <c r="AB878" s="4"/>
      <c r="AC878" s="3"/>
      <c r="AD878" s="29"/>
    </row>
    <row r="879" spans="1:30" ht="24.95" customHeight="1" x14ac:dyDescent="0.2">
      <c r="A879" s="23" t="str">
        <f t="shared" si="63"/>
        <v>||||||</v>
      </c>
      <c r="B879" s="23" t="str">
        <f t="shared" si="64"/>
        <v>||||</v>
      </c>
      <c r="C879" s="28" t="str">
        <f t="shared" si="65"/>
        <v>|</v>
      </c>
      <c r="D879" s="10"/>
      <c r="E879" s="10"/>
      <c r="F879" s="36"/>
      <c r="G879" s="10"/>
      <c r="H879" s="10"/>
      <c r="I879" s="36"/>
      <c r="J879" s="10"/>
      <c r="K879" s="10"/>
      <c r="L879" s="10"/>
      <c r="M879" s="11"/>
      <c r="N879" s="10"/>
      <c r="O879" s="11"/>
      <c r="P879" s="9"/>
      <c r="Q879" s="10"/>
      <c r="R879" s="3"/>
      <c r="S879" s="3"/>
      <c r="T879" s="3"/>
      <c r="U879" s="33"/>
      <c r="V879" s="9"/>
      <c r="W879" s="13"/>
      <c r="X879" s="10"/>
      <c r="Y879" s="4"/>
      <c r="Z879" s="4"/>
      <c r="AA879" s="4"/>
      <c r="AB879" s="4"/>
      <c r="AC879" s="3"/>
      <c r="AD879" s="29"/>
    </row>
    <row r="880" spans="1:30" ht="24.95" customHeight="1" x14ac:dyDescent="0.2">
      <c r="A880" s="23" t="str">
        <f t="shared" si="63"/>
        <v>||||||</v>
      </c>
      <c r="B880" s="23" t="str">
        <f t="shared" si="64"/>
        <v>||||</v>
      </c>
      <c r="C880" s="28" t="str">
        <f t="shared" si="65"/>
        <v>|</v>
      </c>
      <c r="D880" s="10"/>
      <c r="E880" s="10"/>
      <c r="F880" s="36"/>
      <c r="G880" s="10"/>
      <c r="H880" s="10"/>
      <c r="I880" s="36"/>
      <c r="J880" s="10"/>
      <c r="K880" s="10"/>
      <c r="L880" s="10"/>
      <c r="M880" s="11"/>
      <c r="N880" s="10"/>
      <c r="O880" s="11"/>
      <c r="P880" s="9"/>
      <c r="Q880" s="10"/>
      <c r="R880" s="3"/>
      <c r="S880" s="3"/>
      <c r="T880" s="3"/>
      <c r="U880" s="33"/>
      <c r="V880" s="9"/>
      <c r="W880" s="13"/>
      <c r="X880" s="10"/>
      <c r="Y880" s="4"/>
      <c r="Z880" s="4"/>
      <c r="AA880" s="4"/>
      <c r="AB880" s="4"/>
      <c r="AC880" s="3"/>
      <c r="AD880" s="29"/>
    </row>
    <row r="881" spans="1:30" ht="24.95" customHeight="1" x14ac:dyDescent="0.2">
      <c r="A881" s="23" t="str">
        <f t="shared" si="63"/>
        <v>||||||</v>
      </c>
      <c r="B881" s="23" t="str">
        <f t="shared" si="64"/>
        <v>||||</v>
      </c>
      <c r="C881" s="28" t="str">
        <f t="shared" si="65"/>
        <v>|</v>
      </c>
      <c r="D881" s="10"/>
      <c r="E881" s="10"/>
      <c r="F881" s="36"/>
      <c r="G881" s="10"/>
      <c r="H881" s="10"/>
      <c r="I881" s="36"/>
      <c r="J881" s="10"/>
      <c r="K881" s="10"/>
      <c r="L881" s="10"/>
      <c r="M881" s="11"/>
      <c r="N881" s="10"/>
      <c r="O881" s="11"/>
      <c r="P881" s="9"/>
      <c r="Q881" s="10"/>
      <c r="R881" s="3"/>
      <c r="S881" s="3"/>
      <c r="T881" s="3"/>
      <c r="U881" s="33"/>
      <c r="V881" s="9"/>
      <c r="W881" s="13"/>
      <c r="X881" s="10"/>
      <c r="Y881" s="4"/>
      <c r="Z881" s="4"/>
      <c r="AA881" s="4"/>
      <c r="AB881" s="4"/>
      <c r="AC881" s="3"/>
      <c r="AD881" s="29"/>
    </row>
    <row r="882" spans="1:30" ht="24.95" customHeight="1" x14ac:dyDescent="0.2">
      <c r="A882" s="23" t="str">
        <f t="shared" si="63"/>
        <v>||||||</v>
      </c>
      <c r="B882" s="23" t="str">
        <f t="shared" si="64"/>
        <v>||||</v>
      </c>
      <c r="C882" s="28" t="str">
        <f t="shared" si="65"/>
        <v>|</v>
      </c>
      <c r="D882" s="10"/>
      <c r="E882" s="10"/>
      <c r="F882" s="36"/>
      <c r="G882" s="10"/>
      <c r="H882" s="10"/>
      <c r="I882" s="36"/>
      <c r="J882" s="10"/>
      <c r="K882" s="10"/>
      <c r="L882" s="10"/>
      <c r="M882" s="11"/>
      <c r="N882" s="10"/>
      <c r="O882" s="11"/>
      <c r="P882" s="9"/>
      <c r="Q882" s="10"/>
      <c r="R882" s="3"/>
      <c r="S882" s="3"/>
      <c r="T882" s="3"/>
      <c r="U882" s="33"/>
      <c r="V882" s="9"/>
      <c r="W882" s="13"/>
      <c r="X882" s="10"/>
      <c r="Y882" s="4"/>
      <c r="Z882" s="4"/>
      <c r="AA882" s="4"/>
      <c r="AB882" s="4"/>
      <c r="AC882" s="3"/>
      <c r="AD882" s="29"/>
    </row>
    <row r="883" spans="1:30" ht="24.95" customHeight="1" x14ac:dyDescent="0.2">
      <c r="A883" s="23" t="str">
        <f t="shared" si="63"/>
        <v>||||||</v>
      </c>
      <c r="B883" s="23" t="str">
        <f t="shared" si="64"/>
        <v>||||</v>
      </c>
      <c r="C883" s="28" t="str">
        <f t="shared" si="65"/>
        <v>|</v>
      </c>
      <c r="D883" s="10"/>
      <c r="E883" s="10"/>
      <c r="F883" s="36"/>
      <c r="G883" s="10"/>
      <c r="H883" s="10"/>
      <c r="I883" s="36"/>
      <c r="J883" s="10"/>
      <c r="K883" s="10"/>
      <c r="L883" s="10"/>
      <c r="M883" s="11"/>
      <c r="N883" s="10"/>
      <c r="O883" s="11"/>
      <c r="P883" s="9"/>
      <c r="Q883" s="10"/>
      <c r="R883" s="3"/>
      <c r="S883" s="3"/>
      <c r="T883" s="3"/>
      <c r="U883" s="33"/>
      <c r="V883" s="9"/>
      <c r="W883" s="13"/>
      <c r="X883" s="10"/>
      <c r="Y883" s="4"/>
      <c r="Z883" s="4"/>
      <c r="AA883" s="4"/>
      <c r="AB883" s="4"/>
      <c r="AC883" s="3"/>
      <c r="AD883" s="29"/>
    </row>
    <row r="884" spans="1:30" ht="24.95" customHeight="1" x14ac:dyDescent="0.2">
      <c r="A884" s="23" t="str">
        <f t="shared" si="63"/>
        <v>||||||</v>
      </c>
      <c r="B884" s="23" t="str">
        <f t="shared" si="64"/>
        <v>||||</v>
      </c>
      <c r="C884" s="28" t="str">
        <f t="shared" si="65"/>
        <v>|</v>
      </c>
      <c r="D884" s="10"/>
      <c r="E884" s="10"/>
      <c r="F884" s="36"/>
      <c r="G884" s="10"/>
      <c r="H884" s="10"/>
      <c r="I884" s="36"/>
      <c r="J884" s="10"/>
      <c r="K884" s="10"/>
      <c r="L884" s="10"/>
      <c r="M884" s="11"/>
      <c r="N884" s="10"/>
      <c r="O884" s="11"/>
      <c r="P884" s="9"/>
      <c r="Q884" s="10"/>
      <c r="R884" s="3"/>
      <c r="S884" s="3"/>
      <c r="T884" s="3"/>
      <c r="U884" s="33"/>
      <c r="V884" s="9"/>
      <c r="W884" s="13"/>
      <c r="X884" s="10"/>
      <c r="Y884" s="4"/>
      <c r="Z884" s="4"/>
      <c r="AA884" s="4"/>
      <c r="AB884" s="4"/>
      <c r="AC884" s="3"/>
      <c r="AD884" s="29"/>
    </row>
    <row r="885" spans="1:30" ht="24.95" customHeight="1" x14ac:dyDescent="0.2">
      <c r="A885" s="23" t="str">
        <f t="shared" si="63"/>
        <v>||||||</v>
      </c>
      <c r="B885" s="23" t="str">
        <f t="shared" si="64"/>
        <v>||||</v>
      </c>
      <c r="C885" s="28" t="str">
        <f t="shared" si="65"/>
        <v>|</v>
      </c>
      <c r="D885" s="10"/>
      <c r="E885" s="10"/>
      <c r="F885" s="36"/>
      <c r="G885" s="10"/>
      <c r="H885" s="10"/>
      <c r="I885" s="36"/>
      <c r="J885" s="10"/>
      <c r="K885" s="10"/>
      <c r="L885" s="10"/>
      <c r="M885" s="11"/>
      <c r="N885" s="10"/>
      <c r="O885" s="11"/>
      <c r="P885" s="9"/>
      <c r="Q885" s="10"/>
      <c r="R885" s="3"/>
      <c r="S885" s="3"/>
      <c r="T885" s="3"/>
      <c r="U885" s="33"/>
      <c r="V885" s="9"/>
      <c r="W885" s="13"/>
      <c r="X885" s="10"/>
      <c r="Y885" s="4"/>
      <c r="Z885" s="4"/>
      <c r="AA885" s="4"/>
      <c r="AB885" s="4"/>
      <c r="AC885" s="3"/>
      <c r="AD885" s="29"/>
    </row>
    <row r="886" spans="1:30" ht="24.95" customHeight="1" x14ac:dyDescent="0.2">
      <c r="A886" s="23" t="str">
        <f t="shared" si="63"/>
        <v>||||||</v>
      </c>
      <c r="B886" s="23" t="str">
        <f t="shared" si="64"/>
        <v>||||</v>
      </c>
      <c r="C886" s="28" t="str">
        <f t="shared" si="65"/>
        <v>|</v>
      </c>
      <c r="D886" s="10"/>
      <c r="E886" s="10"/>
      <c r="F886" s="36"/>
      <c r="G886" s="10"/>
      <c r="H886" s="10"/>
      <c r="I886" s="36"/>
      <c r="J886" s="10"/>
      <c r="K886" s="10"/>
      <c r="L886" s="10"/>
      <c r="M886" s="11"/>
      <c r="N886" s="10"/>
      <c r="O886" s="11"/>
      <c r="P886" s="9"/>
      <c r="Q886" s="10"/>
      <c r="R886" s="3"/>
      <c r="S886" s="3"/>
      <c r="T886" s="3"/>
      <c r="U886" s="33"/>
      <c r="V886" s="9"/>
      <c r="W886" s="13"/>
      <c r="X886" s="10"/>
      <c r="Y886" s="4"/>
      <c r="Z886" s="4"/>
      <c r="AA886" s="4"/>
      <c r="AB886" s="4"/>
      <c r="AC886" s="3"/>
      <c r="AD886" s="29"/>
    </row>
    <row r="887" spans="1:30" ht="24.95" customHeight="1" x14ac:dyDescent="0.2">
      <c r="A887" s="23" t="str">
        <f t="shared" si="63"/>
        <v>||||||</v>
      </c>
      <c r="B887" s="23" t="str">
        <f t="shared" si="64"/>
        <v>||||</v>
      </c>
      <c r="C887" s="28" t="str">
        <f t="shared" si="65"/>
        <v>|</v>
      </c>
      <c r="D887" s="10"/>
      <c r="E887" s="10"/>
      <c r="F887" s="36"/>
      <c r="G887" s="10"/>
      <c r="H887" s="10"/>
      <c r="I887" s="36"/>
      <c r="J887" s="10"/>
      <c r="K887" s="10"/>
      <c r="L887" s="10"/>
      <c r="M887" s="11"/>
      <c r="N887" s="10"/>
      <c r="O887" s="11"/>
      <c r="P887" s="9"/>
      <c r="Q887" s="10"/>
      <c r="R887" s="3"/>
      <c r="S887" s="3"/>
      <c r="T887" s="3"/>
      <c r="U887" s="33"/>
      <c r="V887" s="9"/>
      <c r="W887" s="13"/>
      <c r="X887" s="10"/>
      <c r="Y887" s="4"/>
      <c r="Z887" s="4"/>
      <c r="AA887" s="4"/>
      <c r="AB887" s="4"/>
      <c r="AC887" s="3"/>
      <c r="AD887" s="29"/>
    </row>
    <row r="888" spans="1:30" ht="24.95" customHeight="1" x14ac:dyDescent="0.2">
      <c r="A888" s="23" t="str">
        <f t="shared" ref="A888:A951" si="66">D888&amp;"|"&amp;E888&amp;"|"&amp;G888&amp;"|"&amp;H888&amp;"|"&amp;L888&amp;"|"&amp;N888&amp;"|"&amp;U888</f>
        <v>||||||</v>
      </c>
      <c r="B888" s="23" t="str">
        <f t="shared" ref="B888:B951" si="67">D888&amp;"|"&amp;E888&amp;"|"&amp;G888&amp;"|"&amp;H888&amp;"|"&amp;X888</f>
        <v>||||</v>
      </c>
      <c r="C888" s="28" t="str">
        <f t="shared" ref="C888:C951" si="68">E888&amp;"|"&amp;X888</f>
        <v>|</v>
      </c>
      <c r="D888" s="10"/>
      <c r="E888" s="10"/>
      <c r="F888" s="36"/>
      <c r="G888" s="10"/>
      <c r="H888" s="10"/>
      <c r="I888" s="36"/>
      <c r="J888" s="10"/>
      <c r="K888" s="10"/>
      <c r="L888" s="10"/>
      <c r="M888" s="11"/>
      <c r="N888" s="10"/>
      <c r="O888" s="11"/>
      <c r="P888" s="9"/>
      <c r="Q888" s="10"/>
      <c r="R888" s="3"/>
      <c r="S888" s="3"/>
      <c r="T888" s="3"/>
      <c r="U888" s="33"/>
      <c r="V888" s="9"/>
      <c r="W888" s="13"/>
      <c r="X888" s="10"/>
      <c r="Y888" s="4"/>
      <c r="Z888" s="4"/>
      <c r="AA888" s="4"/>
      <c r="AB888" s="4"/>
      <c r="AC888" s="3"/>
      <c r="AD888" s="29"/>
    </row>
    <row r="889" spans="1:30" ht="24.95" customHeight="1" x14ac:dyDescent="0.2">
      <c r="A889" s="23" t="str">
        <f t="shared" si="66"/>
        <v>||||||</v>
      </c>
      <c r="B889" s="23" t="str">
        <f t="shared" si="67"/>
        <v>||||</v>
      </c>
      <c r="C889" s="28" t="str">
        <f t="shared" si="68"/>
        <v>|</v>
      </c>
      <c r="D889" s="10"/>
      <c r="E889" s="10"/>
      <c r="F889" s="36"/>
      <c r="G889" s="10"/>
      <c r="H889" s="10"/>
      <c r="I889" s="36"/>
      <c r="J889" s="10"/>
      <c r="K889" s="10"/>
      <c r="L889" s="10"/>
      <c r="M889" s="11"/>
      <c r="N889" s="10"/>
      <c r="O889" s="11"/>
      <c r="P889" s="9"/>
      <c r="Q889" s="10"/>
      <c r="R889" s="3"/>
      <c r="S889" s="3"/>
      <c r="T889" s="3"/>
      <c r="U889" s="33"/>
      <c r="V889" s="9"/>
      <c r="W889" s="13"/>
      <c r="X889" s="10"/>
      <c r="Y889" s="4"/>
      <c r="Z889" s="4"/>
      <c r="AA889" s="4"/>
      <c r="AB889" s="4"/>
      <c r="AC889" s="3"/>
      <c r="AD889" s="29"/>
    </row>
    <row r="890" spans="1:30" ht="24.95" customHeight="1" x14ac:dyDescent="0.2">
      <c r="A890" s="23" t="str">
        <f t="shared" si="66"/>
        <v>||||||</v>
      </c>
      <c r="B890" s="23" t="str">
        <f t="shared" si="67"/>
        <v>||||</v>
      </c>
      <c r="C890" s="28" t="str">
        <f t="shared" si="68"/>
        <v>|</v>
      </c>
      <c r="D890" s="10"/>
      <c r="E890" s="10"/>
      <c r="F890" s="36"/>
      <c r="G890" s="10"/>
      <c r="H890" s="10"/>
      <c r="I890" s="36"/>
      <c r="J890" s="10"/>
      <c r="K890" s="10"/>
      <c r="L890" s="10"/>
      <c r="M890" s="11"/>
      <c r="N890" s="10"/>
      <c r="O890" s="11"/>
      <c r="P890" s="9"/>
      <c r="Q890" s="10"/>
      <c r="R890" s="3"/>
      <c r="S890" s="3"/>
      <c r="T890" s="3"/>
      <c r="U890" s="33"/>
      <c r="V890" s="9"/>
      <c r="W890" s="13"/>
      <c r="X890" s="10"/>
      <c r="Y890" s="4"/>
      <c r="Z890" s="4"/>
      <c r="AA890" s="4"/>
      <c r="AB890" s="4"/>
      <c r="AC890" s="3"/>
      <c r="AD890" s="29"/>
    </row>
    <row r="891" spans="1:30" ht="24.95" customHeight="1" x14ac:dyDescent="0.2">
      <c r="A891" s="23" t="str">
        <f t="shared" si="66"/>
        <v>||||||</v>
      </c>
      <c r="B891" s="23" t="str">
        <f t="shared" si="67"/>
        <v>||||</v>
      </c>
      <c r="C891" s="28" t="str">
        <f t="shared" si="68"/>
        <v>|</v>
      </c>
      <c r="D891" s="10"/>
      <c r="E891" s="10"/>
      <c r="F891" s="36"/>
      <c r="G891" s="10"/>
      <c r="H891" s="10"/>
      <c r="I891" s="36"/>
      <c r="J891" s="10"/>
      <c r="K891" s="10"/>
      <c r="L891" s="10"/>
      <c r="M891" s="11"/>
      <c r="N891" s="10"/>
      <c r="O891" s="11"/>
      <c r="P891" s="9"/>
      <c r="Q891" s="10"/>
      <c r="R891" s="3"/>
      <c r="S891" s="3"/>
      <c r="T891" s="3"/>
      <c r="U891" s="33"/>
      <c r="V891" s="9"/>
      <c r="W891" s="13"/>
      <c r="X891" s="10"/>
      <c r="Y891" s="4"/>
      <c r="Z891" s="4"/>
      <c r="AA891" s="4"/>
      <c r="AB891" s="4"/>
      <c r="AC891" s="3"/>
      <c r="AD891" s="29"/>
    </row>
    <row r="892" spans="1:30" ht="24.95" customHeight="1" x14ac:dyDescent="0.2">
      <c r="A892" s="23" t="str">
        <f t="shared" si="66"/>
        <v>||||||</v>
      </c>
      <c r="B892" s="23" t="str">
        <f t="shared" si="67"/>
        <v>||||</v>
      </c>
      <c r="C892" s="28" t="str">
        <f t="shared" si="68"/>
        <v>|</v>
      </c>
      <c r="D892" s="10"/>
      <c r="E892" s="10"/>
      <c r="F892" s="36"/>
      <c r="G892" s="10"/>
      <c r="H892" s="10"/>
      <c r="I892" s="36"/>
      <c r="J892" s="10"/>
      <c r="K892" s="10"/>
      <c r="L892" s="10"/>
      <c r="M892" s="11"/>
      <c r="N892" s="10"/>
      <c r="O892" s="11"/>
      <c r="P892" s="9"/>
      <c r="Q892" s="10"/>
      <c r="R892" s="3"/>
      <c r="S892" s="3"/>
      <c r="T892" s="3"/>
      <c r="U892" s="33"/>
      <c r="V892" s="9"/>
      <c r="W892" s="13"/>
      <c r="X892" s="10"/>
      <c r="Y892" s="4"/>
      <c r="Z892" s="4"/>
      <c r="AA892" s="4"/>
      <c r="AB892" s="4"/>
      <c r="AC892" s="3"/>
      <c r="AD892" s="29"/>
    </row>
    <row r="893" spans="1:30" ht="24.95" customHeight="1" x14ac:dyDescent="0.2">
      <c r="A893" s="23" t="str">
        <f t="shared" si="66"/>
        <v>||||||</v>
      </c>
      <c r="B893" s="23" t="str">
        <f t="shared" si="67"/>
        <v>||||</v>
      </c>
      <c r="C893" s="28" t="str">
        <f t="shared" si="68"/>
        <v>|</v>
      </c>
      <c r="D893" s="10"/>
      <c r="E893" s="10"/>
      <c r="F893" s="36"/>
      <c r="G893" s="10"/>
      <c r="H893" s="10"/>
      <c r="I893" s="36"/>
      <c r="J893" s="10"/>
      <c r="K893" s="10"/>
      <c r="L893" s="10"/>
      <c r="M893" s="11"/>
      <c r="N893" s="10"/>
      <c r="O893" s="11"/>
      <c r="P893" s="9"/>
      <c r="Q893" s="10"/>
      <c r="R893" s="3"/>
      <c r="S893" s="3"/>
      <c r="T893" s="3"/>
      <c r="U893" s="33"/>
      <c r="V893" s="9"/>
      <c r="W893" s="13"/>
      <c r="X893" s="10"/>
      <c r="Y893" s="4"/>
      <c r="Z893" s="4"/>
      <c r="AA893" s="4"/>
      <c r="AB893" s="4"/>
      <c r="AC893" s="3"/>
      <c r="AD893" s="29"/>
    </row>
    <row r="894" spans="1:30" ht="24.95" customHeight="1" x14ac:dyDescent="0.2">
      <c r="A894" s="23" t="str">
        <f t="shared" si="66"/>
        <v>||||||</v>
      </c>
      <c r="B894" s="23" t="str">
        <f t="shared" si="67"/>
        <v>||||</v>
      </c>
      <c r="C894" s="28" t="str">
        <f t="shared" si="68"/>
        <v>|</v>
      </c>
      <c r="D894" s="10"/>
      <c r="E894" s="10"/>
      <c r="F894" s="36"/>
      <c r="G894" s="10"/>
      <c r="H894" s="10"/>
      <c r="I894" s="36"/>
      <c r="J894" s="10"/>
      <c r="K894" s="10"/>
      <c r="L894" s="10"/>
      <c r="M894" s="11"/>
      <c r="N894" s="10"/>
      <c r="O894" s="11"/>
      <c r="P894" s="9"/>
      <c r="Q894" s="10"/>
      <c r="R894" s="3"/>
      <c r="S894" s="3"/>
      <c r="T894" s="3"/>
      <c r="U894" s="33"/>
      <c r="V894" s="9"/>
      <c r="W894" s="13"/>
      <c r="X894" s="10"/>
      <c r="Y894" s="4"/>
      <c r="Z894" s="4"/>
      <c r="AA894" s="4"/>
      <c r="AB894" s="4"/>
      <c r="AC894" s="3"/>
      <c r="AD894" s="29"/>
    </row>
    <row r="895" spans="1:30" ht="24.95" customHeight="1" x14ac:dyDescent="0.2">
      <c r="A895" s="23" t="str">
        <f t="shared" si="66"/>
        <v>||||||</v>
      </c>
      <c r="B895" s="23" t="str">
        <f t="shared" si="67"/>
        <v>||||</v>
      </c>
      <c r="C895" s="28" t="str">
        <f t="shared" si="68"/>
        <v>|</v>
      </c>
      <c r="D895" s="10"/>
      <c r="E895" s="10"/>
      <c r="F895" s="36"/>
      <c r="G895" s="10"/>
      <c r="H895" s="10"/>
      <c r="I895" s="36"/>
      <c r="J895" s="10"/>
      <c r="K895" s="10"/>
      <c r="L895" s="10"/>
      <c r="M895" s="11"/>
      <c r="N895" s="10"/>
      <c r="O895" s="11"/>
      <c r="P895" s="9"/>
      <c r="Q895" s="10"/>
      <c r="R895" s="3"/>
      <c r="S895" s="3"/>
      <c r="T895" s="3"/>
      <c r="U895" s="33"/>
      <c r="V895" s="9"/>
      <c r="W895" s="13"/>
      <c r="X895" s="10"/>
      <c r="Y895" s="4"/>
      <c r="Z895" s="4"/>
      <c r="AA895" s="4"/>
      <c r="AB895" s="4"/>
      <c r="AC895" s="3"/>
      <c r="AD895" s="29"/>
    </row>
    <row r="896" spans="1:30" ht="24.95" customHeight="1" x14ac:dyDescent="0.2">
      <c r="A896" s="23" t="str">
        <f t="shared" si="66"/>
        <v>||||||</v>
      </c>
      <c r="B896" s="23" t="str">
        <f t="shared" si="67"/>
        <v>||||</v>
      </c>
      <c r="C896" s="28" t="str">
        <f t="shared" si="68"/>
        <v>|</v>
      </c>
      <c r="D896" s="10"/>
      <c r="E896" s="10"/>
      <c r="F896" s="36"/>
      <c r="G896" s="10"/>
      <c r="H896" s="10"/>
      <c r="I896" s="36"/>
      <c r="J896" s="10"/>
      <c r="K896" s="10"/>
      <c r="L896" s="10"/>
      <c r="M896" s="11"/>
      <c r="N896" s="10"/>
      <c r="O896" s="11"/>
      <c r="P896" s="9"/>
      <c r="Q896" s="10"/>
      <c r="R896" s="3"/>
      <c r="S896" s="3"/>
      <c r="T896" s="3"/>
      <c r="U896" s="33"/>
      <c r="V896" s="9"/>
      <c r="W896" s="13"/>
      <c r="X896" s="10"/>
      <c r="Y896" s="4"/>
      <c r="Z896" s="4"/>
      <c r="AA896" s="4"/>
      <c r="AB896" s="4"/>
      <c r="AC896" s="3"/>
      <c r="AD896" s="29"/>
    </row>
    <row r="897" spans="1:30" ht="24.95" customHeight="1" x14ac:dyDescent="0.2">
      <c r="A897" s="23" t="str">
        <f t="shared" si="66"/>
        <v>||||||</v>
      </c>
      <c r="B897" s="23" t="str">
        <f t="shared" si="67"/>
        <v>||||</v>
      </c>
      <c r="C897" s="28" t="str">
        <f t="shared" si="68"/>
        <v>|</v>
      </c>
      <c r="D897" s="10"/>
      <c r="E897" s="10"/>
      <c r="F897" s="36"/>
      <c r="G897" s="10"/>
      <c r="H897" s="10"/>
      <c r="I897" s="36"/>
      <c r="J897" s="10"/>
      <c r="K897" s="10"/>
      <c r="L897" s="10"/>
      <c r="M897" s="11"/>
      <c r="N897" s="10"/>
      <c r="O897" s="11"/>
      <c r="P897" s="9"/>
      <c r="Q897" s="10"/>
      <c r="R897" s="3"/>
      <c r="S897" s="3"/>
      <c r="T897" s="3"/>
      <c r="U897" s="33"/>
      <c r="V897" s="9"/>
      <c r="W897" s="13"/>
      <c r="X897" s="10"/>
      <c r="Y897" s="4"/>
      <c r="Z897" s="4"/>
      <c r="AA897" s="4"/>
      <c r="AB897" s="4"/>
      <c r="AC897" s="3"/>
      <c r="AD897" s="29"/>
    </row>
    <row r="898" spans="1:30" ht="24.95" customHeight="1" x14ac:dyDescent="0.2">
      <c r="A898" s="23" t="str">
        <f t="shared" si="66"/>
        <v>||||||</v>
      </c>
      <c r="B898" s="23" t="str">
        <f t="shared" si="67"/>
        <v>||||</v>
      </c>
      <c r="C898" s="28" t="str">
        <f t="shared" si="68"/>
        <v>|</v>
      </c>
      <c r="D898" s="10"/>
      <c r="E898" s="10"/>
      <c r="F898" s="36"/>
      <c r="G898" s="10"/>
      <c r="H898" s="10"/>
      <c r="I898" s="36"/>
      <c r="J898" s="10"/>
      <c r="K898" s="10"/>
      <c r="L898" s="10"/>
      <c r="M898" s="11"/>
      <c r="N898" s="10"/>
      <c r="O898" s="11"/>
      <c r="P898" s="9"/>
      <c r="Q898" s="10"/>
      <c r="R898" s="3"/>
      <c r="S898" s="3"/>
      <c r="T898" s="3"/>
      <c r="U898" s="33"/>
      <c r="V898" s="9"/>
      <c r="W898" s="13"/>
      <c r="X898" s="10"/>
      <c r="Y898" s="4"/>
      <c r="Z898" s="4"/>
      <c r="AA898" s="4"/>
      <c r="AB898" s="4"/>
      <c r="AC898" s="3"/>
      <c r="AD898" s="29"/>
    </row>
    <row r="899" spans="1:30" ht="24.95" customHeight="1" x14ac:dyDescent="0.2">
      <c r="A899" s="23" t="str">
        <f t="shared" si="66"/>
        <v>||||||</v>
      </c>
      <c r="B899" s="23" t="str">
        <f t="shared" si="67"/>
        <v>||||</v>
      </c>
      <c r="C899" s="28" t="str">
        <f t="shared" si="68"/>
        <v>|</v>
      </c>
      <c r="D899" s="10"/>
      <c r="E899" s="10"/>
      <c r="F899" s="36"/>
      <c r="G899" s="10"/>
      <c r="H899" s="10"/>
      <c r="I899" s="36"/>
      <c r="J899" s="10"/>
      <c r="K899" s="10"/>
      <c r="L899" s="10"/>
      <c r="M899" s="11"/>
      <c r="N899" s="10"/>
      <c r="O899" s="11"/>
      <c r="P899" s="9"/>
      <c r="Q899" s="10"/>
      <c r="R899" s="3"/>
      <c r="S899" s="3"/>
      <c r="T899" s="3"/>
      <c r="U899" s="33"/>
      <c r="V899" s="9"/>
      <c r="W899" s="13"/>
      <c r="X899" s="10"/>
      <c r="Y899" s="4"/>
      <c r="Z899" s="4"/>
      <c r="AA899" s="4"/>
      <c r="AB899" s="4"/>
      <c r="AC899" s="3"/>
      <c r="AD899" s="29"/>
    </row>
    <row r="900" spans="1:30" ht="24.95" customHeight="1" x14ac:dyDescent="0.2">
      <c r="A900" s="23" t="str">
        <f t="shared" si="66"/>
        <v>||||||</v>
      </c>
      <c r="B900" s="23" t="str">
        <f t="shared" si="67"/>
        <v>||||</v>
      </c>
      <c r="C900" s="28" t="str">
        <f t="shared" si="68"/>
        <v>|</v>
      </c>
      <c r="D900" s="10"/>
      <c r="E900" s="10"/>
      <c r="F900" s="36"/>
      <c r="G900" s="10"/>
      <c r="H900" s="10"/>
      <c r="I900" s="36"/>
      <c r="J900" s="10"/>
      <c r="K900" s="10"/>
      <c r="L900" s="10"/>
      <c r="M900" s="11"/>
      <c r="N900" s="10"/>
      <c r="O900" s="11"/>
      <c r="P900" s="9"/>
      <c r="Q900" s="10"/>
      <c r="R900" s="3"/>
      <c r="S900" s="3"/>
      <c r="T900" s="3"/>
      <c r="U900" s="33"/>
      <c r="V900" s="9"/>
      <c r="W900" s="13"/>
      <c r="X900" s="10"/>
      <c r="Y900" s="4"/>
      <c r="Z900" s="4"/>
      <c r="AA900" s="4"/>
      <c r="AB900" s="4"/>
      <c r="AC900" s="3"/>
      <c r="AD900" s="29"/>
    </row>
    <row r="901" spans="1:30" ht="24.95" customHeight="1" x14ac:dyDescent="0.2">
      <c r="A901" s="23" t="str">
        <f t="shared" si="66"/>
        <v>||||||</v>
      </c>
      <c r="B901" s="23" t="str">
        <f t="shared" si="67"/>
        <v>||||</v>
      </c>
      <c r="C901" s="28" t="str">
        <f t="shared" si="68"/>
        <v>|</v>
      </c>
      <c r="D901" s="10"/>
      <c r="E901" s="10"/>
      <c r="F901" s="36"/>
      <c r="G901" s="10"/>
      <c r="H901" s="10"/>
      <c r="I901" s="36"/>
      <c r="J901" s="10"/>
      <c r="K901" s="10"/>
      <c r="L901" s="10"/>
      <c r="M901" s="11"/>
      <c r="N901" s="10"/>
      <c r="O901" s="11"/>
      <c r="P901" s="9"/>
      <c r="Q901" s="10"/>
      <c r="R901" s="3"/>
      <c r="S901" s="3"/>
      <c r="T901" s="3"/>
      <c r="U901" s="33"/>
      <c r="V901" s="9"/>
      <c r="W901" s="13"/>
      <c r="X901" s="10"/>
      <c r="Y901" s="4"/>
      <c r="Z901" s="4"/>
      <c r="AA901" s="4"/>
      <c r="AB901" s="4"/>
      <c r="AC901" s="3"/>
      <c r="AD901" s="29"/>
    </row>
    <row r="902" spans="1:30" ht="24.95" customHeight="1" x14ac:dyDescent="0.2">
      <c r="A902" s="23" t="str">
        <f t="shared" si="66"/>
        <v>||||||</v>
      </c>
      <c r="B902" s="23" t="str">
        <f t="shared" si="67"/>
        <v>||||</v>
      </c>
      <c r="C902" s="28" t="str">
        <f t="shared" si="68"/>
        <v>|</v>
      </c>
      <c r="D902" s="10"/>
      <c r="E902" s="10"/>
      <c r="F902" s="36"/>
      <c r="G902" s="10"/>
      <c r="H902" s="10"/>
      <c r="I902" s="36"/>
      <c r="J902" s="10"/>
      <c r="K902" s="10"/>
      <c r="L902" s="10"/>
      <c r="M902" s="11"/>
      <c r="N902" s="10"/>
      <c r="O902" s="11"/>
      <c r="P902" s="9"/>
      <c r="Q902" s="10"/>
      <c r="R902" s="3"/>
      <c r="S902" s="3"/>
      <c r="T902" s="3"/>
      <c r="U902" s="33"/>
      <c r="V902" s="9"/>
      <c r="W902" s="13"/>
      <c r="X902" s="10"/>
      <c r="Y902" s="4"/>
      <c r="Z902" s="4"/>
      <c r="AA902" s="4"/>
      <c r="AB902" s="4"/>
      <c r="AC902" s="3"/>
      <c r="AD902" s="29"/>
    </row>
    <row r="903" spans="1:30" ht="24.95" customHeight="1" x14ac:dyDescent="0.2">
      <c r="A903" s="23" t="str">
        <f t="shared" si="66"/>
        <v>||||||</v>
      </c>
      <c r="B903" s="23" t="str">
        <f t="shared" si="67"/>
        <v>||||</v>
      </c>
      <c r="C903" s="28" t="str">
        <f t="shared" si="68"/>
        <v>|</v>
      </c>
      <c r="D903" s="10"/>
      <c r="E903" s="10"/>
      <c r="F903" s="36"/>
      <c r="G903" s="10"/>
      <c r="H903" s="10"/>
      <c r="I903" s="36"/>
      <c r="J903" s="10"/>
      <c r="K903" s="10"/>
      <c r="L903" s="10"/>
      <c r="M903" s="11"/>
      <c r="N903" s="10"/>
      <c r="O903" s="11"/>
      <c r="P903" s="9"/>
      <c r="Q903" s="10"/>
      <c r="R903" s="3"/>
      <c r="S903" s="3"/>
      <c r="T903" s="3"/>
      <c r="U903" s="33"/>
      <c r="V903" s="9"/>
      <c r="W903" s="13"/>
      <c r="X903" s="10"/>
      <c r="Y903" s="4"/>
      <c r="Z903" s="4"/>
      <c r="AA903" s="4"/>
      <c r="AB903" s="4"/>
      <c r="AC903" s="3"/>
      <c r="AD903" s="29"/>
    </row>
    <row r="904" spans="1:30" ht="24.95" customHeight="1" x14ac:dyDescent="0.2">
      <c r="A904" s="23" t="str">
        <f t="shared" si="66"/>
        <v>||||||</v>
      </c>
      <c r="B904" s="23" t="str">
        <f t="shared" si="67"/>
        <v>||||</v>
      </c>
      <c r="C904" s="28" t="str">
        <f t="shared" si="68"/>
        <v>|</v>
      </c>
      <c r="D904" s="10"/>
      <c r="E904" s="10"/>
      <c r="F904" s="36"/>
      <c r="G904" s="10"/>
      <c r="H904" s="10"/>
      <c r="I904" s="36"/>
      <c r="J904" s="10"/>
      <c r="K904" s="10"/>
      <c r="L904" s="10"/>
      <c r="M904" s="11"/>
      <c r="N904" s="10"/>
      <c r="O904" s="11"/>
      <c r="P904" s="9"/>
      <c r="Q904" s="10"/>
      <c r="R904" s="3"/>
      <c r="S904" s="3"/>
      <c r="T904" s="3"/>
      <c r="U904" s="33"/>
      <c r="V904" s="9"/>
      <c r="W904" s="13"/>
      <c r="X904" s="10"/>
      <c r="Y904" s="4"/>
      <c r="Z904" s="4"/>
      <c r="AA904" s="4"/>
      <c r="AB904" s="4"/>
      <c r="AC904" s="3"/>
      <c r="AD904" s="29"/>
    </row>
    <row r="905" spans="1:30" ht="24.95" customHeight="1" x14ac:dyDescent="0.2">
      <c r="A905" s="23" t="str">
        <f t="shared" si="66"/>
        <v>||||||</v>
      </c>
      <c r="B905" s="23" t="str">
        <f t="shared" si="67"/>
        <v>||||</v>
      </c>
      <c r="C905" s="28" t="str">
        <f t="shared" si="68"/>
        <v>|</v>
      </c>
      <c r="D905" s="10"/>
      <c r="E905" s="10"/>
      <c r="F905" s="36"/>
      <c r="G905" s="10"/>
      <c r="H905" s="10"/>
      <c r="I905" s="36"/>
      <c r="J905" s="10"/>
      <c r="K905" s="10"/>
      <c r="L905" s="10"/>
      <c r="M905" s="11"/>
      <c r="N905" s="10"/>
      <c r="O905" s="11"/>
      <c r="P905" s="9"/>
      <c r="Q905" s="10"/>
      <c r="R905" s="3"/>
      <c r="S905" s="3"/>
      <c r="T905" s="3"/>
      <c r="U905" s="33"/>
      <c r="V905" s="9"/>
      <c r="W905" s="13"/>
      <c r="X905" s="10"/>
      <c r="Y905" s="4"/>
      <c r="Z905" s="4"/>
      <c r="AA905" s="4"/>
      <c r="AB905" s="4"/>
      <c r="AC905" s="3"/>
      <c r="AD905" s="29"/>
    </row>
    <row r="906" spans="1:30" ht="24.95" customHeight="1" x14ac:dyDescent="0.2">
      <c r="A906" s="23" t="str">
        <f t="shared" si="66"/>
        <v>||||||</v>
      </c>
      <c r="B906" s="23" t="str">
        <f t="shared" si="67"/>
        <v>||||</v>
      </c>
      <c r="C906" s="28" t="str">
        <f t="shared" si="68"/>
        <v>|</v>
      </c>
      <c r="D906" s="10"/>
      <c r="E906" s="10"/>
      <c r="F906" s="36"/>
      <c r="G906" s="10"/>
      <c r="H906" s="10"/>
      <c r="I906" s="36"/>
      <c r="J906" s="10"/>
      <c r="K906" s="10"/>
      <c r="L906" s="10"/>
      <c r="M906" s="11"/>
      <c r="N906" s="10"/>
      <c r="O906" s="11"/>
      <c r="P906" s="9"/>
      <c r="Q906" s="10"/>
      <c r="R906" s="3"/>
      <c r="S906" s="3"/>
      <c r="T906" s="3"/>
      <c r="U906" s="33"/>
      <c r="V906" s="9"/>
      <c r="W906" s="13"/>
      <c r="X906" s="10"/>
      <c r="Y906" s="4"/>
      <c r="Z906" s="4"/>
      <c r="AA906" s="4"/>
      <c r="AB906" s="4"/>
      <c r="AC906" s="3"/>
      <c r="AD906" s="29"/>
    </row>
    <row r="907" spans="1:30" ht="24.95" customHeight="1" x14ac:dyDescent="0.2">
      <c r="A907" s="23" t="str">
        <f t="shared" si="66"/>
        <v>||||||</v>
      </c>
      <c r="B907" s="23" t="str">
        <f t="shared" si="67"/>
        <v>||||</v>
      </c>
      <c r="C907" s="28" t="str">
        <f t="shared" si="68"/>
        <v>|</v>
      </c>
      <c r="D907" s="10"/>
      <c r="E907" s="10"/>
      <c r="F907" s="36"/>
      <c r="G907" s="10"/>
      <c r="H907" s="10"/>
      <c r="I907" s="36"/>
      <c r="J907" s="10"/>
      <c r="K907" s="10"/>
      <c r="L907" s="10"/>
      <c r="M907" s="11"/>
      <c r="N907" s="10"/>
      <c r="O907" s="11"/>
      <c r="P907" s="9"/>
      <c r="Q907" s="10"/>
      <c r="R907" s="3"/>
      <c r="S907" s="3"/>
      <c r="T907" s="3"/>
      <c r="U907" s="33"/>
      <c r="V907" s="9"/>
      <c r="W907" s="13"/>
      <c r="X907" s="10"/>
      <c r="Y907" s="4"/>
      <c r="Z907" s="4"/>
      <c r="AA907" s="4"/>
      <c r="AB907" s="4"/>
      <c r="AC907" s="3"/>
      <c r="AD907" s="29"/>
    </row>
    <row r="908" spans="1:30" ht="24.95" customHeight="1" x14ac:dyDescent="0.2">
      <c r="A908" s="23" t="str">
        <f t="shared" si="66"/>
        <v>||||||</v>
      </c>
      <c r="B908" s="23" t="str">
        <f t="shared" si="67"/>
        <v>||||</v>
      </c>
      <c r="C908" s="28" t="str">
        <f t="shared" si="68"/>
        <v>|</v>
      </c>
      <c r="D908" s="10"/>
      <c r="E908" s="10"/>
      <c r="F908" s="36"/>
      <c r="G908" s="10"/>
      <c r="H908" s="10"/>
      <c r="I908" s="36"/>
      <c r="J908" s="10"/>
      <c r="K908" s="10"/>
      <c r="L908" s="10"/>
      <c r="M908" s="11"/>
      <c r="N908" s="10"/>
      <c r="O908" s="11"/>
      <c r="P908" s="9"/>
      <c r="Q908" s="10"/>
      <c r="R908" s="3"/>
      <c r="S908" s="3"/>
      <c r="T908" s="3"/>
      <c r="U908" s="33"/>
      <c r="V908" s="9"/>
      <c r="W908" s="13"/>
      <c r="X908" s="10"/>
      <c r="Y908" s="4"/>
      <c r="Z908" s="4"/>
      <c r="AA908" s="4"/>
      <c r="AB908" s="4"/>
      <c r="AC908" s="3"/>
      <c r="AD908" s="29"/>
    </row>
    <row r="909" spans="1:30" ht="24.95" customHeight="1" x14ac:dyDescent="0.2">
      <c r="A909" s="23" t="str">
        <f t="shared" si="66"/>
        <v>||||||</v>
      </c>
      <c r="B909" s="23" t="str">
        <f t="shared" si="67"/>
        <v>||||</v>
      </c>
      <c r="C909" s="28" t="str">
        <f t="shared" si="68"/>
        <v>|</v>
      </c>
      <c r="D909" s="10"/>
      <c r="E909" s="10"/>
      <c r="F909" s="36"/>
      <c r="G909" s="10"/>
      <c r="H909" s="10"/>
      <c r="I909" s="36"/>
      <c r="J909" s="10"/>
      <c r="K909" s="10"/>
      <c r="L909" s="10"/>
      <c r="M909" s="11"/>
      <c r="N909" s="10"/>
      <c r="O909" s="11"/>
      <c r="P909" s="9"/>
      <c r="Q909" s="10"/>
      <c r="R909" s="3"/>
      <c r="S909" s="3"/>
      <c r="T909" s="3"/>
      <c r="U909" s="33"/>
      <c r="V909" s="9"/>
      <c r="W909" s="13"/>
      <c r="X909" s="10"/>
      <c r="Y909" s="4"/>
      <c r="Z909" s="4"/>
      <c r="AA909" s="4"/>
      <c r="AB909" s="4"/>
      <c r="AC909" s="3"/>
      <c r="AD909" s="29"/>
    </row>
    <row r="910" spans="1:30" ht="24.95" customHeight="1" x14ac:dyDescent="0.2">
      <c r="A910" s="23" t="str">
        <f t="shared" si="66"/>
        <v>||||||</v>
      </c>
      <c r="B910" s="23" t="str">
        <f t="shared" si="67"/>
        <v>||||</v>
      </c>
      <c r="C910" s="28" t="str">
        <f t="shared" si="68"/>
        <v>|</v>
      </c>
      <c r="D910" s="10"/>
      <c r="E910" s="10"/>
      <c r="F910" s="36"/>
      <c r="G910" s="10"/>
      <c r="H910" s="10"/>
      <c r="I910" s="36"/>
      <c r="J910" s="10"/>
      <c r="K910" s="10"/>
      <c r="L910" s="10"/>
      <c r="M910" s="11"/>
      <c r="N910" s="10"/>
      <c r="O910" s="11"/>
      <c r="P910" s="9"/>
      <c r="Q910" s="10"/>
      <c r="R910" s="3"/>
      <c r="S910" s="3"/>
      <c r="T910" s="3"/>
      <c r="U910" s="33"/>
      <c r="V910" s="9"/>
      <c r="W910" s="13"/>
      <c r="X910" s="10"/>
      <c r="Y910" s="4"/>
      <c r="Z910" s="4"/>
      <c r="AA910" s="4"/>
      <c r="AB910" s="4"/>
      <c r="AC910" s="3"/>
      <c r="AD910" s="29"/>
    </row>
    <row r="911" spans="1:30" ht="24.95" customHeight="1" x14ac:dyDescent="0.2">
      <c r="A911" s="23" t="str">
        <f t="shared" si="66"/>
        <v>||||||</v>
      </c>
      <c r="B911" s="23" t="str">
        <f t="shared" si="67"/>
        <v>||||</v>
      </c>
      <c r="C911" s="28" t="str">
        <f t="shared" si="68"/>
        <v>|</v>
      </c>
      <c r="D911" s="10"/>
      <c r="E911" s="10"/>
      <c r="F911" s="36"/>
      <c r="G911" s="10"/>
      <c r="H911" s="10"/>
      <c r="I911" s="36"/>
      <c r="J911" s="10"/>
      <c r="K911" s="10"/>
      <c r="L911" s="10"/>
      <c r="M911" s="11"/>
      <c r="N911" s="10"/>
      <c r="O911" s="11"/>
      <c r="P911" s="9"/>
      <c r="Q911" s="10"/>
      <c r="R911" s="3"/>
      <c r="S911" s="3"/>
      <c r="T911" s="3"/>
      <c r="U911" s="33"/>
      <c r="V911" s="9"/>
      <c r="W911" s="13"/>
      <c r="X911" s="10"/>
      <c r="Y911" s="4"/>
      <c r="Z911" s="4"/>
      <c r="AA911" s="4"/>
      <c r="AB911" s="4"/>
      <c r="AC911" s="3"/>
      <c r="AD911" s="29"/>
    </row>
    <row r="912" spans="1:30" ht="24.95" customHeight="1" x14ac:dyDescent="0.2">
      <c r="A912" s="23" t="str">
        <f t="shared" si="66"/>
        <v>||||||</v>
      </c>
      <c r="B912" s="23" t="str">
        <f t="shared" si="67"/>
        <v>||||</v>
      </c>
      <c r="C912" s="28" t="str">
        <f t="shared" si="68"/>
        <v>|</v>
      </c>
      <c r="D912" s="10"/>
      <c r="E912" s="10"/>
      <c r="F912" s="36"/>
      <c r="G912" s="10"/>
      <c r="H912" s="10"/>
      <c r="I912" s="36"/>
      <c r="J912" s="10"/>
      <c r="K912" s="10"/>
      <c r="L912" s="10"/>
      <c r="M912" s="11"/>
      <c r="N912" s="10"/>
      <c r="O912" s="11"/>
      <c r="P912" s="9"/>
      <c r="Q912" s="10"/>
      <c r="R912" s="3"/>
      <c r="S912" s="3"/>
      <c r="T912" s="3"/>
      <c r="U912" s="33"/>
      <c r="V912" s="9"/>
      <c r="W912" s="13"/>
      <c r="X912" s="10"/>
      <c r="Y912" s="4"/>
      <c r="Z912" s="4"/>
      <c r="AA912" s="4"/>
      <c r="AB912" s="4"/>
      <c r="AC912" s="3"/>
      <c r="AD912" s="29"/>
    </row>
    <row r="913" spans="1:30" ht="24.95" customHeight="1" x14ac:dyDescent="0.2">
      <c r="A913" s="23" t="str">
        <f t="shared" si="66"/>
        <v>||||||</v>
      </c>
      <c r="B913" s="23" t="str">
        <f t="shared" si="67"/>
        <v>||||</v>
      </c>
      <c r="C913" s="28" t="str">
        <f t="shared" si="68"/>
        <v>|</v>
      </c>
      <c r="D913" s="10"/>
      <c r="E913" s="10"/>
      <c r="F913" s="36"/>
      <c r="G913" s="10"/>
      <c r="H913" s="10"/>
      <c r="I913" s="36"/>
      <c r="J913" s="10"/>
      <c r="K913" s="10"/>
      <c r="L913" s="10"/>
      <c r="M913" s="11"/>
      <c r="N913" s="10"/>
      <c r="O913" s="11"/>
      <c r="P913" s="9"/>
      <c r="Q913" s="10"/>
      <c r="R913" s="3"/>
      <c r="S913" s="3"/>
      <c r="T913" s="3"/>
      <c r="U913" s="33"/>
      <c r="V913" s="9"/>
      <c r="W913" s="13"/>
      <c r="X913" s="10"/>
      <c r="Y913" s="4"/>
      <c r="Z913" s="4"/>
      <c r="AA913" s="4"/>
      <c r="AB913" s="4"/>
      <c r="AC913" s="3"/>
      <c r="AD913" s="29"/>
    </row>
    <row r="914" spans="1:30" ht="24.95" customHeight="1" x14ac:dyDescent="0.2">
      <c r="A914" s="23" t="str">
        <f t="shared" si="66"/>
        <v>||||||</v>
      </c>
      <c r="B914" s="23" t="str">
        <f t="shared" si="67"/>
        <v>||||</v>
      </c>
      <c r="C914" s="28" t="str">
        <f t="shared" si="68"/>
        <v>|</v>
      </c>
      <c r="D914" s="10"/>
      <c r="E914" s="10"/>
      <c r="F914" s="36"/>
      <c r="G914" s="10"/>
      <c r="H914" s="10"/>
      <c r="I914" s="36"/>
      <c r="J914" s="10"/>
      <c r="K914" s="10"/>
      <c r="L914" s="10"/>
      <c r="M914" s="11"/>
      <c r="N914" s="10"/>
      <c r="O914" s="11"/>
      <c r="P914" s="9"/>
      <c r="Q914" s="10"/>
      <c r="R914" s="3"/>
      <c r="S914" s="3"/>
      <c r="T914" s="3"/>
      <c r="U914" s="33"/>
      <c r="V914" s="9"/>
      <c r="W914" s="13"/>
      <c r="X914" s="10"/>
      <c r="Y914" s="4"/>
      <c r="Z914" s="4"/>
      <c r="AA914" s="4"/>
      <c r="AB914" s="4"/>
      <c r="AC914" s="3"/>
      <c r="AD914" s="29"/>
    </row>
    <row r="915" spans="1:30" ht="24.95" customHeight="1" x14ac:dyDescent="0.2">
      <c r="A915" s="23" t="str">
        <f t="shared" si="66"/>
        <v>||||||</v>
      </c>
      <c r="B915" s="23" t="str">
        <f t="shared" si="67"/>
        <v>||||</v>
      </c>
      <c r="C915" s="28" t="str">
        <f t="shared" si="68"/>
        <v>|</v>
      </c>
      <c r="D915" s="10"/>
      <c r="E915" s="10"/>
      <c r="F915" s="36"/>
      <c r="G915" s="10"/>
      <c r="H915" s="10"/>
      <c r="I915" s="36"/>
      <c r="J915" s="10"/>
      <c r="K915" s="10"/>
      <c r="L915" s="10"/>
      <c r="M915" s="11"/>
      <c r="N915" s="10"/>
      <c r="O915" s="11"/>
      <c r="P915" s="9"/>
      <c r="Q915" s="10"/>
      <c r="R915" s="3"/>
      <c r="S915" s="3"/>
      <c r="T915" s="3"/>
      <c r="U915" s="33"/>
      <c r="V915" s="9"/>
      <c r="W915" s="13"/>
      <c r="X915" s="10"/>
      <c r="Y915" s="4"/>
      <c r="Z915" s="4"/>
      <c r="AA915" s="4"/>
      <c r="AB915" s="4"/>
      <c r="AC915" s="3"/>
      <c r="AD915" s="29"/>
    </row>
    <row r="916" spans="1:30" ht="24.95" customHeight="1" x14ac:dyDescent="0.2">
      <c r="A916" s="23" t="str">
        <f t="shared" si="66"/>
        <v>||||||</v>
      </c>
      <c r="B916" s="23" t="str">
        <f t="shared" si="67"/>
        <v>||||</v>
      </c>
      <c r="C916" s="28" t="str">
        <f t="shared" si="68"/>
        <v>|</v>
      </c>
      <c r="D916" s="10"/>
      <c r="E916" s="10"/>
      <c r="F916" s="36"/>
      <c r="G916" s="10"/>
      <c r="H916" s="10"/>
      <c r="I916" s="36"/>
      <c r="J916" s="10"/>
      <c r="K916" s="10"/>
      <c r="L916" s="10"/>
      <c r="M916" s="11"/>
      <c r="N916" s="10"/>
      <c r="O916" s="11"/>
      <c r="P916" s="9"/>
      <c r="Q916" s="10"/>
      <c r="R916" s="3"/>
      <c r="S916" s="3"/>
      <c r="T916" s="3"/>
      <c r="U916" s="33"/>
      <c r="V916" s="9"/>
      <c r="W916" s="13"/>
      <c r="X916" s="10"/>
      <c r="Y916" s="4"/>
      <c r="Z916" s="4"/>
      <c r="AA916" s="4"/>
      <c r="AB916" s="4"/>
      <c r="AC916" s="3"/>
      <c r="AD916" s="29"/>
    </row>
    <row r="917" spans="1:30" ht="24.95" customHeight="1" x14ac:dyDescent="0.2">
      <c r="A917" s="23" t="str">
        <f t="shared" si="66"/>
        <v>||||||</v>
      </c>
      <c r="B917" s="23" t="str">
        <f t="shared" si="67"/>
        <v>||||</v>
      </c>
      <c r="C917" s="28" t="str">
        <f t="shared" si="68"/>
        <v>|</v>
      </c>
      <c r="D917" s="10"/>
      <c r="E917" s="10"/>
      <c r="F917" s="36"/>
      <c r="G917" s="10"/>
      <c r="H917" s="10"/>
      <c r="I917" s="36"/>
      <c r="J917" s="10"/>
      <c r="K917" s="10"/>
      <c r="L917" s="10"/>
      <c r="M917" s="11"/>
      <c r="N917" s="10"/>
      <c r="O917" s="11"/>
      <c r="P917" s="9"/>
      <c r="Q917" s="10"/>
      <c r="R917" s="3"/>
      <c r="S917" s="3"/>
      <c r="T917" s="3"/>
      <c r="U917" s="33"/>
      <c r="V917" s="9"/>
      <c r="W917" s="13"/>
      <c r="X917" s="10"/>
      <c r="Y917" s="4"/>
      <c r="Z917" s="4"/>
      <c r="AA917" s="4"/>
      <c r="AB917" s="4"/>
      <c r="AC917" s="3"/>
      <c r="AD917" s="29"/>
    </row>
    <row r="918" spans="1:30" ht="24.95" customHeight="1" x14ac:dyDescent="0.2">
      <c r="A918" s="23" t="str">
        <f t="shared" si="66"/>
        <v>||||||</v>
      </c>
      <c r="B918" s="23" t="str">
        <f t="shared" si="67"/>
        <v>||||</v>
      </c>
      <c r="C918" s="28" t="str">
        <f t="shared" si="68"/>
        <v>|</v>
      </c>
      <c r="D918" s="10"/>
      <c r="E918" s="10"/>
      <c r="F918" s="36"/>
      <c r="G918" s="10"/>
      <c r="H918" s="10"/>
      <c r="I918" s="36"/>
      <c r="J918" s="10"/>
      <c r="K918" s="10"/>
      <c r="L918" s="10"/>
      <c r="M918" s="11"/>
      <c r="N918" s="10"/>
      <c r="O918" s="11"/>
      <c r="P918" s="9"/>
      <c r="Q918" s="10"/>
      <c r="R918" s="3"/>
      <c r="S918" s="3"/>
      <c r="T918" s="3"/>
      <c r="U918" s="33"/>
      <c r="V918" s="9"/>
      <c r="W918" s="13"/>
      <c r="X918" s="10"/>
      <c r="Y918" s="4"/>
      <c r="Z918" s="4"/>
      <c r="AA918" s="4"/>
      <c r="AB918" s="4"/>
      <c r="AC918" s="3"/>
      <c r="AD918" s="29"/>
    </row>
    <row r="919" spans="1:30" ht="24.95" customHeight="1" x14ac:dyDescent="0.2">
      <c r="A919" s="23" t="str">
        <f t="shared" si="66"/>
        <v>||||||</v>
      </c>
      <c r="B919" s="23" t="str">
        <f t="shared" si="67"/>
        <v>||||</v>
      </c>
      <c r="C919" s="28" t="str">
        <f t="shared" si="68"/>
        <v>|</v>
      </c>
      <c r="D919" s="10"/>
      <c r="E919" s="10"/>
      <c r="F919" s="36"/>
      <c r="G919" s="10"/>
      <c r="H919" s="10"/>
      <c r="I919" s="36"/>
      <c r="J919" s="10"/>
      <c r="K919" s="10"/>
      <c r="L919" s="10"/>
      <c r="M919" s="11"/>
      <c r="N919" s="10"/>
      <c r="O919" s="11"/>
      <c r="P919" s="9"/>
      <c r="Q919" s="10"/>
      <c r="R919" s="3"/>
      <c r="S919" s="3"/>
      <c r="T919" s="3"/>
      <c r="U919" s="33"/>
      <c r="V919" s="9"/>
      <c r="W919" s="13"/>
      <c r="X919" s="10"/>
      <c r="Y919" s="4"/>
      <c r="Z919" s="4"/>
      <c r="AA919" s="4"/>
      <c r="AB919" s="4"/>
      <c r="AC919" s="3"/>
      <c r="AD919" s="29"/>
    </row>
    <row r="920" spans="1:30" ht="24.95" customHeight="1" x14ac:dyDescent="0.2">
      <c r="A920" s="23" t="str">
        <f t="shared" si="66"/>
        <v>||||||</v>
      </c>
      <c r="B920" s="23" t="str">
        <f t="shared" si="67"/>
        <v>||||</v>
      </c>
      <c r="C920" s="28" t="str">
        <f t="shared" si="68"/>
        <v>|</v>
      </c>
      <c r="D920" s="10"/>
      <c r="E920" s="10"/>
      <c r="F920" s="36"/>
      <c r="G920" s="10"/>
      <c r="H920" s="10"/>
      <c r="I920" s="36"/>
      <c r="J920" s="10"/>
      <c r="K920" s="10"/>
      <c r="L920" s="10"/>
      <c r="M920" s="11"/>
      <c r="N920" s="10"/>
      <c r="O920" s="11"/>
      <c r="P920" s="9"/>
      <c r="Q920" s="10"/>
      <c r="R920" s="3"/>
      <c r="S920" s="3"/>
      <c r="T920" s="3"/>
      <c r="U920" s="33"/>
      <c r="V920" s="9"/>
      <c r="W920" s="13"/>
      <c r="X920" s="10"/>
      <c r="Y920" s="4"/>
      <c r="Z920" s="4"/>
      <c r="AA920" s="4"/>
      <c r="AB920" s="4"/>
      <c r="AC920" s="3"/>
      <c r="AD920" s="29"/>
    </row>
    <row r="921" spans="1:30" ht="24.95" customHeight="1" x14ac:dyDescent="0.2">
      <c r="A921" s="23" t="str">
        <f t="shared" si="66"/>
        <v>||||||</v>
      </c>
      <c r="B921" s="23" t="str">
        <f t="shared" si="67"/>
        <v>||||</v>
      </c>
      <c r="C921" s="28" t="str">
        <f t="shared" si="68"/>
        <v>|</v>
      </c>
      <c r="D921" s="10"/>
      <c r="E921" s="10"/>
      <c r="F921" s="36"/>
      <c r="G921" s="10"/>
      <c r="H921" s="10"/>
      <c r="I921" s="36"/>
      <c r="J921" s="10"/>
      <c r="K921" s="10"/>
      <c r="L921" s="10"/>
      <c r="M921" s="11"/>
      <c r="N921" s="10"/>
      <c r="O921" s="11"/>
      <c r="P921" s="9"/>
      <c r="Q921" s="10"/>
      <c r="R921" s="3"/>
      <c r="S921" s="3"/>
      <c r="T921" s="3"/>
      <c r="U921" s="33"/>
      <c r="V921" s="9"/>
      <c r="W921" s="13"/>
      <c r="X921" s="10"/>
      <c r="Y921" s="4"/>
      <c r="Z921" s="4"/>
      <c r="AA921" s="4"/>
      <c r="AB921" s="4"/>
      <c r="AC921" s="3"/>
      <c r="AD921" s="29"/>
    </row>
    <row r="922" spans="1:30" ht="24.95" customHeight="1" x14ac:dyDescent="0.2">
      <c r="A922" s="23" t="str">
        <f t="shared" si="66"/>
        <v>||||||</v>
      </c>
      <c r="B922" s="23" t="str">
        <f t="shared" si="67"/>
        <v>||||</v>
      </c>
      <c r="C922" s="28" t="str">
        <f t="shared" si="68"/>
        <v>|</v>
      </c>
      <c r="D922" s="10"/>
      <c r="E922" s="10"/>
      <c r="F922" s="36"/>
      <c r="G922" s="10"/>
      <c r="H922" s="10"/>
      <c r="I922" s="36"/>
      <c r="J922" s="10"/>
      <c r="K922" s="10"/>
      <c r="L922" s="10"/>
      <c r="M922" s="11"/>
      <c r="N922" s="10"/>
      <c r="O922" s="11"/>
      <c r="P922" s="9"/>
      <c r="Q922" s="10"/>
      <c r="R922" s="3"/>
      <c r="S922" s="3"/>
      <c r="T922" s="3"/>
      <c r="U922" s="33"/>
      <c r="V922" s="9"/>
      <c r="W922" s="13"/>
      <c r="X922" s="10"/>
      <c r="Y922" s="4"/>
      <c r="Z922" s="4"/>
      <c r="AA922" s="4"/>
      <c r="AB922" s="4"/>
      <c r="AC922" s="3"/>
      <c r="AD922" s="29"/>
    </row>
    <row r="923" spans="1:30" ht="24.95" customHeight="1" x14ac:dyDescent="0.2">
      <c r="A923" s="23" t="str">
        <f t="shared" si="66"/>
        <v>||||||</v>
      </c>
      <c r="B923" s="23" t="str">
        <f t="shared" si="67"/>
        <v>||||</v>
      </c>
      <c r="C923" s="28" t="str">
        <f t="shared" si="68"/>
        <v>|</v>
      </c>
      <c r="D923" s="10"/>
      <c r="E923" s="10"/>
      <c r="F923" s="36"/>
      <c r="G923" s="10"/>
      <c r="H923" s="10"/>
      <c r="I923" s="36"/>
      <c r="J923" s="10"/>
      <c r="K923" s="10"/>
      <c r="L923" s="10"/>
      <c r="M923" s="11"/>
      <c r="N923" s="10"/>
      <c r="O923" s="11"/>
      <c r="P923" s="9"/>
      <c r="Q923" s="10"/>
      <c r="R923" s="3"/>
      <c r="S923" s="3"/>
      <c r="T923" s="3"/>
      <c r="U923" s="33"/>
      <c r="V923" s="9"/>
      <c r="W923" s="13"/>
      <c r="X923" s="10"/>
      <c r="Y923" s="4"/>
      <c r="Z923" s="4"/>
      <c r="AA923" s="4"/>
      <c r="AB923" s="4"/>
      <c r="AC923" s="3"/>
      <c r="AD923" s="29"/>
    </row>
    <row r="924" spans="1:30" ht="24.95" customHeight="1" x14ac:dyDescent="0.2">
      <c r="A924" s="23" t="str">
        <f t="shared" si="66"/>
        <v>||||||</v>
      </c>
      <c r="B924" s="23" t="str">
        <f t="shared" si="67"/>
        <v>||||</v>
      </c>
      <c r="C924" s="28" t="str">
        <f t="shared" si="68"/>
        <v>|</v>
      </c>
      <c r="D924" s="10"/>
      <c r="E924" s="10"/>
      <c r="F924" s="36"/>
      <c r="G924" s="10"/>
      <c r="H924" s="10"/>
      <c r="I924" s="36"/>
      <c r="J924" s="10"/>
      <c r="K924" s="10"/>
      <c r="L924" s="10"/>
      <c r="M924" s="11"/>
      <c r="N924" s="10"/>
      <c r="O924" s="11"/>
      <c r="P924" s="9"/>
      <c r="Q924" s="10"/>
      <c r="R924" s="3"/>
      <c r="S924" s="3"/>
      <c r="T924" s="3"/>
      <c r="U924" s="33"/>
      <c r="V924" s="9"/>
      <c r="W924" s="13"/>
      <c r="X924" s="10"/>
      <c r="Y924" s="4"/>
      <c r="Z924" s="4"/>
      <c r="AA924" s="4"/>
      <c r="AB924" s="4"/>
      <c r="AC924" s="3"/>
      <c r="AD924" s="29"/>
    </row>
    <row r="925" spans="1:30" ht="24.95" customHeight="1" x14ac:dyDescent="0.2">
      <c r="A925" s="23" t="str">
        <f t="shared" si="66"/>
        <v>||||||</v>
      </c>
      <c r="B925" s="23" t="str">
        <f t="shared" si="67"/>
        <v>||||</v>
      </c>
      <c r="C925" s="28" t="str">
        <f t="shared" si="68"/>
        <v>|</v>
      </c>
      <c r="D925" s="10"/>
      <c r="E925" s="10"/>
      <c r="F925" s="36"/>
      <c r="G925" s="10"/>
      <c r="H925" s="10"/>
      <c r="I925" s="36"/>
      <c r="J925" s="10"/>
      <c r="K925" s="10"/>
      <c r="L925" s="10"/>
      <c r="M925" s="11"/>
      <c r="N925" s="10"/>
      <c r="O925" s="11"/>
      <c r="P925" s="9"/>
      <c r="Q925" s="10"/>
      <c r="R925" s="3"/>
      <c r="S925" s="3"/>
      <c r="T925" s="3"/>
      <c r="U925" s="33"/>
      <c r="V925" s="9"/>
      <c r="W925" s="13"/>
      <c r="X925" s="10"/>
      <c r="Y925" s="4"/>
      <c r="Z925" s="4"/>
      <c r="AA925" s="4"/>
      <c r="AB925" s="4"/>
      <c r="AC925" s="3"/>
      <c r="AD925" s="29"/>
    </row>
    <row r="926" spans="1:30" ht="24.95" customHeight="1" x14ac:dyDescent="0.2">
      <c r="A926" s="23" t="str">
        <f t="shared" si="66"/>
        <v>||||||</v>
      </c>
      <c r="B926" s="23" t="str">
        <f t="shared" si="67"/>
        <v>||||</v>
      </c>
      <c r="C926" s="28" t="str">
        <f t="shared" si="68"/>
        <v>|</v>
      </c>
      <c r="D926" s="10"/>
      <c r="E926" s="10"/>
      <c r="F926" s="36"/>
      <c r="G926" s="10"/>
      <c r="H926" s="10"/>
      <c r="I926" s="36"/>
      <c r="J926" s="10"/>
      <c r="K926" s="10"/>
      <c r="L926" s="10"/>
      <c r="M926" s="11"/>
      <c r="N926" s="10"/>
      <c r="O926" s="11"/>
      <c r="P926" s="9"/>
      <c r="Q926" s="10"/>
      <c r="R926" s="3"/>
      <c r="S926" s="3"/>
      <c r="T926" s="3"/>
      <c r="U926" s="33"/>
      <c r="V926" s="9"/>
      <c r="W926" s="13"/>
      <c r="X926" s="10"/>
      <c r="Y926" s="4"/>
      <c r="Z926" s="4"/>
      <c r="AA926" s="4"/>
      <c r="AB926" s="4"/>
      <c r="AC926" s="3"/>
      <c r="AD926" s="29"/>
    </row>
    <row r="927" spans="1:30" ht="24.95" customHeight="1" x14ac:dyDescent="0.2">
      <c r="A927" s="23" t="str">
        <f t="shared" si="66"/>
        <v>||||||</v>
      </c>
      <c r="B927" s="23" t="str">
        <f t="shared" si="67"/>
        <v>||||</v>
      </c>
      <c r="C927" s="28" t="str">
        <f t="shared" si="68"/>
        <v>|</v>
      </c>
      <c r="D927" s="10"/>
      <c r="E927" s="10"/>
      <c r="F927" s="36"/>
      <c r="G927" s="10"/>
      <c r="H927" s="10"/>
      <c r="I927" s="36"/>
      <c r="J927" s="10"/>
      <c r="K927" s="10"/>
      <c r="L927" s="10"/>
      <c r="M927" s="11"/>
      <c r="N927" s="10"/>
      <c r="O927" s="11"/>
      <c r="P927" s="9"/>
      <c r="Q927" s="10"/>
      <c r="R927" s="3"/>
      <c r="S927" s="3"/>
      <c r="T927" s="3"/>
      <c r="U927" s="33"/>
      <c r="V927" s="9"/>
      <c r="W927" s="13"/>
      <c r="X927" s="10"/>
      <c r="Y927" s="4"/>
      <c r="Z927" s="4"/>
      <c r="AA927" s="4"/>
      <c r="AB927" s="4"/>
      <c r="AC927" s="3"/>
      <c r="AD927" s="29"/>
    </row>
    <row r="928" spans="1:30" ht="24.95" customHeight="1" x14ac:dyDescent="0.2">
      <c r="A928" s="23" t="str">
        <f t="shared" si="66"/>
        <v>||||||</v>
      </c>
      <c r="B928" s="23" t="str">
        <f t="shared" si="67"/>
        <v>||||</v>
      </c>
      <c r="C928" s="28" t="str">
        <f t="shared" si="68"/>
        <v>|</v>
      </c>
      <c r="D928" s="10"/>
      <c r="E928" s="10"/>
      <c r="F928" s="36"/>
      <c r="G928" s="10"/>
      <c r="H928" s="10"/>
      <c r="I928" s="36"/>
      <c r="J928" s="10"/>
      <c r="K928" s="10"/>
      <c r="L928" s="10"/>
      <c r="M928" s="11"/>
      <c r="N928" s="10"/>
      <c r="O928" s="11"/>
      <c r="P928" s="9"/>
      <c r="Q928" s="10"/>
      <c r="R928" s="3"/>
      <c r="S928" s="3"/>
      <c r="T928" s="3"/>
      <c r="U928" s="33"/>
      <c r="V928" s="9"/>
      <c r="W928" s="13"/>
      <c r="X928" s="10"/>
      <c r="Y928" s="4"/>
      <c r="Z928" s="4"/>
      <c r="AA928" s="4"/>
      <c r="AB928" s="4"/>
      <c r="AC928" s="3"/>
      <c r="AD928" s="29"/>
    </row>
    <row r="929" spans="1:30" ht="24.95" customHeight="1" x14ac:dyDescent="0.2">
      <c r="A929" s="23" t="str">
        <f t="shared" si="66"/>
        <v>||||||</v>
      </c>
      <c r="B929" s="23" t="str">
        <f t="shared" si="67"/>
        <v>||||</v>
      </c>
      <c r="C929" s="28" t="str">
        <f t="shared" si="68"/>
        <v>|</v>
      </c>
      <c r="D929" s="10"/>
      <c r="E929" s="10"/>
      <c r="F929" s="36"/>
      <c r="G929" s="10"/>
      <c r="H929" s="10"/>
      <c r="I929" s="36"/>
      <c r="J929" s="10"/>
      <c r="K929" s="10"/>
      <c r="L929" s="10"/>
      <c r="M929" s="11"/>
      <c r="N929" s="10"/>
      <c r="O929" s="11"/>
      <c r="P929" s="9"/>
      <c r="Q929" s="10"/>
      <c r="R929" s="3"/>
      <c r="S929" s="3"/>
      <c r="T929" s="3"/>
      <c r="U929" s="33"/>
      <c r="V929" s="9"/>
      <c r="W929" s="13"/>
      <c r="X929" s="10"/>
      <c r="Y929" s="4"/>
      <c r="Z929" s="4"/>
      <c r="AA929" s="4"/>
      <c r="AB929" s="4"/>
      <c r="AC929" s="3"/>
      <c r="AD929" s="29"/>
    </row>
    <row r="930" spans="1:30" ht="24.95" customHeight="1" x14ac:dyDescent="0.2">
      <c r="A930" s="23" t="str">
        <f t="shared" si="66"/>
        <v>||||||</v>
      </c>
      <c r="B930" s="23" t="str">
        <f t="shared" si="67"/>
        <v>||||</v>
      </c>
      <c r="C930" s="28" t="str">
        <f t="shared" si="68"/>
        <v>|</v>
      </c>
      <c r="D930" s="10"/>
      <c r="E930" s="10"/>
      <c r="F930" s="36"/>
      <c r="G930" s="10"/>
      <c r="H930" s="10"/>
      <c r="I930" s="36"/>
      <c r="J930" s="10"/>
      <c r="K930" s="10"/>
      <c r="L930" s="10"/>
      <c r="M930" s="11"/>
      <c r="N930" s="10"/>
      <c r="O930" s="11"/>
      <c r="P930" s="9"/>
      <c r="Q930" s="10"/>
      <c r="R930" s="3"/>
      <c r="S930" s="3"/>
      <c r="T930" s="3"/>
      <c r="U930" s="33"/>
      <c r="V930" s="9"/>
      <c r="W930" s="13"/>
      <c r="X930" s="10"/>
      <c r="Y930" s="4"/>
      <c r="Z930" s="4"/>
      <c r="AA930" s="4"/>
      <c r="AB930" s="4"/>
      <c r="AC930" s="3"/>
      <c r="AD930" s="29"/>
    </row>
    <row r="931" spans="1:30" ht="24.95" customHeight="1" x14ac:dyDescent="0.2">
      <c r="A931" s="23" t="str">
        <f t="shared" si="66"/>
        <v>||||||</v>
      </c>
      <c r="B931" s="23" t="str">
        <f t="shared" si="67"/>
        <v>||||</v>
      </c>
      <c r="C931" s="28" t="str">
        <f t="shared" si="68"/>
        <v>|</v>
      </c>
      <c r="D931" s="10"/>
      <c r="E931" s="10"/>
      <c r="F931" s="36"/>
      <c r="G931" s="10"/>
      <c r="H931" s="10"/>
      <c r="I931" s="36"/>
      <c r="J931" s="10"/>
      <c r="K931" s="10"/>
      <c r="L931" s="10"/>
      <c r="M931" s="11"/>
      <c r="N931" s="10"/>
      <c r="O931" s="11"/>
      <c r="P931" s="9"/>
      <c r="Q931" s="10"/>
      <c r="R931" s="3"/>
      <c r="S931" s="3"/>
      <c r="T931" s="3"/>
      <c r="U931" s="33"/>
      <c r="V931" s="9"/>
      <c r="W931" s="13"/>
      <c r="X931" s="10"/>
      <c r="Y931" s="4"/>
      <c r="Z931" s="4"/>
      <c r="AA931" s="4"/>
      <c r="AB931" s="4"/>
      <c r="AC931" s="3"/>
      <c r="AD931" s="29"/>
    </row>
    <row r="932" spans="1:30" ht="24.95" customHeight="1" x14ac:dyDescent="0.2">
      <c r="A932" s="23" t="str">
        <f t="shared" si="66"/>
        <v>||||||</v>
      </c>
      <c r="B932" s="23" t="str">
        <f t="shared" si="67"/>
        <v>||||</v>
      </c>
      <c r="C932" s="28" t="str">
        <f t="shared" si="68"/>
        <v>|</v>
      </c>
      <c r="D932" s="10"/>
      <c r="E932" s="10"/>
      <c r="F932" s="36"/>
      <c r="G932" s="10"/>
      <c r="H932" s="10"/>
      <c r="I932" s="36"/>
      <c r="J932" s="10"/>
      <c r="K932" s="10"/>
      <c r="L932" s="10"/>
      <c r="M932" s="11"/>
      <c r="N932" s="10"/>
      <c r="O932" s="11"/>
      <c r="P932" s="9"/>
      <c r="Q932" s="10"/>
      <c r="R932" s="3"/>
      <c r="S932" s="3"/>
      <c r="T932" s="3"/>
      <c r="U932" s="33"/>
      <c r="V932" s="9"/>
      <c r="W932" s="13"/>
      <c r="X932" s="10"/>
      <c r="Y932" s="4"/>
      <c r="Z932" s="4"/>
      <c r="AA932" s="4"/>
      <c r="AB932" s="4"/>
      <c r="AC932" s="3"/>
      <c r="AD932" s="29"/>
    </row>
    <row r="933" spans="1:30" ht="24.95" customHeight="1" x14ac:dyDescent="0.2">
      <c r="A933" s="23" t="str">
        <f t="shared" si="66"/>
        <v>||||||</v>
      </c>
      <c r="B933" s="23" t="str">
        <f t="shared" si="67"/>
        <v>||||</v>
      </c>
      <c r="C933" s="28" t="str">
        <f t="shared" si="68"/>
        <v>|</v>
      </c>
      <c r="D933" s="10"/>
      <c r="E933" s="10"/>
      <c r="F933" s="36"/>
      <c r="G933" s="10"/>
      <c r="H933" s="10"/>
      <c r="I933" s="36"/>
      <c r="J933" s="10"/>
      <c r="K933" s="10"/>
      <c r="L933" s="10"/>
      <c r="M933" s="11"/>
      <c r="N933" s="10"/>
      <c r="O933" s="11"/>
      <c r="P933" s="9"/>
      <c r="Q933" s="10"/>
      <c r="R933" s="3"/>
      <c r="S933" s="3"/>
      <c r="T933" s="3"/>
      <c r="U933" s="33"/>
      <c r="V933" s="9"/>
      <c r="W933" s="13"/>
      <c r="X933" s="10"/>
      <c r="Y933" s="4"/>
      <c r="Z933" s="4"/>
      <c r="AA933" s="4"/>
      <c r="AB933" s="4"/>
      <c r="AC933" s="3"/>
      <c r="AD933" s="29"/>
    </row>
    <row r="934" spans="1:30" ht="24.95" customHeight="1" x14ac:dyDescent="0.2">
      <c r="A934" s="23" t="str">
        <f t="shared" si="66"/>
        <v>||||||</v>
      </c>
      <c r="B934" s="23" t="str">
        <f t="shared" si="67"/>
        <v>||||</v>
      </c>
      <c r="C934" s="28" t="str">
        <f t="shared" si="68"/>
        <v>|</v>
      </c>
      <c r="D934" s="10"/>
      <c r="E934" s="10"/>
      <c r="F934" s="36"/>
      <c r="G934" s="10"/>
      <c r="H934" s="10"/>
      <c r="I934" s="36"/>
      <c r="J934" s="10"/>
      <c r="K934" s="10"/>
      <c r="L934" s="10"/>
      <c r="M934" s="11"/>
      <c r="N934" s="10"/>
      <c r="O934" s="11"/>
      <c r="P934" s="9"/>
      <c r="Q934" s="10"/>
      <c r="R934" s="3"/>
      <c r="S934" s="3"/>
      <c r="T934" s="3"/>
      <c r="U934" s="33"/>
      <c r="V934" s="9"/>
      <c r="W934" s="13"/>
      <c r="X934" s="10"/>
      <c r="Y934" s="4"/>
      <c r="Z934" s="4"/>
      <c r="AA934" s="4"/>
      <c r="AB934" s="4"/>
      <c r="AC934" s="3"/>
      <c r="AD934" s="29"/>
    </row>
    <row r="935" spans="1:30" ht="24.95" customHeight="1" x14ac:dyDescent="0.2">
      <c r="A935" s="23" t="str">
        <f t="shared" si="66"/>
        <v>||||||</v>
      </c>
      <c r="B935" s="23" t="str">
        <f t="shared" si="67"/>
        <v>||||</v>
      </c>
      <c r="C935" s="28" t="str">
        <f t="shared" si="68"/>
        <v>|</v>
      </c>
      <c r="D935" s="10"/>
      <c r="E935" s="10"/>
      <c r="F935" s="36"/>
      <c r="G935" s="10"/>
      <c r="H935" s="10"/>
      <c r="I935" s="36"/>
      <c r="J935" s="10"/>
      <c r="K935" s="10"/>
      <c r="L935" s="10"/>
      <c r="M935" s="11"/>
      <c r="N935" s="10"/>
      <c r="O935" s="11"/>
      <c r="P935" s="9"/>
      <c r="Q935" s="10"/>
      <c r="R935" s="3"/>
      <c r="S935" s="3"/>
      <c r="T935" s="3"/>
      <c r="U935" s="33"/>
      <c r="V935" s="9"/>
      <c r="W935" s="13"/>
      <c r="X935" s="10"/>
      <c r="Y935" s="4"/>
      <c r="Z935" s="4"/>
      <c r="AA935" s="4"/>
      <c r="AB935" s="4"/>
      <c r="AC935" s="3"/>
      <c r="AD935" s="29"/>
    </row>
    <row r="936" spans="1:30" ht="24.95" customHeight="1" x14ac:dyDescent="0.2">
      <c r="A936" s="23" t="str">
        <f t="shared" si="66"/>
        <v>||||||</v>
      </c>
      <c r="B936" s="23" t="str">
        <f t="shared" si="67"/>
        <v>||||</v>
      </c>
      <c r="C936" s="28" t="str">
        <f t="shared" si="68"/>
        <v>|</v>
      </c>
      <c r="D936" s="10"/>
      <c r="E936" s="10"/>
      <c r="F936" s="36"/>
      <c r="G936" s="10"/>
      <c r="H936" s="10"/>
      <c r="I936" s="36"/>
      <c r="J936" s="10"/>
      <c r="K936" s="10"/>
      <c r="L936" s="10"/>
      <c r="M936" s="11"/>
      <c r="N936" s="10"/>
      <c r="O936" s="11"/>
      <c r="P936" s="9"/>
      <c r="Q936" s="10"/>
      <c r="R936" s="3"/>
      <c r="S936" s="3"/>
      <c r="T936" s="3"/>
      <c r="U936" s="33"/>
      <c r="V936" s="9"/>
      <c r="W936" s="13"/>
      <c r="X936" s="10"/>
      <c r="Y936" s="4"/>
      <c r="Z936" s="4"/>
      <c r="AA936" s="4"/>
      <c r="AB936" s="4"/>
      <c r="AC936" s="3"/>
      <c r="AD936" s="29"/>
    </row>
    <row r="937" spans="1:30" ht="24.95" customHeight="1" x14ac:dyDescent="0.2">
      <c r="A937" s="23" t="str">
        <f t="shared" si="66"/>
        <v>||||||</v>
      </c>
      <c r="B937" s="23" t="str">
        <f t="shared" si="67"/>
        <v>||||</v>
      </c>
      <c r="C937" s="28" t="str">
        <f t="shared" si="68"/>
        <v>|</v>
      </c>
      <c r="D937" s="10"/>
      <c r="E937" s="10"/>
      <c r="F937" s="36"/>
      <c r="G937" s="10"/>
      <c r="H937" s="10"/>
      <c r="I937" s="36"/>
      <c r="J937" s="10"/>
      <c r="K937" s="10"/>
      <c r="L937" s="10"/>
      <c r="M937" s="11"/>
      <c r="N937" s="10"/>
      <c r="O937" s="11"/>
      <c r="P937" s="9"/>
      <c r="Q937" s="10"/>
      <c r="R937" s="3"/>
      <c r="S937" s="3"/>
      <c r="T937" s="3"/>
      <c r="U937" s="33"/>
      <c r="V937" s="9"/>
      <c r="W937" s="13"/>
      <c r="X937" s="10"/>
      <c r="Y937" s="4"/>
      <c r="Z937" s="4"/>
      <c r="AA937" s="4"/>
      <c r="AB937" s="4"/>
      <c r="AC937" s="3"/>
      <c r="AD937" s="29"/>
    </row>
    <row r="938" spans="1:30" ht="24.95" customHeight="1" x14ac:dyDescent="0.2">
      <c r="A938" s="23" t="str">
        <f t="shared" si="66"/>
        <v>||||||</v>
      </c>
      <c r="B938" s="23" t="str">
        <f t="shared" si="67"/>
        <v>||||</v>
      </c>
      <c r="C938" s="28" t="str">
        <f t="shared" si="68"/>
        <v>|</v>
      </c>
      <c r="D938" s="10"/>
      <c r="E938" s="10"/>
      <c r="F938" s="36"/>
      <c r="G938" s="10"/>
      <c r="H938" s="10"/>
      <c r="I938" s="36"/>
      <c r="J938" s="10"/>
      <c r="K938" s="10"/>
      <c r="L938" s="10"/>
      <c r="M938" s="11"/>
      <c r="N938" s="10"/>
      <c r="O938" s="11"/>
      <c r="P938" s="9"/>
      <c r="Q938" s="10"/>
      <c r="R938" s="3"/>
      <c r="S938" s="3"/>
      <c r="T938" s="3"/>
      <c r="U938" s="33"/>
      <c r="V938" s="9"/>
      <c r="W938" s="13"/>
      <c r="X938" s="10"/>
      <c r="Y938" s="4"/>
      <c r="Z938" s="4"/>
      <c r="AA938" s="4"/>
      <c r="AB938" s="4"/>
      <c r="AC938" s="3"/>
      <c r="AD938" s="29"/>
    </row>
    <row r="939" spans="1:30" ht="24.95" customHeight="1" x14ac:dyDescent="0.2">
      <c r="A939" s="23" t="str">
        <f t="shared" si="66"/>
        <v>||||||</v>
      </c>
      <c r="B939" s="23" t="str">
        <f t="shared" si="67"/>
        <v>||||</v>
      </c>
      <c r="C939" s="28" t="str">
        <f t="shared" si="68"/>
        <v>|</v>
      </c>
      <c r="D939" s="10"/>
      <c r="E939" s="10"/>
      <c r="F939" s="36"/>
      <c r="G939" s="10"/>
      <c r="H939" s="10"/>
      <c r="I939" s="36"/>
      <c r="J939" s="10"/>
      <c r="K939" s="10"/>
      <c r="L939" s="10"/>
      <c r="M939" s="11"/>
      <c r="N939" s="10"/>
      <c r="O939" s="11"/>
      <c r="P939" s="9"/>
      <c r="Q939" s="10"/>
      <c r="R939" s="3"/>
      <c r="S939" s="3"/>
      <c r="T939" s="3"/>
      <c r="U939" s="33"/>
      <c r="V939" s="9"/>
      <c r="W939" s="13"/>
      <c r="X939" s="10"/>
      <c r="Y939" s="4"/>
      <c r="Z939" s="4"/>
      <c r="AA939" s="4"/>
      <c r="AB939" s="4"/>
      <c r="AC939" s="3"/>
      <c r="AD939" s="29"/>
    </row>
    <row r="940" spans="1:30" ht="24.95" customHeight="1" x14ac:dyDescent="0.2">
      <c r="A940" s="23" t="str">
        <f t="shared" si="66"/>
        <v>||||||</v>
      </c>
      <c r="B940" s="23" t="str">
        <f t="shared" si="67"/>
        <v>||||</v>
      </c>
      <c r="C940" s="28" t="str">
        <f t="shared" si="68"/>
        <v>|</v>
      </c>
      <c r="D940" s="10"/>
      <c r="E940" s="10"/>
      <c r="F940" s="36"/>
      <c r="G940" s="10"/>
      <c r="H940" s="10"/>
      <c r="I940" s="36"/>
      <c r="J940" s="10"/>
      <c r="K940" s="10"/>
      <c r="L940" s="10"/>
      <c r="M940" s="11"/>
      <c r="N940" s="10"/>
      <c r="O940" s="11"/>
      <c r="P940" s="9"/>
      <c r="Q940" s="10"/>
      <c r="R940" s="3"/>
      <c r="S940" s="3"/>
      <c r="T940" s="3"/>
      <c r="U940" s="33"/>
      <c r="V940" s="9"/>
      <c r="W940" s="13"/>
      <c r="X940" s="10"/>
      <c r="Y940" s="4"/>
      <c r="Z940" s="4"/>
      <c r="AA940" s="4"/>
      <c r="AB940" s="4"/>
      <c r="AC940" s="3"/>
      <c r="AD940" s="29"/>
    </row>
    <row r="941" spans="1:30" ht="24.95" customHeight="1" x14ac:dyDescent="0.2">
      <c r="A941" s="23" t="str">
        <f t="shared" si="66"/>
        <v>||||||</v>
      </c>
      <c r="B941" s="23" t="str">
        <f t="shared" si="67"/>
        <v>||||</v>
      </c>
      <c r="C941" s="28" t="str">
        <f t="shared" si="68"/>
        <v>|</v>
      </c>
      <c r="D941" s="10"/>
      <c r="E941" s="10"/>
      <c r="F941" s="36"/>
      <c r="G941" s="10"/>
      <c r="H941" s="10"/>
      <c r="I941" s="36"/>
      <c r="J941" s="10"/>
      <c r="K941" s="10"/>
      <c r="L941" s="10"/>
      <c r="M941" s="11"/>
      <c r="N941" s="10"/>
      <c r="O941" s="11"/>
      <c r="P941" s="9"/>
      <c r="Q941" s="10"/>
      <c r="R941" s="3"/>
      <c r="S941" s="3"/>
      <c r="T941" s="3"/>
      <c r="U941" s="33"/>
      <c r="V941" s="9"/>
      <c r="W941" s="13"/>
      <c r="X941" s="10"/>
      <c r="Y941" s="4"/>
      <c r="Z941" s="4"/>
      <c r="AA941" s="4"/>
      <c r="AB941" s="4"/>
      <c r="AC941" s="3"/>
      <c r="AD941" s="29"/>
    </row>
    <row r="942" spans="1:30" ht="24.95" customHeight="1" x14ac:dyDescent="0.2">
      <c r="A942" s="23" t="str">
        <f t="shared" si="66"/>
        <v>||||||</v>
      </c>
      <c r="B942" s="23" t="str">
        <f t="shared" si="67"/>
        <v>||||</v>
      </c>
      <c r="C942" s="28" t="str">
        <f t="shared" si="68"/>
        <v>|</v>
      </c>
      <c r="D942" s="10"/>
      <c r="E942" s="10"/>
      <c r="F942" s="36"/>
      <c r="G942" s="10"/>
      <c r="H942" s="10"/>
      <c r="I942" s="36"/>
      <c r="J942" s="10"/>
      <c r="K942" s="10"/>
      <c r="L942" s="10"/>
      <c r="M942" s="11"/>
      <c r="N942" s="10"/>
      <c r="O942" s="11"/>
      <c r="P942" s="9"/>
      <c r="Q942" s="10"/>
      <c r="R942" s="3"/>
      <c r="S942" s="3"/>
      <c r="T942" s="3"/>
      <c r="U942" s="33"/>
      <c r="V942" s="9"/>
      <c r="W942" s="13"/>
      <c r="X942" s="10"/>
      <c r="Y942" s="4"/>
      <c r="Z942" s="4"/>
      <c r="AA942" s="4"/>
      <c r="AB942" s="4"/>
      <c r="AC942" s="3"/>
      <c r="AD942" s="29"/>
    </row>
    <row r="943" spans="1:30" ht="24.95" customHeight="1" x14ac:dyDescent="0.2">
      <c r="A943" s="23" t="str">
        <f t="shared" si="66"/>
        <v>||||||</v>
      </c>
      <c r="B943" s="23" t="str">
        <f t="shared" si="67"/>
        <v>||||</v>
      </c>
      <c r="C943" s="28" t="str">
        <f t="shared" si="68"/>
        <v>|</v>
      </c>
      <c r="D943" s="10"/>
      <c r="E943" s="10"/>
      <c r="F943" s="36"/>
      <c r="G943" s="10"/>
      <c r="H943" s="10"/>
      <c r="I943" s="36"/>
      <c r="J943" s="10"/>
      <c r="K943" s="10"/>
      <c r="L943" s="10"/>
      <c r="M943" s="11"/>
      <c r="N943" s="10"/>
      <c r="O943" s="11"/>
      <c r="P943" s="9"/>
      <c r="Q943" s="10"/>
      <c r="R943" s="3"/>
      <c r="S943" s="3"/>
      <c r="T943" s="3"/>
      <c r="U943" s="33"/>
      <c r="V943" s="9"/>
      <c r="W943" s="13"/>
      <c r="X943" s="10"/>
      <c r="Y943" s="4"/>
      <c r="Z943" s="4"/>
      <c r="AA943" s="4"/>
      <c r="AB943" s="4"/>
      <c r="AC943" s="3"/>
      <c r="AD943" s="29"/>
    </row>
    <row r="944" spans="1:30" ht="24.95" customHeight="1" x14ac:dyDescent="0.2">
      <c r="A944" s="23" t="str">
        <f t="shared" si="66"/>
        <v>||||||</v>
      </c>
      <c r="B944" s="23" t="str">
        <f t="shared" si="67"/>
        <v>||||</v>
      </c>
      <c r="C944" s="28" t="str">
        <f t="shared" si="68"/>
        <v>|</v>
      </c>
      <c r="D944" s="10"/>
      <c r="E944" s="10"/>
      <c r="F944" s="36"/>
      <c r="G944" s="10"/>
      <c r="H944" s="10"/>
      <c r="I944" s="36"/>
      <c r="J944" s="10"/>
      <c r="K944" s="10"/>
      <c r="L944" s="10"/>
      <c r="M944" s="11"/>
      <c r="N944" s="10"/>
      <c r="O944" s="11"/>
      <c r="P944" s="9"/>
      <c r="Q944" s="10"/>
      <c r="R944" s="3"/>
      <c r="S944" s="3"/>
      <c r="T944" s="3"/>
      <c r="U944" s="33"/>
      <c r="V944" s="9"/>
      <c r="W944" s="13"/>
      <c r="X944" s="10"/>
      <c r="Y944" s="4"/>
      <c r="Z944" s="4"/>
      <c r="AA944" s="4"/>
      <c r="AB944" s="4"/>
      <c r="AC944" s="3"/>
      <c r="AD944" s="29"/>
    </row>
    <row r="945" spans="1:30" ht="24.95" customHeight="1" x14ac:dyDescent="0.2">
      <c r="A945" s="23" t="str">
        <f t="shared" si="66"/>
        <v>||||||</v>
      </c>
      <c r="B945" s="23" t="str">
        <f t="shared" si="67"/>
        <v>||||</v>
      </c>
      <c r="C945" s="28" t="str">
        <f t="shared" si="68"/>
        <v>|</v>
      </c>
      <c r="D945" s="10"/>
      <c r="E945" s="10"/>
      <c r="F945" s="36"/>
      <c r="G945" s="10"/>
      <c r="H945" s="10"/>
      <c r="I945" s="36"/>
      <c r="J945" s="10"/>
      <c r="K945" s="10"/>
      <c r="L945" s="10"/>
      <c r="M945" s="11"/>
      <c r="N945" s="10"/>
      <c r="O945" s="11"/>
      <c r="P945" s="9"/>
      <c r="Q945" s="10"/>
      <c r="R945" s="3"/>
      <c r="S945" s="3"/>
      <c r="T945" s="3"/>
      <c r="U945" s="33"/>
      <c r="V945" s="9"/>
      <c r="W945" s="13"/>
      <c r="X945" s="10"/>
      <c r="Y945" s="4"/>
      <c r="Z945" s="4"/>
      <c r="AA945" s="4"/>
      <c r="AB945" s="4"/>
      <c r="AC945" s="3"/>
      <c r="AD945" s="29"/>
    </row>
    <row r="946" spans="1:30" ht="24.95" customHeight="1" x14ac:dyDescent="0.2">
      <c r="A946" s="23" t="str">
        <f t="shared" si="66"/>
        <v>||||||</v>
      </c>
      <c r="B946" s="23" t="str">
        <f t="shared" si="67"/>
        <v>||||</v>
      </c>
      <c r="C946" s="28" t="str">
        <f t="shared" si="68"/>
        <v>|</v>
      </c>
      <c r="D946" s="10"/>
      <c r="E946" s="10"/>
      <c r="F946" s="36"/>
      <c r="G946" s="10"/>
      <c r="H946" s="10"/>
      <c r="I946" s="36"/>
      <c r="J946" s="10"/>
      <c r="K946" s="10"/>
      <c r="L946" s="10"/>
      <c r="M946" s="11"/>
      <c r="N946" s="10"/>
      <c r="O946" s="11"/>
      <c r="P946" s="9"/>
      <c r="Q946" s="10"/>
      <c r="R946" s="3"/>
      <c r="S946" s="3"/>
      <c r="T946" s="3"/>
      <c r="U946" s="33"/>
      <c r="V946" s="9"/>
      <c r="W946" s="13"/>
      <c r="X946" s="10"/>
      <c r="Y946" s="4"/>
      <c r="Z946" s="4"/>
      <c r="AA946" s="4"/>
      <c r="AB946" s="4"/>
      <c r="AC946" s="3"/>
      <c r="AD946" s="29"/>
    </row>
    <row r="947" spans="1:30" ht="24.95" customHeight="1" x14ac:dyDescent="0.2">
      <c r="A947" s="23" t="str">
        <f t="shared" si="66"/>
        <v>||||||</v>
      </c>
      <c r="B947" s="23" t="str">
        <f t="shared" si="67"/>
        <v>||||</v>
      </c>
      <c r="C947" s="28" t="str">
        <f t="shared" si="68"/>
        <v>|</v>
      </c>
      <c r="D947" s="10"/>
      <c r="E947" s="10"/>
      <c r="F947" s="36"/>
      <c r="G947" s="10"/>
      <c r="H947" s="10"/>
      <c r="I947" s="36"/>
      <c r="J947" s="10"/>
      <c r="K947" s="10"/>
      <c r="L947" s="10"/>
      <c r="M947" s="11"/>
      <c r="N947" s="10"/>
      <c r="O947" s="11"/>
      <c r="P947" s="9"/>
      <c r="Q947" s="10"/>
      <c r="R947" s="3"/>
      <c r="S947" s="3"/>
      <c r="T947" s="3"/>
      <c r="U947" s="33"/>
      <c r="V947" s="9"/>
      <c r="W947" s="13"/>
      <c r="X947" s="10"/>
      <c r="Y947" s="4"/>
      <c r="Z947" s="4"/>
      <c r="AA947" s="4"/>
      <c r="AB947" s="4"/>
      <c r="AC947" s="3"/>
      <c r="AD947" s="29"/>
    </row>
    <row r="948" spans="1:30" ht="24.95" customHeight="1" x14ac:dyDescent="0.2">
      <c r="A948" s="23" t="str">
        <f t="shared" si="66"/>
        <v>||||||</v>
      </c>
      <c r="B948" s="23" t="str">
        <f t="shared" si="67"/>
        <v>||||</v>
      </c>
      <c r="C948" s="28" t="str">
        <f t="shared" si="68"/>
        <v>|</v>
      </c>
      <c r="D948" s="10"/>
      <c r="E948" s="10"/>
      <c r="F948" s="36"/>
      <c r="G948" s="10"/>
      <c r="H948" s="10"/>
      <c r="I948" s="36"/>
      <c r="J948" s="10"/>
      <c r="K948" s="10"/>
      <c r="L948" s="10"/>
      <c r="M948" s="11"/>
      <c r="N948" s="10"/>
      <c r="O948" s="11"/>
      <c r="P948" s="9"/>
      <c r="Q948" s="10"/>
      <c r="R948" s="3"/>
      <c r="S948" s="3"/>
      <c r="T948" s="3"/>
      <c r="U948" s="33"/>
      <c r="V948" s="9"/>
      <c r="W948" s="13"/>
      <c r="X948" s="10"/>
      <c r="Y948" s="4"/>
      <c r="Z948" s="4"/>
      <c r="AA948" s="4"/>
      <c r="AB948" s="4"/>
      <c r="AC948" s="3"/>
      <c r="AD948" s="29"/>
    </row>
    <row r="949" spans="1:30" ht="24.95" customHeight="1" x14ac:dyDescent="0.2">
      <c r="A949" s="23" t="str">
        <f t="shared" si="66"/>
        <v>||||||</v>
      </c>
      <c r="B949" s="23" t="str">
        <f t="shared" si="67"/>
        <v>||||</v>
      </c>
      <c r="C949" s="28" t="str">
        <f t="shared" si="68"/>
        <v>|</v>
      </c>
      <c r="D949" s="10"/>
      <c r="E949" s="10"/>
      <c r="F949" s="36"/>
      <c r="G949" s="10"/>
      <c r="H949" s="10"/>
      <c r="I949" s="36"/>
      <c r="J949" s="10"/>
      <c r="K949" s="10"/>
      <c r="L949" s="10"/>
      <c r="M949" s="11"/>
      <c r="N949" s="10"/>
      <c r="O949" s="11"/>
      <c r="P949" s="9"/>
      <c r="Q949" s="10"/>
      <c r="R949" s="3"/>
      <c r="S949" s="3"/>
      <c r="T949" s="3"/>
      <c r="U949" s="33"/>
      <c r="V949" s="9"/>
      <c r="W949" s="13"/>
      <c r="X949" s="10"/>
      <c r="Y949" s="4"/>
      <c r="Z949" s="4"/>
      <c r="AA949" s="4"/>
      <c r="AB949" s="4"/>
      <c r="AC949" s="3"/>
      <c r="AD949" s="29"/>
    </row>
    <row r="950" spans="1:30" ht="24.95" customHeight="1" x14ac:dyDescent="0.2">
      <c r="A950" s="23" t="str">
        <f t="shared" si="66"/>
        <v>||||||</v>
      </c>
      <c r="B950" s="23" t="str">
        <f t="shared" si="67"/>
        <v>||||</v>
      </c>
      <c r="C950" s="28" t="str">
        <f t="shared" si="68"/>
        <v>|</v>
      </c>
      <c r="D950" s="10"/>
      <c r="E950" s="10"/>
      <c r="F950" s="36"/>
      <c r="G950" s="10"/>
      <c r="H950" s="10"/>
      <c r="I950" s="36"/>
      <c r="J950" s="10"/>
      <c r="K950" s="10"/>
      <c r="L950" s="10"/>
      <c r="M950" s="11"/>
      <c r="N950" s="10"/>
      <c r="O950" s="11"/>
      <c r="P950" s="9"/>
      <c r="Q950" s="10"/>
      <c r="R950" s="3"/>
      <c r="S950" s="3"/>
      <c r="T950" s="3"/>
      <c r="U950" s="33"/>
      <c r="V950" s="9"/>
      <c r="W950" s="13"/>
      <c r="X950" s="10"/>
      <c r="Y950" s="4"/>
      <c r="Z950" s="4"/>
      <c r="AA950" s="4"/>
      <c r="AB950" s="4"/>
      <c r="AC950" s="3"/>
      <c r="AD950" s="29"/>
    </row>
    <row r="951" spans="1:30" ht="24.95" customHeight="1" x14ac:dyDescent="0.2">
      <c r="A951" s="23" t="str">
        <f t="shared" si="66"/>
        <v>||||||</v>
      </c>
      <c r="B951" s="23" t="str">
        <f t="shared" si="67"/>
        <v>||||</v>
      </c>
      <c r="C951" s="28" t="str">
        <f t="shared" si="68"/>
        <v>|</v>
      </c>
      <c r="D951" s="10"/>
      <c r="E951" s="10"/>
      <c r="F951" s="36"/>
      <c r="G951" s="10"/>
      <c r="H951" s="10"/>
      <c r="I951" s="36"/>
      <c r="J951" s="10"/>
      <c r="K951" s="10"/>
      <c r="L951" s="10"/>
      <c r="M951" s="11"/>
      <c r="N951" s="10"/>
      <c r="O951" s="11"/>
      <c r="P951" s="9"/>
      <c r="Q951" s="10"/>
      <c r="R951" s="3"/>
      <c r="S951" s="3"/>
      <c r="T951" s="3"/>
      <c r="U951" s="33"/>
      <c r="V951" s="9"/>
      <c r="W951" s="13"/>
      <c r="X951" s="10"/>
      <c r="Y951" s="4"/>
      <c r="Z951" s="4"/>
      <c r="AA951" s="4"/>
      <c r="AB951" s="4"/>
      <c r="AC951" s="3"/>
      <c r="AD951" s="29"/>
    </row>
    <row r="952" spans="1:30" ht="24.95" customHeight="1" x14ac:dyDescent="0.2">
      <c r="A952" s="23" t="str">
        <f t="shared" ref="A952:A1015" si="69">D952&amp;"|"&amp;E952&amp;"|"&amp;G952&amp;"|"&amp;H952&amp;"|"&amp;L952&amp;"|"&amp;N952&amp;"|"&amp;U952</f>
        <v>||||||</v>
      </c>
      <c r="B952" s="23" t="str">
        <f t="shared" ref="B952:B1015" si="70">D952&amp;"|"&amp;E952&amp;"|"&amp;G952&amp;"|"&amp;H952&amp;"|"&amp;X952</f>
        <v>||||</v>
      </c>
      <c r="C952" s="28" t="str">
        <f t="shared" ref="C952:C1015" si="71">E952&amp;"|"&amp;X952</f>
        <v>|</v>
      </c>
      <c r="D952" s="10"/>
      <c r="E952" s="10"/>
      <c r="F952" s="36"/>
      <c r="G952" s="10"/>
      <c r="H952" s="10"/>
      <c r="I952" s="36"/>
      <c r="J952" s="10"/>
      <c r="K952" s="10"/>
      <c r="L952" s="10"/>
      <c r="M952" s="11"/>
      <c r="N952" s="10"/>
      <c r="O952" s="11"/>
      <c r="P952" s="9"/>
      <c r="Q952" s="10"/>
      <c r="R952" s="3"/>
      <c r="S952" s="3"/>
      <c r="T952" s="3"/>
      <c r="U952" s="33"/>
      <c r="V952" s="9"/>
      <c r="W952" s="13"/>
      <c r="X952" s="10"/>
      <c r="Y952" s="4"/>
      <c r="Z952" s="4"/>
      <c r="AA952" s="4"/>
      <c r="AB952" s="4"/>
      <c r="AC952" s="3"/>
      <c r="AD952" s="29"/>
    </row>
    <row r="953" spans="1:30" ht="24.95" customHeight="1" x14ac:dyDescent="0.2">
      <c r="A953" s="23" t="str">
        <f t="shared" si="69"/>
        <v>||||||</v>
      </c>
      <c r="B953" s="23" t="str">
        <f t="shared" si="70"/>
        <v>||||</v>
      </c>
      <c r="C953" s="28" t="str">
        <f t="shared" si="71"/>
        <v>|</v>
      </c>
      <c r="D953" s="10"/>
      <c r="E953" s="10"/>
      <c r="F953" s="36"/>
      <c r="G953" s="10"/>
      <c r="H953" s="10"/>
      <c r="I953" s="36"/>
      <c r="J953" s="10"/>
      <c r="K953" s="10"/>
      <c r="L953" s="10"/>
      <c r="M953" s="11"/>
      <c r="N953" s="10"/>
      <c r="O953" s="11"/>
      <c r="P953" s="9"/>
      <c r="Q953" s="10"/>
      <c r="R953" s="3"/>
      <c r="S953" s="3"/>
      <c r="T953" s="3"/>
      <c r="U953" s="33"/>
      <c r="V953" s="9"/>
      <c r="W953" s="13"/>
      <c r="X953" s="10"/>
      <c r="Y953" s="4"/>
      <c r="Z953" s="4"/>
      <c r="AA953" s="4"/>
      <c r="AB953" s="4"/>
      <c r="AC953" s="3"/>
      <c r="AD953" s="29"/>
    </row>
    <row r="954" spans="1:30" ht="24.95" customHeight="1" x14ac:dyDescent="0.2">
      <c r="A954" s="23" t="str">
        <f t="shared" si="69"/>
        <v>||||||</v>
      </c>
      <c r="B954" s="23" t="str">
        <f t="shared" si="70"/>
        <v>||||</v>
      </c>
      <c r="C954" s="28" t="str">
        <f t="shared" si="71"/>
        <v>|</v>
      </c>
      <c r="D954" s="10"/>
      <c r="E954" s="10"/>
      <c r="F954" s="36"/>
      <c r="G954" s="10"/>
      <c r="H954" s="10"/>
      <c r="I954" s="36"/>
      <c r="J954" s="10"/>
      <c r="K954" s="10"/>
      <c r="L954" s="10"/>
      <c r="M954" s="11"/>
      <c r="N954" s="10"/>
      <c r="O954" s="11"/>
      <c r="P954" s="9"/>
      <c r="Q954" s="10"/>
      <c r="R954" s="3"/>
      <c r="S954" s="3"/>
      <c r="T954" s="3"/>
      <c r="U954" s="33"/>
      <c r="V954" s="9"/>
      <c r="W954" s="13"/>
      <c r="X954" s="10"/>
      <c r="Y954" s="4"/>
      <c r="Z954" s="4"/>
      <c r="AA954" s="4"/>
      <c r="AB954" s="4"/>
      <c r="AC954" s="3"/>
      <c r="AD954" s="29"/>
    </row>
    <row r="955" spans="1:30" ht="24.95" customHeight="1" x14ac:dyDescent="0.2">
      <c r="A955" s="23" t="str">
        <f t="shared" si="69"/>
        <v>||||||</v>
      </c>
      <c r="B955" s="23" t="str">
        <f t="shared" si="70"/>
        <v>||||</v>
      </c>
      <c r="C955" s="28" t="str">
        <f t="shared" si="71"/>
        <v>|</v>
      </c>
      <c r="D955" s="10"/>
      <c r="E955" s="10"/>
      <c r="F955" s="36"/>
      <c r="G955" s="10"/>
      <c r="H955" s="10"/>
      <c r="I955" s="36"/>
      <c r="J955" s="10"/>
      <c r="K955" s="10"/>
      <c r="L955" s="10"/>
      <c r="M955" s="11"/>
      <c r="N955" s="10"/>
      <c r="O955" s="11"/>
      <c r="P955" s="9"/>
      <c r="Q955" s="10"/>
      <c r="R955" s="3"/>
      <c r="S955" s="3"/>
      <c r="T955" s="3"/>
      <c r="U955" s="33"/>
      <c r="V955" s="9"/>
      <c r="W955" s="13"/>
      <c r="X955" s="10"/>
      <c r="Y955" s="4"/>
      <c r="Z955" s="4"/>
      <c r="AA955" s="4"/>
      <c r="AB955" s="4"/>
      <c r="AC955" s="3"/>
      <c r="AD955" s="29"/>
    </row>
    <row r="956" spans="1:30" ht="24.95" customHeight="1" x14ac:dyDescent="0.2">
      <c r="A956" s="23" t="str">
        <f t="shared" si="69"/>
        <v>||||||</v>
      </c>
      <c r="B956" s="23" t="str">
        <f t="shared" si="70"/>
        <v>||||</v>
      </c>
      <c r="C956" s="28" t="str">
        <f t="shared" si="71"/>
        <v>|</v>
      </c>
      <c r="D956" s="10"/>
      <c r="E956" s="10"/>
      <c r="F956" s="36"/>
      <c r="G956" s="10"/>
      <c r="H956" s="10"/>
      <c r="I956" s="36"/>
      <c r="J956" s="10"/>
      <c r="K956" s="10"/>
      <c r="L956" s="10"/>
      <c r="M956" s="11"/>
      <c r="N956" s="10"/>
      <c r="O956" s="11"/>
      <c r="P956" s="9"/>
      <c r="Q956" s="10"/>
      <c r="R956" s="3"/>
      <c r="S956" s="3"/>
      <c r="T956" s="3"/>
      <c r="U956" s="33"/>
      <c r="V956" s="9"/>
      <c r="W956" s="13"/>
      <c r="X956" s="10"/>
      <c r="Y956" s="4"/>
      <c r="Z956" s="4"/>
      <c r="AA956" s="4"/>
      <c r="AB956" s="4"/>
      <c r="AC956" s="3"/>
      <c r="AD956" s="29"/>
    </row>
    <row r="957" spans="1:30" ht="24.95" customHeight="1" x14ac:dyDescent="0.2">
      <c r="A957" s="23" t="str">
        <f t="shared" si="69"/>
        <v>||||||</v>
      </c>
      <c r="B957" s="23" t="str">
        <f t="shared" si="70"/>
        <v>||||</v>
      </c>
      <c r="C957" s="28" t="str">
        <f t="shared" si="71"/>
        <v>|</v>
      </c>
      <c r="D957" s="10"/>
      <c r="E957" s="10"/>
      <c r="F957" s="36"/>
      <c r="G957" s="10"/>
      <c r="H957" s="10"/>
      <c r="I957" s="36"/>
      <c r="J957" s="10"/>
      <c r="K957" s="10"/>
      <c r="L957" s="10"/>
      <c r="M957" s="11"/>
      <c r="N957" s="10"/>
      <c r="O957" s="11"/>
      <c r="P957" s="9"/>
      <c r="Q957" s="10"/>
      <c r="R957" s="3"/>
      <c r="S957" s="3"/>
      <c r="T957" s="3"/>
      <c r="U957" s="33"/>
      <c r="V957" s="9"/>
      <c r="W957" s="13"/>
      <c r="X957" s="10"/>
      <c r="Y957" s="4"/>
      <c r="Z957" s="4"/>
      <c r="AA957" s="4"/>
      <c r="AB957" s="4"/>
      <c r="AC957" s="3"/>
      <c r="AD957" s="29"/>
    </row>
    <row r="958" spans="1:30" ht="24.95" customHeight="1" x14ac:dyDescent="0.2">
      <c r="A958" s="23" t="str">
        <f t="shared" si="69"/>
        <v>||||||</v>
      </c>
      <c r="B958" s="23" t="str">
        <f t="shared" si="70"/>
        <v>||||</v>
      </c>
      <c r="C958" s="28" t="str">
        <f t="shared" si="71"/>
        <v>|</v>
      </c>
      <c r="D958" s="10"/>
      <c r="E958" s="10"/>
      <c r="F958" s="36"/>
      <c r="G958" s="10"/>
      <c r="H958" s="10"/>
      <c r="I958" s="36"/>
      <c r="J958" s="10"/>
      <c r="K958" s="10"/>
      <c r="L958" s="10"/>
      <c r="M958" s="11"/>
      <c r="N958" s="10"/>
      <c r="O958" s="11"/>
      <c r="P958" s="9"/>
      <c r="Q958" s="10"/>
      <c r="R958" s="3"/>
      <c r="S958" s="3"/>
      <c r="T958" s="3"/>
      <c r="U958" s="33"/>
      <c r="V958" s="9"/>
      <c r="W958" s="13"/>
      <c r="X958" s="10"/>
      <c r="Y958" s="4"/>
      <c r="Z958" s="4"/>
      <c r="AA958" s="4"/>
      <c r="AB958" s="4"/>
      <c r="AC958" s="3"/>
      <c r="AD958" s="29"/>
    </row>
    <row r="959" spans="1:30" ht="24.95" customHeight="1" x14ac:dyDescent="0.2">
      <c r="A959" s="23" t="str">
        <f t="shared" si="69"/>
        <v>||||||</v>
      </c>
      <c r="B959" s="23" t="str">
        <f t="shared" si="70"/>
        <v>||||</v>
      </c>
      <c r="C959" s="28" t="str">
        <f t="shared" si="71"/>
        <v>|</v>
      </c>
      <c r="D959" s="10"/>
      <c r="E959" s="10"/>
      <c r="F959" s="36"/>
      <c r="G959" s="10"/>
      <c r="H959" s="10"/>
      <c r="I959" s="36"/>
      <c r="J959" s="10"/>
      <c r="K959" s="10"/>
      <c r="L959" s="10"/>
      <c r="M959" s="11"/>
      <c r="N959" s="10"/>
      <c r="O959" s="11"/>
      <c r="P959" s="9"/>
      <c r="Q959" s="10"/>
      <c r="R959" s="3"/>
      <c r="S959" s="3"/>
      <c r="T959" s="3"/>
      <c r="U959" s="33"/>
      <c r="V959" s="9"/>
      <c r="W959" s="13"/>
      <c r="X959" s="10"/>
      <c r="Y959" s="4"/>
      <c r="Z959" s="4"/>
      <c r="AA959" s="4"/>
      <c r="AB959" s="4"/>
      <c r="AC959" s="3"/>
      <c r="AD959" s="29"/>
    </row>
    <row r="960" spans="1:30" ht="24.95" customHeight="1" x14ac:dyDescent="0.2">
      <c r="A960" s="23" t="str">
        <f t="shared" si="69"/>
        <v>||||||</v>
      </c>
      <c r="B960" s="23" t="str">
        <f t="shared" si="70"/>
        <v>||||</v>
      </c>
      <c r="C960" s="28" t="str">
        <f t="shared" si="71"/>
        <v>|</v>
      </c>
      <c r="D960" s="10"/>
      <c r="E960" s="10"/>
      <c r="F960" s="36"/>
      <c r="G960" s="10"/>
      <c r="H960" s="10"/>
      <c r="I960" s="36"/>
      <c r="J960" s="10"/>
      <c r="K960" s="10"/>
      <c r="L960" s="10"/>
      <c r="M960" s="11"/>
      <c r="N960" s="10"/>
      <c r="O960" s="11"/>
      <c r="P960" s="9"/>
      <c r="Q960" s="10"/>
      <c r="R960" s="3"/>
      <c r="S960" s="3"/>
      <c r="T960" s="3"/>
      <c r="U960" s="33"/>
      <c r="V960" s="9"/>
      <c r="W960" s="13"/>
      <c r="X960" s="10"/>
      <c r="Y960" s="4"/>
      <c r="Z960" s="4"/>
      <c r="AA960" s="4"/>
      <c r="AB960" s="4"/>
      <c r="AC960" s="3"/>
      <c r="AD960" s="29"/>
    </row>
    <row r="961" spans="1:30" ht="24.95" customHeight="1" x14ac:dyDescent="0.2">
      <c r="A961" s="23" t="str">
        <f t="shared" si="69"/>
        <v>||||||</v>
      </c>
      <c r="B961" s="23" t="str">
        <f t="shared" si="70"/>
        <v>||||</v>
      </c>
      <c r="C961" s="28" t="str">
        <f t="shared" si="71"/>
        <v>|</v>
      </c>
      <c r="D961" s="10"/>
      <c r="E961" s="10"/>
      <c r="F961" s="36"/>
      <c r="G961" s="10"/>
      <c r="H961" s="10"/>
      <c r="I961" s="36"/>
      <c r="J961" s="10"/>
      <c r="K961" s="10"/>
      <c r="L961" s="10"/>
      <c r="M961" s="11"/>
      <c r="N961" s="10"/>
      <c r="O961" s="11"/>
      <c r="P961" s="9"/>
      <c r="Q961" s="10"/>
      <c r="R961" s="3"/>
      <c r="S961" s="3"/>
      <c r="T961" s="3"/>
      <c r="U961" s="33"/>
      <c r="V961" s="9"/>
      <c r="W961" s="13"/>
      <c r="X961" s="10"/>
      <c r="Y961" s="4"/>
      <c r="Z961" s="4"/>
      <c r="AA961" s="4"/>
      <c r="AB961" s="4"/>
      <c r="AC961" s="3"/>
      <c r="AD961" s="29"/>
    </row>
    <row r="962" spans="1:30" ht="24.95" customHeight="1" x14ac:dyDescent="0.2">
      <c r="A962" s="23" t="str">
        <f t="shared" si="69"/>
        <v>||||||</v>
      </c>
      <c r="B962" s="23" t="str">
        <f t="shared" si="70"/>
        <v>||||</v>
      </c>
      <c r="C962" s="28" t="str">
        <f t="shared" si="71"/>
        <v>|</v>
      </c>
      <c r="D962" s="10"/>
      <c r="E962" s="10"/>
      <c r="F962" s="36"/>
      <c r="G962" s="10"/>
      <c r="H962" s="10"/>
      <c r="I962" s="36"/>
      <c r="J962" s="10"/>
      <c r="K962" s="10"/>
      <c r="L962" s="10"/>
      <c r="M962" s="11"/>
      <c r="N962" s="10"/>
      <c r="O962" s="11"/>
      <c r="P962" s="9"/>
      <c r="Q962" s="10"/>
      <c r="R962" s="3"/>
      <c r="S962" s="3"/>
      <c r="T962" s="3"/>
      <c r="U962" s="33"/>
      <c r="V962" s="9"/>
      <c r="W962" s="13"/>
      <c r="X962" s="10"/>
      <c r="Y962" s="4"/>
      <c r="Z962" s="4"/>
      <c r="AA962" s="4"/>
      <c r="AB962" s="4"/>
      <c r="AC962" s="3"/>
      <c r="AD962" s="29"/>
    </row>
    <row r="963" spans="1:30" ht="24.95" customHeight="1" x14ac:dyDescent="0.2">
      <c r="A963" s="23" t="str">
        <f t="shared" si="69"/>
        <v>||||||</v>
      </c>
      <c r="B963" s="23" t="str">
        <f t="shared" si="70"/>
        <v>||||</v>
      </c>
      <c r="C963" s="28" t="str">
        <f t="shared" si="71"/>
        <v>|</v>
      </c>
      <c r="D963" s="10"/>
      <c r="E963" s="10"/>
      <c r="F963" s="36"/>
      <c r="G963" s="10"/>
      <c r="H963" s="10"/>
      <c r="I963" s="36"/>
      <c r="J963" s="10"/>
      <c r="K963" s="10"/>
      <c r="L963" s="10"/>
      <c r="M963" s="11"/>
      <c r="N963" s="10"/>
      <c r="O963" s="11"/>
      <c r="P963" s="9"/>
      <c r="Q963" s="10"/>
      <c r="R963" s="3"/>
      <c r="S963" s="3"/>
      <c r="T963" s="3"/>
      <c r="U963" s="33"/>
      <c r="V963" s="9"/>
      <c r="W963" s="13"/>
      <c r="X963" s="10"/>
      <c r="Y963" s="4"/>
      <c r="Z963" s="4"/>
      <c r="AA963" s="4"/>
      <c r="AB963" s="4"/>
      <c r="AC963" s="3"/>
      <c r="AD963" s="29"/>
    </row>
    <row r="964" spans="1:30" ht="24.95" customHeight="1" x14ac:dyDescent="0.2">
      <c r="A964" s="23" t="str">
        <f t="shared" si="69"/>
        <v>||||||</v>
      </c>
      <c r="B964" s="23" t="str">
        <f t="shared" si="70"/>
        <v>||||</v>
      </c>
      <c r="C964" s="28" t="str">
        <f t="shared" si="71"/>
        <v>|</v>
      </c>
      <c r="D964" s="10"/>
      <c r="E964" s="10"/>
      <c r="F964" s="36"/>
      <c r="G964" s="10"/>
      <c r="H964" s="10"/>
      <c r="I964" s="36"/>
      <c r="J964" s="10"/>
      <c r="K964" s="10"/>
      <c r="L964" s="10"/>
      <c r="M964" s="11"/>
      <c r="N964" s="10"/>
      <c r="O964" s="11"/>
      <c r="P964" s="9"/>
      <c r="Q964" s="10"/>
      <c r="R964" s="3"/>
      <c r="S964" s="3"/>
      <c r="T964" s="3"/>
      <c r="U964" s="33"/>
      <c r="V964" s="9"/>
      <c r="W964" s="13"/>
      <c r="X964" s="10"/>
      <c r="Y964" s="4"/>
      <c r="Z964" s="4"/>
      <c r="AA964" s="4"/>
      <c r="AB964" s="4"/>
      <c r="AC964" s="3"/>
      <c r="AD964" s="29"/>
    </row>
    <row r="965" spans="1:30" ht="24.95" customHeight="1" x14ac:dyDescent="0.2">
      <c r="A965" s="23" t="str">
        <f t="shared" si="69"/>
        <v>||||||</v>
      </c>
      <c r="B965" s="23" t="str">
        <f t="shared" si="70"/>
        <v>||||</v>
      </c>
      <c r="C965" s="28" t="str">
        <f t="shared" si="71"/>
        <v>|</v>
      </c>
      <c r="D965" s="10"/>
      <c r="E965" s="10"/>
      <c r="F965" s="36"/>
      <c r="G965" s="10"/>
      <c r="H965" s="10"/>
      <c r="I965" s="36"/>
      <c r="J965" s="10"/>
      <c r="K965" s="10"/>
      <c r="L965" s="10"/>
      <c r="M965" s="11"/>
      <c r="N965" s="10"/>
      <c r="O965" s="11"/>
      <c r="P965" s="9"/>
      <c r="Q965" s="10"/>
      <c r="R965" s="3"/>
      <c r="S965" s="3"/>
      <c r="T965" s="3"/>
      <c r="U965" s="33"/>
      <c r="V965" s="9"/>
      <c r="W965" s="13"/>
      <c r="X965" s="10"/>
      <c r="Y965" s="4"/>
      <c r="Z965" s="4"/>
      <c r="AA965" s="4"/>
      <c r="AB965" s="4"/>
      <c r="AC965" s="3"/>
      <c r="AD965" s="29"/>
    </row>
    <row r="966" spans="1:30" ht="24.95" customHeight="1" x14ac:dyDescent="0.2">
      <c r="A966" s="23" t="str">
        <f t="shared" si="69"/>
        <v>||||||</v>
      </c>
      <c r="B966" s="23" t="str">
        <f t="shared" si="70"/>
        <v>||||</v>
      </c>
      <c r="C966" s="28" t="str">
        <f t="shared" si="71"/>
        <v>|</v>
      </c>
      <c r="D966" s="10"/>
      <c r="E966" s="10"/>
      <c r="F966" s="36"/>
      <c r="G966" s="10"/>
      <c r="H966" s="10"/>
      <c r="I966" s="36"/>
      <c r="J966" s="10"/>
      <c r="K966" s="10"/>
      <c r="L966" s="10"/>
      <c r="M966" s="11"/>
      <c r="N966" s="10"/>
      <c r="O966" s="11"/>
      <c r="P966" s="9"/>
      <c r="Q966" s="10"/>
      <c r="R966" s="3"/>
      <c r="S966" s="3"/>
      <c r="T966" s="3"/>
      <c r="U966" s="33"/>
      <c r="V966" s="9"/>
      <c r="W966" s="13"/>
      <c r="X966" s="10"/>
      <c r="Y966" s="4"/>
      <c r="Z966" s="4"/>
      <c r="AA966" s="4"/>
      <c r="AB966" s="4"/>
      <c r="AC966" s="3"/>
      <c r="AD966" s="29"/>
    </row>
    <row r="967" spans="1:30" ht="24.95" customHeight="1" x14ac:dyDescent="0.2">
      <c r="A967" s="23" t="str">
        <f t="shared" si="69"/>
        <v>||||||</v>
      </c>
      <c r="B967" s="23" t="str">
        <f t="shared" si="70"/>
        <v>||||</v>
      </c>
      <c r="C967" s="28" t="str">
        <f t="shared" si="71"/>
        <v>|</v>
      </c>
      <c r="D967" s="10"/>
      <c r="E967" s="10"/>
      <c r="F967" s="36"/>
      <c r="G967" s="10"/>
      <c r="H967" s="10"/>
      <c r="I967" s="36"/>
      <c r="J967" s="10"/>
      <c r="K967" s="10"/>
      <c r="L967" s="10"/>
      <c r="M967" s="11"/>
      <c r="N967" s="10"/>
      <c r="O967" s="11"/>
      <c r="P967" s="9"/>
      <c r="Q967" s="10"/>
      <c r="R967" s="3"/>
      <c r="S967" s="3"/>
      <c r="T967" s="3"/>
      <c r="U967" s="33"/>
      <c r="V967" s="9"/>
      <c r="W967" s="13"/>
      <c r="X967" s="10"/>
      <c r="Y967" s="4"/>
      <c r="Z967" s="4"/>
      <c r="AA967" s="4"/>
      <c r="AB967" s="4"/>
      <c r="AC967" s="3"/>
      <c r="AD967" s="29"/>
    </row>
    <row r="968" spans="1:30" ht="24.95" customHeight="1" x14ac:dyDescent="0.2">
      <c r="A968" s="23" t="str">
        <f t="shared" si="69"/>
        <v>||||||</v>
      </c>
      <c r="B968" s="23" t="str">
        <f t="shared" si="70"/>
        <v>||||</v>
      </c>
      <c r="C968" s="28" t="str">
        <f t="shared" si="71"/>
        <v>|</v>
      </c>
      <c r="D968" s="10"/>
      <c r="E968" s="10"/>
      <c r="F968" s="36"/>
      <c r="G968" s="10"/>
      <c r="H968" s="10"/>
      <c r="I968" s="36"/>
      <c r="J968" s="10"/>
      <c r="K968" s="10"/>
      <c r="L968" s="10"/>
      <c r="M968" s="11"/>
      <c r="N968" s="10"/>
      <c r="O968" s="11"/>
      <c r="P968" s="9"/>
      <c r="Q968" s="10"/>
      <c r="R968" s="3"/>
      <c r="S968" s="3"/>
      <c r="T968" s="3"/>
      <c r="U968" s="33"/>
      <c r="V968" s="9"/>
      <c r="W968" s="13"/>
      <c r="X968" s="10"/>
      <c r="Y968" s="4"/>
      <c r="Z968" s="4"/>
      <c r="AA968" s="4"/>
      <c r="AB968" s="4"/>
      <c r="AC968" s="3"/>
      <c r="AD968" s="29"/>
    </row>
    <row r="969" spans="1:30" ht="24.95" customHeight="1" x14ac:dyDescent="0.2">
      <c r="A969" s="23" t="str">
        <f t="shared" si="69"/>
        <v>||||||</v>
      </c>
      <c r="B969" s="23" t="str">
        <f t="shared" si="70"/>
        <v>||||</v>
      </c>
      <c r="C969" s="28" t="str">
        <f t="shared" si="71"/>
        <v>|</v>
      </c>
      <c r="D969" s="10"/>
      <c r="E969" s="10"/>
      <c r="F969" s="36"/>
      <c r="G969" s="10"/>
      <c r="H969" s="10"/>
      <c r="I969" s="36"/>
      <c r="J969" s="10"/>
      <c r="K969" s="10"/>
      <c r="L969" s="10"/>
      <c r="M969" s="11"/>
      <c r="N969" s="10"/>
      <c r="O969" s="11"/>
      <c r="P969" s="9"/>
      <c r="Q969" s="10"/>
      <c r="R969" s="3"/>
      <c r="S969" s="3"/>
      <c r="T969" s="3"/>
      <c r="U969" s="33"/>
      <c r="V969" s="9"/>
      <c r="W969" s="13"/>
      <c r="X969" s="10"/>
      <c r="Y969" s="4"/>
      <c r="Z969" s="4"/>
      <c r="AA969" s="4"/>
      <c r="AB969" s="4"/>
      <c r="AC969" s="3"/>
      <c r="AD969" s="29"/>
    </row>
    <row r="970" spans="1:30" ht="24.95" customHeight="1" x14ac:dyDescent="0.2">
      <c r="A970" s="23" t="str">
        <f t="shared" si="69"/>
        <v>||||||</v>
      </c>
      <c r="B970" s="23" t="str">
        <f t="shared" si="70"/>
        <v>||||</v>
      </c>
      <c r="C970" s="28" t="str">
        <f t="shared" si="71"/>
        <v>|</v>
      </c>
      <c r="D970" s="10"/>
      <c r="E970" s="10"/>
      <c r="F970" s="36"/>
      <c r="G970" s="10"/>
      <c r="H970" s="10"/>
      <c r="I970" s="36"/>
      <c r="J970" s="10"/>
      <c r="K970" s="10"/>
      <c r="L970" s="10"/>
      <c r="M970" s="11"/>
      <c r="N970" s="10"/>
      <c r="O970" s="11"/>
      <c r="P970" s="9"/>
      <c r="Q970" s="10"/>
      <c r="R970" s="3"/>
      <c r="S970" s="3"/>
      <c r="T970" s="3"/>
      <c r="U970" s="33"/>
      <c r="V970" s="9"/>
      <c r="W970" s="13"/>
      <c r="X970" s="10"/>
      <c r="Y970" s="4"/>
      <c r="Z970" s="4"/>
      <c r="AA970" s="4"/>
      <c r="AB970" s="4"/>
      <c r="AC970" s="3"/>
      <c r="AD970" s="29"/>
    </row>
    <row r="971" spans="1:30" ht="24.95" customHeight="1" x14ac:dyDescent="0.2">
      <c r="A971" s="23" t="str">
        <f t="shared" si="69"/>
        <v>||||||</v>
      </c>
      <c r="B971" s="23" t="str">
        <f t="shared" si="70"/>
        <v>||||</v>
      </c>
      <c r="C971" s="28" t="str">
        <f t="shared" si="71"/>
        <v>|</v>
      </c>
      <c r="D971" s="10"/>
      <c r="E971" s="10"/>
      <c r="F971" s="36"/>
      <c r="G971" s="10"/>
      <c r="H971" s="10"/>
      <c r="I971" s="36"/>
      <c r="J971" s="10"/>
      <c r="K971" s="10"/>
      <c r="L971" s="10"/>
      <c r="M971" s="11"/>
      <c r="N971" s="10"/>
      <c r="O971" s="11"/>
      <c r="P971" s="9"/>
      <c r="Q971" s="10"/>
      <c r="R971" s="3"/>
      <c r="S971" s="3"/>
      <c r="T971" s="3"/>
      <c r="U971" s="33"/>
      <c r="V971" s="9"/>
      <c r="W971" s="13"/>
      <c r="X971" s="10"/>
      <c r="Y971" s="4"/>
      <c r="Z971" s="4"/>
      <c r="AA971" s="4"/>
      <c r="AB971" s="4"/>
      <c r="AC971" s="3"/>
      <c r="AD971" s="29"/>
    </row>
    <row r="972" spans="1:30" ht="24.95" customHeight="1" x14ac:dyDescent="0.2">
      <c r="A972" s="23" t="str">
        <f t="shared" si="69"/>
        <v>||||||</v>
      </c>
      <c r="B972" s="23" t="str">
        <f t="shared" si="70"/>
        <v>||||</v>
      </c>
      <c r="C972" s="28" t="str">
        <f t="shared" si="71"/>
        <v>|</v>
      </c>
      <c r="D972" s="10"/>
      <c r="E972" s="10"/>
      <c r="F972" s="36"/>
      <c r="G972" s="10"/>
      <c r="H972" s="10"/>
      <c r="I972" s="36"/>
      <c r="J972" s="10"/>
      <c r="K972" s="10"/>
      <c r="L972" s="10"/>
      <c r="M972" s="11"/>
      <c r="N972" s="10"/>
      <c r="O972" s="11"/>
      <c r="P972" s="9"/>
      <c r="Q972" s="10"/>
      <c r="R972" s="3"/>
      <c r="S972" s="3"/>
      <c r="T972" s="3"/>
      <c r="U972" s="33"/>
      <c r="V972" s="9"/>
      <c r="W972" s="13"/>
      <c r="X972" s="10"/>
      <c r="Y972" s="4"/>
      <c r="Z972" s="4"/>
      <c r="AA972" s="4"/>
      <c r="AB972" s="4"/>
      <c r="AC972" s="3"/>
      <c r="AD972" s="29"/>
    </row>
    <row r="973" spans="1:30" ht="24.95" customHeight="1" x14ac:dyDescent="0.2">
      <c r="A973" s="23" t="str">
        <f t="shared" si="69"/>
        <v>||||||</v>
      </c>
      <c r="B973" s="23" t="str">
        <f t="shared" si="70"/>
        <v>||||</v>
      </c>
      <c r="C973" s="28" t="str">
        <f t="shared" si="71"/>
        <v>|</v>
      </c>
      <c r="D973" s="10"/>
      <c r="E973" s="10"/>
      <c r="F973" s="36"/>
      <c r="G973" s="10"/>
      <c r="H973" s="10"/>
      <c r="I973" s="36"/>
      <c r="J973" s="10"/>
      <c r="K973" s="10"/>
      <c r="L973" s="10"/>
      <c r="M973" s="11"/>
      <c r="N973" s="10"/>
      <c r="O973" s="11"/>
      <c r="P973" s="9"/>
      <c r="Q973" s="10"/>
      <c r="R973" s="3"/>
      <c r="S973" s="3"/>
      <c r="T973" s="3"/>
      <c r="U973" s="33"/>
      <c r="V973" s="9"/>
      <c r="W973" s="13"/>
      <c r="X973" s="10"/>
      <c r="Y973" s="4"/>
      <c r="Z973" s="4"/>
      <c r="AA973" s="4"/>
      <c r="AB973" s="4"/>
      <c r="AC973" s="3"/>
      <c r="AD973" s="29"/>
    </row>
    <row r="974" spans="1:30" ht="24.95" customHeight="1" x14ac:dyDescent="0.2">
      <c r="A974" s="23" t="str">
        <f t="shared" si="69"/>
        <v>||||||</v>
      </c>
      <c r="B974" s="23" t="str">
        <f t="shared" si="70"/>
        <v>||||</v>
      </c>
      <c r="C974" s="28" t="str">
        <f t="shared" si="71"/>
        <v>|</v>
      </c>
      <c r="D974" s="10"/>
      <c r="E974" s="10"/>
      <c r="F974" s="36"/>
      <c r="G974" s="10"/>
      <c r="H974" s="10"/>
      <c r="I974" s="36"/>
      <c r="J974" s="10"/>
      <c r="K974" s="10"/>
      <c r="L974" s="10"/>
      <c r="M974" s="11"/>
      <c r="N974" s="10"/>
      <c r="O974" s="11"/>
      <c r="P974" s="9"/>
      <c r="Q974" s="10"/>
      <c r="R974" s="3"/>
      <c r="S974" s="3"/>
      <c r="T974" s="3"/>
      <c r="U974" s="33"/>
      <c r="V974" s="9"/>
      <c r="W974" s="13"/>
      <c r="X974" s="10"/>
      <c r="Y974" s="4"/>
      <c r="Z974" s="4"/>
      <c r="AA974" s="4"/>
      <c r="AB974" s="4"/>
      <c r="AC974" s="3"/>
      <c r="AD974" s="29"/>
    </row>
    <row r="975" spans="1:30" ht="24.95" customHeight="1" x14ac:dyDescent="0.2">
      <c r="A975" s="23" t="str">
        <f t="shared" si="69"/>
        <v>||||||</v>
      </c>
      <c r="B975" s="23" t="str">
        <f t="shared" si="70"/>
        <v>||||</v>
      </c>
      <c r="C975" s="28" t="str">
        <f t="shared" si="71"/>
        <v>|</v>
      </c>
      <c r="D975" s="10"/>
      <c r="E975" s="10"/>
      <c r="F975" s="36"/>
      <c r="G975" s="10"/>
      <c r="H975" s="10"/>
      <c r="I975" s="36"/>
      <c r="J975" s="10"/>
      <c r="K975" s="10"/>
      <c r="L975" s="10"/>
      <c r="M975" s="11"/>
      <c r="N975" s="10"/>
      <c r="O975" s="11"/>
      <c r="P975" s="9"/>
      <c r="Q975" s="10"/>
      <c r="R975" s="3"/>
      <c r="S975" s="3"/>
      <c r="T975" s="3"/>
      <c r="U975" s="33"/>
      <c r="V975" s="9"/>
      <c r="W975" s="13"/>
      <c r="X975" s="10"/>
      <c r="Y975" s="4"/>
      <c r="Z975" s="4"/>
      <c r="AA975" s="4"/>
      <c r="AB975" s="4"/>
      <c r="AC975" s="3"/>
      <c r="AD975" s="29"/>
    </row>
    <row r="976" spans="1:30" ht="24.95" customHeight="1" x14ac:dyDescent="0.2">
      <c r="A976" s="23" t="str">
        <f t="shared" si="69"/>
        <v>||||||</v>
      </c>
      <c r="B976" s="23" t="str">
        <f t="shared" si="70"/>
        <v>||||</v>
      </c>
      <c r="C976" s="28" t="str">
        <f t="shared" si="71"/>
        <v>|</v>
      </c>
      <c r="D976" s="10"/>
      <c r="E976" s="10"/>
      <c r="F976" s="36"/>
      <c r="G976" s="10"/>
      <c r="H976" s="10"/>
      <c r="I976" s="36"/>
      <c r="J976" s="10"/>
      <c r="K976" s="10"/>
      <c r="L976" s="10"/>
      <c r="M976" s="11"/>
      <c r="N976" s="10"/>
      <c r="O976" s="11"/>
      <c r="P976" s="9"/>
      <c r="Q976" s="10"/>
      <c r="R976" s="3"/>
      <c r="S976" s="3"/>
      <c r="T976" s="3"/>
      <c r="U976" s="33"/>
      <c r="V976" s="9"/>
      <c r="W976" s="13"/>
      <c r="X976" s="10"/>
      <c r="Y976" s="4"/>
      <c r="Z976" s="4"/>
      <c r="AA976" s="4"/>
      <c r="AB976" s="4"/>
      <c r="AC976" s="3"/>
      <c r="AD976" s="29"/>
    </row>
    <row r="977" spans="1:30" ht="24.95" customHeight="1" x14ac:dyDescent="0.2">
      <c r="A977" s="23" t="str">
        <f t="shared" si="69"/>
        <v>||||||</v>
      </c>
      <c r="B977" s="23" t="str">
        <f t="shared" si="70"/>
        <v>||||</v>
      </c>
      <c r="C977" s="28" t="str">
        <f t="shared" si="71"/>
        <v>|</v>
      </c>
      <c r="D977" s="10"/>
      <c r="E977" s="10"/>
      <c r="F977" s="36"/>
      <c r="G977" s="10"/>
      <c r="H977" s="10"/>
      <c r="I977" s="36"/>
      <c r="J977" s="10"/>
      <c r="K977" s="10"/>
      <c r="L977" s="10"/>
      <c r="M977" s="11"/>
      <c r="N977" s="10"/>
      <c r="O977" s="11"/>
      <c r="P977" s="9"/>
      <c r="Q977" s="10"/>
      <c r="R977" s="3"/>
      <c r="S977" s="3"/>
      <c r="T977" s="3"/>
      <c r="U977" s="33"/>
      <c r="V977" s="9"/>
      <c r="W977" s="13"/>
      <c r="X977" s="10"/>
      <c r="Y977" s="4"/>
      <c r="Z977" s="4"/>
      <c r="AA977" s="4"/>
      <c r="AB977" s="4"/>
      <c r="AC977" s="3"/>
      <c r="AD977" s="29"/>
    </row>
    <row r="978" spans="1:30" ht="24.95" customHeight="1" x14ac:dyDescent="0.2">
      <c r="A978" s="23" t="str">
        <f t="shared" si="69"/>
        <v>||||||</v>
      </c>
      <c r="B978" s="23" t="str">
        <f t="shared" si="70"/>
        <v>||||</v>
      </c>
      <c r="C978" s="28" t="str">
        <f t="shared" si="71"/>
        <v>|</v>
      </c>
      <c r="D978" s="10"/>
      <c r="E978" s="10"/>
      <c r="F978" s="36"/>
      <c r="G978" s="10"/>
      <c r="H978" s="10"/>
      <c r="I978" s="36"/>
      <c r="J978" s="10"/>
      <c r="K978" s="10"/>
      <c r="L978" s="10"/>
      <c r="M978" s="11"/>
      <c r="N978" s="10"/>
      <c r="O978" s="11"/>
      <c r="P978" s="9"/>
      <c r="Q978" s="10"/>
      <c r="R978" s="3"/>
      <c r="S978" s="3"/>
      <c r="T978" s="3"/>
      <c r="U978" s="33"/>
      <c r="V978" s="9"/>
      <c r="W978" s="13"/>
      <c r="X978" s="10"/>
      <c r="Y978" s="4"/>
      <c r="Z978" s="4"/>
      <c r="AA978" s="4"/>
      <c r="AB978" s="4"/>
      <c r="AC978" s="3"/>
      <c r="AD978" s="29"/>
    </row>
    <row r="979" spans="1:30" ht="24.95" customHeight="1" x14ac:dyDescent="0.2">
      <c r="A979" s="23" t="str">
        <f t="shared" si="69"/>
        <v>||||||</v>
      </c>
      <c r="B979" s="23" t="str">
        <f t="shared" si="70"/>
        <v>||||</v>
      </c>
      <c r="C979" s="28" t="str">
        <f t="shared" si="71"/>
        <v>|</v>
      </c>
      <c r="D979" s="10"/>
      <c r="E979" s="10"/>
      <c r="F979" s="36"/>
      <c r="G979" s="10"/>
      <c r="H979" s="10"/>
      <c r="I979" s="36"/>
      <c r="J979" s="10"/>
      <c r="K979" s="10"/>
      <c r="L979" s="10"/>
      <c r="M979" s="11"/>
      <c r="N979" s="10"/>
      <c r="O979" s="11"/>
      <c r="P979" s="9"/>
      <c r="Q979" s="10"/>
      <c r="R979" s="3"/>
      <c r="S979" s="3"/>
      <c r="T979" s="3"/>
      <c r="U979" s="33"/>
      <c r="V979" s="9"/>
      <c r="W979" s="13"/>
      <c r="X979" s="10"/>
      <c r="Y979" s="4"/>
      <c r="Z979" s="4"/>
      <c r="AA979" s="4"/>
      <c r="AB979" s="4"/>
      <c r="AC979" s="3"/>
      <c r="AD979" s="29"/>
    </row>
    <row r="980" spans="1:30" ht="24.95" customHeight="1" x14ac:dyDescent="0.2">
      <c r="A980" s="23" t="str">
        <f t="shared" si="69"/>
        <v>||||||</v>
      </c>
      <c r="B980" s="23" t="str">
        <f t="shared" si="70"/>
        <v>||||</v>
      </c>
      <c r="C980" s="28" t="str">
        <f t="shared" si="71"/>
        <v>|</v>
      </c>
      <c r="D980" s="10"/>
      <c r="E980" s="10"/>
      <c r="F980" s="36"/>
      <c r="G980" s="10"/>
      <c r="H980" s="10"/>
      <c r="I980" s="36"/>
      <c r="J980" s="10"/>
      <c r="K980" s="10"/>
      <c r="L980" s="10"/>
      <c r="M980" s="11"/>
      <c r="N980" s="10"/>
      <c r="O980" s="11"/>
      <c r="P980" s="9"/>
      <c r="Q980" s="10"/>
      <c r="R980" s="3"/>
      <c r="S980" s="3"/>
      <c r="T980" s="3"/>
      <c r="U980" s="33"/>
      <c r="V980" s="9"/>
      <c r="W980" s="13"/>
      <c r="X980" s="10"/>
      <c r="Y980" s="4"/>
      <c r="Z980" s="4"/>
      <c r="AA980" s="4"/>
      <c r="AB980" s="4"/>
      <c r="AC980" s="3"/>
      <c r="AD980" s="29"/>
    </row>
    <row r="981" spans="1:30" ht="24.95" customHeight="1" x14ac:dyDescent="0.2">
      <c r="A981" s="23" t="str">
        <f t="shared" si="69"/>
        <v>||||||</v>
      </c>
      <c r="B981" s="23" t="str">
        <f t="shared" si="70"/>
        <v>||||</v>
      </c>
      <c r="C981" s="28" t="str">
        <f t="shared" si="71"/>
        <v>|</v>
      </c>
      <c r="D981" s="10"/>
      <c r="E981" s="10"/>
      <c r="F981" s="36"/>
      <c r="G981" s="10"/>
      <c r="H981" s="10"/>
      <c r="I981" s="36"/>
      <c r="J981" s="10"/>
      <c r="K981" s="10"/>
      <c r="L981" s="10"/>
      <c r="M981" s="11"/>
      <c r="N981" s="10"/>
      <c r="O981" s="11"/>
      <c r="P981" s="9"/>
      <c r="Q981" s="10"/>
      <c r="R981" s="3"/>
      <c r="S981" s="3"/>
      <c r="T981" s="3"/>
      <c r="U981" s="33"/>
      <c r="V981" s="9"/>
      <c r="W981" s="13"/>
      <c r="X981" s="10"/>
      <c r="Y981" s="4"/>
      <c r="Z981" s="4"/>
      <c r="AA981" s="4"/>
      <c r="AB981" s="4"/>
      <c r="AC981" s="3"/>
      <c r="AD981" s="29"/>
    </row>
    <row r="982" spans="1:30" ht="24.95" customHeight="1" x14ac:dyDescent="0.2">
      <c r="A982" s="23" t="str">
        <f t="shared" si="69"/>
        <v>||||||</v>
      </c>
      <c r="B982" s="23" t="str">
        <f t="shared" si="70"/>
        <v>||||</v>
      </c>
      <c r="C982" s="28" t="str">
        <f t="shared" si="71"/>
        <v>|</v>
      </c>
      <c r="D982" s="10"/>
      <c r="E982" s="10"/>
      <c r="F982" s="36"/>
      <c r="G982" s="10"/>
      <c r="H982" s="10"/>
      <c r="I982" s="36"/>
      <c r="J982" s="10"/>
      <c r="K982" s="10"/>
      <c r="L982" s="10"/>
      <c r="M982" s="11"/>
      <c r="N982" s="10"/>
      <c r="O982" s="11"/>
      <c r="P982" s="9"/>
      <c r="Q982" s="10"/>
      <c r="R982" s="3"/>
      <c r="S982" s="3"/>
      <c r="T982" s="3"/>
      <c r="U982" s="33"/>
      <c r="V982" s="9"/>
      <c r="W982" s="13"/>
      <c r="X982" s="10"/>
      <c r="Y982" s="4"/>
      <c r="Z982" s="4"/>
      <c r="AA982" s="4"/>
      <c r="AB982" s="4"/>
      <c r="AC982" s="3"/>
      <c r="AD982" s="29"/>
    </row>
    <row r="983" spans="1:30" ht="24.95" customHeight="1" x14ac:dyDescent="0.2">
      <c r="A983" s="23" t="str">
        <f t="shared" si="69"/>
        <v>||||||</v>
      </c>
      <c r="B983" s="23" t="str">
        <f t="shared" si="70"/>
        <v>||||</v>
      </c>
      <c r="C983" s="28" t="str">
        <f t="shared" si="71"/>
        <v>|</v>
      </c>
      <c r="D983" s="10"/>
      <c r="E983" s="10"/>
      <c r="F983" s="36"/>
      <c r="G983" s="10"/>
      <c r="H983" s="10"/>
      <c r="I983" s="36"/>
      <c r="J983" s="10"/>
      <c r="K983" s="10"/>
      <c r="L983" s="10"/>
      <c r="M983" s="11"/>
      <c r="N983" s="10"/>
      <c r="O983" s="11"/>
      <c r="P983" s="9"/>
      <c r="Q983" s="10"/>
      <c r="R983" s="3"/>
      <c r="S983" s="3"/>
      <c r="T983" s="3"/>
      <c r="U983" s="33"/>
      <c r="V983" s="9"/>
      <c r="W983" s="13"/>
      <c r="X983" s="10"/>
      <c r="Y983" s="4"/>
      <c r="Z983" s="4"/>
      <c r="AA983" s="4"/>
      <c r="AB983" s="4"/>
      <c r="AC983" s="3"/>
      <c r="AD983" s="29"/>
    </row>
    <row r="984" spans="1:30" ht="24.95" customHeight="1" x14ac:dyDescent="0.2">
      <c r="A984" s="23" t="str">
        <f t="shared" si="69"/>
        <v>||||||</v>
      </c>
      <c r="B984" s="23" t="str">
        <f t="shared" si="70"/>
        <v>||||</v>
      </c>
      <c r="C984" s="28" t="str">
        <f t="shared" si="71"/>
        <v>|</v>
      </c>
      <c r="D984" s="10"/>
      <c r="E984" s="10"/>
      <c r="F984" s="36"/>
      <c r="G984" s="10"/>
      <c r="H984" s="10"/>
      <c r="I984" s="36"/>
      <c r="J984" s="10"/>
      <c r="K984" s="10"/>
      <c r="L984" s="10"/>
      <c r="M984" s="11"/>
      <c r="N984" s="10"/>
      <c r="O984" s="11"/>
      <c r="P984" s="9"/>
      <c r="Q984" s="10"/>
      <c r="R984" s="3"/>
      <c r="S984" s="3"/>
      <c r="T984" s="3"/>
      <c r="U984" s="33"/>
      <c r="V984" s="9"/>
      <c r="W984" s="13"/>
      <c r="X984" s="10"/>
      <c r="Y984" s="4"/>
      <c r="Z984" s="4"/>
      <c r="AA984" s="4"/>
      <c r="AB984" s="4"/>
      <c r="AC984" s="3"/>
      <c r="AD984" s="29"/>
    </row>
    <row r="985" spans="1:30" ht="24.95" customHeight="1" x14ac:dyDescent="0.2">
      <c r="A985" s="23" t="str">
        <f t="shared" si="69"/>
        <v>||||||</v>
      </c>
      <c r="B985" s="23" t="str">
        <f t="shared" si="70"/>
        <v>||||</v>
      </c>
      <c r="C985" s="28" t="str">
        <f t="shared" si="71"/>
        <v>|</v>
      </c>
      <c r="D985" s="10"/>
      <c r="E985" s="10"/>
      <c r="F985" s="36"/>
      <c r="G985" s="10"/>
      <c r="H985" s="10"/>
      <c r="I985" s="36"/>
      <c r="J985" s="10"/>
      <c r="K985" s="10"/>
      <c r="L985" s="10"/>
      <c r="M985" s="11"/>
      <c r="N985" s="10"/>
      <c r="O985" s="11"/>
      <c r="P985" s="9"/>
      <c r="Q985" s="10"/>
      <c r="R985" s="3"/>
      <c r="S985" s="3"/>
      <c r="T985" s="3"/>
      <c r="U985" s="33"/>
      <c r="V985" s="9"/>
      <c r="W985" s="13"/>
      <c r="X985" s="10"/>
      <c r="Y985" s="4"/>
      <c r="Z985" s="4"/>
      <c r="AA985" s="4"/>
      <c r="AB985" s="4"/>
      <c r="AC985" s="3"/>
      <c r="AD985" s="29"/>
    </row>
    <row r="986" spans="1:30" ht="24.95" customHeight="1" x14ac:dyDescent="0.2">
      <c r="A986" s="23" t="str">
        <f t="shared" si="69"/>
        <v>||||||</v>
      </c>
      <c r="B986" s="23" t="str">
        <f t="shared" si="70"/>
        <v>||||</v>
      </c>
      <c r="C986" s="28" t="str">
        <f t="shared" si="71"/>
        <v>|</v>
      </c>
      <c r="D986" s="10"/>
      <c r="E986" s="10"/>
      <c r="F986" s="36"/>
      <c r="G986" s="10"/>
      <c r="H986" s="10"/>
      <c r="I986" s="36"/>
      <c r="J986" s="10"/>
      <c r="K986" s="10"/>
      <c r="L986" s="10"/>
      <c r="M986" s="11"/>
      <c r="N986" s="10"/>
      <c r="O986" s="11"/>
      <c r="P986" s="9"/>
      <c r="Q986" s="10"/>
      <c r="R986" s="3"/>
      <c r="S986" s="3"/>
      <c r="T986" s="3"/>
      <c r="U986" s="33"/>
      <c r="V986" s="9"/>
      <c r="W986" s="13"/>
      <c r="X986" s="10"/>
      <c r="Y986" s="4"/>
      <c r="Z986" s="4"/>
      <c r="AA986" s="4"/>
      <c r="AB986" s="4"/>
      <c r="AC986" s="3"/>
      <c r="AD986" s="29"/>
    </row>
    <row r="987" spans="1:30" ht="24.95" customHeight="1" x14ac:dyDescent="0.2">
      <c r="A987" s="23" t="str">
        <f t="shared" si="69"/>
        <v>||||||</v>
      </c>
      <c r="B987" s="23" t="str">
        <f t="shared" si="70"/>
        <v>||||</v>
      </c>
      <c r="C987" s="28" t="str">
        <f t="shared" si="71"/>
        <v>|</v>
      </c>
      <c r="D987" s="10"/>
      <c r="E987" s="10"/>
      <c r="F987" s="36"/>
      <c r="G987" s="10"/>
      <c r="H987" s="10"/>
      <c r="I987" s="36"/>
      <c r="J987" s="10"/>
      <c r="K987" s="10"/>
      <c r="L987" s="10"/>
      <c r="M987" s="11"/>
      <c r="N987" s="10"/>
      <c r="O987" s="11"/>
      <c r="P987" s="9"/>
      <c r="Q987" s="10"/>
      <c r="R987" s="3"/>
      <c r="S987" s="3"/>
      <c r="T987" s="3"/>
      <c r="U987" s="33"/>
      <c r="V987" s="9"/>
      <c r="W987" s="13"/>
      <c r="X987" s="10"/>
      <c r="Y987" s="4"/>
      <c r="Z987" s="4"/>
      <c r="AA987" s="4"/>
      <c r="AB987" s="4"/>
      <c r="AC987" s="3"/>
      <c r="AD987" s="29"/>
    </row>
    <row r="988" spans="1:30" ht="24.95" customHeight="1" x14ac:dyDescent="0.2">
      <c r="A988" s="23" t="str">
        <f t="shared" si="69"/>
        <v>||||||</v>
      </c>
      <c r="B988" s="23" t="str">
        <f t="shared" si="70"/>
        <v>||||</v>
      </c>
      <c r="C988" s="28" t="str">
        <f t="shared" si="71"/>
        <v>|</v>
      </c>
      <c r="D988" s="10"/>
      <c r="E988" s="10"/>
      <c r="F988" s="36"/>
      <c r="G988" s="10"/>
      <c r="H988" s="10"/>
      <c r="I988" s="36"/>
      <c r="J988" s="10"/>
      <c r="K988" s="10"/>
      <c r="L988" s="10"/>
      <c r="M988" s="11"/>
      <c r="N988" s="10"/>
      <c r="O988" s="11"/>
      <c r="P988" s="9"/>
      <c r="Q988" s="10"/>
      <c r="R988" s="3"/>
      <c r="S988" s="3"/>
      <c r="T988" s="3"/>
      <c r="U988" s="33"/>
      <c r="V988" s="9"/>
      <c r="W988" s="13"/>
      <c r="X988" s="10"/>
      <c r="Y988" s="4"/>
      <c r="Z988" s="4"/>
      <c r="AA988" s="4"/>
      <c r="AB988" s="4"/>
      <c r="AC988" s="3"/>
      <c r="AD988" s="29"/>
    </row>
    <row r="989" spans="1:30" ht="24.95" customHeight="1" x14ac:dyDescent="0.2">
      <c r="A989" s="23" t="str">
        <f t="shared" si="69"/>
        <v>||||||</v>
      </c>
      <c r="B989" s="23" t="str">
        <f t="shared" si="70"/>
        <v>||||</v>
      </c>
      <c r="C989" s="28" t="str">
        <f t="shared" si="71"/>
        <v>|</v>
      </c>
      <c r="D989" s="10"/>
      <c r="E989" s="10"/>
      <c r="F989" s="36"/>
      <c r="G989" s="10"/>
      <c r="H989" s="10"/>
      <c r="I989" s="36"/>
      <c r="J989" s="10"/>
      <c r="K989" s="10"/>
      <c r="L989" s="10"/>
      <c r="M989" s="11"/>
      <c r="N989" s="10"/>
      <c r="O989" s="11"/>
      <c r="P989" s="9"/>
      <c r="Q989" s="10"/>
      <c r="R989" s="3"/>
      <c r="S989" s="3"/>
      <c r="T989" s="3"/>
      <c r="U989" s="33"/>
      <c r="V989" s="9"/>
      <c r="W989" s="13"/>
      <c r="X989" s="10"/>
      <c r="Y989" s="4"/>
      <c r="Z989" s="4"/>
      <c r="AA989" s="4"/>
      <c r="AB989" s="4"/>
      <c r="AC989" s="3"/>
      <c r="AD989" s="29"/>
    </row>
    <row r="990" spans="1:30" ht="24.95" customHeight="1" x14ac:dyDescent="0.2">
      <c r="A990" s="23" t="str">
        <f t="shared" si="69"/>
        <v>||||||</v>
      </c>
      <c r="B990" s="23" t="str">
        <f t="shared" si="70"/>
        <v>||||</v>
      </c>
      <c r="C990" s="28" t="str">
        <f t="shared" si="71"/>
        <v>|</v>
      </c>
      <c r="D990" s="10"/>
      <c r="E990" s="10"/>
      <c r="F990" s="36"/>
      <c r="G990" s="10"/>
      <c r="H990" s="10"/>
      <c r="I990" s="36"/>
      <c r="J990" s="10"/>
      <c r="K990" s="10"/>
      <c r="L990" s="10"/>
      <c r="M990" s="11"/>
      <c r="N990" s="10"/>
      <c r="O990" s="11"/>
      <c r="P990" s="9"/>
      <c r="Q990" s="10"/>
      <c r="R990" s="3"/>
      <c r="S990" s="3"/>
      <c r="T990" s="3"/>
      <c r="U990" s="33"/>
      <c r="V990" s="9"/>
      <c r="W990" s="13"/>
      <c r="X990" s="10"/>
      <c r="Y990" s="4"/>
      <c r="Z990" s="4"/>
      <c r="AA990" s="4"/>
      <c r="AB990" s="4"/>
      <c r="AC990" s="3"/>
      <c r="AD990" s="29"/>
    </row>
    <row r="991" spans="1:30" ht="24.95" customHeight="1" x14ac:dyDescent="0.2">
      <c r="A991" s="23" t="str">
        <f t="shared" si="69"/>
        <v>||||||</v>
      </c>
      <c r="B991" s="23" t="str">
        <f t="shared" si="70"/>
        <v>||||</v>
      </c>
      <c r="C991" s="28" t="str">
        <f t="shared" si="71"/>
        <v>|</v>
      </c>
      <c r="D991" s="10"/>
      <c r="E991" s="10"/>
      <c r="F991" s="36"/>
      <c r="G991" s="10"/>
      <c r="H991" s="10"/>
      <c r="I991" s="36"/>
      <c r="J991" s="10"/>
      <c r="K991" s="10"/>
      <c r="L991" s="10"/>
      <c r="M991" s="11"/>
      <c r="N991" s="10"/>
      <c r="O991" s="11"/>
      <c r="P991" s="9"/>
      <c r="Q991" s="10"/>
      <c r="R991" s="3"/>
      <c r="S991" s="3"/>
      <c r="T991" s="3"/>
      <c r="U991" s="33"/>
      <c r="V991" s="9"/>
      <c r="W991" s="13"/>
      <c r="X991" s="10"/>
      <c r="Y991" s="4"/>
      <c r="Z991" s="4"/>
      <c r="AA991" s="4"/>
      <c r="AB991" s="4"/>
      <c r="AC991" s="3"/>
      <c r="AD991" s="29"/>
    </row>
    <row r="992" spans="1:30" ht="24.95" customHeight="1" x14ac:dyDescent="0.2">
      <c r="A992" s="23" t="str">
        <f t="shared" si="69"/>
        <v>||||||</v>
      </c>
      <c r="B992" s="23" t="str">
        <f t="shared" si="70"/>
        <v>||||</v>
      </c>
      <c r="C992" s="28" t="str">
        <f t="shared" si="71"/>
        <v>|</v>
      </c>
      <c r="D992" s="10"/>
      <c r="E992" s="10"/>
      <c r="F992" s="36"/>
      <c r="G992" s="10"/>
      <c r="H992" s="10"/>
      <c r="I992" s="36"/>
      <c r="J992" s="10"/>
      <c r="K992" s="10"/>
      <c r="L992" s="10"/>
      <c r="M992" s="11"/>
      <c r="N992" s="10"/>
      <c r="O992" s="11"/>
      <c r="P992" s="9"/>
      <c r="Q992" s="10"/>
      <c r="R992" s="3"/>
      <c r="S992" s="3"/>
      <c r="T992" s="3"/>
      <c r="U992" s="33"/>
      <c r="V992" s="9"/>
      <c r="W992" s="13"/>
      <c r="X992" s="10"/>
      <c r="Y992" s="4"/>
      <c r="Z992" s="4"/>
      <c r="AA992" s="4"/>
      <c r="AB992" s="4"/>
      <c r="AC992" s="3"/>
      <c r="AD992" s="29"/>
    </row>
    <row r="993" spans="1:30" ht="24.95" customHeight="1" x14ac:dyDescent="0.2">
      <c r="A993" s="23" t="str">
        <f t="shared" si="69"/>
        <v>||||||</v>
      </c>
      <c r="B993" s="23" t="str">
        <f t="shared" si="70"/>
        <v>||||</v>
      </c>
      <c r="C993" s="28" t="str">
        <f t="shared" si="71"/>
        <v>|</v>
      </c>
      <c r="D993" s="10"/>
      <c r="E993" s="10"/>
      <c r="F993" s="36"/>
      <c r="G993" s="10"/>
      <c r="H993" s="10"/>
      <c r="I993" s="36"/>
      <c r="J993" s="10"/>
      <c r="K993" s="10"/>
      <c r="L993" s="10"/>
      <c r="M993" s="11"/>
      <c r="N993" s="10"/>
      <c r="O993" s="11"/>
      <c r="P993" s="9"/>
      <c r="Q993" s="10"/>
      <c r="R993" s="3"/>
      <c r="S993" s="3"/>
      <c r="T993" s="3"/>
      <c r="U993" s="33"/>
      <c r="V993" s="9"/>
      <c r="W993" s="13"/>
      <c r="X993" s="10"/>
      <c r="Y993" s="4"/>
      <c r="Z993" s="4"/>
      <c r="AA993" s="4"/>
      <c r="AB993" s="4"/>
      <c r="AC993" s="3"/>
      <c r="AD993" s="29"/>
    </row>
    <row r="994" spans="1:30" ht="24.95" customHeight="1" x14ac:dyDescent="0.2">
      <c r="A994" s="23" t="str">
        <f t="shared" si="69"/>
        <v>||||||</v>
      </c>
      <c r="B994" s="23" t="str">
        <f t="shared" si="70"/>
        <v>||||</v>
      </c>
      <c r="C994" s="28" t="str">
        <f t="shared" si="71"/>
        <v>|</v>
      </c>
      <c r="D994" s="10"/>
      <c r="E994" s="10"/>
      <c r="F994" s="36"/>
      <c r="G994" s="10"/>
      <c r="H994" s="10"/>
      <c r="I994" s="36"/>
      <c r="J994" s="10"/>
      <c r="K994" s="10"/>
      <c r="L994" s="10"/>
      <c r="M994" s="11"/>
      <c r="N994" s="10"/>
      <c r="O994" s="11"/>
      <c r="P994" s="9"/>
      <c r="Q994" s="10"/>
      <c r="R994" s="3"/>
      <c r="S994" s="3"/>
      <c r="T994" s="3"/>
      <c r="U994" s="33"/>
      <c r="V994" s="9"/>
      <c r="W994" s="13"/>
      <c r="X994" s="10"/>
      <c r="Y994" s="4"/>
      <c r="Z994" s="4"/>
      <c r="AA994" s="4"/>
      <c r="AB994" s="4"/>
      <c r="AC994" s="3"/>
      <c r="AD994" s="29"/>
    </row>
    <row r="995" spans="1:30" ht="24.95" customHeight="1" x14ac:dyDescent="0.2">
      <c r="A995" s="23" t="str">
        <f t="shared" si="69"/>
        <v>||||||</v>
      </c>
      <c r="B995" s="23" t="str">
        <f t="shared" si="70"/>
        <v>||||</v>
      </c>
      <c r="C995" s="28" t="str">
        <f t="shared" si="71"/>
        <v>|</v>
      </c>
      <c r="D995" s="10"/>
      <c r="E995" s="10"/>
      <c r="F995" s="36"/>
      <c r="G995" s="10"/>
      <c r="H995" s="10"/>
      <c r="I995" s="36"/>
      <c r="J995" s="10"/>
      <c r="K995" s="10"/>
      <c r="L995" s="10"/>
      <c r="M995" s="11"/>
      <c r="N995" s="10"/>
      <c r="O995" s="11"/>
      <c r="P995" s="9"/>
      <c r="Q995" s="10"/>
      <c r="R995" s="3"/>
      <c r="S995" s="3"/>
      <c r="T995" s="3"/>
      <c r="U995" s="33"/>
      <c r="V995" s="9"/>
      <c r="W995" s="13"/>
      <c r="X995" s="10"/>
      <c r="Y995" s="4"/>
      <c r="Z995" s="4"/>
      <c r="AA995" s="4"/>
      <c r="AB995" s="4"/>
      <c r="AC995" s="3"/>
      <c r="AD995" s="29"/>
    </row>
    <row r="996" spans="1:30" ht="24.95" customHeight="1" x14ac:dyDescent="0.2">
      <c r="A996" s="23" t="str">
        <f t="shared" si="69"/>
        <v>||||||</v>
      </c>
      <c r="B996" s="23" t="str">
        <f t="shared" si="70"/>
        <v>||||</v>
      </c>
      <c r="C996" s="28" t="str">
        <f t="shared" si="71"/>
        <v>|</v>
      </c>
      <c r="D996" s="10"/>
      <c r="E996" s="10"/>
      <c r="F996" s="36"/>
      <c r="G996" s="10"/>
      <c r="H996" s="10"/>
      <c r="I996" s="36"/>
      <c r="J996" s="10"/>
      <c r="K996" s="10"/>
      <c r="L996" s="10"/>
      <c r="M996" s="11"/>
      <c r="N996" s="10"/>
      <c r="O996" s="11"/>
      <c r="P996" s="9"/>
      <c r="Q996" s="10"/>
      <c r="R996" s="3"/>
      <c r="S996" s="3"/>
      <c r="T996" s="3"/>
      <c r="U996" s="33"/>
      <c r="V996" s="9"/>
      <c r="W996" s="13"/>
      <c r="X996" s="10"/>
      <c r="Y996" s="4"/>
      <c r="Z996" s="4"/>
      <c r="AA996" s="4"/>
      <c r="AB996" s="4"/>
      <c r="AC996" s="3"/>
      <c r="AD996" s="29"/>
    </row>
    <row r="997" spans="1:30" ht="24.95" customHeight="1" x14ac:dyDescent="0.2">
      <c r="A997" s="23" t="str">
        <f t="shared" si="69"/>
        <v>||||||</v>
      </c>
      <c r="B997" s="23" t="str">
        <f t="shared" si="70"/>
        <v>||||</v>
      </c>
      <c r="C997" s="28" t="str">
        <f t="shared" si="71"/>
        <v>|</v>
      </c>
      <c r="D997" s="10"/>
      <c r="E997" s="10"/>
      <c r="F997" s="36"/>
      <c r="G997" s="10"/>
      <c r="H997" s="10"/>
      <c r="I997" s="36"/>
      <c r="J997" s="10"/>
      <c r="K997" s="10"/>
      <c r="L997" s="10"/>
      <c r="M997" s="11"/>
      <c r="N997" s="10"/>
      <c r="O997" s="11"/>
      <c r="P997" s="9"/>
      <c r="Q997" s="10"/>
      <c r="R997" s="3"/>
      <c r="S997" s="3"/>
      <c r="T997" s="3"/>
      <c r="U997" s="33"/>
      <c r="V997" s="9"/>
      <c r="W997" s="13"/>
      <c r="X997" s="10"/>
      <c r="Y997" s="4"/>
      <c r="Z997" s="4"/>
      <c r="AA997" s="4"/>
      <c r="AB997" s="4"/>
      <c r="AC997" s="3"/>
      <c r="AD997" s="29"/>
    </row>
    <row r="998" spans="1:30" ht="24.95" customHeight="1" x14ac:dyDescent="0.2">
      <c r="A998" s="23" t="str">
        <f t="shared" si="69"/>
        <v>||||||</v>
      </c>
      <c r="B998" s="23" t="str">
        <f t="shared" si="70"/>
        <v>||||</v>
      </c>
      <c r="C998" s="28" t="str">
        <f t="shared" si="71"/>
        <v>|</v>
      </c>
      <c r="D998" s="10"/>
      <c r="E998" s="10"/>
      <c r="F998" s="36"/>
      <c r="G998" s="10"/>
      <c r="H998" s="10"/>
      <c r="I998" s="36"/>
      <c r="J998" s="10"/>
      <c r="K998" s="10"/>
      <c r="L998" s="10"/>
      <c r="M998" s="11"/>
      <c r="N998" s="10"/>
      <c r="O998" s="11"/>
      <c r="P998" s="9"/>
      <c r="Q998" s="10"/>
      <c r="R998" s="3"/>
      <c r="S998" s="3"/>
      <c r="T998" s="3"/>
      <c r="U998" s="33"/>
      <c r="V998" s="9"/>
      <c r="W998" s="13"/>
      <c r="X998" s="10"/>
      <c r="Y998" s="4"/>
      <c r="Z998" s="4"/>
      <c r="AA998" s="4"/>
      <c r="AB998" s="4"/>
      <c r="AC998" s="3"/>
      <c r="AD998" s="29"/>
    </row>
    <row r="999" spans="1:30" ht="24.95" customHeight="1" x14ac:dyDescent="0.2">
      <c r="A999" s="23" t="str">
        <f t="shared" si="69"/>
        <v>||||||</v>
      </c>
      <c r="B999" s="23" t="str">
        <f t="shared" si="70"/>
        <v>||||</v>
      </c>
      <c r="C999" s="28" t="str">
        <f t="shared" si="71"/>
        <v>|</v>
      </c>
      <c r="D999" s="10"/>
      <c r="E999" s="10"/>
      <c r="F999" s="36"/>
      <c r="G999" s="10"/>
      <c r="H999" s="10"/>
      <c r="I999" s="36"/>
      <c r="J999" s="10"/>
      <c r="K999" s="10"/>
      <c r="L999" s="10"/>
      <c r="M999" s="11"/>
      <c r="N999" s="10"/>
      <c r="O999" s="11"/>
      <c r="P999" s="9"/>
      <c r="Q999" s="10"/>
      <c r="R999" s="3"/>
      <c r="S999" s="3"/>
      <c r="T999" s="3"/>
      <c r="U999" s="33"/>
      <c r="V999" s="9"/>
      <c r="W999" s="13"/>
      <c r="X999" s="10"/>
      <c r="Y999" s="4"/>
      <c r="Z999" s="4"/>
      <c r="AA999" s="4"/>
      <c r="AB999" s="4"/>
      <c r="AC999" s="3"/>
      <c r="AD999" s="29"/>
    </row>
    <row r="1000" spans="1:30" ht="24.95" customHeight="1" x14ac:dyDescent="0.2">
      <c r="A1000" s="23" t="str">
        <f t="shared" si="69"/>
        <v>||||||</v>
      </c>
      <c r="B1000" s="23" t="str">
        <f t="shared" si="70"/>
        <v>||||</v>
      </c>
      <c r="C1000" s="28" t="str">
        <f t="shared" si="71"/>
        <v>|</v>
      </c>
      <c r="D1000" s="10"/>
      <c r="E1000" s="10"/>
      <c r="F1000" s="36"/>
      <c r="G1000" s="10"/>
      <c r="H1000" s="10"/>
      <c r="I1000" s="36"/>
      <c r="J1000" s="10"/>
      <c r="K1000" s="10"/>
      <c r="L1000" s="10"/>
      <c r="M1000" s="11"/>
      <c r="N1000" s="10"/>
      <c r="O1000" s="11"/>
      <c r="P1000" s="9"/>
      <c r="Q1000" s="10"/>
      <c r="R1000" s="3"/>
      <c r="S1000" s="3"/>
      <c r="T1000" s="3"/>
      <c r="U1000" s="33"/>
      <c r="V1000" s="9"/>
      <c r="W1000" s="13"/>
      <c r="X1000" s="10"/>
      <c r="Y1000" s="4"/>
      <c r="Z1000" s="4"/>
      <c r="AA1000" s="4"/>
      <c r="AB1000" s="4"/>
      <c r="AC1000" s="3"/>
      <c r="AD1000" s="29"/>
    </row>
    <row r="1001" spans="1:30" ht="24.95" customHeight="1" x14ac:dyDescent="0.2">
      <c r="A1001" s="23" t="str">
        <f t="shared" si="69"/>
        <v>||||||</v>
      </c>
      <c r="B1001" s="23" t="str">
        <f t="shared" si="70"/>
        <v>||||</v>
      </c>
      <c r="C1001" s="28" t="str">
        <f t="shared" si="71"/>
        <v>|</v>
      </c>
      <c r="D1001" s="10"/>
      <c r="E1001" s="10"/>
      <c r="F1001" s="36"/>
      <c r="G1001" s="10"/>
      <c r="H1001" s="10"/>
      <c r="I1001" s="36"/>
      <c r="J1001" s="10"/>
      <c r="K1001" s="10"/>
      <c r="L1001" s="10"/>
      <c r="M1001" s="11"/>
      <c r="N1001" s="10"/>
      <c r="O1001" s="11"/>
      <c r="P1001" s="9"/>
      <c r="Q1001" s="10"/>
      <c r="R1001" s="3"/>
      <c r="S1001" s="3"/>
      <c r="T1001" s="3"/>
      <c r="U1001" s="33"/>
      <c r="V1001" s="9"/>
      <c r="W1001" s="13"/>
      <c r="X1001" s="10"/>
      <c r="Y1001" s="4"/>
      <c r="Z1001" s="4"/>
      <c r="AA1001" s="4"/>
      <c r="AB1001" s="4"/>
      <c r="AC1001" s="3"/>
      <c r="AD1001" s="29"/>
    </row>
    <row r="1002" spans="1:30" ht="24.95" customHeight="1" x14ac:dyDescent="0.2">
      <c r="A1002" s="23" t="str">
        <f t="shared" si="69"/>
        <v>||||||</v>
      </c>
      <c r="B1002" s="23" t="str">
        <f t="shared" si="70"/>
        <v>||||</v>
      </c>
      <c r="C1002" s="28" t="str">
        <f t="shared" si="71"/>
        <v>|</v>
      </c>
      <c r="D1002" s="10"/>
      <c r="E1002" s="10"/>
      <c r="F1002" s="36"/>
      <c r="G1002" s="10"/>
      <c r="H1002" s="10"/>
      <c r="I1002" s="36"/>
      <c r="J1002" s="10"/>
      <c r="K1002" s="10"/>
      <c r="L1002" s="10"/>
      <c r="M1002" s="11"/>
      <c r="N1002" s="10"/>
      <c r="O1002" s="11"/>
      <c r="P1002" s="9"/>
      <c r="Q1002" s="10"/>
      <c r="R1002" s="3"/>
      <c r="S1002" s="3"/>
      <c r="T1002" s="3"/>
      <c r="U1002" s="33"/>
      <c r="V1002" s="9"/>
      <c r="W1002" s="13"/>
      <c r="X1002" s="10"/>
      <c r="Y1002" s="4"/>
      <c r="Z1002" s="4"/>
      <c r="AA1002" s="4"/>
      <c r="AB1002" s="4"/>
      <c r="AC1002" s="3"/>
      <c r="AD1002" s="29"/>
    </row>
    <row r="1003" spans="1:30" ht="24.95" customHeight="1" x14ac:dyDescent="0.2">
      <c r="A1003" s="23" t="str">
        <f t="shared" si="69"/>
        <v>||||||</v>
      </c>
      <c r="B1003" s="23" t="str">
        <f t="shared" si="70"/>
        <v>||||</v>
      </c>
      <c r="C1003" s="28" t="str">
        <f t="shared" si="71"/>
        <v>|</v>
      </c>
      <c r="D1003" s="10"/>
      <c r="E1003" s="10"/>
      <c r="F1003" s="36"/>
      <c r="G1003" s="10"/>
      <c r="H1003" s="10"/>
      <c r="I1003" s="36"/>
      <c r="J1003" s="10"/>
      <c r="K1003" s="10"/>
      <c r="L1003" s="10"/>
      <c r="M1003" s="11"/>
      <c r="N1003" s="10"/>
      <c r="O1003" s="11"/>
      <c r="P1003" s="9"/>
      <c r="Q1003" s="10"/>
      <c r="R1003" s="3"/>
      <c r="S1003" s="3"/>
      <c r="T1003" s="3"/>
      <c r="U1003" s="33"/>
      <c r="V1003" s="9"/>
      <c r="W1003" s="13"/>
      <c r="X1003" s="10"/>
      <c r="Y1003" s="4"/>
      <c r="Z1003" s="4"/>
      <c r="AA1003" s="4"/>
      <c r="AB1003" s="4"/>
      <c r="AC1003" s="3"/>
      <c r="AD1003" s="29"/>
    </row>
    <row r="1004" spans="1:30" ht="24.95" customHeight="1" x14ac:dyDescent="0.2">
      <c r="A1004" s="23" t="str">
        <f t="shared" si="69"/>
        <v>||||||</v>
      </c>
      <c r="B1004" s="23" t="str">
        <f t="shared" si="70"/>
        <v>||||</v>
      </c>
      <c r="C1004" s="28" t="str">
        <f t="shared" si="71"/>
        <v>|</v>
      </c>
      <c r="D1004" s="10"/>
      <c r="E1004" s="10"/>
      <c r="F1004" s="36"/>
      <c r="G1004" s="10"/>
      <c r="H1004" s="10"/>
      <c r="I1004" s="36"/>
      <c r="J1004" s="10"/>
      <c r="K1004" s="10"/>
      <c r="L1004" s="10"/>
      <c r="M1004" s="11"/>
      <c r="N1004" s="10"/>
      <c r="O1004" s="11"/>
      <c r="P1004" s="9"/>
      <c r="Q1004" s="10"/>
      <c r="R1004" s="3"/>
      <c r="S1004" s="3"/>
      <c r="T1004" s="3"/>
      <c r="U1004" s="33"/>
      <c r="V1004" s="9"/>
      <c r="W1004" s="13"/>
      <c r="X1004" s="10"/>
      <c r="Y1004" s="4"/>
      <c r="Z1004" s="4"/>
      <c r="AA1004" s="4"/>
      <c r="AB1004" s="4"/>
      <c r="AC1004" s="3"/>
      <c r="AD1004" s="29"/>
    </row>
    <row r="1005" spans="1:30" ht="24.95" customHeight="1" x14ac:dyDescent="0.2">
      <c r="A1005" s="23" t="str">
        <f t="shared" si="69"/>
        <v>||||||</v>
      </c>
      <c r="B1005" s="23" t="str">
        <f t="shared" si="70"/>
        <v>||||</v>
      </c>
      <c r="C1005" s="28" t="str">
        <f t="shared" si="71"/>
        <v>|</v>
      </c>
      <c r="D1005" s="10"/>
      <c r="E1005" s="10"/>
      <c r="F1005" s="36"/>
      <c r="G1005" s="10"/>
      <c r="H1005" s="10"/>
      <c r="I1005" s="36"/>
      <c r="J1005" s="10"/>
      <c r="K1005" s="10"/>
      <c r="L1005" s="10"/>
      <c r="M1005" s="11"/>
      <c r="N1005" s="10"/>
      <c r="O1005" s="11"/>
      <c r="P1005" s="9"/>
      <c r="Q1005" s="10"/>
      <c r="R1005" s="3"/>
      <c r="S1005" s="3"/>
      <c r="T1005" s="3"/>
      <c r="U1005" s="33"/>
      <c r="V1005" s="9"/>
      <c r="W1005" s="13"/>
      <c r="X1005" s="10"/>
      <c r="Y1005" s="4"/>
      <c r="Z1005" s="4"/>
      <c r="AA1005" s="4"/>
      <c r="AB1005" s="4"/>
      <c r="AC1005" s="3"/>
      <c r="AD1005" s="29"/>
    </row>
    <row r="1006" spans="1:30" ht="24.95" customHeight="1" x14ac:dyDescent="0.2">
      <c r="A1006" s="23" t="str">
        <f t="shared" si="69"/>
        <v>||||||</v>
      </c>
      <c r="B1006" s="23" t="str">
        <f t="shared" si="70"/>
        <v>||||</v>
      </c>
      <c r="C1006" s="28" t="str">
        <f t="shared" si="71"/>
        <v>|</v>
      </c>
      <c r="D1006" s="10"/>
      <c r="E1006" s="10"/>
      <c r="F1006" s="36"/>
      <c r="G1006" s="10"/>
      <c r="H1006" s="10"/>
      <c r="I1006" s="36"/>
      <c r="J1006" s="10"/>
      <c r="K1006" s="10"/>
      <c r="L1006" s="10"/>
      <c r="M1006" s="11"/>
      <c r="N1006" s="10"/>
      <c r="O1006" s="11"/>
      <c r="P1006" s="9"/>
      <c r="Q1006" s="10"/>
      <c r="R1006" s="3"/>
      <c r="S1006" s="3"/>
      <c r="T1006" s="3"/>
      <c r="U1006" s="33"/>
      <c r="V1006" s="9"/>
      <c r="W1006" s="13"/>
      <c r="X1006" s="10"/>
      <c r="Y1006" s="4"/>
      <c r="Z1006" s="4"/>
      <c r="AA1006" s="4"/>
      <c r="AB1006" s="4"/>
      <c r="AC1006" s="3"/>
      <c r="AD1006" s="29"/>
    </row>
    <row r="1007" spans="1:30" ht="24.95" customHeight="1" x14ac:dyDescent="0.2">
      <c r="A1007" s="23" t="str">
        <f t="shared" si="69"/>
        <v>||||||</v>
      </c>
      <c r="B1007" s="23" t="str">
        <f t="shared" si="70"/>
        <v>||||</v>
      </c>
      <c r="C1007" s="28" t="str">
        <f t="shared" si="71"/>
        <v>|</v>
      </c>
      <c r="D1007" s="10"/>
      <c r="E1007" s="10"/>
      <c r="F1007" s="36"/>
      <c r="G1007" s="10"/>
      <c r="H1007" s="10"/>
      <c r="I1007" s="36"/>
      <c r="J1007" s="10"/>
      <c r="K1007" s="10"/>
      <c r="L1007" s="10"/>
      <c r="M1007" s="11"/>
      <c r="N1007" s="10"/>
      <c r="O1007" s="11"/>
      <c r="P1007" s="9"/>
      <c r="Q1007" s="10"/>
      <c r="R1007" s="3"/>
      <c r="S1007" s="3"/>
      <c r="T1007" s="3"/>
      <c r="U1007" s="33"/>
      <c r="V1007" s="9"/>
      <c r="W1007" s="13"/>
      <c r="X1007" s="10"/>
      <c r="Y1007" s="4"/>
      <c r="Z1007" s="4"/>
      <c r="AA1007" s="4"/>
      <c r="AB1007" s="4"/>
      <c r="AC1007" s="3"/>
      <c r="AD1007" s="29"/>
    </row>
    <row r="1008" spans="1:30" ht="24.95" customHeight="1" x14ac:dyDescent="0.2">
      <c r="A1008" s="23" t="str">
        <f t="shared" si="69"/>
        <v>||||||</v>
      </c>
      <c r="B1008" s="23" t="str">
        <f t="shared" si="70"/>
        <v>||||</v>
      </c>
      <c r="C1008" s="28" t="str">
        <f t="shared" si="71"/>
        <v>|</v>
      </c>
      <c r="D1008" s="10"/>
      <c r="E1008" s="10"/>
      <c r="F1008" s="36"/>
      <c r="G1008" s="10"/>
      <c r="H1008" s="10"/>
      <c r="I1008" s="36"/>
      <c r="J1008" s="10"/>
      <c r="K1008" s="10"/>
      <c r="L1008" s="10"/>
      <c r="M1008" s="11"/>
      <c r="N1008" s="10"/>
      <c r="O1008" s="11"/>
      <c r="P1008" s="9"/>
      <c r="Q1008" s="10"/>
      <c r="R1008" s="3"/>
      <c r="S1008" s="3"/>
      <c r="T1008" s="3"/>
      <c r="U1008" s="33"/>
      <c r="V1008" s="9"/>
      <c r="W1008" s="13"/>
      <c r="X1008" s="10"/>
      <c r="Y1008" s="4"/>
      <c r="Z1008" s="4"/>
      <c r="AA1008" s="4"/>
      <c r="AB1008" s="4"/>
      <c r="AC1008" s="3"/>
      <c r="AD1008" s="29"/>
    </row>
    <row r="1009" spans="1:30" ht="24.95" customHeight="1" x14ac:dyDescent="0.2">
      <c r="A1009" s="23" t="str">
        <f t="shared" si="69"/>
        <v>||||||</v>
      </c>
      <c r="B1009" s="23" t="str">
        <f t="shared" si="70"/>
        <v>||||</v>
      </c>
      <c r="C1009" s="28" t="str">
        <f t="shared" si="71"/>
        <v>|</v>
      </c>
      <c r="D1009" s="10"/>
      <c r="E1009" s="10"/>
      <c r="F1009" s="36"/>
      <c r="G1009" s="10"/>
      <c r="H1009" s="10"/>
      <c r="I1009" s="36"/>
      <c r="J1009" s="10"/>
      <c r="K1009" s="10"/>
      <c r="L1009" s="10"/>
      <c r="M1009" s="11"/>
      <c r="N1009" s="10"/>
      <c r="O1009" s="11"/>
      <c r="P1009" s="9"/>
      <c r="Q1009" s="10"/>
      <c r="R1009" s="3"/>
      <c r="S1009" s="3"/>
      <c r="T1009" s="3"/>
      <c r="U1009" s="33"/>
      <c r="V1009" s="9"/>
      <c r="W1009" s="13"/>
      <c r="X1009" s="10"/>
      <c r="Y1009" s="4"/>
      <c r="Z1009" s="4"/>
      <c r="AA1009" s="4"/>
      <c r="AB1009" s="4"/>
      <c r="AC1009" s="3"/>
      <c r="AD1009" s="29"/>
    </row>
    <row r="1010" spans="1:30" ht="24.95" customHeight="1" x14ac:dyDescent="0.2">
      <c r="A1010" s="23" t="str">
        <f t="shared" si="69"/>
        <v>||||||</v>
      </c>
      <c r="B1010" s="23" t="str">
        <f t="shared" si="70"/>
        <v>||||</v>
      </c>
      <c r="C1010" s="28" t="str">
        <f t="shared" si="71"/>
        <v>|</v>
      </c>
      <c r="D1010" s="10"/>
      <c r="E1010" s="10"/>
      <c r="F1010" s="36"/>
      <c r="G1010" s="10"/>
      <c r="H1010" s="10"/>
      <c r="I1010" s="36"/>
      <c r="J1010" s="10"/>
      <c r="K1010" s="10"/>
      <c r="L1010" s="10"/>
      <c r="M1010" s="11"/>
      <c r="N1010" s="10"/>
      <c r="O1010" s="11"/>
      <c r="P1010" s="9"/>
      <c r="Q1010" s="10"/>
      <c r="R1010" s="3"/>
      <c r="S1010" s="3"/>
      <c r="T1010" s="3"/>
      <c r="U1010" s="33"/>
      <c r="V1010" s="9"/>
      <c r="W1010" s="13"/>
      <c r="X1010" s="10"/>
      <c r="Y1010" s="4"/>
      <c r="Z1010" s="4"/>
      <c r="AA1010" s="4"/>
      <c r="AB1010" s="4"/>
      <c r="AC1010" s="3"/>
      <c r="AD1010" s="29"/>
    </row>
    <row r="1011" spans="1:30" ht="24.95" customHeight="1" x14ac:dyDescent="0.2">
      <c r="A1011" s="23" t="str">
        <f t="shared" si="69"/>
        <v>||||||</v>
      </c>
      <c r="B1011" s="23" t="str">
        <f t="shared" si="70"/>
        <v>||||</v>
      </c>
      <c r="C1011" s="28" t="str">
        <f t="shared" si="71"/>
        <v>|</v>
      </c>
      <c r="D1011" s="10"/>
      <c r="E1011" s="10"/>
      <c r="F1011" s="36"/>
      <c r="G1011" s="10"/>
      <c r="H1011" s="10"/>
      <c r="I1011" s="36"/>
      <c r="J1011" s="10"/>
      <c r="K1011" s="10"/>
      <c r="L1011" s="10"/>
      <c r="M1011" s="11"/>
      <c r="N1011" s="10"/>
      <c r="O1011" s="11"/>
      <c r="P1011" s="9"/>
      <c r="Q1011" s="10"/>
      <c r="R1011" s="3"/>
      <c r="S1011" s="3"/>
      <c r="T1011" s="3"/>
      <c r="U1011" s="33"/>
      <c r="V1011" s="9"/>
      <c r="W1011" s="13"/>
      <c r="X1011" s="10"/>
      <c r="Y1011" s="4"/>
      <c r="Z1011" s="4"/>
      <c r="AA1011" s="4"/>
      <c r="AB1011" s="4"/>
      <c r="AC1011" s="3"/>
      <c r="AD1011" s="29"/>
    </row>
    <row r="1012" spans="1:30" ht="24.95" customHeight="1" x14ac:dyDescent="0.2">
      <c r="A1012" s="23" t="str">
        <f t="shared" si="69"/>
        <v>||||||</v>
      </c>
      <c r="B1012" s="23" t="str">
        <f t="shared" si="70"/>
        <v>||||</v>
      </c>
      <c r="C1012" s="28" t="str">
        <f t="shared" si="71"/>
        <v>|</v>
      </c>
      <c r="D1012" s="10"/>
      <c r="E1012" s="10"/>
      <c r="F1012" s="36"/>
      <c r="G1012" s="10"/>
      <c r="H1012" s="10"/>
      <c r="I1012" s="36"/>
      <c r="J1012" s="10"/>
      <c r="K1012" s="10"/>
      <c r="L1012" s="10"/>
      <c r="M1012" s="11"/>
      <c r="N1012" s="10"/>
      <c r="O1012" s="11"/>
      <c r="P1012" s="9"/>
      <c r="Q1012" s="10"/>
      <c r="R1012" s="3"/>
      <c r="S1012" s="3"/>
      <c r="T1012" s="3"/>
      <c r="U1012" s="33"/>
      <c r="V1012" s="9"/>
      <c r="W1012" s="13"/>
      <c r="X1012" s="10"/>
      <c r="Y1012" s="4"/>
      <c r="Z1012" s="4"/>
      <c r="AA1012" s="4"/>
      <c r="AB1012" s="4"/>
      <c r="AC1012" s="3"/>
      <c r="AD1012" s="29"/>
    </row>
    <row r="1013" spans="1:30" ht="24.95" customHeight="1" x14ac:dyDescent="0.2">
      <c r="A1013" s="23" t="str">
        <f t="shared" si="69"/>
        <v>||||||</v>
      </c>
      <c r="B1013" s="23" t="str">
        <f t="shared" si="70"/>
        <v>||||</v>
      </c>
      <c r="C1013" s="28" t="str">
        <f t="shared" si="71"/>
        <v>|</v>
      </c>
      <c r="D1013" s="10"/>
      <c r="E1013" s="10"/>
      <c r="F1013" s="36"/>
      <c r="G1013" s="10"/>
      <c r="H1013" s="10"/>
      <c r="I1013" s="36"/>
      <c r="J1013" s="10"/>
      <c r="K1013" s="10"/>
      <c r="L1013" s="10"/>
      <c r="M1013" s="11"/>
      <c r="N1013" s="10"/>
      <c r="O1013" s="11"/>
      <c r="P1013" s="9"/>
      <c r="Q1013" s="10"/>
      <c r="R1013" s="3"/>
      <c r="S1013" s="3"/>
      <c r="T1013" s="3"/>
      <c r="U1013" s="33"/>
      <c r="V1013" s="9"/>
      <c r="W1013" s="13"/>
      <c r="X1013" s="10"/>
      <c r="Y1013" s="4"/>
      <c r="Z1013" s="4"/>
      <c r="AA1013" s="4"/>
      <c r="AB1013" s="4"/>
      <c r="AC1013" s="3"/>
      <c r="AD1013" s="29"/>
    </row>
    <row r="1014" spans="1:30" ht="24.95" customHeight="1" x14ac:dyDescent="0.2">
      <c r="A1014" s="23" t="str">
        <f t="shared" si="69"/>
        <v>||||||</v>
      </c>
      <c r="B1014" s="23" t="str">
        <f t="shared" si="70"/>
        <v>||||</v>
      </c>
      <c r="C1014" s="28" t="str">
        <f t="shared" si="71"/>
        <v>|</v>
      </c>
      <c r="D1014" s="10"/>
      <c r="E1014" s="10"/>
      <c r="F1014" s="36"/>
      <c r="G1014" s="10"/>
      <c r="H1014" s="10"/>
      <c r="I1014" s="36"/>
      <c r="J1014" s="10"/>
      <c r="K1014" s="10"/>
      <c r="L1014" s="10"/>
      <c r="M1014" s="11"/>
      <c r="N1014" s="10"/>
      <c r="O1014" s="11"/>
      <c r="P1014" s="9"/>
      <c r="Q1014" s="10"/>
      <c r="R1014" s="3"/>
      <c r="S1014" s="3"/>
      <c r="T1014" s="3"/>
      <c r="U1014" s="33"/>
      <c r="V1014" s="9"/>
      <c r="W1014" s="13"/>
      <c r="X1014" s="10"/>
      <c r="Y1014" s="4"/>
      <c r="Z1014" s="4"/>
      <c r="AA1014" s="4"/>
      <c r="AB1014" s="4"/>
      <c r="AC1014" s="3"/>
      <c r="AD1014" s="29"/>
    </row>
    <row r="1015" spans="1:30" ht="24.95" customHeight="1" x14ac:dyDescent="0.2">
      <c r="A1015" s="23" t="str">
        <f t="shared" si="69"/>
        <v>||||||</v>
      </c>
      <c r="B1015" s="23" t="str">
        <f t="shared" si="70"/>
        <v>||||</v>
      </c>
      <c r="C1015" s="28" t="str">
        <f t="shared" si="71"/>
        <v>|</v>
      </c>
      <c r="D1015" s="10"/>
      <c r="E1015" s="10"/>
      <c r="F1015" s="36"/>
      <c r="G1015" s="10"/>
      <c r="H1015" s="10"/>
      <c r="I1015" s="36"/>
      <c r="J1015" s="10"/>
      <c r="K1015" s="10"/>
      <c r="L1015" s="10"/>
      <c r="M1015" s="11"/>
      <c r="N1015" s="10"/>
      <c r="O1015" s="11"/>
      <c r="P1015" s="9"/>
      <c r="Q1015" s="10"/>
      <c r="R1015" s="3"/>
      <c r="S1015" s="3"/>
      <c r="T1015" s="3"/>
      <c r="U1015" s="33"/>
      <c r="V1015" s="9"/>
      <c r="W1015" s="13"/>
      <c r="X1015" s="10"/>
      <c r="Y1015" s="4"/>
      <c r="Z1015" s="4"/>
      <c r="AA1015" s="4"/>
      <c r="AB1015" s="4"/>
      <c r="AC1015" s="3"/>
      <c r="AD1015" s="29"/>
    </row>
    <row r="1016" spans="1:30" ht="24.95" customHeight="1" x14ac:dyDescent="0.2">
      <c r="A1016" s="23" t="str">
        <f t="shared" ref="A1016:A1079" si="72">D1016&amp;"|"&amp;E1016&amp;"|"&amp;G1016&amp;"|"&amp;H1016&amp;"|"&amp;L1016&amp;"|"&amp;N1016&amp;"|"&amp;U1016</f>
        <v>||||||</v>
      </c>
      <c r="B1016" s="23" t="str">
        <f t="shared" ref="B1016:B1079" si="73">D1016&amp;"|"&amp;E1016&amp;"|"&amp;G1016&amp;"|"&amp;H1016&amp;"|"&amp;X1016</f>
        <v>||||</v>
      </c>
      <c r="C1016" s="28" t="str">
        <f t="shared" ref="C1016:C1079" si="74">E1016&amp;"|"&amp;X1016</f>
        <v>|</v>
      </c>
      <c r="D1016" s="10"/>
      <c r="E1016" s="10"/>
      <c r="F1016" s="36"/>
      <c r="G1016" s="10"/>
      <c r="H1016" s="10"/>
      <c r="I1016" s="36"/>
      <c r="J1016" s="10"/>
      <c r="K1016" s="10"/>
      <c r="L1016" s="10"/>
      <c r="M1016" s="11"/>
      <c r="N1016" s="10"/>
      <c r="O1016" s="11"/>
      <c r="P1016" s="9"/>
      <c r="Q1016" s="10"/>
      <c r="R1016" s="3"/>
      <c r="S1016" s="3"/>
      <c r="T1016" s="3"/>
      <c r="U1016" s="33"/>
      <c r="V1016" s="9"/>
      <c r="W1016" s="13"/>
      <c r="X1016" s="10"/>
      <c r="Y1016" s="4"/>
      <c r="Z1016" s="4"/>
      <c r="AA1016" s="4"/>
      <c r="AB1016" s="4"/>
      <c r="AC1016" s="3"/>
      <c r="AD1016" s="29"/>
    </row>
    <row r="1017" spans="1:30" ht="24.95" customHeight="1" x14ac:dyDescent="0.2">
      <c r="A1017" s="23" t="str">
        <f t="shared" si="72"/>
        <v>||||||</v>
      </c>
      <c r="B1017" s="23" t="str">
        <f t="shared" si="73"/>
        <v>||||</v>
      </c>
      <c r="C1017" s="28" t="str">
        <f t="shared" si="74"/>
        <v>|</v>
      </c>
      <c r="D1017" s="10"/>
      <c r="E1017" s="10"/>
      <c r="F1017" s="36"/>
      <c r="G1017" s="10"/>
      <c r="H1017" s="10"/>
      <c r="I1017" s="36"/>
      <c r="J1017" s="10"/>
      <c r="K1017" s="10"/>
      <c r="L1017" s="10"/>
      <c r="M1017" s="11"/>
      <c r="N1017" s="10"/>
      <c r="O1017" s="11"/>
      <c r="P1017" s="9"/>
      <c r="Q1017" s="10"/>
      <c r="R1017" s="3"/>
      <c r="S1017" s="3"/>
      <c r="T1017" s="3"/>
      <c r="U1017" s="33"/>
      <c r="V1017" s="9"/>
      <c r="W1017" s="13"/>
      <c r="X1017" s="10"/>
      <c r="Y1017" s="4"/>
      <c r="Z1017" s="4"/>
      <c r="AA1017" s="4"/>
      <c r="AB1017" s="4"/>
      <c r="AC1017" s="3"/>
      <c r="AD1017" s="29"/>
    </row>
    <row r="1018" spans="1:30" ht="24.95" customHeight="1" x14ac:dyDescent="0.2">
      <c r="A1018" s="23" t="str">
        <f t="shared" si="72"/>
        <v>||||||</v>
      </c>
      <c r="B1018" s="23" t="str">
        <f t="shared" si="73"/>
        <v>||||</v>
      </c>
      <c r="C1018" s="28" t="str">
        <f t="shared" si="74"/>
        <v>|</v>
      </c>
      <c r="D1018" s="10"/>
      <c r="E1018" s="10"/>
      <c r="F1018" s="36"/>
      <c r="G1018" s="10"/>
      <c r="H1018" s="10"/>
      <c r="I1018" s="36"/>
      <c r="J1018" s="10"/>
      <c r="K1018" s="10"/>
      <c r="L1018" s="10"/>
      <c r="M1018" s="11"/>
      <c r="N1018" s="10"/>
      <c r="O1018" s="11"/>
      <c r="P1018" s="9"/>
      <c r="Q1018" s="10"/>
      <c r="R1018" s="3"/>
      <c r="S1018" s="3"/>
      <c r="T1018" s="3"/>
      <c r="U1018" s="33"/>
      <c r="V1018" s="9"/>
      <c r="W1018" s="13"/>
      <c r="X1018" s="10"/>
      <c r="Y1018" s="4"/>
      <c r="Z1018" s="4"/>
      <c r="AA1018" s="4"/>
      <c r="AB1018" s="4"/>
      <c r="AC1018" s="3"/>
      <c r="AD1018" s="29"/>
    </row>
    <row r="1019" spans="1:30" ht="24.95" customHeight="1" x14ac:dyDescent="0.2">
      <c r="A1019" s="23" t="str">
        <f t="shared" si="72"/>
        <v>||||||</v>
      </c>
      <c r="B1019" s="23" t="str">
        <f t="shared" si="73"/>
        <v>||||</v>
      </c>
      <c r="C1019" s="28" t="str">
        <f t="shared" si="74"/>
        <v>|</v>
      </c>
      <c r="D1019" s="10"/>
      <c r="E1019" s="10"/>
      <c r="F1019" s="36"/>
      <c r="G1019" s="10"/>
      <c r="H1019" s="10"/>
      <c r="I1019" s="36"/>
      <c r="J1019" s="10"/>
      <c r="K1019" s="10"/>
      <c r="L1019" s="10"/>
      <c r="M1019" s="11"/>
      <c r="N1019" s="10"/>
      <c r="O1019" s="11"/>
      <c r="P1019" s="9"/>
      <c r="Q1019" s="10"/>
      <c r="R1019" s="3"/>
      <c r="S1019" s="3"/>
      <c r="T1019" s="3"/>
      <c r="U1019" s="33"/>
      <c r="V1019" s="9"/>
      <c r="W1019" s="13"/>
      <c r="X1019" s="10"/>
      <c r="Y1019" s="4"/>
      <c r="Z1019" s="4"/>
      <c r="AA1019" s="4"/>
      <c r="AB1019" s="4"/>
      <c r="AC1019" s="3"/>
      <c r="AD1019" s="29"/>
    </row>
    <row r="1020" spans="1:30" ht="24.95" customHeight="1" x14ac:dyDescent="0.2">
      <c r="A1020" s="23" t="str">
        <f t="shared" si="72"/>
        <v>||||||</v>
      </c>
      <c r="B1020" s="23" t="str">
        <f t="shared" si="73"/>
        <v>||||</v>
      </c>
      <c r="C1020" s="28" t="str">
        <f t="shared" si="74"/>
        <v>|</v>
      </c>
      <c r="D1020" s="10"/>
      <c r="E1020" s="10"/>
      <c r="F1020" s="36"/>
      <c r="G1020" s="10"/>
      <c r="H1020" s="10"/>
      <c r="I1020" s="36"/>
      <c r="J1020" s="10"/>
      <c r="K1020" s="10"/>
      <c r="L1020" s="10"/>
      <c r="M1020" s="11"/>
      <c r="N1020" s="10"/>
      <c r="O1020" s="11"/>
      <c r="P1020" s="9"/>
      <c r="Q1020" s="10"/>
      <c r="R1020" s="3"/>
      <c r="S1020" s="3"/>
      <c r="T1020" s="3"/>
      <c r="U1020" s="33"/>
      <c r="V1020" s="9"/>
      <c r="W1020" s="13"/>
      <c r="X1020" s="10"/>
      <c r="Y1020" s="4"/>
      <c r="Z1020" s="4"/>
      <c r="AA1020" s="4"/>
      <c r="AB1020" s="4"/>
      <c r="AC1020" s="3"/>
      <c r="AD1020" s="29"/>
    </row>
    <row r="1021" spans="1:30" ht="24.95" customHeight="1" x14ac:dyDescent="0.2">
      <c r="A1021" s="23" t="str">
        <f t="shared" si="72"/>
        <v>||||||</v>
      </c>
      <c r="B1021" s="23" t="str">
        <f t="shared" si="73"/>
        <v>||||</v>
      </c>
      <c r="C1021" s="28" t="str">
        <f t="shared" si="74"/>
        <v>|</v>
      </c>
      <c r="D1021" s="10"/>
      <c r="E1021" s="10"/>
      <c r="F1021" s="36"/>
      <c r="G1021" s="10"/>
      <c r="H1021" s="10"/>
      <c r="I1021" s="36"/>
      <c r="J1021" s="10"/>
      <c r="K1021" s="10"/>
      <c r="L1021" s="10"/>
      <c r="M1021" s="11"/>
      <c r="N1021" s="10"/>
      <c r="O1021" s="11"/>
      <c r="P1021" s="9"/>
      <c r="Q1021" s="10"/>
      <c r="R1021" s="3"/>
      <c r="S1021" s="3"/>
      <c r="T1021" s="3"/>
      <c r="U1021" s="33"/>
      <c r="V1021" s="9"/>
      <c r="W1021" s="13"/>
      <c r="X1021" s="10"/>
      <c r="Y1021" s="4"/>
      <c r="Z1021" s="4"/>
      <c r="AA1021" s="4"/>
      <c r="AB1021" s="4"/>
      <c r="AC1021" s="3"/>
      <c r="AD1021" s="29"/>
    </row>
    <row r="1022" spans="1:30" ht="24.95" customHeight="1" x14ac:dyDescent="0.2">
      <c r="A1022" s="23" t="str">
        <f t="shared" si="72"/>
        <v>||||||</v>
      </c>
      <c r="B1022" s="23" t="str">
        <f t="shared" si="73"/>
        <v>||||</v>
      </c>
      <c r="C1022" s="28" t="str">
        <f t="shared" si="74"/>
        <v>|</v>
      </c>
      <c r="D1022" s="10"/>
      <c r="E1022" s="10"/>
      <c r="F1022" s="36"/>
      <c r="G1022" s="10"/>
      <c r="H1022" s="10"/>
      <c r="I1022" s="36"/>
      <c r="J1022" s="10"/>
      <c r="K1022" s="10"/>
      <c r="L1022" s="10"/>
      <c r="M1022" s="11"/>
      <c r="N1022" s="10"/>
      <c r="O1022" s="11"/>
      <c r="P1022" s="9"/>
      <c r="Q1022" s="10"/>
      <c r="R1022" s="3"/>
      <c r="S1022" s="3"/>
      <c r="T1022" s="3"/>
      <c r="U1022" s="33"/>
      <c r="V1022" s="9"/>
      <c r="W1022" s="13"/>
      <c r="X1022" s="10"/>
      <c r="Y1022" s="4"/>
      <c r="Z1022" s="4"/>
      <c r="AA1022" s="4"/>
      <c r="AB1022" s="4"/>
      <c r="AC1022" s="3"/>
      <c r="AD1022" s="29"/>
    </row>
    <row r="1023" spans="1:30" ht="24.95" customHeight="1" x14ac:dyDescent="0.2">
      <c r="A1023" s="23" t="str">
        <f t="shared" si="72"/>
        <v>||||||</v>
      </c>
      <c r="B1023" s="23" t="str">
        <f t="shared" si="73"/>
        <v>||||</v>
      </c>
      <c r="C1023" s="28" t="str">
        <f t="shared" si="74"/>
        <v>|</v>
      </c>
      <c r="D1023" s="10"/>
      <c r="E1023" s="10"/>
      <c r="F1023" s="36"/>
      <c r="G1023" s="10"/>
      <c r="H1023" s="10"/>
      <c r="I1023" s="36"/>
      <c r="J1023" s="10"/>
      <c r="K1023" s="10"/>
      <c r="L1023" s="10"/>
      <c r="M1023" s="11"/>
      <c r="N1023" s="10"/>
      <c r="O1023" s="11"/>
      <c r="P1023" s="9"/>
      <c r="Q1023" s="10"/>
      <c r="R1023" s="3"/>
      <c r="S1023" s="3"/>
      <c r="T1023" s="3"/>
      <c r="U1023" s="33"/>
      <c r="V1023" s="9"/>
      <c r="W1023" s="13"/>
      <c r="X1023" s="10"/>
      <c r="Y1023" s="4"/>
      <c r="Z1023" s="4"/>
      <c r="AA1023" s="4"/>
      <c r="AB1023" s="4"/>
      <c r="AC1023" s="3"/>
      <c r="AD1023" s="29"/>
    </row>
    <row r="1024" spans="1:30" ht="24.95" customHeight="1" x14ac:dyDescent="0.2">
      <c r="A1024" s="23" t="str">
        <f t="shared" si="72"/>
        <v>||||||</v>
      </c>
      <c r="B1024" s="23" t="str">
        <f t="shared" si="73"/>
        <v>||||</v>
      </c>
      <c r="C1024" s="28" t="str">
        <f t="shared" si="74"/>
        <v>|</v>
      </c>
      <c r="D1024" s="10"/>
      <c r="E1024" s="10"/>
      <c r="F1024" s="36"/>
      <c r="G1024" s="10"/>
      <c r="H1024" s="10"/>
      <c r="I1024" s="36"/>
      <c r="J1024" s="10"/>
      <c r="K1024" s="10"/>
      <c r="L1024" s="10"/>
      <c r="M1024" s="11"/>
      <c r="N1024" s="10"/>
      <c r="O1024" s="11"/>
      <c r="P1024" s="9"/>
      <c r="Q1024" s="10"/>
      <c r="R1024" s="3"/>
      <c r="S1024" s="3"/>
      <c r="T1024" s="3"/>
      <c r="U1024" s="33"/>
      <c r="V1024" s="9"/>
      <c r="W1024" s="13"/>
      <c r="X1024" s="10"/>
      <c r="Y1024" s="4"/>
      <c r="Z1024" s="4"/>
      <c r="AA1024" s="4"/>
      <c r="AB1024" s="4"/>
      <c r="AC1024" s="3"/>
      <c r="AD1024" s="29"/>
    </row>
    <row r="1025" spans="1:30" ht="24.95" customHeight="1" x14ac:dyDescent="0.2">
      <c r="A1025" s="23" t="str">
        <f t="shared" si="72"/>
        <v>||||||</v>
      </c>
      <c r="B1025" s="23" t="str">
        <f t="shared" si="73"/>
        <v>||||</v>
      </c>
      <c r="C1025" s="28" t="str">
        <f t="shared" si="74"/>
        <v>|</v>
      </c>
      <c r="D1025" s="10"/>
      <c r="E1025" s="10"/>
      <c r="F1025" s="36"/>
      <c r="G1025" s="10"/>
      <c r="H1025" s="10"/>
      <c r="I1025" s="36"/>
      <c r="J1025" s="10"/>
      <c r="K1025" s="10"/>
      <c r="L1025" s="10"/>
      <c r="M1025" s="11"/>
      <c r="N1025" s="10"/>
      <c r="O1025" s="11"/>
      <c r="P1025" s="9"/>
      <c r="Q1025" s="10"/>
      <c r="R1025" s="3"/>
      <c r="S1025" s="3"/>
      <c r="T1025" s="3"/>
      <c r="U1025" s="33"/>
      <c r="V1025" s="9"/>
      <c r="W1025" s="13"/>
      <c r="X1025" s="10"/>
      <c r="Y1025" s="4"/>
      <c r="Z1025" s="4"/>
      <c r="AA1025" s="4"/>
      <c r="AB1025" s="4"/>
      <c r="AC1025" s="3"/>
      <c r="AD1025" s="29"/>
    </row>
    <row r="1026" spans="1:30" ht="24.95" customHeight="1" x14ac:dyDescent="0.2">
      <c r="A1026" s="23" t="str">
        <f t="shared" si="72"/>
        <v>||||||</v>
      </c>
      <c r="B1026" s="23" t="str">
        <f t="shared" si="73"/>
        <v>||||</v>
      </c>
      <c r="C1026" s="28" t="str">
        <f t="shared" si="74"/>
        <v>|</v>
      </c>
      <c r="D1026" s="10"/>
      <c r="E1026" s="10"/>
      <c r="F1026" s="36"/>
      <c r="G1026" s="10"/>
      <c r="H1026" s="10"/>
      <c r="I1026" s="36"/>
      <c r="J1026" s="10"/>
      <c r="K1026" s="10"/>
      <c r="L1026" s="10"/>
      <c r="M1026" s="11"/>
      <c r="N1026" s="10"/>
      <c r="O1026" s="11"/>
      <c r="P1026" s="9"/>
      <c r="Q1026" s="10"/>
      <c r="R1026" s="3"/>
      <c r="S1026" s="3"/>
      <c r="T1026" s="3"/>
      <c r="U1026" s="33"/>
      <c r="V1026" s="9"/>
      <c r="W1026" s="13"/>
      <c r="X1026" s="10"/>
      <c r="Y1026" s="4"/>
      <c r="Z1026" s="4"/>
      <c r="AA1026" s="4"/>
      <c r="AB1026" s="4"/>
      <c r="AC1026" s="3"/>
      <c r="AD1026" s="29"/>
    </row>
    <row r="1027" spans="1:30" ht="24.95" customHeight="1" x14ac:dyDescent="0.2">
      <c r="A1027" s="23" t="str">
        <f t="shared" si="72"/>
        <v>||||||</v>
      </c>
      <c r="B1027" s="23" t="str">
        <f t="shared" si="73"/>
        <v>||||</v>
      </c>
      <c r="C1027" s="28" t="str">
        <f t="shared" si="74"/>
        <v>|</v>
      </c>
      <c r="D1027" s="10"/>
      <c r="E1027" s="10"/>
      <c r="F1027" s="36"/>
      <c r="G1027" s="10"/>
      <c r="H1027" s="10"/>
      <c r="I1027" s="36"/>
      <c r="J1027" s="10"/>
      <c r="K1027" s="10"/>
      <c r="L1027" s="10"/>
      <c r="M1027" s="11"/>
      <c r="N1027" s="10"/>
      <c r="O1027" s="11"/>
      <c r="P1027" s="9"/>
      <c r="Q1027" s="10"/>
      <c r="R1027" s="3"/>
      <c r="S1027" s="3"/>
      <c r="T1027" s="3"/>
      <c r="U1027" s="33"/>
      <c r="V1027" s="9"/>
      <c r="W1027" s="13"/>
      <c r="X1027" s="10"/>
      <c r="Y1027" s="4"/>
      <c r="Z1027" s="4"/>
      <c r="AA1027" s="4"/>
      <c r="AB1027" s="4"/>
      <c r="AC1027" s="3"/>
      <c r="AD1027" s="29"/>
    </row>
    <row r="1028" spans="1:30" ht="24.95" customHeight="1" x14ac:dyDescent="0.2">
      <c r="A1028" s="23" t="str">
        <f t="shared" si="72"/>
        <v>||||||</v>
      </c>
      <c r="B1028" s="23" t="str">
        <f t="shared" si="73"/>
        <v>||||</v>
      </c>
      <c r="C1028" s="28" t="str">
        <f t="shared" si="74"/>
        <v>|</v>
      </c>
      <c r="D1028" s="10"/>
      <c r="E1028" s="10"/>
      <c r="F1028" s="36"/>
      <c r="G1028" s="10"/>
      <c r="H1028" s="10"/>
      <c r="I1028" s="36"/>
      <c r="J1028" s="10"/>
      <c r="K1028" s="10"/>
      <c r="L1028" s="10"/>
      <c r="M1028" s="11"/>
      <c r="N1028" s="10"/>
      <c r="O1028" s="11"/>
      <c r="P1028" s="9"/>
      <c r="Q1028" s="10"/>
      <c r="R1028" s="3"/>
      <c r="S1028" s="3"/>
      <c r="T1028" s="3"/>
      <c r="U1028" s="33"/>
      <c r="V1028" s="9"/>
      <c r="W1028" s="13"/>
      <c r="X1028" s="10"/>
      <c r="Y1028" s="4"/>
      <c r="Z1028" s="4"/>
      <c r="AA1028" s="4"/>
      <c r="AB1028" s="4"/>
      <c r="AC1028" s="3"/>
      <c r="AD1028" s="29"/>
    </row>
    <row r="1029" spans="1:30" ht="24.95" customHeight="1" x14ac:dyDescent="0.2">
      <c r="A1029" s="23" t="str">
        <f t="shared" si="72"/>
        <v>||||||</v>
      </c>
      <c r="B1029" s="23" t="str">
        <f t="shared" si="73"/>
        <v>||||</v>
      </c>
      <c r="C1029" s="28" t="str">
        <f t="shared" si="74"/>
        <v>|</v>
      </c>
      <c r="D1029" s="10"/>
      <c r="E1029" s="10"/>
      <c r="F1029" s="36"/>
      <c r="G1029" s="10"/>
      <c r="H1029" s="10"/>
      <c r="I1029" s="36"/>
      <c r="J1029" s="10"/>
      <c r="K1029" s="10"/>
      <c r="L1029" s="10"/>
      <c r="M1029" s="11"/>
      <c r="N1029" s="10"/>
      <c r="O1029" s="11"/>
      <c r="P1029" s="9"/>
      <c r="Q1029" s="10"/>
      <c r="R1029" s="3"/>
      <c r="S1029" s="3"/>
      <c r="T1029" s="3"/>
      <c r="U1029" s="33"/>
      <c r="V1029" s="9"/>
      <c r="W1029" s="13"/>
      <c r="X1029" s="10"/>
      <c r="Y1029" s="4"/>
      <c r="Z1029" s="4"/>
      <c r="AA1029" s="4"/>
      <c r="AB1029" s="4"/>
      <c r="AC1029" s="3"/>
      <c r="AD1029" s="29"/>
    </row>
    <row r="1030" spans="1:30" ht="24.95" customHeight="1" x14ac:dyDescent="0.2">
      <c r="A1030" s="23" t="str">
        <f t="shared" si="72"/>
        <v>||||||</v>
      </c>
      <c r="B1030" s="23" t="str">
        <f t="shared" si="73"/>
        <v>||||</v>
      </c>
      <c r="C1030" s="28" t="str">
        <f t="shared" si="74"/>
        <v>|</v>
      </c>
      <c r="D1030" s="10"/>
      <c r="E1030" s="10"/>
      <c r="F1030" s="36"/>
      <c r="G1030" s="10"/>
      <c r="H1030" s="10"/>
      <c r="I1030" s="36"/>
      <c r="J1030" s="10"/>
      <c r="K1030" s="10"/>
      <c r="L1030" s="10"/>
      <c r="M1030" s="11"/>
      <c r="N1030" s="10"/>
      <c r="O1030" s="11"/>
      <c r="P1030" s="9"/>
      <c r="Q1030" s="10"/>
      <c r="R1030" s="3"/>
      <c r="S1030" s="3"/>
      <c r="T1030" s="3"/>
      <c r="U1030" s="33"/>
      <c r="V1030" s="9"/>
      <c r="W1030" s="13"/>
      <c r="X1030" s="10"/>
      <c r="Y1030" s="4"/>
      <c r="Z1030" s="4"/>
      <c r="AA1030" s="4"/>
      <c r="AB1030" s="4"/>
      <c r="AC1030" s="3"/>
      <c r="AD1030" s="29"/>
    </row>
    <row r="1031" spans="1:30" ht="24.95" customHeight="1" x14ac:dyDescent="0.2">
      <c r="A1031" s="23" t="str">
        <f t="shared" si="72"/>
        <v>||||||</v>
      </c>
      <c r="B1031" s="23" t="str">
        <f t="shared" si="73"/>
        <v>||||</v>
      </c>
      <c r="C1031" s="28" t="str">
        <f t="shared" si="74"/>
        <v>|</v>
      </c>
      <c r="D1031" s="10"/>
      <c r="E1031" s="10"/>
      <c r="F1031" s="36"/>
      <c r="G1031" s="10"/>
      <c r="H1031" s="10"/>
      <c r="I1031" s="36"/>
      <c r="J1031" s="10"/>
      <c r="K1031" s="10"/>
      <c r="L1031" s="10"/>
      <c r="M1031" s="11"/>
      <c r="N1031" s="10"/>
      <c r="O1031" s="11"/>
      <c r="P1031" s="9"/>
      <c r="Q1031" s="10"/>
      <c r="R1031" s="3"/>
      <c r="S1031" s="3"/>
      <c r="T1031" s="3"/>
      <c r="U1031" s="33"/>
      <c r="V1031" s="9"/>
      <c r="W1031" s="13"/>
      <c r="X1031" s="10"/>
      <c r="Y1031" s="4"/>
      <c r="Z1031" s="4"/>
      <c r="AA1031" s="4"/>
      <c r="AB1031" s="4"/>
      <c r="AC1031" s="3"/>
      <c r="AD1031" s="29"/>
    </row>
    <row r="1032" spans="1:30" ht="24.95" customHeight="1" x14ac:dyDescent="0.2">
      <c r="A1032" s="23" t="str">
        <f t="shared" si="72"/>
        <v>||||||</v>
      </c>
      <c r="B1032" s="23" t="str">
        <f t="shared" si="73"/>
        <v>||||</v>
      </c>
      <c r="C1032" s="28" t="str">
        <f t="shared" si="74"/>
        <v>|</v>
      </c>
      <c r="D1032" s="10"/>
      <c r="E1032" s="10"/>
      <c r="F1032" s="36"/>
      <c r="G1032" s="10"/>
      <c r="H1032" s="10"/>
      <c r="I1032" s="36"/>
      <c r="J1032" s="10"/>
      <c r="K1032" s="10"/>
      <c r="L1032" s="10"/>
      <c r="M1032" s="11"/>
      <c r="N1032" s="10"/>
      <c r="O1032" s="11"/>
      <c r="P1032" s="9"/>
      <c r="Q1032" s="10"/>
      <c r="R1032" s="3"/>
      <c r="S1032" s="3"/>
      <c r="T1032" s="3"/>
      <c r="U1032" s="33"/>
      <c r="V1032" s="9"/>
      <c r="W1032" s="13"/>
      <c r="X1032" s="10"/>
      <c r="Y1032" s="4"/>
      <c r="Z1032" s="4"/>
      <c r="AA1032" s="4"/>
      <c r="AB1032" s="4"/>
      <c r="AC1032" s="3"/>
      <c r="AD1032" s="29"/>
    </row>
    <row r="1033" spans="1:30" ht="24.95" customHeight="1" x14ac:dyDescent="0.2">
      <c r="A1033" s="23" t="str">
        <f t="shared" si="72"/>
        <v>||||||</v>
      </c>
      <c r="B1033" s="23" t="str">
        <f t="shared" si="73"/>
        <v>||||</v>
      </c>
      <c r="C1033" s="28" t="str">
        <f t="shared" si="74"/>
        <v>|</v>
      </c>
      <c r="D1033" s="10"/>
      <c r="E1033" s="10"/>
      <c r="F1033" s="36"/>
      <c r="G1033" s="10"/>
      <c r="H1033" s="10"/>
      <c r="I1033" s="36"/>
      <c r="J1033" s="10"/>
      <c r="K1033" s="10"/>
      <c r="L1033" s="10"/>
      <c r="M1033" s="11"/>
      <c r="N1033" s="10"/>
      <c r="O1033" s="11"/>
      <c r="P1033" s="9"/>
      <c r="Q1033" s="10"/>
      <c r="R1033" s="3"/>
      <c r="S1033" s="3"/>
      <c r="T1033" s="3"/>
      <c r="U1033" s="33"/>
      <c r="V1033" s="9"/>
      <c r="W1033" s="13"/>
      <c r="X1033" s="10"/>
      <c r="Y1033" s="4"/>
      <c r="Z1033" s="4"/>
      <c r="AA1033" s="4"/>
      <c r="AB1033" s="4"/>
      <c r="AC1033" s="3"/>
      <c r="AD1033" s="29"/>
    </row>
    <row r="1034" spans="1:30" ht="24.95" customHeight="1" x14ac:dyDescent="0.2">
      <c r="A1034" s="23" t="str">
        <f t="shared" si="72"/>
        <v>||||||</v>
      </c>
      <c r="B1034" s="23" t="str">
        <f t="shared" si="73"/>
        <v>||||</v>
      </c>
      <c r="C1034" s="28" t="str">
        <f t="shared" si="74"/>
        <v>|</v>
      </c>
      <c r="D1034" s="10"/>
      <c r="E1034" s="10"/>
      <c r="F1034" s="36"/>
      <c r="G1034" s="10"/>
      <c r="H1034" s="10"/>
      <c r="I1034" s="36"/>
      <c r="J1034" s="10"/>
      <c r="K1034" s="10"/>
      <c r="L1034" s="10"/>
      <c r="M1034" s="11"/>
      <c r="N1034" s="10"/>
      <c r="O1034" s="11"/>
      <c r="P1034" s="9"/>
      <c r="Q1034" s="10"/>
      <c r="R1034" s="3"/>
      <c r="S1034" s="3"/>
      <c r="T1034" s="3"/>
      <c r="U1034" s="33"/>
      <c r="V1034" s="9"/>
      <c r="W1034" s="13"/>
      <c r="X1034" s="10"/>
      <c r="Y1034" s="4"/>
      <c r="Z1034" s="4"/>
      <c r="AA1034" s="4"/>
      <c r="AB1034" s="4"/>
      <c r="AC1034" s="3"/>
      <c r="AD1034" s="29"/>
    </row>
    <row r="1035" spans="1:30" ht="24.95" customHeight="1" x14ac:dyDescent="0.2">
      <c r="A1035" s="23" t="str">
        <f t="shared" si="72"/>
        <v>||||||</v>
      </c>
      <c r="B1035" s="23" t="str">
        <f t="shared" si="73"/>
        <v>||||</v>
      </c>
      <c r="C1035" s="28" t="str">
        <f t="shared" si="74"/>
        <v>|</v>
      </c>
      <c r="D1035" s="10"/>
      <c r="E1035" s="10"/>
      <c r="F1035" s="36"/>
      <c r="G1035" s="10"/>
      <c r="H1035" s="10"/>
      <c r="I1035" s="36"/>
      <c r="J1035" s="10"/>
      <c r="K1035" s="10"/>
      <c r="L1035" s="10"/>
      <c r="M1035" s="11"/>
      <c r="N1035" s="10"/>
      <c r="O1035" s="11"/>
      <c r="P1035" s="9"/>
      <c r="Q1035" s="10"/>
      <c r="R1035" s="3"/>
      <c r="S1035" s="3"/>
      <c r="T1035" s="3"/>
      <c r="U1035" s="33"/>
      <c r="V1035" s="9"/>
      <c r="W1035" s="13"/>
      <c r="X1035" s="10"/>
      <c r="Y1035" s="4"/>
      <c r="Z1035" s="4"/>
      <c r="AA1035" s="4"/>
      <c r="AB1035" s="4"/>
      <c r="AC1035" s="3"/>
      <c r="AD1035" s="29"/>
    </row>
    <row r="1036" spans="1:30" ht="24.95" customHeight="1" x14ac:dyDescent="0.2">
      <c r="A1036" s="23" t="str">
        <f t="shared" si="72"/>
        <v>||||||</v>
      </c>
      <c r="B1036" s="23" t="str">
        <f t="shared" si="73"/>
        <v>||||</v>
      </c>
      <c r="C1036" s="28" t="str">
        <f t="shared" si="74"/>
        <v>|</v>
      </c>
      <c r="D1036" s="10"/>
      <c r="E1036" s="10"/>
      <c r="F1036" s="36"/>
      <c r="G1036" s="10"/>
      <c r="H1036" s="10"/>
      <c r="I1036" s="36"/>
      <c r="J1036" s="10"/>
      <c r="K1036" s="10"/>
      <c r="L1036" s="10"/>
      <c r="M1036" s="11"/>
      <c r="N1036" s="10"/>
      <c r="O1036" s="11"/>
      <c r="P1036" s="9"/>
      <c r="Q1036" s="10"/>
      <c r="R1036" s="3"/>
      <c r="S1036" s="3"/>
      <c r="T1036" s="3"/>
      <c r="U1036" s="33"/>
      <c r="V1036" s="9"/>
      <c r="W1036" s="13"/>
      <c r="X1036" s="10"/>
      <c r="Y1036" s="4"/>
      <c r="Z1036" s="4"/>
      <c r="AA1036" s="4"/>
      <c r="AB1036" s="4"/>
      <c r="AC1036" s="3"/>
      <c r="AD1036" s="29"/>
    </row>
    <row r="1037" spans="1:30" ht="24.95" customHeight="1" x14ac:dyDescent="0.2">
      <c r="A1037" s="23" t="str">
        <f t="shared" si="72"/>
        <v>||||||</v>
      </c>
      <c r="B1037" s="23" t="str">
        <f t="shared" si="73"/>
        <v>||||</v>
      </c>
      <c r="C1037" s="28" t="str">
        <f t="shared" si="74"/>
        <v>|</v>
      </c>
      <c r="D1037" s="10"/>
      <c r="E1037" s="10"/>
      <c r="F1037" s="36"/>
      <c r="G1037" s="10"/>
      <c r="H1037" s="10"/>
      <c r="I1037" s="36"/>
      <c r="J1037" s="10"/>
      <c r="K1037" s="10"/>
      <c r="L1037" s="10"/>
      <c r="M1037" s="11"/>
      <c r="N1037" s="10"/>
      <c r="O1037" s="11"/>
      <c r="P1037" s="9"/>
      <c r="Q1037" s="10"/>
      <c r="R1037" s="3"/>
      <c r="S1037" s="3"/>
      <c r="T1037" s="3"/>
      <c r="U1037" s="33"/>
      <c r="V1037" s="9"/>
      <c r="W1037" s="13"/>
      <c r="X1037" s="10"/>
      <c r="Y1037" s="4"/>
      <c r="Z1037" s="4"/>
      <c r="AA1037" s="4"/>
      <c r="AB1037" s="4"/>
      <c r="AC1037" s="3"/>
      <c r="AD1037" s="29"/>
    </row>
    <row r="1038" spans="1:30" ht="24.95" customHeight="1" x14ac:dyDescent="0.2">
      <c r="A1038" s="23" t="str">
        <f t="shared" si="72"/>
        <v>||||||</v>
      </c>
      <c r="B1038" s="23" t="str">
        <f t="shared" si="73"/>
        <v>||||</v>
      </c>
      <c r="C1038" s="28" t="str">
        <f t="shared" si="74"/>
        <v>|</v>
      </c>
      <c r="D1038" s="10"/>
      <c r="E1038" s="10"/>
      <c r="F1038" s="36"/>
      <c r="G1038" s="10"/>
      <c r="H1038" s="10"/>
      <c r="I1038" s="36"/>
      <c r="J1038" s="10"/>
      <c r="K1038" s="10"/>
      <c r="L1038" s="10"/>
      <c r="M1038" s="11"/>
      <c r="N1038" s="10"/>
      <c r="O1038" s="11"/>
      <c r="P1038" s="9"/>
      <c r="Q1038" s="10"/>
      <c r="R1038" s="3"/>
      <c r="S1038" s="3"/>
      <c r="T1038" s="3"/>
      <c r="U1038" s="33"/>
      <c r="V1038" s="9"/>
      <c r="W1038" s="13"/>
      <c r="X1038" s="10"/>
      <c r="Y1038" s="4"/>
      <c r="Z1038" s="4"/>
      <c r="AA1038" s="4"/>
      <c r="AB1038" s="4"/>
      <c r="AC1038" s="3"/>
      <c r="AD1038" s="29"/>
    </row>
    <row r="1039" spans="1:30" ht="24.95" customHeight="1" x14ac:dyDescent="0.2">
      <c r="A1039" s="23" t="str">
        <f t="shared" si="72"/>
        <v>||||||</v>
      </c>
      <c r="B1039" s="23" t="str">
        <f t="shared" si="73"/>
        <v>||||</v>
      </c>
      <c r="C1039" s="28" t="str">
        <f t="shared" si="74"/>
        <v>|</v>
      </c>
      <c r="D1039" s="10"/>
      <c r="E1039" s="10"/>
      <c r="F1039" s="36"/>
      <c r="G1039" s="10"/>
      <c r="H1039" s="10"/>
      <c r="I1039" s="36"/>
      <c r="J1039" s="10"/>
      <c r="K1039" s="10"/>
      <c r="L1039" s="10"/>
      <c r="M1039" s="11"/>
      <c r="N1039" s="10"/>
      <c r="O1039" s="11"/>
      <c r="P1039" s="9"/>
      <c r="Q1039" s="10"/>
      <c r="R1039" s="3"/>
      <c r="S1039" s="3"/>
      <c r="T1039" s="3"/>
      <c r="U1039" s="33"/>
      <c r="V1039" s="9"/>
      <c r="W1039" s="13"/>
      <c r="X1039" s="10"/>
      <c r="Y1039" s="4"/>
      <c r="Z1039" s="4"/>
      <c r="AA1039" s="4"/>
      <c r="AB1039" s="4"/>
      <c r="AC1039" s="3"/>
      <c r="AD1039" s="29"/>
    </row>
    <row r="1040" spans="1:30" ht="24.95" customHeight="1" x14ac:dyDescent="0.2">
      <c r="A1040" s="23" t="str">
        <f t="shared" si="72"/>
        <v>||||||</v>
      </c>
      <c r="B1040" s="23" t="str">
        <f t="shared" si="73"/>
        <v>||||</v>
      </c>
      <c r="C1040" s="28" t="str">
        <f t="shared" si="74"/>
        <v>|</v>
      </c>
      <c r="D1040" s="10"/>
      <c r="E1040" s="10"/>
      <c r="F1040" s="36"/>
      <c r="G1040" s="10"/>
      <c r="H1040" s="10"/>
      <c r="I1040" s="36"/>
      <c r="J1040" s="10"/>
      <c r="K1040" s="10"/>
      <c r="L1040" s="10"/>
      <c r="M1040" s="11"/>
      <c r="N1040" s="10"/>
      <c r="O1040" s="11"/>
      <c r="P1040" s="9"/>
      <c r="Q1040" s="10"/>
      <c r="R1040" s="3"/>
      <c r="S1040" s="3"/>
      <c r="T1040" s="3"/>
      <c r="U1040" s="33"/>
      <c r="V1040" s="9"/>
      <c r="W1040" s="13"/>
      <c r="X1040" s="10"/>
      <c r="Y1040" s="4"/>
      <c r="Z1040" s="4"/>
      <c r="AA1040" s="4"/>
      <c r="AB1040" s="4"/>
      <c r="AC1040" s="3"/>
      <c r="AD1040" s="29"/>
    </row>
    <row r="1041" spans="1:30" ht="24.95" customHeight="1" x14ac:dyDescent="0.2">
      <c r="A1041" s="23" t="str">
        <f t="shared" si="72"/>
        <v>||||||</v>
      </c>
      <c r="B1041" s="23" t="str">
        <f t="shared" si="73"/>
        <v>||||</v>
      </c>
      <c r="C1041" s="28" t="str">
        <f t="shared" si="74"/>
        <v>|</v>
      </c>
      <c r="D1041" s="10"/>
      <c r="E1041" s="10"/>
      <c r="F1041" s="36"/>
      <c r="G1041" s="10"/>
      <c r="H1041" s="10"/>
      <c r="I1041" s="36"/>
      <c r="J1041" s="10"/>
      <c r="K1041" s="10"/>
      <c r="L1041" s="10"/>
      <c r="M1041" s="11"/>
      <c r="N1041" s="10"/>
      <c r="O1041" s="11"/>
      <c r="P1041" s="9"/>
      <c r="Q1041" s="10"/>
      <c r="R1041" s="3"/>
      <c r="S1041" s="3"/>
      <c r="T1041" s="3"/>
      <c r="U1041" s="33"/>
      <c r="V1041" s="9"/>
      <c r="W1041" s="13"/>
      <c r="X1041" s="10"/>
      <c r="Y1041" s="4"/>
      <c r="Z1041" s="4"/>
      <c r="AA1041" s="4"/>
      <c r="AB1041" s="4"/>
      <c r="AC1041" s="3"/>
      <c r="AD1041" s="29"/>
    </row>
    <row r="1042" spans="1:30" ht="24.95" customHeight="1" x14ac:dyDescent="0.2">
      <c r="A1042" s="23" t="str">
        <f t="shared" si="72"/>
        <v>||||||</v>
      </c>
      <c r="B1042" s="23" t="str">
        <f t="shared" si="73"/>
        <v>||||</v>
      </c>
      <c r="C1042" s="28" t="str">
        <f t="shared" si="74"/>
        <v>|</v>
      </c>
      <c r="D1042" s="10"/>
      <c r="E1042" s="10"/>
      <c r="F1042" s="36"/>
      <c r="G1042" s="10"/>
      <c r="H1042" s="10"/>
      <c r="I1042" s="36"/>
      <c r="J1042" s="10"/>
      <c r="K1042" s="10"/>
      <c r="L1042" s="10"/>
      <c r="M1042" s="11"/>
      <c r="N1042" s="10"/>
      <c r="O1042" s="11"/>
      <c r="P1042" s="9"/>
      <c r="Q1042" s="10"/>
      <c r="R1042" s="3"/>
      <c r="S1042" s="3"/>
      <c r="T1042" s="3"/>
      <c r="U1042" s="33"/>
      <c r="V1042" s="9"/>
      <c r="W1042" s="13"/>
      <c r="X1042" s="10"/>
      <c r="Y1042" s="4"/>
      <c r="Z1042" s="4"/>
      <c r="AA1042" s="4"/>
      <c r="AB1042" s="4"/>
      <c r="AC1042" s="3"/>
      <c r="AD1042" s="29"/>
    </row>
    <row r="1043" spans="1:30" ht="24.95" customHeight="1" x14ac:dyDescent="0.2">
      <c r="A1043" s="23" t="str">
        <f t="shared" si="72"/>
        <v>||||||</v>
      </c>
      <c r="B1043" s="23" t="str">
        <f t="shared" si="73"/>
        <v>||||</v>
      </c>
      <c r="C1043" s="28" t="str">
        <f t="shared" si="74"/>
        <v>|</v>
      </c>
      <c r="D1043" s="10"/>
      <c r="E1043" s="10"/>
      <c r="F1043" s="36"/>
      <c r="G1043" s="10"/>
      <c r="H1043" s="10"/>
      <c r="I1043" s="36"/>
      <c r="J1043" s="10"/>
      <c r="K1043" s="10"/>
      <c r="L1043" s="10"/>
      <c r="M1043" s="11"/>
      <c r="N1043" s="10"/>
      <c r="O1043" s="11"/>
      <c r="P1043" s="9"/>
      <c r="Q1043" s="10"/>
      <c r="R1043" s="3"/>
      <c r="S1043" s="3"/>
      <c r="T1043" s="3"/>
      <c r="U1043" s="33"/>
      <c r="V1043" s="9"/>
      <c r="W1043" s="13"/>
      <c r="X1043" s="10"/>
      <c r="Y1043" s="4"/>
      <c r="Z1043" s="4"/>
      <c r="AA1043" s="4"/>
      <c r="AB1043" s="4"/>
      <c r="AC1043" s="3"/>
      <c r="AD1043" s="29"/>
    </row>
    <row r="1044" spans="1:30" ht="24.95" customHeight="1" x14ac:dyDescent="0.2">
      <c r="A1044" s="23" t="str">
        <f t="shared" si="72"/>
        <v>||||||</v>
      </c>
      <c r="B1044" s="23" t="str">
        <f t="shared" si="73"/>
        <v>||||</v>
      </c>
      <c r="C1044" s="28" t="str">
        <f t="shared" si="74"/>
        <v>|</v>
      </c>
      <c r="D1044" s="10"/>
      <c r="E1044" s="10"/>
      <c r="F1044" s="36"/>
      <c r="G1044" s="10"/>
      <c r="H1044" s="10"/>
      <c r="I1044" s="36"/>
      <c r="J1044" s="10"/>
      <c r="K1044" s="10"/>
      <c r="L1044" s="10"/>
      <c r="M1044" s="11"/>
      <c r="N1044" s="10"/>
      <c r="O1044" s="11"/>
      <c r="P1044" s="9"/>
      <c r="Q1044" s="10"/>
      <c r="R1044" s="3"/>
      <c r="S1044" s="3"/>
      <c r="T1044" s="3"/>
      <c r="U1044" s="33"/>
      <c r="V1044" s="9"/>
      <c r="W1044" s="13"/>
      <c r="X1044" s="10"/>
      <c r="Y1044" s="4"/>
      <c r="Z1044" s="4"/>
      <c r="AA1044" s="4"/>
      <c r="AB1044" s="4"/>
      <c r="AC1044" s="3"/>
      <c r="AD1044" s="29"/>
    </row>
    <row r="1045" spans="1:30" ht="24.95" customHeight="1" x14ac:dyDescent="0.2">
      <c r="A1045" s="23" t="str">
        <f t="shared" si="72"/>
        <v>||||||</v>
      </c>
      <c r="B1045" s="23" t="str">
        <f t="shared" si="73"/>
        <v>||||</v>
      </c>
      <c r="C1045" s="28" t="str">
        <f t="shared" si="74"/>
        <v>|</v>
      </c>
      <c r="D1045" s="10"/>
      <c r="E1045" s="10"/>
      <c r="F1045" s="36"/>
      <c r="G1045" s="10"/>
      <c r="H1045" s="10"/>
      <c r="I1045" s="36"/>
      <c r="J1045" s="10"/>
      <c r="K1045" s="10"/>
      <c r="L1045" s="10"/>
      <c r="M1045" s="11"/>
      <c r="N1045" s="10"/>
      <c r="O1045" s="11"/>
      <c r="P1045" s="9"/>
      <c r="Q1045" s="10"/>
      <c r="R1045" s="3"/>
      <c r="S1045" s="3"/>
      <c r="T1045" s="3"/>
      <c r="U1045" s="33"/>
      <c r="V1045" s="9"/>
      <c r="W1045" s="13"/>
      <c r="X1045" s="10"/>
      <c r="Y1045" s="4"/>
      <c r="Z1045" s="4"/>
      <c r="AA1045" s="4"/>
      <c r="AB1045" s="4"/>
      <c r="AC1045" s="3"/>
      <c r="AD1045" s="29"/>
    </row>
    <row r="1046" spans="1:30" ht="24.95" customHeight="1" x14ac:dyDescent="0.2">
      <c r="A1046" s="23" t="str">
        <f t="shared" si="72"/>
        <v>||||||</v>
      </c>
      <c r="B1046" s="23" t="str">
        <f t="shared" si="73"/>
        <v>||||</v>
      </c>
      <c r="C1046" s="28" t="str">
        <f t="shared" si="74"/>
        <v>|</v>
      </c>
      <c r="D1046" s="10"/>
      <c r="E1046" s="10"/>
      <c r="F1046" s="36"/>
      <c r="G1046" s="10"/>
      <c r="H1046" s="10"/>
      <c r="I1046" s="36"/>
      <c r="J1046" s="10"/>
      <c r="K1046" s="10"/>
      <c r="L1046" s="10"/>
      <c r="M1046" s="11"/>
      <c r="N1046" s="10"/>
      <c r="O1046" s="11"/>
      <c r="P1046" s="9"/>
      <c r="Q1046" s="10"/>
      <c r="R1046" s="3"/>
      <c r="S1046" s="3"/>
      <c r="T1046" s="3"/>
      <c r="U1046" s="33"/>
      <c r="V1046" s="9"/>
      <c r="W1046" s="13"/>
      <c r="X1046" s="10"/>
      <c r="Y1046" s="4"/>
      <c r="Z1046" s="4"/>
      <c r="AA1046" s="4"/>
      <c r="AB1046" s="4"/>
      <c r="AC1046" s="3"/>
      <c r="AD1046" s="29"/>
    </row>
    <row r="1047" spans="1:30" ht="24.95" customHeight="1" x14ac:dyDescent="0.2">
      <c r="A1047" s="23" t="str">
        <f t="shared" si="72"/>
        <v>||||||</v>
      </c>
      <c r="B1047" s="23" t="str">
        <f t="shared" si="73"/>
        <v>||||</v>
      </c>
      <c r="C1047" s="28" t="str">
        <f t="shared" si="74"/>
        <v>|</v>
      </c>
      <c r="D1047" s="10"/>
      <c r="E1047" s="10"/>
      <c r="F1047" s="36"/>
      <c r="G1047" s="10"/>
      <c r="H1047" s="10"/>
      <c r="I1047" s="36"/>
      <c r="J1047" s="10"/>
      <c r="K1047" s="10"/>
      <c r="L1047" s="10"/>
      <c r="M1047" s="11"/>
      <c r="N1047" s="10"/>
      <c r="O1047" s="11"/>
      <c r="P1047" s="9"/>
      <c r="Q1047" s="10"/>
      <c r="R1047" s="3"/>
      <c r="S1047" s="3"/>
      <c r="T1047" s="3"/>
      <c r="U1047" s="33"/>
      <c r="V1047" s="9"/>
      <c r="W1047" s="13"/>
      <c r="X1047" s="10"/>
      <c r="Y1047" s="4"/>
      <c r="Z1047" s="4"/>
      <c r="AA1047" s="4"/>
      <c r="AB1047" s="4"/>
      <c r="AC1047" s="3"/>
      <c r="AD1047" s="29"/>
    </row>
    <row r="1048" spans="1:30" ht="24.95" customHeight="1" x14ac:dyDescent="0.2">
      <c r="A1048" s="23" t="str">
        <f t="shared" si="72"/>
        <v>||||||</v>
      </c>
      <c r="B1048" s="23" t="str">
        <f t="shared" si="73"/>
        <v>||||</v>
      </c>
      <c r="C1048" s="28" t="str">
        <f t="shared" si="74"/>
        <v>|</v>
      </c>
      <c r="D1048" s="10"/>
      <c r="E1048" s="10"/>
      <c r="F1048" s="36"/>
      <c r="G1048" s="10"/>
      <c r="H1048" s="10"/>
      <c r="I1048" s="36"/>
      <c r="J1048" s="10"/>
      <c r="K1048" s="10"/>
      <c r="L1048" s="10"/>
      <c r="M1048" s="11"/>
      <c r="N1048" s="10"/>
      <c r="O1048" s="11"/>
      <c r="P1048" s="9"/>
      <c r="Q1048" s="10"/>
      <c r="R1048" s="3"/>
      <c r="S1048" s="3"/>
      <c r="T1048" s="3"/>
      <c r="U1048" s="33"/>
      <c r="V1048" s="9"/>
      <c r="W1048" s="13"/>
      <c r="X1048" s="10"/>
      <c r="Y1048" s="4"/>
      <c r="Z1048" s="4"/>
      <c r="AA1048" s="4"/>
      <c r="AB1048" s="4"/>
      <c r="AC1048" s="3"/>
      <c r="AD1048" s="29"/>
    </row>
    <row r="1049" spans="1:30" ht="24.95" customHeight="1" x14ac:dyDescent="0.2">
      <c r="A1049" s="23" t="str">
        <f t="shared" si="72"/>
        <v>||||||</v>
      </c>
      <c r="B1049" s="23" t="str">
        <f t="shared" si="73"/>
        <v>||||</v>
      </c>
      <c r="C1049" s="28" t="str">
        <f t="shared" si="74"/>
        <v>|</v>
      </c>
      <c r="D1049" s="10"/>
      <c r="E1049" s="10"/>
      <c r="F1049" s="36"/>
      <c r="G1049" s="10"/>
      <c r="H1049" s="10"/>
      <c r="I1049" s="36"/>
      <c r="J1049" s="10"/>
      <c r="K1049" s="10"/>
      <c r="L1049" s="10"/>
      <c r="M1049" s="11"/>
      <c r="N1049" s="10"/>
      <c r="O1049" s="11"/>
      <c r="P1049" s="9"/>
      <c r="Q1049" s="10"/>
      <c r="R1049" s="3"/>
      <c r="S1049" s="3"/>
      <c r="T1049" s="3"/>
      <c r="U1049" s="33"/>
      <c r="V1049" s="9"/>
      <c r="W1049" s="13"/>
      <c r="X1049" s="10"/>
      <c r="Y1049" s="4"/>
      <c r="Z1049" s="4"/>
      <c r="AA1049" s="4"/>
      <c r="AB1049" s="4"/>
      <c r="AC1049" s="3"/>
      <c r="AD1049" s="29"/>
    </row>
    <row r="1050" spans="1:30" ht="24.95" customHeight="1" x14ac:dyDescent="0.2">
      <c r="A1050" s="23" t="str">
        <f t="shared" si="72"/>
        <v>||||||</v>
      </c>
      <c r="B1050" s="23" t="str">
        <f t="shared" si="73"/>
        <v>||||</v>
      </c>
      <c r="C1050" s="28" t="str">
        <f t="shared" si="74"/>
        <v>|</v>
      </c>
      <c r="D1050" s="10"/>
      <c r="E1050" s="10"/>
      <c r="F1050" s="36"/>
      <c r="G1050" s="10"/>
      <c r="H1050" s="10"/>
      <c r="I1050" s="36"/>
      <c r="J1050" s="10"/>
      <c r="K1050" s="10"/>
      <c r="L1050" s="10"/>
      <c r="M1050" s="11"/>
      <c r="N1050" s="10"/>
      <c r="O1050" s="11"/>
      <c r="P1050" s="9"/>
      <c r="Q1050" s="10"/>
      <c r="R1050" s="3"/>
      <c r="S1050" s="3"/>
      <c r="T1050" s="3"/>
      <c r="U1050" s="33"/>
      <c r="V1050" s="9"/>
      <c r="W1050" s="13"/>
      <c r="X1050" s="10"/>
      <c r="Y1050" s="4"/>
      <c r="Z1050" s="4"/>
      <c r="AA1050" s="4"/>
      <c r="AB1050" s="4"/>
      <c r="AC1050" s="3"/>
      <c r="AD1050" s="29"/>
    </row>
    <row r="1051" spans="1:30" ht="24.95" customHeight="1" x14ac:dyDescent="0.2">
      <c r="A1051" s="23" t="str">
        <f t="shared" si="72"/>
        <v>||||||</v>
      </c>
      <c r="B1051" s="23" t="str">
        <f t="shared" si="73"/>
        <v>||||</v>
      </c>
      <c r="C1051" s="28" t="str">
        <f t="shared" si="74"/>
        <v>|</v>
      </c>
      <c r="D1051" s="10"/>
      <c r="E1051" s="10"/>
      <c r="F1051" s="36"/>
      <c r="G1051" s="10"/>
      <c r="H1051" s="10"/>
      <c r="I1051" s="36"/>
      <c r="J1051" s="10"/>
      <c r="K1051" s="10"/>
      <c r="L1051" s="10"/>
      <c r="M1051" s="11"/>
      <c r="N1051" s="10"/>
      <c r="O1051" s="11"/>
      <c r="P1051" s="9"/>
      <c r="Q1051" s="10"/>
      <c r="R1051" s="3"/>
      <c r="S1051" s="3"/>
      <c r="T1051" s="3"/>
      <c r="U1051" s="33"/>
      <c r="V1051" s="9"/>
      <c r="W1051" s="13"/>
      <c r="X1051" s="10"/>
      <c r="Y1051" s="4"/>
      <c r="Z1051" s="4"/>
      <c r="AA1051" s="4"/>
      <c r="AB1051" s="4"/>
      <c r="AC1051" s="3"/>
      <c r="AD1051" s="29"/>
    </row>
    <row r="1052" spans="1:30" ht="24.95" customHeight="1" x14ac:dyDescent="0.2">
      <c r="A1052" s="23" t="str">
        <f t="shared" si="72"/>
        <v>||||||</v>
      </c>
      <c r="B1052" s="23" t="str">
        <f t="shared" si="73"/>
        <v>||||</v>
      </c>
      <c r="C1052" s="28" t="str">
        <f t="shared" si="74"/>
        <v>|</v>
      </c>
      <c r="D1052" s="10"/>
      <c r="E1052" s="10"/>
      <c r="F1052" s="36"/>
      <c r="G1052" s="10"/>
      <c r="H1052" s="10"/>
      <c r="I1052" s="36"/>
      <c r="J1052" s="10"/>
      <c r="K1052" s="10"/>
      <c r="L1052" s="10"/>
      <c r="M1052" s="11"/>
      <c r="N1052" s="10"/>
      <c r="O1052" s="11"/>
      <c r="P1052" s="9"/>
      <c r="Q1052" s="10"/>
      <c r="R1052" s="3"/>
      <c r="S1052" s="3"/>
      <c r="T1052" s="3"/>
      <c r="U1052" s="33"/>
      <c r="V1052" s="9"/>
      <c r="W1052" s="13"/>
      <c r="X1052" s="10"/>
      <c r="Y1052" s="4"/>
      <c r="Z1052" s="4"/>
      <c r="AA1052" s="4"/>
      <c r="AB1052" s="4"/>
      <c r="AC1052" s="3"/>
      <c r="AD1052" s="29"/>
    </row>
    <row r="1053" spans="1:30" ht="24.95" customHeight="1" x14ac:dyDescent="0.2">
      <c r="A1053" s="23" t="str">
        <f t="shared" si="72"/>
        <v>||||||</v>
      </c>
      <c r="B1053" s="23" t="str">
        <f t="shared" si="73"/>
        <v>||||</v>
      </c>
      <c r="C1053" s="28" t="str">
        <f t="shared" si="74"/>
        <v>|</v>
      </c>
      <c r="D1053" s="10"/>
      <c r="E1053" s="10"/>
      <c r="F1053" s="36"/>
      <c r="G1053" s="10"/>
      <c r="H1053" s="10"/>
      <c r="I1053" s="36"/>
      <c r="J1053" s="10"/>
      <c r="K1053" s="10"/>
      <c r="L1053" s="10"/>
      <c r="M1053" s="11"/>
      <c r="N1053" s="10"/>
      <c r="O1053" s="11"/>
      <c r="P1053" s="9"/>
      <c r="Q1053" s="10"/>
      <c r="R1053" s="3"/>
      <c r="S1053" s="3"/>
      <c r="T1053" s="3"/>
      <c r="U1053" s="33"/>
      <c r="V1053" s="9"/>
      <c r="W1053" s="13"/>
      <c r="X1053" s="10"/>
      <c r="Y1053" s="4"/>
      <c r="Z1053" s="4"/>
      <c r="AA1053" s="4"/>
      <c r="AB1053" s="4"/>
      <c r="AC1053" s="3"/>
      <c r="AD1053" s="29"/>
    </row>
    <row r="1054" spans="1:30" ht="24.95" customHeight="1" x14ac:dyDescent="0.2">
      <c r="A1054" s="23" t="str">
        <f t="shared" si="72"/>
        <v>||||||</v>
      </c>
      <c r="B1054" s="23" t="str">
        <f t="shared" si="73"/>
        <v>||||</v>
      </c>
      <c r="C1054" s="28" t="str">
        <f t="shared" si="74"/>
        <v>|</v>
      </c>
      <c r="D1054" s="10"/>
      <c r="E1054" s="10"/>
      <c r="F1054" s="36"/>
      <c r="G1054" s="10"/>
      <c r="H1054" s="10"/>
      <c r="I1054" s="36"/>
      <c r="J1054" s="10"/>
      <c r="K1054" s="10"/>
      <c r="L1054" s="10"/>
      <c r="M1054" s="11"/>
      <c r="N1054" s="10"/>
      <c r="O1054" s="11"/>
      <c r="P1054" s="9"/>
      <c r="Q1054" s="10"/>
      <c r="R1054" s="3"/>
      <c r="S1054" s="3"/>
      <c r="T1054" s="3"/>
      <c r="U1054" s="33"/>
      <c r="V1054" s="9"/>
      <c r="W1054" s="13"/>
      <c r="X1054" s="10"/>
      <c r="Y1054" s="4"/>
      <c r="Z1054" s="4"/>
      <c r="AA1054" s="4"/>
      <c r="AB1054" s="4"/>
      <c r="AC1054" s="3"/>
      <c r="AD1054" s="29"/>
    </row>
    <row r="1055" spans="1:30" ht="24.95" customHeight="1" x14ac:dyDescent="0.2">
      <c r="A1055" s="23" t="str">
        <f t="shared" si="72"/>
        <v>||||||</v>
      </c>
      <c r="B1055" s="23" t="str">
        <f t="shared" si="73"/>
        <v>||||</v>
      </c>
      <c r="C1055" s="28" t="str">
        <f t="shared" si="74"/>
        <v>|</v>
      </c>
      <c r="D1055" s="10"/>
      <c r="E1055" s="10"/>
      <c r="F1055" s="36"/>
      <c r="G1055" s="10"/>
      <c r="H1055" s="10"/>
      <c r="I1055" s="36"/>
      <c r="J1055" s="10"/>
      <c r="K1055" s="10"/>
      <c r="L1055" s="10"/>
      <c r="M1055" s="11"/>
      <c r="N1055" s="10"/>
      <c r="O1055" s="11"/>
      <c r="P1055" s="9"/>
      <c r="Q1055" s="10"/>
      <c r="R1055" s="3"/>
      <c r="S1055" s="3"/>
      <c r="T1055" s="3"/>
      <c r="U1055" s="33"/>
      <c r="V1055" s="9"/>
      <c r="W1055" s="13"/>
      <c r="X1055" s="10"/>
      <c r="Y1055" s="4"/>
      <c r="Z1055" s="4"/>
      <c r="AA1055" s="4"/>
      <c r="AB1055" s="4"/>
      <c r="AC1055" s="3"/>
      <c r="AD1055" s="29"/>
    </row>
    <row r="1056" spans="1:30" ht="24.95" customHeight="1" x14ac:dyDescent="0.2">
      <c r="A1056" s="23" t="str">
        <f t="shared" si="72"/>
        <v>||||||</v>
      </c>
      <c r="B1056" s="23" t="str">
        <f t="shared" si="73"/>
        <v>||||</v>
      </c>
      <c r="C1056" s="28" t="str">
        <f t="shared" si="74"/>
        <v>|</v>
      </c>
      <c r="D1056" s="10"/>
      <c r="E1056" s="10"/>
      <c r="F1056" s="36"/>
      <c r="G1056" s="10"/>
      <c r="H1056" s="10"/>
      <c r="I1056" s="36"/>
      <c r="J1056" s="10"/>
      <c r="K1056" s="10"/>
      <c r="L1056" s="10"/>
      <c r="M1056" s="11"/>
      <c r="N1056" s="10"/>
      <c r="O1056" s="11"/>
      <c r="P1056" s="9"/>
      <c r="Q1056" s="10"/>
      <c r="R1056" s="3"/>
      <c r="S1056" s="3"/>
      <c r="T1056" s="3"/>
      <c r="U1056" s="33"/>
      <c r="V1056" s="9"/>
      <c r="W1056" s="13"/>
      <c r="X1056" s="10"/>
      <c r="Y1056" s="4"/>
      <c r="Z1056" s="4"/>
      <c r="AA1056" s="4"/>
      <c r="AB1056" s="4"/>
      <c r="AC1056" s="3"/>
      <c r="AD1056" s="29"/>
    </row>
    <row r="1057" spans="1:30" ht="24.95" customHeight="1" x14ac:dyDescent="0.2">
      <c r="A1057" s="23" t="str">
        <f t="shared" si="72"/>
        <v>||||||</v>
      </c>
      <c r="B1057" s="23" t="str">
        <f t="shared" si="73"/>
        <v>||||</v>
      </c>
      <c r="C1057" s="28" t="str">
        <f t="shared" si="74"/>
        <v>|</v>
      </c>
      <c r="D1057" s="10"/>
      <c r="E1057" s="10"/>
      <c r="F1057" s="36"/>
      <c r="G1057" s="10"/>
      <c r="H1057" s="10"/>
      <c r="I1057" s="36"/>
      <c r="J1057" s="10"/>
      <c r="K1057" s="10"/>
      <c r="L1057" s="10"/>
      <c r="M1057" s="11"/>
      <c r="N1057" s="10"/>
      <c r="O1057" s="11"/>
      <c r="P1057" s="9"/>
      <c r="Q1057" s="10"/>
      <c r="R1057" s="3"/>
      <c r="S1057" s="3"/>
      <c r="T1057" s="3"/>
      <c r="U1057" s="33"/>
      <c r="V1057" s="9"/>
      <c r="W1057" s="13"/>
      <c r="X1057" s="10"/>
      <c r="Y1057" s="4"/>
      <c r="Z1057" s="4"/>
      <c r="AA1057" s="4"/>
      <c r="AB1057" s="4"/>
      <c r="AC1057" s="3"/>
      <c r="AD1057" s="29"/>
    </row>
    <row r="1058" spans="1:30" ht="24.95" customHeight="1" x14ac:dyDescent="0.2">
      <c r="A1058" s="23" t="str">
        <f t="shared" si="72"/>
        <v>||||||</v>
      </c>
      <c r="B1058" s="23" t="str">
        <f t="shared" si="73"/>
        <v>||||</v>
      </c>
      <c r="C1058" s="28" t="str">
        <f t="shared" si="74"/>
        <v>|</v>
      </c>
      <c r="D1058" s="10"/>
      <c r="E1058" s="10"/>
      <c r="F1058" s="36"/>
      <c r="G1058" s="10"/>
      <c r="H1058" s="10"/>
      <c r="I1058" s="36"/>
      <c r="J1058" s="10"/>
      <c r="K1058" s="10"/>
      <c r="L1058" s="10"/>
      <c r="M1058" s="11"/>
      <c r="N1058" s="10"/>
      <c r="O1058" s="11"/>
      <c r="P1058" s="9"/>
      <c r="Q1058" s="10"/>
      <c r="R1058" s="3"/>
      <c r="S1058" s="3"/>
      <c r="T1058" s="3"/>
      <c r="U1058" s="33"/>
      <c r="V1058" s="9"/>
      <c r="W1058" s="13"/>
      <c r="X1058" s="10"/>
      <c r="Y1058" s="4"/>
      <c r="Z1058" s="4"/>
      <c r="AA1058" s="4"/>
      <c r="AB1058" s="4"/>
      <c r="AC1058" s="3"/>
      <c r="AD1058" s="29"/>
    </row>
    <row r="1059" spans="1:30" ht="24.95" customHeight="1" x14ac:dyDescent="0.2">
      <c r="A1059" s="23" t="str">
        <f t="shared" si="72"/>
        <v>||||||</v>
      </c>
      <c r="B1059" s="23" t="str">
        <f t="shared" si="73"/>
        <v>||||</v>
      </c>
      <c r="C1059" s="28" t="str">
        <f t="shared" si="74"/>
        <v>|</v>
      </c>
      <c r="D1059" s="10"/>
      <c r="E1059" s="10"/>
      <c r="F1059" s="36"/>
      <c r="G1059" s="10"/>
      <c r="H1059" s="10"/>
      <c r="I1059" s="36"/>
      <c r="J1059" s="10"/>
      <c r="K1059" s="10"/>
      <c r="L1059" s="10"/>
      <c r="M1059" s="11"/>
      <c r="N1059" s="10"/>
      <c r="O1059" s="11"/>
      <c r="P1059" s="9"/>
      <c r="Q1059" s="10"/>
      <c r="R1059" s="3"/>
      <c r="S1059" s="3"/>
      <c r="T1059" s="3"/>
      <c r="U1059" s="33"/>
      <c r="V1059" s="9"/>
      <c r="W1059" s="13"/>
      <c r="X1059" s="10"/>
      <c r="Y1059" s="4"/>
      <c r="Z1059" s="4"/>
      <c r="AA1059" s="4"/>
      <c r="AB1059" s="4"/>
      <c r="AC1059" s="3"/>
      <c r="AD1059" s="29"/>
    </row>
    <row r="1060" spans="1:30" ht="24.95" customHeight="1" x14ac:dyDescent="0.2">
      <c r="A1060" s="23" t="str">
        <f t="shared" si="72"/>
        <v>||||||</v>
      </c>
      <c r="B1060" s="23" t="str">
        <f t="shared" si="73"/>
        <v>||||</v>
      </c>
      <c r="C1060" s="28" t="str">
        <f t="shared" si="74"/>
        <v>|</v>
      </c>
      <c r="D1060" s="10"/>
      <c r="E1060" s="10"/>
      <c r="F1060" s="36"/>
      <c r="G1060" s="10"/>
      <c r="H1060" s="10"/>
      <c r="I1060" s="36"/>
      <c r="J1060" s="10"/>
      <c r="K1060" s="10"/>
      <c r="L1060" s="10"/>
      <c r="M1060" s="11"/>
      <c r="N1060" s="10"/>
      <c r="O1060" s="11"/>
      <c r="P1060" s="9"/>
      <c r="Q1060" s="10"/>
      <c r="R1060" s="3"/>
      <c r="S1060" s="3"/>
      <c r="T1060" s="3"/>
      <c r="U1060" s="33"/>
      <c r="V1060" s="9"/>
      <c r="W1060" s="13"/>
      <c r="X1060" s="10"/>
      <c r="Y1060" s="4"/>
      <c r="Z1060" s="4"/>
      <c r="AA1060" s="4"/>
      <c r="AB1060" s="4"/>
      <c r="AC1060" s="3"/>
      <c r="AD1060" s="29"/>
    </row>
    <row r="1061" spans="1:30" ht="24.95" customHeight="1" x14ac:dyDescent="0.2">
      <c r="A1061" s="23" t="str">
        <f t="shared" si="72"/>
        <v>||||||</v>
      </c>
      <c r="B1061" s="23" t="str">
        <f t="shared" si="73"/>
        <v>||||</v>
      </c>
      <c r="C1061" s="28" t="str">
        <f t="shared" si="74"/>
        <v>|</v>
      </c>
      <c r="D1061" s="10"/>
      <c r="E1061" s="10"/>
      <c r="F1061" s="36"/>
      <c r="G1061" s="10"/>
      <c r="H1061" s="10"/>
      <c r="I1061" s="36"/>
      <c r="J1061" s="10"/>
      <c r="K1061" s="10"/>
      <c r="L1061" s="10"/>
      <c r="M1061" s="11"/>
      <c r="N1061" s="10"/>
      <c r="O1061" s="11"/>
      <c r="P1061" s="9"/>
      <c r="Q1061" s="10"/>
      <c r="R1061" s="3"/>
      <c r="S1061" s="3"/>
      <c r="T1061" s="3"/>
      <c r="U1061" s="33"/>
      <c r="V1061" s="9"/>
      <c r="W1061" s="13"/>
      <c r="X1061" s="10"/>
      <c r="Y1061" s="4"/>
      <c r="Z1061" s="4"/>
      <c r="AA1061" s="4"/>
      <c r="AB1061" s="4"/>
      <c r="AC1061" s="3"/>
      <c r="AD1061" s="29"/>
    </row>
    <row r="1062" spans="1:30" ht="24.95" customHeight="1" x14ac:dyDescent="0.2">
      <c r="A1062" s="23" t="str">
        <f t="shared" si="72"/>
        <v>||||||</v>
      </c>
      <c r="B1062" s="23" t="str">
        <f t="shared" si="73"/>
        <v>||||</v>
      </c>
      <c r="C1062" s="28" t="str">
        <f t="shared" si="74"/>
        <v>|</v>
      </c>
      <c r="D1062" s="10"/>
      <c r="E1062" s="10"/>
      <c r="F1062" s="36"/>
      <c r="G1062" s="10"/>
      <c r="H1062" s="10"/>
      <c r="I1062" s="36"/>
      <c r="J1062" s="10"/>
      <c r="K1062" s="10"/>
      <c r="L1062" s="10"/>
      <c r="M1062" s="11"/>
      <c r="N1062" s="10"/>
      <c r="O1062" s="11"/>
      <c r="P1062" s="9"/>
      <c r="Q1062" s="10"/>
      <c r="R1062" s="3"/>
      <c r="S1062" s="3"/>
      <c r="T1062" s="3"/>
      <c r="U1062" s="33"/>
      <c r="V1062" s="9"/>
      <c r="W1062" s="13"/>
      <c r="X1062" s="10"/>
      <c r="Y1062" s="4"/>
      <c r="Z1062" s="4"/>
      <c r="AA1062" s="4"/>
      <c r="AB1062" s="4"/>
      <c r="AC1062" s="3"/>
      <c r="AD1062" s="29"/>
    </row>
    <row r="1063" spans="1:30" ht="24.95" customHeight="1" x14ac:dyDescent="0.2">
      <c r="A1063" s="23" t="str">
        <f t="shared" si="72"/>
        <v>||||||</v>
      </c>
      <c r="B1063" s="23" t="str">
        <f t="shared" si="73"/>
        <v>||||</v>
      </c>
      <c r="C1063" s="28" t="str">
        <f t="shared" si="74"/>
        <v>|</v>
      </c>
      <c r="D1063" s="10"/>
      <c r="E1063" s="10"/>
      <c r="F1063" s="36"/>
      <c r="G1063" s="10"/>
      <c r="H1063" s="10"/>
      <c r="I1063" s="36"/>
      <c r="J1063" s="10"/>
      <c r="K1063" s="10"/>
      <c r="L1063" s="10"/>
      <c r="M1063" s="11"/>
      <c r="N1063" s="10"/>
      <c r="O1063" s="11"/>
      <c r="P1063" s="9"/>
      <c r="Q1063" s="10"/>
      <c r="R1063" s="3"/>
      <c r="S1063" s="3"/>
      <c r="T1063" s="3"/>
      <c r="U1063" s="33"/>
      <c r="V1063" s="9"/>
      <c r="W1063" s="13"/>
      <c r="X1063" s="10"/>
      <c r="Y1063" s="4"/>
      <c r="Z1063" s="4"/>
      <c r="AA1063" s="4"/>
      <c r="AB1063" s="4"/>
      <c r="AC1063" s="3"/>
      <c r="AD1063" s="29"/>
    </row>
    <row r="1064" spans="1:30" ht="24.95" customHeight="1" x14ac:dyDescent="0.2">
      <c r="A1064" s="23" t="str">
        <f t="shared" si="72"/>
        <v>||||||</v>
      </c>
      <c r="B1064" s="23" t="str">
        <f t="shared" si="73"/>
        <v>||||</v>
      </c>
      <c r="C1064" s="28" t="str">
        <f t="shared" si="74"/>
        <v>|</v>
      </c>
      <c r="D1064" s="10"/>
      <c r="E1064" s="10"/>
      <c r="F1064" s="36"/>
      <c r="G1064" s="10"/>
      <c r="H1064" s="10"/>
      <c r="I1064" s="36"/>
      <c r="J1064" s="10"/>
      <c r="K1064" s="10"/>
      <c r="L1064" s="10"/>
      <c r="M1064" s="11"/>
      <c r="N1064" s="10"/>
      <c r="O1064" s="11"/>
      <c r="P1064" s="9"/>
      <c r="Q1064" s="10"/>
      <c r="R1064" s="3"/>
      <c r="S1064" s="3"/>
      <c r="T1064" s="3"/>
      <c r="U1064" s="33"/>
      <c r="V1064" s="9"/>
      <c r="W1064" s="13"/>
      <c r="X1064" s="10"/>
      <c r="Y1064" s="4"/>
      <c r="Z1064" s="4"/>
      <c r="AA1064" s="4"/>
      <c r="AB1064" s="4"/>
      <c r="AC1064" s="3"/>
      <c r="AD1064" s="29"/>
    </row>
    <row r="1065" spans="1:30" ht="24.95" customHeight="1" x14ac:dyDescent="0.2">
      <c r="A1065" s="23" t="str">
        <f t="shared" si="72"/>
        <v>||||||</v>
      </c>
      <c r="B1065" s="23" t="str">
        <f t="shared" si="73"/>
        <v>||||</v>
      </c>
      <c r="C1065" s="28" t="str">
        <f t="shared" si="74"/>
        <v>|</v>
      </c>
      <c r="D1065" s="10"/>
      <c r="E1065" s="10"/>
      <c r="F1065" s="36"/>
      <c r="G1065" s="10"/>
      <c r="H1065" s="10"/>
      <c r="I1065" s="36"/>
      <c r="J1065" s="10"/>
      <c r="K1065" s="10"/>
      <c r="L1065" s="10"/>
      <c r="M1065" s="11"/>
      <c r="N1065" s="10"/>
      <c r="O1065" s="11"/>
      <c r="P1065" s="9"/>
      <c r="Q1065" s="10"/>
      <c r="R1065" s="3"/>
      <c r="S1065" s="3"/>
      <c r="T1065" s="3"/>
      <c r="U1065" s="33"/>
      <c r="V1065" s="9"/>
      <c r="W1065" s="13"/>
      <c r="X1065" s="10"/>
      <c r="Y1065" s="4"/>
      <c r="Z1065" s="4"/>
      <c r="AA1065" s="4"/>
      <c r="AB1065" s="4"/>
      <c r="AC1065" s="3"/>
      <c r="AD1065" s="29"/>
    </row>
    <row r="1066" spans="1:30" ht="24.95" customHeight="1" x14ac:dyDescent="0.2">
      <c r="A1066" s="23" t="str">
        <f t="shared" si="72"/>
        <v>||||||</v>
      </c>
      <c r="B1066" s="23" t="str">
        <f t="shared" si="73"/>
        <v>||||</v>
      </c>
      <c r="C1066" s="28" t="str">
        <f t="shared" si="74"/>
        <v>|</v>
      </c>
      <c r="D1066" s="10"/>
      <c r="E1066" s="10"/>
      <c r="F1066" s="36"/>
      <c r="G1066" s="10"/>
      <c r="H1066" s="10"/>
      <c r="I1066" s="36"/>
      <c r="J1066" s="10"/>
      <c r="K1066" s="10"/>
      <c r="L1066" s="10"/>
      <c r="M1066" s="11"/>
      <c r="N1066" s="10"/>
      <c r="O1066" s="11"/>
      <c r="P1066" s="9"/>
      <c r="Q1066" s="10"/>
      <c r="R1066" s="3"/>
      <c r="S1066" s="3"/>
      <c r="T1066" s="3"/>
      <c r="U1066" s="33"/>
      <c r="V1066" s="9"/>
      <c r="W1066" s="13"/>
      <c r="X1066" s="10"/>
      <c r="Y1066" s="4"/>
      <c r="Z1066" s="4"/>
      <c r="AA1066" s="4"/>
      <c r="AB1066" s="4"/>
      <c r="AC1066" s="3"/>
      <c r="AD1066" s="29"/>
    </row>
    <row r="1067" spans="1:30" ht="24.95" customHeight="1" x14ac:dyDescent="0.2">
      <c r="A1067" s="23" t="str">
        <f t="shared" si="72"/>
        <v>||||||</v>
      </c>
      <c r="B1067" s="23" t="str">
        <f t="shared" si="73"/>
        <v>||||</v>
      </c>
      <c r="C1067" s="28" t="str">
        <f t="shared" si="74"/>
        <v>|</v>
      </c>
      <c r="D1067" s="10"/>
      <c r="E1067" s="10"/>
      <c r="F1067" s="36"/>
      <c r="G1067" s="10"/>
      <c r="H1067" s="10"/>
      <c r="I1067" s="36"/>
      <c r="J1067" s="10"/>
      <c r="K1067" s="10"/>
      <c r="L1067" s="10"/>
      <c r="M1067" s="11"/>
      <c r="N1067" s="10"/>
      <c r="O1067" s="11"/>
      <c r="P1067" s="9"/>
      <c r="Q1067" s="10"/>
      <c r="R1067" s="3"/>
      <c r="S1067" s="3"/>
      <c r="T1067" s="3"/>
      <c r="U1067" s="33"/>
      <c r="V1067" s="9"/>
      <c r="W1067" s="13"/>
      <c r="X1067" s="10"/>
      <c r="Y1067" s="4"/>
      <c r="Z1067" s="4"/>
      <c r="AA1067" s="4"/>
      <c r="AB1067" s="4"/>
      <c r="AC1067" s="3"/>
      <c r="AD1067" s="29"/>
    </row>
    <row r="1068" spans="1:30" ht="24.95" customHeight="1" x14ac:dyDescent="0.2">
      <c r="A1068" s="23" t="str">
        <f t="shared" si="72"/>
        <v>||||||</v>
      </c>
      <c r="B1068" s="23" t="str">
        <f t="shared" si="73"/>
        <v>||||</v>
      </c>
      <c r="C1068" s="28" t="str">
        <f t="shared" si="74"/>
        <v>|</v>
      </c>
      <c r="D1068" s="10"/>
      <c r="E1068" s="10"/>
      <c r="F1068" s="36"/>
      <c r="G1068" s="10"/>
      <c r="H1068" s="10"/>
      <c r="I1068" s="36"/>
      <c r="J1068" s="10"/>
      <c r="K1068" s="10"/>
      <c r="L1068" s="10"/>
      <c r="M1068" s="11"/>
      <c r="N1068" s="10"/>
      <c r="O1068" s="11"/>
      <c r="P1068" s="9"/>
      <c r="Q1068" s="10"/>
      <c r="R1068" s="3"/>
      <c r="S1068" s="3"/>
      <c r="T1068" s="3"/>
      <c r="U1068" s="33"/>
      <c r="V1068" s="9"/>
      <c r="W1068" s="13"/>
      <c r="X1068" s="10"/>
      <c r="Y1068" s="4"/>
      <c r="Z1068" s="4"/>
      <c r="AA1068" s="4"/>
      <c r="AB1068" s="4"/>
      <c r="AC1068" s="3"/>
      <c r="AD1068" s="29"/>
    </row>
    <row r="1069" spans="1:30" ht="24.95" customHeight="1" x14ac:dyDescent="0.2">
      <c r="A1069" s="23" t="str">
        <f t="shared" si="72"/>
        <v>||||||</v>
      </c>
      <c r="B1069" s="23" t="str">
        <f t="shared" si="73"/>
        <v>||||</v>
      </c>
      <c r="C1069" s="28" t="str">
        <f t="shared" si="74"/>
        <v>|</v>
      </c>
      <c r="D1069" s="10"/>
      <c r="E1069" s="10"/>
      <c r="F1069" s="36"/>
      <c r="G1069" s="10"/>
      <c r="H1069" s="10"/>
      <c r="I1069" s="36"/>
      <c r="J1069" s="10"/>
      <c r="K1069" s="10"/>
      <c r="L1069" s="10"/>
      <c r="M1069" s="11"/>
      <c r="N1069" s="10"/>
      <c r="O1069" s="11"/>
      <c r="P1069" s="9"/>
      <c r="Q1069" s="10"/>
      <c r="R1069" s="3"/>
      <c r="S1069" s="3"/>
      <c r="T1069" s="3"/>
      <c r="U1069" s="33"/>
      <c r="V1069" s="9"/>
      <c r="W1069" s="13"/>
      <c r="X1069" s="10"/>
      <c r="Y1069" s="4"/>
      <c r="Z1069" s="4"/>
      <c r="AA1069" s="4"/>
      <c r="AB1069" s="4"/>
      <c r="AC1069" s="3"/>
      <c r="AD1069" s="29"/>
    </row>
    <row r="1070" spans="1:30" ht="24.95" customHeight="1" x14ac:dyDescent="0.2">
      <c r="A1070" s="23" t="str">
        <f t="shared" si="72"/>
        <v>||||||</v>
      </c>
      <c r="B1070" s="23" t="str">
        <f t="shared" si="73"/>
        <v>||||</v>
      </c>
      <c r="C1070" s="28" t="str">
        <f t="shared" si="74"/>
        <v>|</v>
      </c>
      <c r="D1070" s="10"/>
      <c r="E1070" s="10"/>
      <c r="F1070" s="36"/>
      <c r="G1070" s="10"/>
      <c r="H1070" s="10"/>
      <c r="I1070" s="36"/>
      <c r="J1070" s="10"/>
      <c r="K1070" s="10"/>
      <c r="L1070" s="10"/>
      <c r="M1070" s="11"/>
      <c r="N1070" s="10"/>
      <c r="O1070" s="11"/>
      <c r="P1070" s="9"/>
      <c r="Q1070" s="10"/>
      <c r="R1070" s="3"/>
      <c r="S1070" s="3"/>
      <c r="T1070" s="3"/>
      <c r="U1070" s="33"/>
      <c r="V1070" s="9"/>
      <c r="W1070" s="13"/>
      <c r="X1070" s="10"/>
      <c r="Y1070" s="4"/>
      <c r="Z1070" s="4"/>
      <c r="AA1070" s="4"/>
      <c r="AB1070" s="4"/>
      <c r="AC1070" s="3"/>
      <c r="AD1070" s="29"/>
    </row>
    <row r="1071" spans="1:30" ht="24.95" customHeight="1" x14ac:dyDescent="0.2">
      <c r="A1071" s="23" t="str">
        <f t="shared" si="72"/>
        <v>||||||</v>
      </c>
      <c r="B1071" s="23" t="str">
        <f t="shared" si="73"/>
        <v>||||</v>
      </c>
      <c r="C1071" s="28" t="str">
        <f t="shared" si="74"/>
        <v>|</v>
      </c>
      <c r="D1071" s="10"/>
      <c r="E1071" s="10"/>
      <c r="F1071" s="36"/>
      <c r="G1071" s="10"/>
      <c r="H1071" s="10"/>
      <c r="I1071" s="36"/>
      <c r="J1071" s="10"/>
      <c r="K1071" s="10"/>
      <c r="L1071" s="10"/>
      <c r="M1071" s="11"/>
      <c r="N1071" s="10"/>
      <c r="O1071" s="11"/>
      <c r="P1071" s="9"/>
      <c r="Q1071" s="10"/>
      <c r="R1071" s="3"/>
      <c r="S1071" s="3"/>
      <c r="T1071" s="3"/>
      <c r="U1071" s="33"/>
      <c r="V1071" s="9"/>
      <c r="W1071" s="13"/>
      <c r="X1071" s="10"/>
      <c r="Y1071" s="4"/>
      <c r="Z1071" s="4"/>
      <c r="AA1071" s="4"/>
      <c r="AB1071" s="4"/>
      <c r="AC1071" s="3"/>
      <c r="AD1071" s="29"/>
    </row>
    <row r="1072" spans="1:30" ht="24.95" customHeight="1" x14ac:dyDescent="0.2">
      <c r="A1072" s="23" t="str">
        <f t="shared" si="72"/>
        <v>||||||</v>
      </c>
      <c r="B1072" s="23" t="str">
        <f t="shared" si="73"/>
        <v>||||</v>
      </c>
      <c r="C1072" s="28" t="str">
        <f t="shared" si="74"/>
        <v>|</v>
      </c>
      <c r="D1072" s="10"/>
      <c r="E1072" s="10"/>
      <c r="F1072" s="36"/>
      <c r="G1072" s="10"/>
      <c r="H1072" s="10"/>
      <c r="I1072" s="36"/>
      <c r="J1072" s="10"/>
      <c r="K1072" s="10"/>
      <c r="L1072" s="10"/>
      <c r="M1072" s="11"/>
      <c r="N1072" s="10"/>
      <c r="O1072" s="11"/>
      <c r="P1072" s="9"/>
      <c r="Q1072" s="10"/>
      <c r="R1072" s="3"/>
      <c r="S1072" s="3"/>
      <c r="T1072" s="3"/>
      <c r="U1072" s="33"/>
      <c r="V1072" s="9"/>
      <c r="W1072" s="13"/>
      <c r="X1072" s="10"/>
      <c r="Y1072" s="4"/>
      <c r="Z1072" s="4"/>
      <c r="AA1072" s="4"/>
      <c r="AB1072" s="4"/>
      <c r="AC1072" s="3"/>
      <c r="AD1072" s="29"/>
    </row>
    <row r="1073" spans="1:30" ht="24.95" customHeight="1" x14ac:dyDescent="0.2">
      <c r="A1073" s="23" t="str">
        <f t="shared" si="72"/>
        <v>||||||</v>
      </c>
      <c r="B1073" s="23" t="str">
        <f t="shared" si="73"/>
        <v>||||</v>
      </c>
      <c r="C1073" s="28" t="str">
        <f t="shared" si="74"/>
        <v>|</v>
      </c>
      <c r="D1073" s="10"/>
      <c r="E1073" s="10"/>
      <c r="F1073" s="36"/>
      <c r="G1073" s="10"/>
      <c r="H1073" s="10"/>
      <c r="I1073" s="36"/>
      <c r="J1073" s="10"/>
      <c r="K1073" s="10"/>
      <c r="L1073" s="10"/>
      <c r="M1073" s="11"/>
      <c r="N1073" s="10"/>
      <c r="O1073" s="11"/>
      <c r="P1073" s="9"/>
      <c r="Q1073" s="10"/>
      <c r="R1073" s="3"/>
      <c r="S1073" s="3"/>
      <c r="T1073" s="3"/>
      <c r="U1073" s="33"/>
      <c r="V1073" s="9"/>
      <c r="W1073" s="13"/>
      <c r="X1073" s="10"/>
      <c r="Y1073" s="4"/>
      <c r="Z1073" s="4"/>
      <c r="AA1073" s="4"/>
      <c r="AB1073" s="4"/>
      <c r="AC1073" s="3"/>
      <c r="AD1073" s="29"/>
    </row>
    <row r="1074" spans="1:30" ht="24.95" customHeight="1" x14ac:dyDescent="0.2">
      <c r="A1074" s="23" t="str">
        <f t="shared" si="72"/>
        <v>||||||</v>
      </c>
      <c r="B1074" s="23" t="str">
        <f t="shared" si="73"/>
        <v>||||</v>
      </c>
      <c r="C1074" s="28" t="str">
        <f t="shared" si="74"/>
        <v>|</v>
      </c>
      <c r="D1074" s="10"/>
      <c r="E1074" s="10"/>
      <c r="F1074" s="36"/>
      <c r="G1074" s="10"/>
      <c r="H1074" s="10"/>
      <c r="I1074" s="36"/>
      <c r="J1074" s="10"/>
      <c r="K1074" s="10"/>
      <c r="L1074" s="10"/>
      <c r="M1074" s="11"/>
      <c r="N1074" s="10"/>
      <c r="O1074" s="11"/>
      <c r="P1074" s="9"/>
      <c r="Q1074" s="10"/>
      <c r="R1074" s="3"/>
      <c r="S1074" s="3"/>
      <c r="T1074" s="3"/>
      <c r="U1074" s="33"/>
      <c r="V1074" s="9"/>
      <c r="W1074" s="13"/>
      <c r="X1074" s="10"/>
      <c r="Y1074" s="4"/>
      <c r="Z1074" s="4"/>
      <c r="AA1074" s="4"/>
      <c r="AB1074" s="4"/>
      <c r="AC1074" s="3"/>
      <c r="AD1074" s="29"/>
    </row>
    <row r="1075" spans="1:30" ht="24.95" customHeight="1" x14ac:dyDescent="0.2">
      <c r="A1075" s="23" t="str">
        <f t="shared" si="72"/>
        <v>||||||</v>
      </c>
      <c r="B1075" s="23" t="str">
        <f t="shared" si="73"/>
        <v>||||</v>
      </c>
      <c r="C1075" s="28" t="str">
        <f t="shared" si="74"/>
        <v>|</v>
      </c>
      <c r="D1075" s="10"/>
      <c r="E1075" s="10"/>
      <c r="F1075" s="36"/>
      <c r="G1075" s="10"/>
      <c r="H1075" s="10"/>
      <c r="I1075" s="36"/>
      <c r="J1075" s="10"/>
      <c r="K1075" s="10"/>
      <c r="L1075" s="10"/>
      <c r="M1075" s="11"/>
      <c r="N1075" s="10"/>
      <c r="O1075" s="11"/>
      <c r="P1075" s="9"/>
      <c r="Q1075" s="10"/>
      <c r="R1075" s="3"/>
      <c r="S1075" s="3"/>
      <c r="T1075" s="3"/>
      <c r="U1075" s="33"/>
      <c r="V1075" s="9"/>
      <c r="W1075" s="13"/>
      <c r="X1075" s="10"/>
      <c r="Y1075" s="4"/>
      <c r="Z1075" s="4"/>
      <c r="AA1075" s="4"/>
      <c r="AB1075" s="4"/>
      <c r="AC1075" s="3"/>
      <c r="AD1075" s="29"/>
    </row>
    <row r="1076" spans="1:30" ht="24.95" customHeight="1" x14ac:dyDescent="0.2">
      <c r="A1076" s="23" t="str">
        <f t="shared" si="72"/>
        <v>||||||</v>
      </c>
      <c r="B1076" s="23" t="str">
        <f t="shared" si="73"/>
        <v>||||</v>
      </c>
      <c r="C1076" s="28" t="str">
        <f t="shared" si="74"/>
        <v>|</v>
      </c>
      <c r="D1076" s="10"/>
      <c r="E1076" s="10"/>
      <c r="F1076" s="36"/>
      <c r="G1076" s="10"/>
      <c r="H1076" s="10"/>
      <c r="I1076" s="36"/>
      <c r="J1076" s="10"/>
      <c r="K1076" s="10"/>
      <c r="L1076" s="10"/>
      <c r="M1076" s="11"/>
      <c r="N1076" s="10"/>
      <c r="O1076" s="11"/>
      <c r="P1076" s="9"/>
      <c r="Q1076" s="10"/>
      <c r="R1076" s="3"/>
      <c r="S1076" s="3"/>
      <c r="T1076" s="3"/>
      <c r="U1076" s="33"/>
      <c r="V1076" s="9"/>
      <c r="W1076" s="13"/>
      <c r="X1076" s="10"/>
      <c r="Y1076" s="4"/>
      <c r="Z1076" s="4"/>
      <c r="AA1076" s="4"/>
      <c r="AB1076" s="4"/>
      <c r="AC1076" s="3"/>
      <c r="AD1076" s="29"/>
    </row>
    <row r="1077" spans="1:30" ht="24.95" customHeight="1" x14ac:dyDescent="0.2">
      <c r="A1077" s="23" t="str">
        <f t="shared" si="72"/>
        <v>||||||</v>
      </c>
      <c r="B1077" s="23" t="str">
        <f t="shared" si="73"/>
        <v>||||</v>
      </c>
      <c r="C1077" s="28" t="str">
        <f t="shared" si="74"/>
        <v>|</v>
      </c>
      <c r="D1077" s="10"/>
      <c r="E1077" s="10"/>
      <c r="F1077" s="36"/>
      <c r="G1077" s="10"/>
      <c r="H1077" s="10"/>
      <c r="I1077" s="36"/>
      <c r="J1077" s="10"/>
      <c r="K1077" s="10"/>
      <c r="L1077" s="10"/>
      <c r="M1077" s="11"/>
      <c r="N1077" s="10"/>
      <c r="O1077" s="11"/>
      <c r="P1077" s="9"/>
      <c r="Q1077" s="10"/>
      <c r="R1077" s="3"/>
      <c r="S1077" s="3"/>
      <c r="T1077" s="3"/>
      <c r="U1077" s="33"/>
      <c r="V1077" s="9"/>
      <c r="W1077" s="13"/>
      <c r="X1077" s="10"/>
      <c r="Y1077" s="4"/>
      <c r="Z1077" s="4"/>
      <c r="AA1077" s="4"/>
      <c r="AB1077" s="4"/>
      <c r="AC1077" s="3"/>
      <c r="AD1077" s="29"/>
    </row>
    <row r="1078" spans="1:30" ht="24.95" customHeight="1" x14ac:dyDescent="0.2">
      <c r="A1078" s="23" t="str">
        <f t="shared" si="72"/>
        <v>||||||</v>
      </c>
      <c r="B1078" s="23" t="str">
        <f t="shared" si="73"/>
        <v>||||</v>
      </c>
      <c r="C1078" s="28" t="str">
        <f t="shared" si="74"/>
        <v>|</v>
      </c>
      <c r="D1078" s="10"/>
      <c r="E1078" s="10"/>
      <c r="F1078" s="36"/>
      <c r="G1078" s="10"/>
      <c r="H1078" s="10"/>
      <c r="I1078" s="36"/>
      <c r="J1078" s="10"/>
      <c r="K1078" s="10"/>
      <c r="L1078" s="10"/>
      <c r="M1078" s="11"/>
      <c r="N1078" s="10"/>
      <c r="O1078" s="11"/>
      <c r="P1078" s="9"/>
      <c r="Q1078" s="10"/>
      <c r="R1078" s="3"/>
      <c r="S1078" s="3"/>
      <c r="T1078" s="3"/>
      <c r="U1078" s="33"/>
      <c r="V1078" s="9"/>
      <c r="W1078" s="13"/>
      <c r="X1078" s="10"/>
      <c r="Y1078" s="4"/>
      <c r="Z1078" s="4"/>
      <c r="AA1078" s="4"/>
      <c r="AB1078" s="4"/>
      <c r="AC1078" s="3"/>
      <c r="AD1078" s="29"/>
    </row>
    <row r="1079" spans="1:30" ht="24.95" customHeight="1" x14ac:dyDescent="0.2">
      <c r="A1079" s="23" t="str">
        <f t="shared" si="72"/>
        <v>||||||</v>
      </c>
      <c r="B1079" s="23" t="str">
        <f t="shared" si="73"/>
        <v>||||</v>
      </c>
      <c r="C1079" s="28" t="str">
        <f t="shared" si="74"/>
        <v>|</v>
      </c>
      <c r="D1079" s="10"/>
      <c r="E1079" s="10"/>
      <c r="F1079" s="36"/>
      <c r="G1079" s="10"/>
      <c r="H1079" s="10"/>
      <c r="I1079" s="36"/>
      <c r="J1079" s="10"/>
      <c r="K1079" s="10"/>
      <c r="L1079" s="10"/>
      <c r="M1079" s="11"/>
      <c r="N1079" s="10"/>
      <c r="O1079" s="11"/>
      <c r="P1079" s="9"/>
      <c r="Q1079" s="10"/>
      <c r="R1079" s="3"/>
      <c r="S1079" s="3"/>
      <c r="T1079" s="3"/>
      <c r="U1079" s="33"/>
      <c r="V1079" s="9"/>
      <c r="W1079" s="13"/>
      <c r="X1079" s="10"/>
      <c r="Y1079" s="4"/>
      <c r="Z1079" s="4"/>
      <c r="AA1079" s="4"/>
      <c r="AB1079" s="4"/>
      <c r="AC1079" s="3"/>
      <c r="AD1079" s="29"/>
    </row>
    <row r="1080" spans="1:30" ht="24.95" customHeight="1" x14ac:dyDescent="0.2">
      <c r="A1080" s="23" t="str">
        <f t="shared" ref="A1080:A1143" si="75">D1080&amp;"|"&amp;E1080&amp;"|"&amp;G1080&amp;"|"&amp;H1080&amp;"|"&amp;L1080&amp;"|"&amp;N1080&amp;"|"&amp;U1080</f>
        <v>||||||</v>
      </c>
      <c r="B1080" s="23" t="str">
        <f t="shared" ref="B1080:B1143" si="76">D1080&amp;"|"&amp;E1080&amp;"|"&amp;G1080&amp;"|"&amp;H1080&amp;"|"&amp;X1080</f>
        <v>||||</v>
      </c>
      <c r="C1080" s="28" t="str">
        <f t="shared" ref="C1080:C1143" si="77">E1080&amp;"|"&amp;X1080</f>
        <v>|</v>
      </c>
      <c r="D1080" s="10"/>
      <c r="E1080" s="10"/>
      <c r="F1080" s="36"/>
      <c r="G1080" s="10"/>
      <c r="H1080" s="10"/>
      <c r="I1080" s="36"/>
      <c r="J1080" s="10"/>
      <c r="K1080" s="10"/>
      <c r="L1080" s="10"/>
      <c r="M1080" s="11"/>
      <c r="N1080" s="10"/>
      <c r="O1080" s="11"/>
      <c r="P1080" s="9"/>
      <c r="Q1080" s="10"/>
      <c r="R1080" s="3"/>
      <c r="S1080" s="3"/>
      <c r="T1080" s="3"/>
      <c r="U1080" s="33"/>
      <c r="V1080" s="9"/>
      <c r="W1080" s="13"/>
      <c r="X1080" s="10"/>
      <c r="Y1080" s="4"/>
      <c r="Z1080" s="4"/>
      <c r="AA1080" s="4"/>
      <c r="AB1080" s="4"/>
      <c r="AC1080" s="3"/>
      <c r="AD1080" s="29"/>
    </row>
    <row r="1081" spans="1:30" ht="24.95" customHeight="1" x14ac:dyDescent="0.2">
      <c r="A1081" s="23" t="str">
        <f t="shared" si="75"/>
        <v>||||||</v>
      </c>
      <c r="B1081" s="23" t="str">
        <f t="shared" si="76"/>
        <v>||||</v>
      </c>
      <c r="C1081" s="28" t="str">
        <f t="shared" si="77"/>
        <v>|</v>
      </c>
      <c r="D1081" s="10"/>
      <c r="E1081" s="10"/>
      <c r="F1081" s="36"/>
      <c r="G1081" s="10"/>
      <c r="H1081" s="10"/>
      <c r="I1081" s="36"/>
      <c r="J1081" s="10"/>
      <c r="K1081" s="10"/>
      <c r="L1081" s="10"/>
      <c r="M1081" s="11"/>
      <c r="N1081" s="10"/>
      <c r="O1081" s="11"/>
      <c r="P1081" s="9"/>
      <c r="Q1081" s="10"/>
      <c r="R1081" s="3"/>
      <c r="S1081" s="3"/>
      <c r="T1081" s="3"/>
      <c r="U1081" s="33"/>
      <c r="V1081" s="9"/>
      <c r="W1081" s="13"/>
      <c r="X1081" s="10"/>
      <c r="Y1081" s="4"/>
      <c r="Z1081" s="4"/>
      <c r="AA1081" s="4"/>
      <c r="AB1081" s="4"/>
      <c r="AC1081" s="3"/>
      <c r="AD1081" s="29"/>
    </row>
    <row r="1082" spans="1:30" ht="24.95" customHeight="1" x14ac:dyDescent="0.2">
      <c r="A1082" s="23" t="str">
        <f t="shared" si="75"/>
        <v>||||||</v>
      </c>
      <c r="B1082" s="23" t="str">
        <f t="shared" si="76"/>
        <v>||||</v>
      </c>
      <c r="C1082" s="28" t="str">
        <f t="shared" si="77"/>
        <v>|</v>
      </c>
      <c r="D1082" s="10"/>
      <c r="E1082" s="10"/>
      <c r="F1082" s="36"/>
      <c r="G1082" s="10"/>
      <c r="H1082" s="10"/>
      <c r="I1082" s="36"/>
      <c r="J1082" s="10"/>
      <c r="K1082" s="10"/>
      <c r="L1082" s="10"/>
      <c r="M1082" s="11"/>
      <c r="N1082" s="10"/>
      <c r="O1082" s="11"/>
      <c r="P1082" s="9"/>
      <c r="Q1082" s="10"/>
      <c r="R1082" s="3"/>
      <c r="S1082" s="3"/>
      <c r="T1082" s="3"/>
      <c r="U1082" s="33"/>
      <c r="V1082" s="9"/>
      <c r="W1082" s="13"/>
      <c r="X1082" s="10"/>
      <c r="Y1082" s="4"/>
      <c r="Z1082" s="4"/>
      <c r="AA1082" s="4"/>
      <c r="AB1082" s="4"/>
      <c r="AC1082" s="3"/>
      <c r="AD1082" s="29"/>
    </row>
    <row r="1083" spans="1:30" ht="24.95" customHeight="1" x14ac:dyDescent="0.2">
      <c r="A1083" s="23" t="str">
        <f t="shared" si="75"/>
        <v>||||||</v>
      </c>
      <c r="B1083" s="23" t="str">
        <f t="shared" si="76"/>
        <v>||||</v>
      </c>
      <c r="C1083" s="28" t="str">
        <f t="shared" si="77"/>
        <v>|</v>
      </c>
      <c r="D1083" s="10"/>
      <c r="E1083" s="10"/>
      <c r="F1083" s="36"/>
      <c r="G1083" s="10"/>
      <c r="H1083" s="10"/>
      <c r="I1083" s="36"/>
      <c r="J1083" s="10"/>
      <c r="K1083" s="10"/>
      <c r="L1083" s="10"/>
      <c r="M1083" s="11"/>
      <c r="N1083" s="10"/>
      <c r="O1083" s="11"/>
      <c r="P1083" s="9"/>
      <c r="Q1083" s="10"/>
      <c r="R1083" s="3"/>
      <c r="S1083" s="3"/>
      <c r="T1083" s="3"/>
      <c r="U1083" s="33"/>
      <c r="V1083" s="9"/>
      <c r="W1083" s="13"/>
      <c r="X1083" s="10"/>
      <c r="Y1083" s="4"/>
      <c r="Z1083" s="4"/>
      <c r="AA1083" s="4"/>
      <c r="AB1083" s="4"/>
      <c r="AC1083" s="3"/>
      <c r="AD1083" s="29"/>
    </row>
    <row r="1084" spans="1:30" ht="24.95" customHeight="1" x14ac:dyDescent="0.2">
      <c r="A1084" s="23" t="str">
        <f t="shared" si="75"/>
        <v>||||||</v>
      </c>
      <c r="B1084" s="23" t="str">
        <f t="shared" si="76"/>
        <v>||||</v>
      </c>
      <c r="C1084" s="28" t="str">
        <f t="shared" si="77"/>
        <v>|</v>
      </c>
      <c r="D1084" s="10"/>
      <c r="E1084" s="10"/>
      <c r="F1084" s="36"/>
      <c r="G1084" s="10"/>
      <c r="H1084" s="10"/>
      <c r="I1084" s="36"/>
      <c r="J1084" s="10"/>
      <c r="K1084" s="10"/>
      <c r="L1084" s="10"/>
      <c r="M1084" s="11"/>
      <c r="N1084" s="10"/>
      <c r="O1084" s="11"/>
      <c r="P1084" s="9"/>
      <c r="Q1084" s="10"/>
      <c r="R1084" s="3"/>
      <c r="S1084" s="3"/>
      <c r="T1084" s="3"/>
      <c r="U1084" s="33"/>
      <c r="V1084" s="9"/>
      <c r="W1084" s="13"/>
      <c r="X1084" s="10"/>
      <c r="Y1084" s="4"/>
      <c r="Z1084" s="4"/>
      <c r="AA1084" s="4"/>
      <c r="AB1084" s="4"/>
      <c r="AC1084" s="3"/>
      <c r="AD1084" s="29"/>
    </row>
    <row r="1085" spans="1:30" ht="24.95" customHeight="1" x14ac:dyDescent="0.2">
      <c r="A1085" s="23" t="str">
        <f t="shared" si="75"/>
        <v>||||||</v>
      </c>
      <c r="B1085" s="23" t="str">
        <f t="shared" si="76"/>
        <v>||||</v>
      </c>
      <c r="C1085" s="28" t="str">
        <f t="shared" si="77"/>
        <v>|</v>
      </c>
      <c r="D1085" s="10"/>
      <c r="E1085" s="10"/>
      <c r="F1085" s="36"/>
      <c r="G1085" s="10"/>
      <c r="H1085" s="10"/>
      <c r="I1085" s="36"/>
      <c r="J1085" s="10"/>
      <c r="K1085" s="10"/>
      <c r="L1085" s="10"/>
      <c r="M1085" s="11"/>
      <c r="N1085" s="10"/>
      <c r="O1085" s="11"/>
      <c r="P1085" s="9"/>
      <c r="Q1085" s="10"/>
      <c r="R1085" s="3"/>
      <c r="S1085" s="3"/>
      <c r="T1085" s="3"/>
      <c r="U1085" s="33"/>
      <c r="V1085" s="9"/>
      <c r="W1085" s="13"/>
      <c r="X1085" s="10"/>
      <c r="Y1085" s="4"/>
      <c r="Z1085" s="4"/>
      <c r="AA1085" s="4"/>
      <c r="AB1085" s="4"/>
      <c r="AC1085" s="3"/>
      <c r="AD1085" s="29"/>
    </row>
    <row r="1086" spans="1:30" ht="24.95" customHeight="1" x14ac:dyDescent="0.2">
      <c r="A1086" s="23" t="str">
        <f t="shared" si="75"/>
        <v>||||||</v>
      </c>
      <c r="B1086" s="23" t="str">
        <f t="shared" si="76"/>
        <v>||||</v>
      </c>
      <c r="C1086" s="28" t="str">
        <f t="shared" si="77"/>
        <v>|</v>
      </c>
      <c r="D1086" s="10"/>
      <c r="E1086" s="10"/>
      <c r="F1086" s="36"/>
      <c r="G1086" s="10"/>
      <c r="H1086" s="10"/>
      <c r="I1086" s="36"/>
      <c r="J1086" s="10"/>
      <c r="K1086" s="10"/>
      <c r="L1086" s="10"/>
      <c r="M1086" s="11"/>
      <c r="N1086" s="10"/>
      <c r="O1086" s="11"/>
      <c r="P1086" s="9"/>
      <c r="Q1086" s="10"/>
      <c r="R1086" s="3"/>
      <c r="S1086" s="3"/>
      <c r="T1086" s="3"/>
      <c r="U1086" s="33"/>
      <c r="V1086" s="9"/>
      <c r="W1086" s="13"/>
      <c r="X1086" s="10"/>
      <c r="Y1086" s="4"/>
      <c r="Z1086" s="4"/>
      <c r="AA1086" s="4"/>
      <c r="AB1086" s="4"/>
      <c r="AC1086" s="3"/>
      <c r="AD1086" s="29"/>
    </row>
    <row r="1087" spans="1:30" ht="24.95" customHeight="1" x14ac:dyDescent="0.2">
      <c r="A1087" s="23" t="str">
        <f t="shared" si="75"/>
        <v>||||||</v>
      </c>
      <c r="B1087" s="23" t="str">
        <f t="shared" si="76"/>
        <v>||||</v>
      </c>
      <c r="C1087" s="28" t="str">
        <f t="shared" si="77"/>
        <v>|</v>
      </c>
      <c r="D1087" s="10"/>
      <c r="E1087" s="10"/>
      <c r="F1087" s="36"/>
      <c r="G1087" s="10"/>
      <c r="H1087" s="10"/>
      <c r="I1087" s="36"/>
      <c r="J1087" s="10"/>
      <c r="K1087" s="10"/>
      <c r="L1087" s="10"/>
      <c r="M1087" s="11"/>
      <c r="N1087" s="10"/>
      <c r="O1087" s="11"/>
      <c r="P1087" s="9"/>
      <c r="Q1087" s="10"/>
      <c r="R1087" s="3"/>
      <c r="S1087" s="3"/>
      <c r="T1087" s="3"/>
      <c r="U1087" s="33"/>
      <c r="V1087" s="9"/>
      <c r="W1087" s="13"/>
      <c r="X1087" s="10"/>
      <c r="Y1087" s="4"/>
      <c r="Z1087" s="4"/>
      <c r="AA1087" s="4"/>
      <c r="AB1087" s="4"/>
      <c r="AC1087" s="3"/>
      <c r="AD1087" s="29"/>
    </row>
    <row r="1088" spans="1:30" ht="24.95" customHeight="1" x14ac:dyDescent="0.2">
      <c r="A1088" s="23" t="str">
        <f t="shared" si="75"/>
        <v>||||||</v>
      </c>
      <c r="B1088" s="23" t="str">
        <f t="shared" si="76"/>
        <v>||||</v>
      </c>
      <c r="C1088" s="28" t="str">
        <f t="shared" si="77"/>
        <v>|</v>
      </c>
      <c r="D1088" s="10"/>
      <c r="E1088" s="10"/>
      <c r="F1088" s="36"/>
      <c r="G1088" s="10"/>
      <c r="H1088" s="10"/>
      <c r="I1088" s="36"/>
      <c r="J1088" s="10"/>
      <c r="K1088" s="10"/>
      <c r="L1088" s="10"/>
      <c r="M1088" s="11"/>
      <c r="N1088" s="10"/>
      <c r="O1088" s="11"/>
      <c r="P1088" s="9"/>
      <c r="Q1088" s="10"/>
      <c r="R1088" s="3"/>
      <c r="S1088" s="3"/>
      <c r="T1088" s="3"/>
      <c r="U1088" s="33"/>
      <c r="V1088" s="9"/>
      <c r="W1088" s="13"/>
      <c r="X1088" s="10"/>
      <c r="Y1088" s="4"/>
      <c r="Z1088" s="4"/>
      <c r="AA1088" s="4"/>
      <c r="AB1088" s="4"/>
      <c r="AC1088" s="3"/>
      <c r="AD1088" s="29"/>
    </row>
    <row r="1089" spans="1:30" ht="24.95" customHeight="1" x14ac:dyDescent="0.2">
      <c r="A1089" s="23" t="str">
        <f t="shared" si="75"/>
        <v>||||||</v>
      </c>
      <c r="B1089" s="23" t="str">
        <f t="shared" si="76"/>
        <v>||||</v>
      </c>
      <c r="C1089" s="28" t="str">
        <f t="shared" si="77"/>
        <v>|</v>
      </c>
      <c r="D1089" s="10"/>
      <c r="E1089" s="10"/>
      <c r="F1089" s="36"/>
      <c r="G1089" s="10"/>
      <c r="H1089" s="10"/>
      <c r="I1089" s="36"/>
      <c r="J1089" s="10"/>
      <c r="K1089" s="10"/>
      <c r="L1089" s="10"/>
      <c r="M1089" s="11"/>
      <c r="N1089" s="10"/>
      <c r="O1089" s="11"/>
      <c r="P1089" s="9"/>
      <c r="Q1089" s="10"/>
      <c r="R1089" s="3"/>
      <c r="S1089" s="3"/>
      <c r="T1089" s="3"/>
      <c r="U1089" s="33"/>
      <c r="V1089" s="9"/>
      <c r="W1089" s="13"/>
      <c r="X1089" s="10"/>
      <c r="Y1089" s="4"/>
      <c r="Z1089" s="4"/>
      <c r="AA1089" s="4"/>
      <c r="AB1089" s="4"/>
      <c r="AC1089" s="3"/>
      <c r="AD1089" s="29"/>
    </row>
    <row r="1090" spans="1:30" ht="24.95" customHeight="1" x14ac:dyDescent="0.2">
      <c r="A1090" s="23" t="str">
        <f t="shared" si="75"/>
        <v>||||||</v>
      </c>
      <c r="B1090" s="23" t="str">
        <f t="shared" si="76"/>
        <v>||||</v>
      </c>
      <c r="C1090" s="28" t="str">
        <f t="shared" si="77"/>
        <v>|</v>
      </c>
      <c r="D1090" s="10"/>
      <c r="E1090" s="10"/>
      <c r="F1090" s="36"/>
      <c r="G1090" s="10"/>
      <c r="H1090" s="10"/>
      <c r="I1090" s="36"/>
      <c r="J1090" s="10"/>
      <c r="K1090" s="10"/>
      <c r="L1090" s="10"/>
      <c r="M1090" s="11"/>
      <c r="N1090" s="10"/>
      <c r="O1090" s="11"/>
      <c r="P1090" s="9"/>
      <c r="Q1090" s="10"/>
      <c r="R1090" s="3"/>
      <c r="S1090" s="3"/>
      <c r="T1090" s="3"/>
      <c r="U1090" s="33"/>
      <c r="V1090" s="9"/>
      <c r="W1090" s="13"/>
      <c r="X1090" s="10"/>
      <c r="Y1090" s="4"/>
      <c r="Z1090" s="4"/>
      <c r="AA1090" s="4"/>
      <c r="AB1090" s="4"/>
      <c r="AC1090" s="3"/>
      <c r="AD1090" s="29"/>
    </row>
    <row r="1091" spans="1:30" ht="24.95" customHeight="1" x14ac:dyDescent="0.2">
      <c r="A1091" s="23" t="str">
        <f t="shared" si="75"/>
        <v>||||||</v>
      </c>
      <c r="B1091" s="23" t="str">
        <f t="shared" si="76"/>
        <v>||||</v>
      </c>
      <c r="C1091" s="28" t="str">
        <f t="shared" si="77"/>
        <v>|</v>
      </c>
      <c r="D1091" s="10"/>
      <c r="E1091" s="10"/>
      <c r="F1091" s="36"/>
      <c r="G1091" s="10"/>
      <c r="H1091" s="10"/>
      <c r="I1091" s="36"/>
      <c r="J1091" s="10"/>
      <c r="K1091" s="10"/>
      <c r="L1091" s="10"/>
      <c r="M1091" s="11"/>
      <c r="N1091" s="10"/>
      <c r="O1091" s="11"/>
      <c r="P1091" s="9"/>
      <c r="Q1091" s="10"/>
      <c r="R1091" s="3"/>
      <c r="S1091" s="3"/>
      <c r="T1091" s="3"/>
      <c r="U1091" s="33"/>
      <c r="V1091" s="9"/>
      <c r="W1091" s="13"/>
      <c r="X1091" s="10"/>
      <c r="Y1091" s="4"/>
      <c r="Z1091" s="4"/>
      <c r="AA1091" s="4"/>
      <c r="AB1091" s="4"/>
      <c r="AC1091" s="3"/>
      <c r="AD1091" s="29"/>
    </row>
    <row r="1092" spans="1:30" ht="24.95" customHeight="1" x14ac:dyDescent="0.2">
      <c r="A1092" s="23" t="str">
        <f t="shared" si="75"/>
        <v>||||||</v>
      </c>
      <c r="B1092" s="23" t="str">
        <f t="shared" si="76"/>
        <v>||||</v>
      </c>
      <c r="C1092" s="28" t="str">
        <f t="shared" si="77"/>
        <v>|</v>
      </c>
      <c r="D1092" s="10"/>
      <c r="E1092" s="10"/>
      <c r="F1092" s="36"/>
      <c r="G1092" s="10"/>
      <c r="H1092" s="10"/>
      <c r="I1092" s="36"/>
      <c r="J1092" s="10"/>
      <c r="K1092" s="10"/>
      <c r="L1092" s="10"/>
      <c r="M1092" s="11"/>
      <c r="N1092" s="10"/>
      <c r="O1092" s="11"/>
      <c r="P1092" s="9"/>
      <c r="Q1092" s="10"/>
      <c r="R1092" s="3"/>
      <c r="S1092" s="3"/>
      <c r="T1092" s="3"/>
      <c r="U1092" s="33"/>
      <c r="V1092" s="9"/>
      <c r="W1092" s="13"/>
      <c r="X1092" s="10"/>
      <c r="Y1092" s="4"/>
      <c r="Z1092" s="4"/>
      <c r="AA1092" s="4"/>
      <c r="AB1092" s="4"/>
      <c r="AC1092" s="3"/>
      <c r="AD1092" s="29"/>
    </row>
    <row r="1093" spans="1:30" ht="24.95" customHeight="1" x14ac:dyDescent="0.2">
      <c r="A1093" s="23" t="str">
        <f t="shared" si="75"/>
        <v>||||||</v>
      </c>
      <c r="B1093" s="23" t="str">
        <f t="shared" si="76"/>
        <v>||||</v>
      </c>
      <c r="C1093" s="28" t="str">
        <f t="shared" si="77"/>
        <v>|</v>
      </c>
      <c r="D1093" s="10"/>
      <c r="E1093" s="10"/>
      <c r="F1093" s="36"/>
      <c r="G1093" s="10"/>
      <c r="H1093" s="10"/>
      <c r="I1093" s="36"/>
      <c r="J1093" s="10"/>
      <c r="K1093" s="10"/>
      <c r="L1093" s="10"/>
      <c r="M1093" s="11"/>
      <c r="N1093" s="10"/>
      <c r="O1093" s="11"/>
      <c r="P1093" s="9"/>
      <c r="Q1093" s="10"/>
      <c r="R1093" s="3"/>
      <c r="S1093" s="3"/>
      <c r="T1093" s="3"/>
      <c r="U1093" s="33"/>
      <c r="V1093" s="9"/>
      <c r="W1093" s="13"/>
      <c r="X1093" s="10"/>
      <c r="Y1093" s="4"/>
      <c r="Z1093" s="4"/>
      <c r="AA1093" s="4"/>
      <c r="AB1093" s="4"/>
      <c r="AC1093" s="3"/>
      <c r="AD1093" s="29"/>
    </row>
    <row r="1094" spans="1:30" ht="24.95" customHeight="1" x14ac:dyDescent="0.2">
      <c r="A1094" s="23" t="str">
        <f t="shared" si="75"/>
        <v>||||||</v>
      </c>
      <c r="B1094" s="23" t="str">
        <f t="shared" si="76"/>
        <v>||||</v>
      </c>
      <c r="C1094" s="28" t="str">
        <f t="shared" si="77"/>
        <v>|</v>
      </c>
      <c r="D1094" s="10"/>
      <c r="E1094" s="10"/>
      <c r="F1094" s="36"/>
      <c r="G1094" s="10"/>
      <c r="H1094" s="10"/>
      <c r="I1094" s="36"/>
      <c r="J1094" s="10"/>
      <c r="K1094" s="10"/>
      <c r="L1094" s="10"/>
      <c r="M1094" s="11"/>
      <c r="N1094" s="10"/>
      <c r="O1094" s="11"/>
      <c r="P1094" s="9"/>
      <c r="Q1094" s="10"/>
      <c r="R1094" s="3"/>
      <c r="S1094" s="3"/>
      <c r="T1094" s="3"/>
      <c r="U1094" s="33"/>
      <c r="V1094" s="9"/>
      <c r="W1094" s="13"/>
      <c r="X1094" s="10"/>
      <c r="Y1094" s="4"/>
      <c r="Z1094" s="4"/>
      <c r="AA1094" s="4"/>
      <c r="AB1094" s="4"/>
      <c r="AC1094" s="3"/>
      <c r="AD1094" s="29"/>
    </row>
    <row r="1095" spans="1:30" ht="24.95" customHeight="1" x14ac:dyDescent="0.2">
      <c r="A1095" s="23" t="str">
        <f t="shared" si="75"/>
        <v>||||||</v>
      </c>
      <c r="B1095" s="23" t="str">
        <f t="shared" si="76"/>
        <v>||||</v>
      </c>
      <c r="C1095" s="28" t="str">
        <f t="shared" si="77"/>
        <v>|</v>
      </c>
      <c r="D1095" s="10"/>
      <c r="E1095" s="10"/>
      <c r="F1095" s="36"/>
      <c r="G1095" s="10"/>
      <c r="H1095" s="10"/>
      <c r="I1095" s="36"/>
      <c r="J1095" s="10"/>
      <c r="K1095" s="10"/>
      <c r="L1095" s="10"/>
      <c r="M1095" s="11"/>
      <c r="N1095" s="10"/>
      <c r="O1095" s="11"/>
      <c r="P1095" s="9"/>
      <c r="Q1095" s="10"/>
      <c r="R1095" s="3"/>
      <c r="S1095" s="3"/>
      <c r="T1095" s="3"/>
      <c r="U1095" s="33"/>
      <c r="V1095" s="9"/>
      <c r="W1095" s="13"/>
      <c r="X1095" s="10"/>
      <c r="Y1095" s="4"/>
      <c r="Z1095" s="4"/>
      <c r="AA1095" s="4"/>
      <c r="AB1095" s="4"/>
      <c r="AC1095" s="3"/>
      <c r="AD1095" s="29"/>
    </row>
    <row r="1096" spans="1:30" ht="24.95" customHeight="1" x14ac:dyDescent="0.2">
      <c r="A1096" s="23" t="str">
        <f t="shared" si="75"/>
        <v>||||||</v>
      </c>
      <c r="B1096" s="23" t="str">
        <f t="shared" si="76"/>
        <v>||||</v>
      </c>
      <c r="C1096" s="28" t="str">
        <f t="shared" si="77"/>
        <v>|</v>
      </c>
      <c r="D1096" s="10"/>
      <c r="E1096" s="10"/>
      <c r="F1096" s="36"/>
      <c r="G1096" s="10"/>
      <c r="H1096" s="10"/>
      <c r="I1096" s="36"/>
      <c r="J1096" s="10"/>
      <c r="K1096" s="10"/>
      <c r="L1096" s="10"/>
      <c r="M1096" s="11"/>
      <c r="N1096" s="10"/>
      <c r="O1096" s="11"/>
      <c r="P1096" s="9"/>
      <c r="Q1096" s="10"/>
      <c r="R1096" s="3"/>
      <c r="S1096" s="3"/>
      <c r="T1096" s="3"/>
      <c r="U1096" s="33"/>
      <c r="V1096" s="9"/>
      <c r="W1096" s="13"/>
      <c r="X1096" s="10"/>
      <c r="Y1096" s="4"/>
      <c r="Z1096" s="4"/>
      <c r="AA1096" s="4"/>
      <c r="AB1096" s="4"/>
      <c r="AC1096" s="3"/>
      <c r="AD1096" s="29"/>
    </row>
    <row r="1097" spans="1:30" ht="24.95" customHeight="1" x14ac:dyDescent="0.2">
      <c r="A1097" s="23" t="str">
        <f t="shared" si="75"/>
        <v>||||||</v>
      </c>
      <c r="B1097" s="23" t="str">
        <f t="shared" si="76"/>
        <v>||||</v>
      </c>
      <c r="C1097" s="28" t="str">
        <f t="shared" si="77"/>
        <v>|</v>
      </c>
      <c r="D1097" s="10"/>
      <c r="E1097" s="10"/>
      <c r="F1097" s="36"/>
      <c r="G1097" s="10"/>
      <c r="H1097" s="10"/>
      <c r="I1097" s="36"/>
      <c r="J1097" s="10"/>
      <c r="K1097" s="10"/>
      <c r="L1097" s="10"/>
      <c r="M1097" s="11"/>
      <c r="N1097" s="10"/>
      <c r="O1097" s="11"/>
      <c r="P1097" s="9"/>
      <c r="Q1097" s="10"/>
      <c r="R1097" s="3"/>
      <c r="S1097" s="3"/>
      <c r="T1097" s="3"/>
      <c r="U1097" s="33"/>
      <c r="V1097" s="9"/>
      <c r="W1097" s="13"/>
      <c r="X1097" s="10"/>
      <c r="Y1097" s="4"/>
      <c r="Z1097" s="4"/>
      <c r="AA1097" s="4"/>
      <c r="AB1097" s="4"/>
      <c r="AC1097" s="3"/>
      <c r="AD1097" s="29"/>
    </row>
    <row r="1098" spans="1:30" ht="24.95" customHeight="1" x14ac:dyDescent="0.2">
      <c r="A1098" s="23" t="str">
        <f t="shared" si="75"/>
        <v>||||||</v>
      </c>
      <c r="B1098" s="23" t="str">
        <f t="shared" si="76"/>
        <v>||||</v>
      </c>
      <c r="C1098" s="28" t="str">
        <f t="shared" si="77"/>
        <v>|</v>
      </c>
      <c r="D1098" s="10"/>
      <c r="E1098" s="10"/>
      <c r="F1098" s="36"/>
      <c r="G1098" s="10"/>
      <c r="H1098" s="10"/>
      <c r="I1098" s="36"/>
      <c r="J1098" s="10"/>
      <c r="K1098" s="10"/>
      <c r="L1098" s="10"/>
      <c r="M1098" s="11"/>
      <c r="N1098" s="10"/>
      <c r="O1098" s="11"/>
      <c r="P1098" s="9"/>
      <c r="Q1098" s="10"/>
      <c r="R1098" s="3"/>
      <c r="S1098" s="3"/>
      <c r="T1098" s="3"/>
      <c r="U1098" s="33"/>
      <c r="V1098" s="9"/>
      <c r="W1098" s="13"/>
      <c r="X1098" s="10"/>
      <c r="Y1098" s="4"/>
      <c r="Z1098" s="4"/>
      <c r="AA1098" s="4"/>
      <c r="AB1098" s="4"/>
      <c r="AC1098" s="3"/>
      <c r="AD1098" s="29"/>
    </row>
    <row r="1099" spans="1:30" ht="24.95" customHeight="1" x14ac:dyDescent="0.2">
      <c r="A1099" s="23" t="str">
        <f t="shared" si="75"/>
        <v>||||||</v>
      </c>
      <c r="B1099" s="23" t="str">
        <f t="shared" si="76"/>
        <v>||||</v>
      </c>
      <c r="C1099" s="28" t="str">
        <f t="shared" si="77"/>
        <v>|</v>
      </c>
      <c r="D1099" s="10"/>
      <c r="E1099" s="10"/>
      <c r="F1099" s="36"/>
      <c r="G1099" s="10"/>
      <c r="H1099" s="10"/>
      <c r="I1099" s="36"/>
      <c r="J1099" s="10"/>
      <c r="K1099" s="10"/>
      <c r="L1099" s="10"/>
      <c r="M1099" s="11"/>
      <c r="N1099" s="10"/>
      <c r="O1099" s="11"/>
      <c r="P1099" s="9"/>
      <c r="Q1099" s="10"/>
      <c r="R1099" s="3"/>
      <c r="S1099" s="3"/>
      <c r="T1099" s="3"/>
      <c r="U1099" s="33"/>
      <c r="V1099" s="9"/>
      <c r="W1099" s="13"/>
      <c r="X1099" s="10"/>
      <c r="Y1099" s="4"/>
      <c r="Z1099" s="4"/>
      <c r="AA1099" s="4"/>
      <c r="AB1099" s="4"/>
      <c r="AC1099" s="3"/>
      <c r="AD1099" s="29"/>
    </row>
    <row r="1100" spans="1:30" ht="24.95" customHeight="1" x14ac:dyDescent="0.2">
      <c r="A1100" s="23" t="str">
        <f t="shared" si="75"/>
        <v>||||||</v>
      </c>
      <c r="B1100" s="23" t="str">
        <f t="shared" si="76"/>
        <v>||||</v>
      </c>
      <c r="C1100" s="28" t="str">
        <f t="shared" si="77"/>
        <v>|</v>
      </c>
      <c r="D1100" s="10"/>
      <c r="E1100" s="10"/>
      <c r="F1100" s="36"/>
      <c r="G1100" s="10"/>
      <c r="H1100" s="10"/>
      <c r="I1100" s="36"/>
      <c r="J1100" s="10"/>
      <c r="K1100" s="10"/>
      <c r="L1100" s="10"/>
      <c r="M1100" s="11"/>
      <c r="N1100" s="10"/>
      <c r="O1100" s="11"/>
      <c r="P1100" s="9"/>
      <c r="Q1100" s="10"/>
      <c r="R1100" s="3"/>
      <c r="S1100" s="3"/>
      <c r="T1100" s="3"/>
      <c r="U1100" s="33"/>
      <c r="V1100" s="9"/>
      <c r="W1100" s="13"/>
      <c r="X1100" s="10"/>
      <c r="Y1100" s="4"/>
      <c r="Z1100" s="4"/>
      <c r="AA1100" s="4"/>
      <c r="AB1100" s="4"/>
      <c r="AC1100" s="3"/>
      <c r="AD1100" s="29"/>
    </row>
    <row r="1101" spans="1:30" ht="24.95" customHeight="1" x14ac:dyDescent="0.2">
      <c r="A1101" s="23" t="str">
        <f t="shared" si="75"/>
        <v>||||||</v>
      </c>
      <c r="B1101" s="23" t="str">
        <f t="shared" si="76"/>
        <v>||||</v>
      </c>
      <c r="C1101" s="28" t="str">
        <f t="shared" si="77"/>
        <v>|</v>
      </c>
      <c r="D1101" s="10"/>
      <c r="E1101" s="10"/>
      <c r="F1101" s="36"/>
      <c r="G1101" s="10"/>
      <c r="H1101" s="10"/>
      <c r="I1101" s="36"/>
      <c r="J1101" s="10"/>
      <c r="K1101" s="10"/>
      <c r="L1101" s="10"/>
      <c r="M1101" s="11"/>
      <c r="N1101" s="10"/>
      <c r="O1101" s="11"/>
      <c r="P1101" s="9"/>
      <c r="Q1101" s="10"/>
      <c r="R1101" s="3"/>
      <c r="S1101" s="3"/>
      <c r="T1101" s="3"/>
      <c r="U1101" s="33"/>
      <c r="V1101" s="9"/>
      <c r="W1101" s="13"/>
      <c r="X1101" s="10"/>
      <c r="Y1101" s="4"/>
      <c r="Z1101" s="4"/>
      <c r="AA1101" s="4"/>
      <c r="AB1101" s="4"/>
      <c r="AC1101" s="3"/>
      <c r="AD1101" s="29"/>
    </row>
    <row r="1102" spans="1:30" ht="24.95" customHeight="1" x14ac:dyDescent="0.2">
      <c r="A1102" s="23" t="str">
        <f t="shared" si="75"/>
        <v>||||||</v>
      </c>
      <c r="B1102" s="23" t="str">
        <f t="shared" si="76"/>
        <v>||||</v>
      </c>
      <c r="C1102" s="28" t="str">
        <f t="shared" si="77"/>
        <v>|</v>
      </c>
      <c r="D1102" s="10"/>
      <c r="E1102" s="10"/>
      <c r="F1102" s="36"/>
      <c r="G1102" s="10"/>
      <c r="H1102" s="10"/>
      <c r="I1102" s="36"/>
      <c r="J1102" s="10"/>
      <c r="K1102" s="10"/>
      <c r="L1102" s="10"/>
      <c r="M1102" s="11"/>
      <c r="N1102" s="10"/>
      <c r="O1102" s="11"/>
      <c r="P1102" s="9"/>
      <c r="Q1102" s="10"/>
      <c r="R1102" s="3"/>
      <c r="S1102" s="3"/>
      <c r="T1102" s="3"/>
      <c r="U1102" s="33"/>
      <c r="V1102" s="9"/>
      <c r="W1102" s="13"/>
      <c r="X1102" s="10"/>
      <c r="Y1102" s="4"/>
      <c r="Z1102" s="4"/>
      <c r="AA1102" s="4"/>
      <c r="AB1102" s="4"/>
      <c r="AC1102" s="3"/>
      <c r="AD1102" s="29"/>
    </row>
    <row r="1103" spans="1:30" ht="24.95" customHeight="1" x14ac:dyDescent="0.2">
      <c r="A1103" s="23" t="str">
        <f t="shared" si="75"/>
        <v>||||||</v>
      </c>
      <c r="B1103" s="23" t="str">
        <f t="shared" si="76"/>
        <v>||||</v>
      </c>
      <c r="C1103" s="28" t="str">
        <f t="shared" si="77"/>
        <v>|</v>
      </c>
      <c r="D1103" s="10"/>
      <c r="E1103" s="10"/>
      <c r="F1103" s="36"/>
      <c r="G1103" s="10"/>
      <c r="H1103" s="10"/>
      <c r="I1103" s="36"/>
      <c r="J1103" s="10"/>
      <c r="K1103" s="10"/>
      <c r="L1103" s="10"/>
      <c r="M1103" s="11"/>
      <c r="N1103" s="10"/>
      <c r="O1103" s="11"/>
      <c r="P1103" s="9"/>
      <c r="Q1103" s="10"/>
      <c r="R1103" s="3"/>
      <c r="S1103" s="3"/>
      <c r="T1103" s="3"/>
      <c r="U1103" s="33"/>
      <c r="V1103" s="9"/>
      <c r="W1103" s="13"/>
      <c r="X1103" s="10"/>
      <c r="Y1103" s="4"/>
      <c r="Z1103" s="4"/>
      <c r="AA1103" s="4"/>
      <c r="AB1103" s="4"/>
      <c r="AC1103" s="3"/>
      <c r="AD1103" s="29"/>
    </row>
    <row r="1104" spans="1:30" ht="24.95" customHeight="1" x14ac:dyDescent="0.2">
      <c r="A1104" s="23" t="str">
        <f t="shared" si="75"/>
        <v>||||||</v>
      </c>
      <c r="B1104" s="23" t="str">
        <f t="shared" si="76"/>
        <v>||||</v>
      </c>
      <c r="C1104" s="28" t="str">
        <f t="shared" si="77"/>
        <v>|</v>
      </c>
      <c r="D1104" s="10"/>
      <c r="E1104" s="10"/>
      <c r="F1104" s="36"/>
      <c r="G1104" s="10"/>
      <c r="H1104" s="10"/>
      <c r="I1104" s="36"/>
      <c r="J1104" s="10"/>
      <c r="K1104" s="10"/>
      <c r="L1104" s="10"/>
      <c r="M1104" s="11"/>
      <c r="N1104" s="10"/>
      <c r="O1104" s="11"/>
      <c r="P1104" s="9"/>
      <c r="Q1104" s="10"/>
      <c r="R1104" s="3"/>
      <c r="S1104" s="3"/>
      <c r="T1104" s="3"/>
      <c r="U1104" s="33"/>
      <c r="V1104" s="9"/>
      <c r="W1104" s="13"/>
      <c r="X1104" s="10"/>
      <c r="Y1104" s="4"/>
      <c r="Z1104" s="4"/>
      <c r="AA1104" s="4"/>
      <c r="AB1104" s="4"/>
      <c r="AC1104" s="3"/>
      <c r="AD1104" s="29"/>
    </row>
    <row r="1105" spans="1:30" ht="24.95" customHeight="1" x14ac:dyDescent="0.2">
      <c r="A1105" s="23" t="str">
        <f t="shared" si="75"/>
        <v>||||||</v>
      </c>
      <c r="B1105" s="23" t="str">
        <f t="shared" si="76"/>
        <v>||||</v>
      </c>
      <c r="C1105" s="28" t="str">
        <f t="shared" si="77"/>
        <v>|</v>
      </c>
      <c r="D1105" s="10"/>
      <c r="E1105" s="10"/>
      <c r="F1105" s="36"/>
      <c r="G1105" s="10"/>
      <c r="H1105" s="10"/>
      <c r="I1105" s="36"/>
      <c r="J1105" s="10"/>
      <c r="K1105" s="10"/>
      <c r="L1105" s="10"/>
      <c r="M1105" s="11"/>
      <c r="N1105" s="10"/>
      <c r="O1105" s="11"/>
      <c r="P1105" s="9"/>
      <c r="Q1105" s="10"/>
      <c r="R1105" s="3"/>
      <c r="S1105" s="3"/>
      <c r="T1105" s="3"/>
      <c r="U1105" s="33"/>
      <c r="V1105" s="9"/>
      <c r="W1105" s="13"/>
      <c r="X1105" s="10"/>
      <c r="Y1105" s="4"/>
      <c r="Z1105" s="4"/>
      <c r="AA1105" s="4"/>
      <c r="AB1105" s="4"/>
      <c r="AC1105" s="3"/>
      <c r="AD1105" s="29"/>
    </row>
    <row r="1106" spans="1:30" ht="24.95" customHeight="1" x14ac:dyDescent="0.2">
      <c r="A1106" s="23" t="str">
        <f t="shared" si="75"/>
        <v>||||||</v>
      </c>
      <c r="B1106" s="23" t="str">
        <f t="shared" si="76"/>
        <v>||||</v>
      </c>
      <c r="C1106" s="28" t="str">
        <f t="shared" si="77"/>
        <v>|</v>
      </c>
      <c r="D1106" s="10"/>
      <c r="E1106" s="10"/>
      <c r="F1106" s="36"/>
      <c r="G1106" s="10"/>
      <c r="H1106" s="10"/>
      <c r="I1106" s="36"/>
      <c r="J1106" s="10"/>
      <c r="K1106" s="10"/>
      <c r="L1106" s="10"/>
      <c r="M1106" s="11"/>
      <c r="N1106" s="10"/>
      <c r="O1106" s="11"/>
      <c r="P1106" s="9"/>
      <c r="Q1106" s="10"/>
      <c r="R1106" s="3"/>
      <c r="S1106" s="3"/>
      <c r="T1106" s="3"/>
      <c r="U1106" s="33"/>
      <c r="V1106" s="9"/>
      <c r="W1106" s="13"/>
      <c r="X1106" s="10"/>
      <c r="Y1106" s="4"/>
      <c r="Z1106" s="4"/>
      <c r="AA1106" s="4"/>
      <c r="AB1106" s="4"/>
      <c r="AC1106" s="3"/>
      <c r="AD1106" s="29"/>
    </row>
    <row r="1107" spans="1:30" ht="24.95" customHeight="1" x14ac:dyDescent="0.2">
      <c r="A1107" s="23" t="str">
        <f t="shared" si="75"/>
        <v>||||||</v>
      </c>
      <c r="B1107" s="23" t="str">
        <f t="shared" si="76"/>
        <v>||||</v>
      </c>
      <c r="C1107" s="28" t="str">
        <f t="shared" si="77"/>
        <v>|</v>
      </c>
      <c r="D1107" s="10"/>
      <c r="E1107" s="10"/>
      <c r="F1107" s="36"/>
      <c r="G1107" s="10"/>
      <c r="H1107" s="10"/>
      <c r="I1107" s="36"/>
      <c r="J1107" s="10"/>
      <c r="K1107" s="10"/>
      <c r="L1107" s="10"/>
      <c r="M1107" s="11"/>
      <c r="N1107" s="10"/>
      <c r="O1107" s="11"/>
      <c r="P1107" s="9"/>
      <c r="Q1107" s="10"/>
      <c r="R1107" s="3"/>
      <c r="S1107" s="3"/>
      <c r="T1107" s="3"/>
      <c r="U1107" s="33"/>
      <c r="V1107" s="9"/>
      <c r="W1107" s="13"/>
      <c r="X1107" s="10"/>
      <c r="Y1107" s="4"/>
      <c r="Z1107" s="4"/>
      <c r="AA1107" s="4"/>
      <c r="AB1107" s="4"/>
      <c r="AC1107" s="3"/>
      <c r="AD1107" s="29"/>
    </row>
    <row r="1108" spans="1:30" ht="24.95" customHeight="1" x14ac:dyDescent="0.2">
      <c r="A1108" s="23" t="str">
        <f t="shared" si="75"/>
        <v>||||||</v>
      </c>
      <c r="B1108" s="23" t="str">
        <f t="shared" si="76"/>
        <v>||||</v>
      </c>
      <c r="C1108" s="28" t="str">
        <f t="shared" si="77"/>
        <v>|</v>
      </c>
      <c r="D1108" s="10"/>
      <c r="E1108" s="10"/>
      <c r="F1108" s="36"/>
      <c r="G1108" s="10"/>
      <c r="H1108" s="10"/>
      <c r="I1108" s="36"/>
      <c r="J1108" s="10"/>
      <c r="K1108" s="10"/>
      <c r="L1108" s="10"/>
      <c r="M1108" s="11"/>
      <c r="N1108" s="10"/>
      <c r="O1108" s="11"/>
      <c r="P1108" s="9"/>
      <c r="Q1108" s="10"/>
      <c r="R1108" s="3"/>
      <c r="S1108" s="3"/>
      <c r="T1108" s="3"/>
      <c r="U1108" s="33"/>
      <c r="V1108" s="9"/>
      <c r="W1108" s="13"/>
      <c r="X1108" s="10"/>
      <c r="Y1108" s="4"/>
      <c r="Z1108" s="4"/>
      <c r="AA1108" s="4"/>
      <c r="AB1108" s="4"/>
      <c r="AC1108" s="3"/>
      <c r="AD1108" s="29"/>
    </row>
    <row r="1109" spans="1:30" ht="24.95" customHeight="1" x14ac:dyDescent="0.2">
      <c r="A1109" s="23" t="str">
        <f t="shared" si="75"/>
        <v>||||||</v>
      </c>
      <c r="B1109" s="23" t="str">
        <f t="shared" si="76"/>
        <v>||||</v>
      </c>
      <c r="C1109" s="28" t="str">
        <f t="shared" si="77"/>
        <v>|</v>
      </c>
      <c r="D1109" s="10"/>
      <c r="E1109" s="10"/>
      <c r="F1109" s="36"/>
      <c r="G1109" s="10"/>
      <c r="H1109" s="10"/>
      <c r="I1109" s="36"/>
      <c r="J1109" s="10"/>
      <c r="K1109" s="10"/>
      <c r="L1109" s="10"/>
      <c r="M1109" s="11"/>
      <c r="N1109" s="10"/>
      <c r="O1109" s="11"/>
      <c r="P1109" s="9"/>
      <c r="Q1109" s="10"/>
      <c r="R1109" s="3"/>
      <c r="S1109" s="3"/>
      <c r="T1109" s="3"/>
      <c r="U1109" s="33"/>
      <c r="V1109" s="9"/>
      <c r="W1109" s="13"/>
      <c r="X1109" s="10"/>
      <c r="Y1109" s="4"/>
      <c r="Z1109" s="4"/>
      <c r="AA1109" s="4"/>
      <c r="AB1109" s="4"/>
      <c r="AC1109" s="3"/>
      <c r="AD1109" s="29"/>
    </row>
    <row r="1110" spans="1:30" ht="24.95" customHeight="1" x14ac:dyDescent="0.2">
      <c r="A1110" s="23" t="str">
        <f t="shared" si="75"/>
        <v>||||||</v>
      </c>
      <c r="B1110" s="23" t="str">
        <f t="shared" si="76"/>
        <v>||||</v>
      </c>
      <c r="C1110" s="28" t="str">
        <f t="shared" si="77"/>
        <v>|</v>
      </c>
      <c r="D1110" s="10"/>
      <c r="E1110" s="10"/>
      <c r="F1110" s="36"/>
      <c r="G1110" s="10"/>
      <c r="H1110" s="10"/>
      <c r="I1110" s="36"/>
      <c r="J1110" s="10"/>
      <c r="K1110" s="10"/>
      <c r="L1110" s="10"/>
      <c r="M1110" s="11"/>
      <c r="N1110" s="10"/>
      <c r="O1110" s="11"/>
      <c r="P1110" s="9"/>
      <c r="Q1110" s="10"/>
      <c r="R1110" s="3"/>
      <c r="S1110" s="3"/>
      <c r="T1110" s="3"/>
      <c r="U1110" s="33"/>
      <c r="V1110" s="9"/>
      <c r="W1110" s="13"/>
      <c r="X1110" s="10"/>
      <c r="Y1110" s="4"/>
      <c r="Z1110" s="4"/>
      <c r="AA1110" s="4"/>
      <c r="AB1110" s="4"/>
      <c r="AC1110" s="3"/>
      <c r="AD1110" s="29"/>
    </row>
    <row r="1111" spans="1:30" ht="24.95" customHeight="1" x14ac:dyDescent="0.2">
      <c r="A1111" s="23" t="str">
        <f t="shared" si="75"/>
        <v>||||||</v>
      </c>
      <c r="B1111" s="23" t="str">
        <f t="shared" si="76"/>
        <v>||||</v>
      </c>
      <c r="C1111" s="28" t="str">
        <f t="shared" si="77"/>
        <v>|</v>
      </c>
      <c r="D1111" s="10"/>
      <c r="E1111" s="10"/>
      <c r="F1111" s="36"/>
      <c r="G1111" s="10"/>
      <c r="H1111" s="10"/>
      <c r="I1111" s="36"/>
      <c r="J1111" s="10"/>
      <c r="K1111" s="10"/>
      <c r="L1111" s="10"/>
      <c r="M1111" s="11"/>
      <c r="N1111" s="10"/>
      <c r="O1111" s="11"/>
      <c r="P1111" s="9"/>
      <c r="Q1111" s="10"/>
      <c r="R1111" s="3"/>
      <c r="S1111" s="3"/>
      <c r="T1111" s="3"/>
      <c r="U1111" s="33"/>
      <c r="V1111" s="9"/>
      <c r="W1111" s="13"/>
      <c r="X1111" s="10"/>
      <c r="Y1111" s="4"/>
      <c r="Z1111" s="4"/>
      <c r="AA1111" s="4"/>
      <c r="AB1111" s="4"/>
      <c r="AC1111" s="3"/>
      <c r="AD1111" s="29"/>
    </row>
    <row r="1112" spans="1:30" ht="24.95" customHeight="1" x14ac:dyDescent="0.2">
      <c r="A1112" s="23" t="str">
        <f t="shared" si="75"/>
        <v>||||||</v>
      </c>
      <c r="B1112" s="23" t="str">
        <f t="shared" si="76"/>
        <v>||||</v>
      </c>
      <c r="C1112" s="28" t="str">
        <f t="shared" si="77"/>
        <v>|</v>
      </c>
      <c r="D1112" s="10"/>
      <c r="E1112" s="10"/>
      <c r="F1112" s="36"/>
      <c r="G1112" s="10"/>
      <c r="H1112" s="10"/>
      <c r="I1112" s="36"/>
      <c r="J1112" s="10"/>
      <c r="K1112" s="10"/>
      <c r="L1112" s="10"/>
      <c r="M1112" s="11"/>
      <c r="N1112" s="10"/>
      <c r="O1112" s="11"/>
      <c r="P1112" s="9"/>
      <c r="Q1112" s="10"/>
      <c r="R1112" s="3"/>
      <c r="S1112" s="3"/>
      <c r="T1112" s="3"/>
      <c r="U1112" s="33"/>
      <c r="V1112" s="9"/>
      <c r="W1112" s="13"/>
      <c r="X1112" s="10"/>
      <c r="Y1112" s="4"/>
      <c r="Z1112" s="4"/>
      <c r="AA1112" s="4"/>
      <c r="AB1112" s="4"/>
      <c r="AC1112" s="3"/>
      <c r="AD1112" s="29"/>
    </row>
    <row r="1113" spans="1:30" ht="24.95" customHeight="1" x14ac:dyDescent="0.2">
      <c r="A1113" s="23" t="str">
        <f t="shared" si="75"/>
        <v>||||||</v>
      </c>
      <c r="B1113" s="23" t="str">
        <f t="shared" si="76"/>
        <v>||||</v>
      </c>
      <c r="C1113" s="28" t="str">
        <f t="shared" si="77"/>
        <v>|</v>
      </c>
      <c r="D1113" s="10"/>
      <c r="E1113" s="10"/>
      <c r="F1113" s="36"/>
      <c r="G1113" s="10"/>
      <c r="H1113" s="10"/>
      <c r="I1113" s="36"/>
      <c r="J1113" s="10"/>
      <c r="K1113" s="10"/>
      <c r="L1113" s="10"/>
      <c r="M1113" s="11"/>
      <c r="N1113" s="10"/>
      <c r="O1113" s="11"/>
      <c r="P1113" s="9"/>
      <c r="Q1113" s="10"/>
      <c r="R1113" s="3"/>
      <c r="S1113" s="3"/>
      <c r="T1113" s="3"/>
      <c r="U1113" s="33"/>
      <c r="V1113" s="9"/>
      <c r="W1113" s="13"/>
      <c r="X1113" s="10"/>
      <c r="Y1113" s="4"/>
      <c r="Z1113" s="4"/>
      <c r="AA1113" s="4"/>
      <c r="AB1113" s="4"/>
      <c r="AC1113" s="3"/>
      <c r="AD1113" s="29"/>
    </row>
    <row r="1114" spans="1:30" ht="24.95" customHeight="1" x14ac:dyDescent="0.2">
      <c r="A1114" s="23" t="str">
        <f t="shared" si="75"/>
        <v>||||||</v>
      </c>
      <c r="B1114" s="23" t="str">
        <f t="shared" si="76"/>
        <v>||||</v>
      </c>
      <c r="C1114" s="28" t="str">
        <f t="shared" si="77"/>
        <v>|</v>
      </c>
      <c r="D1114" s="10"/>
      <c r="E1114" s="10"/>
      <c r="F1114" s="36"/>
      <c r="G1114" s="10"/>
      <c r="H1114" s="10"/>
      <c r="I1114" s="36"/>
      <c r="J1114" s="10"/>
      <c r="K1114" s="10"/>
      <c r="L1114" s="10"/>
      <c r="M1114" s="11"/>
      <c r="N1114" s="10"/>
      <c r="O1114" s="11"/>
      <c r="P1114" s="9"/>
      <c r="Q1114" s="10"/>
      <c r="R1114" s="3"/>
      <c r="S1114" s="3"/>
      <c r="T1114" s="3"/>
      <c r="U1114" s="33"/>
      <c r="V1114" s="9"/>
      <c r="W1114" s="13"/>
      <c r="X1114" s="10"/>
      <c r="Y1114" s="4"/>
      <c r="Z1114" s="4"/>
      <c r="AA1114" s="4"/>
      <c r="AB1114" s="4"/>
      <c r="AC1114" s="3"/>
      <c r="AD1114" s="29"/>
    </row>
    <row r="1115" spans="1:30" ht="24.95" customHeight="1" x14ac:dyDescent="0.2">
      <c r="A1115" s="23" t="str">
        <f t="shared" si="75"/>
        <v>||||||</v>
      </c>
      <c r="B1115" s="23" t="str">
        <f t="shared" si="76"/>
        <v>||||</v>
      </c>
      <c r="C1115" s="28" t="str">
        <f t="shared" si="77"/>
        <v>|</v>
      </c>
      <c r="D1115" s="10"/>
      <c r="E1115" s="10"/>
      <c r="F1115" s="36"/>
      <c r="G1115" s="10"/>
      <c r="H1115" s="10"/>
      <c r="I1115" s="36"/>
      <c r="J1115" s="10"/>
      <c r="K1115" s="10"/>
      <c r="L1115" s="10"/>
      <c r="M1115" s="11"/>
      <c r="N1115" s="10"/>
      <c r="O1115" s="11"/>
      <c r="P1115" s="9"/>
      <c r="Q1115" s="10"/>
      <c r="R1115" s="3"/>
      <c r="S1115" s="3"/>
      <c r="T1115" s="3"/>
      <c r="U1115" s="33"/>
      <c r="V1115" s="9"/>
      <c r="W1115" s="13"/>
      <c r="X1115" s="10"/>
      <c r="Y1115" s="4"/>
      <c r="Z1115" s="4"/>
      <c r="AA1115" s="4"/>
      <c r="AB1115" s="4"/>
      <c r="AC1115" s="3"/>
      <c r="AD1115" s="29"/>
    </row>
    <row r="1116" spans="1:30" ht="24.95" customHeight="1" x14ac:dyDescent="0.2">
      <c r="A1116" s="23" t="str">
        <f t="shared" si="75"/>
        <v>||||||</v>
      </c>
      <c r="B1116" s="23" t="str">
        <f t="shared" si="76"/>
        <v>||||</v>
      </c>
      <c r="C1116" s="28" t="str">
        <f t="shared" si="77"/>
        <v>|</v>
      </c>
      <c r="D1116" s="10"/>
      <c r="E1116" s="10"/>
      <c r="F1116" s="36"/>
      <c r="G1116" s="10"/>
      <c r="H1116" s="10"/>
      <c r="I1116" s="36"/>
      <c r="J1116" s="10"/>
      <c r="K1116" s="10"/>
      <c r="L1116" s="10"/>
      <c r="M1116" s="11"/>
      <c r="N1116" s="10"/>
      <c r="O1116" s="11"/>
      <c r="P1116" s="9"/>
      <c r="Q1116" s="10"/>
      <c r="R1116" s="3"/>
      <c r="S1116" s="3"/>
      <c r="T1116" s="3"/>
      <c r="U1116" s="33"/>
      <c r="V1116" s="9"/>
      <c r="W1116" s="13"/>
      <c r="X1116" s="10"/>
      <c r="Y1116" s="4"/>
      <c r="Z1116" s="4"/>
      <c r="AA1116" s="4"/>
      <c r="AB1116" s="4"/>
      <c r="AC1116" s="3"/>
      <c r="AD1116" s="29"/>
    </row>
    <row r="1117" spans="1:30" ht="24.95" customHeight="1" x14ac:dyDescent="0.2">
      <c r="A1117" s="23" t="str">
        <f t="shared" si="75"/>
        <v>||||||</v>
      </c>
      <c r="B1117" s="23" t="str">
        <f t="shared" si="76"/>
        <v>||||</v>
      </c>
      <c r="C1117" s="28" t="str">
        <f t="shared" si="77"/>
        <v>|</v>
      </c>
      <c r="D1117" s="10"/>
      <c r="E1117" s="10"/>
      <c r="F1117" s="36"/>
      <c r="G1117" s="10"/>
      <c r="H1117" s="10"/>
      <c r="I1117" s="36"/>
      <c r="J1117" s="10"/>
      <c r="K1117" s="10"/>
      <c r="L1117" s="10"/>
      <c r="M1117" s="11"/>
      <c r="N1117" s="10"/>
      <c r="O1117" s="11"/>
      <c r="P1117" s="9"/>
      <c r="Q1117" s="10"/>
      <c r="R1117" s="3"/>
      <c r="S1117" s="3"/>
      <c r="T1117" s="3"/>
      <c r="U1117" s="33"/>
      <c r="V1117" s="9"/>
      <c r="W1117" s="13"/>
      <c r="X1117" s="10"/>
      <c r="Y1117" s="4"/>
      <c r="Z1117" s="4"/>
      <c r="AA1117" s="4"/>
      <c r="AB1117" s="4"/>
      <c r="AC1117" s="3"/>
      <c r="AD1117" s="29"/>
    </row>
    <row r="1118" spans="1:30" ht="24.95" customHeight="1" x14ac:dyDescent="0.2">
      <c r="A1118" s="23" t="str">
        <f t="shared" si="75"/>
        <v>||||||</v>
      </c>
      <c r="B1118" s="23" t="str">
        <f t="shared" si="76"/>
        <v>||||</v>
      </c>
      <c r="C1118" s="28" t="str">
        <f t="shared" si="77"/>
        <v>|</v>
      </c>
      <c r="D1118" s="10"/>
      <c r="E1118" s="10"/>
      <c r="F1118" s="36"/>
      <c r="G1118" s="10"/>
      <c r="H1118" s="10"/>
      <c r="I1118" s="36"/>
      <c r="J1118" s="10"/>
      <c r="K1118" s="10"/>
      <c r="L1118" s="10"/>
      <c r="M1118" s="11"/>
      <c r="N1118" s="10"/>
      <c r="O1118" s="11"/>
      <c r="P1118" s="9"/>
      <c r="Q1118" s="10"/>
      <c r="R1118" s="3"/>
      <c r="S1118" s="3"/>
      <c r="T1118" s="3"/>
      <c r="U1118" s="33"/>
      <c r="V1118" s="9"/>
      <c r="W1118" s="13"/>
      <c r="X1118" s="10"/>
      <c r="Y1118" s="4"/>
      <c r="Z1118" s="4"/>
      <c r="AA1118" s="4"/>
      <c r="AB1118" s="4"/>
      <c r="AC1118" s="3"/>
      <c r="AD1118" s="29"/>
    </row>
    <row r="1119" spans="1:30" ht="24.95" customHeight="1" x14ac:dyDescent="0.2">
      <c r="A1119" s="23" t="str">
        <f t="shared" si="75"/>
        <v>||||||</v>
      </c>
      <c r="B1119" s="23" t="str">
        <f t="shared" si="76"/>
        <v>||||</v>
      </c>
      <c r="C1119" s="28" t="str">
        <f t="shared" si="77"/>
        <v>|</v>
      </c>
      <c r="D1119" s="10"/>
      <c r="E1119" s="10"/>
      <c r="F1119" s="36"/>
      <c r="G1119" s="10"/>
      <c r="H1119" s="10"/>
      <c r="I1119" s="36"/>
      <c r="J1119" s="10"/>
      <c r="K1119" s="10"/>
      <c r="L1119" s="10"/>
      <c r="M1119" s="11"/>
      <c r="N1119" s="10"/>
      <c r="O1119" s="11"/>
      <c r="P1119" s="9"/>
      <c r="Q1119" s="10"/>
      <c r="R1119" s="3"/>
      <c r="S1119" s="3"/>
      <c r="T1119" s="3"/>
      <c r="U1119" s="33"/>
      <c r="V1119" s="9"/>
      <c r="W1119" s="13"/>
      <c r="X1119" s="10"/>
      <c r="Y1119" s="4"/>
      <c r="Z1119" s="4"/>
      <c r="AA1119" s="4"/>
      <c r="AB1119" s="4"/>
      <c r="AC1119" s="3"/>
      <c r="AD1119" s="29"/>
    </row>
    <row r="1120" spans="1:30" ht="24.95" customHeight="1" x14ac:dyDescent="0.2">
      <c r="A1120" s="23" t="str">
        <f t="shared" si="75"/>
        <v>||||||</v>
      </c>
      <c r="B1120" s="23" t="str">
        <f t="shared" si="76"/>
        <v>||||</v>
      </c>
      <c r="C1120" s="28" t="str">
        <f t="shared" si="77"/>
        <v>|</v>
      </c>
      <c r="D1120" s="10"/>
      <c r="E1120" s="10"/>
      <c r="F1120" s="36"/>
      <c r="G1120" s="10"/>
      <c r="H1120" s="10"/>
      <c r="I1120" s="36"/>
      <c r="J1120" s="10"/>
      <c r="K1120" s="10"/>
      <c r="L1120" s="10"/>
      <c r="M1120" s="11"/>
      <c r="N1120" s="10"/>
      <c r="O1120" s="11"/>
      <c r="P1120" s="9"/>
      <c r="Q1120" s="10"/>
      <c r="R1120" s="3"/>
      <c r="S1120" s="3"/>
      <c r="T1120" s="3"/>
      <c r="U1120" s="33"/>
      <c r="V1120" s="9"/>
      <c r="W1120" s="13"/>
      <c r="X1120" s="10"/>
      <c r="Y1120" s="4"/>
      <c r="Z1120" s="4"/>
      <c r="AA1120" s="4"/>
      <c r="AB1120" s="4"/>
      <c r="AC1120" s="3"/>
      <c r="AD1120" s="29"/>
    </row>
    <row r="1121" spans="1:30" ht="24.95" customHeight="1" x14ac:dyDescent="0.2">
      <c r="A1121" s="23" t="str">
        <f t="shared" si="75"/>
        <v>||||||</v>
      </c>
      <c r="B1121" s="23" t="str">
        <f t="shared" si="76"/>
        <v>||||</v>
      </c>
      <c r="C1121" s="28" t="str">
        <f t="shared" si="77"/>
        <v>|</v>
      </c>
      <c r="D1121" s="10"/>
      <c r="E1121" s="10"/>
      <c r="F1121" s="36"/>
      <c r="G1121" s="10"/>
      <c r="H1121" s="10"/>
      <c r="I1121" s="36"/>
      <c r="J1121" s="10"/>
      <c r="K1121" s="10"/>
      <c r="L1121" s="10"/>
      <c r="M1121" s="11"/>
      <c r="N1121" s="10"/>
      <c r="O1121" s="11"/>
      <c r="P1121" s="9"/>
      <c r="Q1121" s="10"/>
      <c r="R1121" s="3"/>
      <c r="S1121" s="3"/>
      <c r="T1121" s="3"/>
      <c r="U1121" s="33"/>
      <c r="V1121" s="9"/>
      <c r="W1121" s="13"/>
      <c r="X1121" s="10"/>
      <c r="Y1121" s="4"/>
      <c r="Z1121" s="4"/>
      <c r="AA1121" s="4"/>
      <c r="AB1121" s="4"/>
      <c r="AC1121" s="3"/>
      <c r="AD1121" s="29"/>
    </row>
    <row r="1122" spans="1:30" ht="24.95" customHeight="1" x14ac:dyDescent="0.2">
      <c r="A1122" s="23" t="str">
        <f t="shared" si="75"/>
        <v>||||||</v>
      </c>
      <c r="B1122" s="23" t="str">
        <f t="shared" si="76"/>
        <v>||||</v>
      </c>
      <c r="C1122" s="28" t="str">
        <f t="shared" si="77"/>
        <v>|</v>
      </c>
      <c r="D1122" s="10"/>
      <c r="E1122" s="10"/>
      <c r="F1122" s="36"/>
      <c r="G1122" s="10"/>
      <c r="H1122" s="10"/>
      <c r="I1122" s="36"/>
      <c r="J1122" s="10"/>
      <c r="K1122" s="10"/>
      <c r="L1122" s="10"/>
      <c r="M1122" s="11"/>
      <c r="N1122" s="10"/>
      <c r="O1122" s="11"/>
      <c r="P1122" s="9"/>
      <c r="Q1122" s="10"/>
      <c r="R1122" s="3"/>
      <c r="S1122" s="3"/>
      <c r="T1122" s="3"/>
      <c r="U1122" s="33"/>
      <c r="V1122" s="9"/>
      <c r="W1122" s="13"/>
      <c r="X1122" s="10"/>
      <c r="Y1122" s="4"/>
      <c r="Z1122" s="4"/>
      <c r="AA1122" s="4"/>
      <c r="AB1122" s="4"/>
      <c r="AC1122" s="3"/>
      <c r="AD1122" s="29"/>
    </row>
    <row r="1123" spans="1:30" ht="24.95" customHeight="1" x14ac:dyDescent="0.2">
      <c r="A1123" s="23" t="str">
        <f t="shared" si="75"/>
        <v>||||||</v>
      </c>
      <c r="B1123" s="23" t="str">
        <f t="shared" si="76"/>
        <v>||||</v>
      </c>
      <c r="C1123" s="28" t="str">
        <f t="shared" si="77"/>
        <v>|</v>
      </c>
      <c r="D1123" s="10"/>
      <c r="E1123" s="10"/>
      <c r="F1123" s="36"/>
      <c r="G1123" s="10"/>
      <c r="H1123" s="10"/>
      <c r="I1123" s="36"/>
      <c r="J1123" s="10"/>
      <c r="K1123" s="10"/>
      <c r="L1123" s="10"/>
      <c r="M1123" s="11"/>
      <c r="N1123" s="10"/>
      <c r="O1123" s="11"/>
      <c r="P1123" s="9"/>
      <c r="Q1123" s="10"/>
      <c r="R1123" s="3"/>
      <c r="S1123" s="3"/>
      <c r="T1123" s="3"/>
      <c r="U1123" s="33"/>
      <c r="V1123" s="9"/>
      <c r="W1123" s="13"/>
      <c r="X1123" s="10"/>
      <c r="Y1123" s="4"/>
      <c r="Z1123" s="4"/>
      <c r="AA1123" s="4"/>
      <c r="AB1123" s="4"/>
      <c r="AC1123" s="3"/>
      <c r="AD1123" s="29"/>
    </row>
    <row r="1124" spans="1:30" ht="24.95" customHeight="1" x14ac:dyDescent="0.2">
      <c r="A1124" s="23" t="str">
        <f t="shared" si="75"/>
        <v>||||||</v>
      </c>
      <c r="B1124" s="23" t="str">
        <f t="shared" si="76"/>
        <v>||||</v>
      </c>
      <c r="C1124" s="28" t="str">
        <f t="shared" si="77"/>
        <v>|</v>
      </c>
      <c r="D1124" s="10"/>
      <c r="E1124" s="10"/>
      <c r="F1124" s="36"/>
      <c r="G1124" s="10"/>
      <c r="H1124" s="10"/>
      <c r="I1124" s="36"/>
      <c r="J1124" s="10"/>
      <c r="K1124" s="10"/>
      <c r="L1124" s="10"/>
      <c r="M1124" s="11"/>
      <c r="N1124" s="10"/>
      <c r="O1124" s="11"/>
      <c r="P1124" s="9"/>
      <c r="Q1124" s="10"/>
      <c r="R1124" s="3"/>
      <c r="S1124" s="3"/>
      <c r="T1124" s="3"/>
      <c r="U1124" s="33"/>
      <c r="V1124" s="9"/>
      <c r="W1124" s="13"/>
      <c r="X1124" s="10"/>
      <c r="Y1124" s="4"/>
      <c r="Z1124" s="4"/>
      <c r="AA1124" s="4"/>
      <c r="AB1124" s="4"/>
      <c r="AC1124" s="3"/>
      <c r="AD1124" s="29"/>
    </row>
    <row r="1125" spans="1:30" ht="24.95" customHeight="1" x14ac:dyDescent="0.2">
      <c r="A1125" s="23" t="str">
        <f t="shared" si="75"/>
        <v>||||||</v>
      </c>
      <c r="B1125" s="23" t="str">
        <f t="shared" si="76"/>
        <v>||||</v>
      </c>
      <c r="C1125" s="28" t="str">
        <f t="shared" si="77"/>
        <v>|</v>
      </c>
      <c r="D1125" s="10"/>
      <c r="E1125" s="10"/>
      <c r="F1125" s="36"/>
      <c r="G1125" s="10"/>
      <c r="H1125" s="10"/>
      <c r="I1125" s="36"/>
      <c r="J1125" s="10"/>
      <c r="K1125" s="10"/>
      <c r="L1125" s="10"/>
      <c r="M1125" s="11"/>
      <c r="N1125" s="10"/>
      <c r="O1125" s="11"/>
      <c r="P1125" s="9"/>
      <c r="Q1125" s="10"/>
      <c r="R1125" s="3"/>
      <c r="S1125" s="3"/>
      <c r="T1125" s="3"/>
      <c r="U1125" s="33"/>
      <c r="V1125" s="9"/>
      <c r="W1125" s="13"/>
      <c r="X1125" s="10"/>
      <c r="Y1125" s="4"/>
      <c r="Z1125" s="4"/>
      <c r="AA1125" s="4"/>
      <c r="AB1125" s="4"/>
      <c r="AC1125" s="3"/>
      <c r="AD1125" s="29"/>
    </row>
    <row r="1126" spans="1:30" ht="24.95" customHeight="1" x14ac:dyDescent="0.2">
      <c r="A1126" s="23" t="str">
        <f t="shared" si="75"/>
        <v>||||||</v>
      </c>
      <c r="B1126" s="23" t="str">
        <f t="shared" si="76"/>
        <v>||||</v>
      </c>
      <c r="C1126" s="28" t="str">
        <f t="shared" si="77"/>
        <v>|</v>
      </c>
      <c r="D1126" s="10"/>
      <c r="E1126" s="10"/>
      <c r="F1126" s="36"/>
      <c r="G1126" s="10"/>
      <c r="H1126" s="10"/>
      <c r="I1126" s="36"/>
      <c r="J1126" s="10"/>
      <c r="K1126" s="10"/>
      <c r="L1126" s="10"/>
      <c r="M1126" s="11"/>
      <c r="N1126" s="10"/>
      <c r="O1126" s="11"/>
      <c r="P1126" s="9"/>
      <c r="Q1126" s="10"/>
      <c r="R1126" s="3"/>
      <c r="S1126" s="3"/>
      <c r="T1126" s="3"/>
      <c r="U1126" s="33"/>
      <c r="V1126" s="9"/>
      <c r="W1126" s="13"/>
      <c r="X1126" s="10"/>
      <c r="Y1126" s="4"/>
      <c r="Z1126" s="4"/>
      <c r="AA1126" s="4"/>
      <c r="AB1126" s="4"/>
      <c r="AC1126" s="3"/>
      <c r="AD1126" s="29"/>
    </row>
    <row r="1127" spans="1:30" ht="24.95" customHeight="1" x14ac:dyDescent="0.2">
      <c r="A1127" s="23" t="str">
        <f t="shared" si="75"/>
        <v>||||||</v>
      </c>
      <c r="B1127" s="23" t="str">
        <f t="shared" si="76"/>
        <v>||||</v>
      </c>
      <c r="C1127" s="28" t="str">
        <f t="shared" si="77"/>
        <v>|</v>
      </c>
      <c r="D1127" s="10"/>
      <c r="E1127" s="10"/>
      <c r="F1127" s="36"/>
      <c r="G1127" s="10"/>
      <c r="H1127" s="10"/>
      <c r="I1127" s="36"/>
      <c r="J1127" s="10"/>
      <c r="K1127" s="10"/>
      <c r="L1127" s="10"/>
      <c r="M1127" s="11"/>
      <c r="N1127" s="10"/>
      <c r="O1127" s="11"/>
      <c r="P1127" s="9"/>
      <c r="Q1127" s="10"/>
      <c r="R1127" s="3"/>
      <c r="S1127" s="3"/>
      <c r="T1127" s="3"/>
      <c r="U1127" s="33"/>
      <c r="V1127" s="9"/>
      <c r="W1127" s="13"/>
      <c r="X1127" s="10"/>
      <c r="Y1127" s="4"/>
      <c r="Z1127" s="4"/>
      <c r="AA1127" s="4"/>
      <c r="AB1127" s="4"/>
      <c r="AC1127" s="3"/>
      <c r="AD1127" s="29"/>
    </row>
    <row r="1128" spans="1:30" ht="24.95" customHeight="1" x14ac:dyDescent="0.2">
      <c r="A1128" s="23" t="str">
        <f t="shared" si="75"/>
        <v>||||||</v>
      </c>
      <c r="B1128" s="23" t="str">
        <f t="shared" si="76"/>
        <v>||||</v>
      </c>
      <c r="C1128" s="28" t="str">
        <f t="shared" si="77"/>
        <v>|</v>
      </c>
      <c r="D1128" s="10"/>
      <c r="E1128" s="10"/>
      <c r="F1128" s="36"/>
      <c r="G1128" s="10"/>
      <c r="H1128" s="10"/>
      <c r="I1128" s="36"/>
      <c r="J1128" s="10"/>
      <c r="K1128" s="10"/>
      <c r="L1128" s="10"/>
      <c r="M1128" s="11"/>
      <c r="N1128" s="10"/>
      <c r="O1128" s="11"/>
      <c r="P1128" s="9"/>
      <c r="Q1128" s="10"/>
      <c r="R1128" s="3"/>
      <c r="S1128" s="3"/>
      <c r="T1128" s="3"/>
      <c r="U1128" s="33"/>
      <c r="V1128" s="9"/>
      <c r="W1128" s="13"/>
      <c r="X1128" s="10"/>
      <c r="Y1128" s="4"/>
      <c r="Z1128" s="4"/>
      <c r="AA1128" s="4"/>
      <c r="AB1128" s="4"/>
      <c r="AC1128" s="3"/>
      <c r="AD1128" s="29"/>
    </row>
    <row r="1129" spans="1:30" ht="24.95" customHeight="1" x14ac:dyDescent="0.2">
      <c r="A1129" s="23" t="str">
        <f t="shared" si="75"/>
        <v>||||||</v>
      </c>
      <c r="B1129" s="23" t="str">
        <f t="shared" si="76"/>
        <v>||||</v>
      </c>
      <c r="C1129" s="28" t="str">
        <f t="shared" si="77"/>
        <v>|</v>
      </c>
      <c r="D1129" s="10"/>
      <c r="E1129" s="10"/>
      <c r="F1129" s="36"/>
      <c r="G1129" s="10"/>
      <c r="H1129" s="10"/>
      <c r="I1129" s="36"/>
      <c r="J1129" s="10"/>
      <c r="K1129" s="10"/>
      <c r="L1129" s="10"/>
      <c r="M1129" s="11"/>
      <c r="N1129" s="10"/>
      <c r="O1129" s="11"/>
      <c r="P1129" s="9"/>
      <c r="Q1129" s="10"/>
      <c r="R1129" s="3"/>
      <c r="S1129" s="3"/>
      <c r="T1129" s="3"/>
      <c r="U1129" s="33"/>
      <c r="V1129" s="9"/>
      <c r="W1129" s="13"/>
      <c r="X1129" s="10"/>
      <c r="Y1129" s="4"/>
      <c r="Z1129" s="4"/>
      <c r="AA1129" s="4"/>
      <c r="AB1129" s="4"/>
      <c r="AC1129" s="3"/>
      <c r="AD1129" s="29"/>
    </row>
    <row r="1130" spans="1:30" ht="24.95" customHeight="1" x14ac:dyDescent="0.2">
      <c r="A1130" s="23" t="str">
        <f t="shared" si="75"/>
        <v>||||||</v>
      </c>
      <c r="B1130" s="23" t="str">
        <f t="shared" si="76"/>
        <v>||||</v>
      </c>
      <c r="C1130" s="28" t="str">
        <f t="shared" si="77"/>
        <v>|</v>
      </c>
      <c r="D1130" s="10"/>
      <c r="E1130" s="10"/>
      <c r="F1130" s="36"/>
      <c r="G1130" s="10"/>
      <c r="H1130" s="10"/>
      <c r="I1130" s="36"/>
      <c r="J1130" s="10"/>
      <c r="K1130" s="10"/>
      <c r="L1130" s="10"/>
      <c r="M1130" s="11"/>
      <c r="N1130" s="10"/>
      <c r="O1130" s="11"/>
      <c r="P1130" s="9"/>
      <c r="Q1130" s="10"/>
      <c r="R1130" s="3"/>
      <c r="S1130" s="3"/>
      <c r="T1130" s="3"/>
      <c r="U1130" s="33"/>
      <c r="V1130" s="9"/>
      <c r="W1130" s="13"/>
      <c r="X1130" s="10"/>
      <c r="Y1130" s="4"/>
      <c r="Z1130" s="4"/>
      <c r="AA1130" s="4"/>
      <c r="AB1130" s="4"/>
      <c r="AC1130" s="3"/>
      <c r="AD1130" s="29"/>
    </row>
    <row r="1131" spans="1:30" ht="24.95" customHeight="1" x14ac:dyDescent="0.2">
      <c r="A1131" s="23" t="str">
        <f t="shared" si="75"/>
        <v>||||||</v>
      </c>
      <c r="B1131" s="23" t="str">
        <f t="shared" si="76"/>
        <v>||||</v>
      </c>
      <c r="C1131" s="28" t="str">
        <f t="shared" si="77"/>
        <v>|</v>
      </c>
      <c r="D1131" s="10"/>
      <c r="E1131" s="10"/>
      <c r="F1131" s="36"/>
      <c r="G1131" s="10"/>
      <c r="H1131" s="10"/>
      <c r="I1131" s="36"/>
      <c r="J1131" s="10"/>
      <c r="K1131" s="10"/>
      <c r="L1131" s="10"/>
      <c r="M1131" s="11"/>
      <c r="N1131" s="10"/>
      <c r="O1131" s="11"/>
      <c r="P1131" s="9"/>
      <c r="Q1131" s="10"/>
      <c r="R1131" s="3"/>
      <c r="S1131" s="3"/>
      <c r="T1131" s="3"/>
      <c r="U1131" s="33"/>
      <c r="V1131" s="9"/>
      <c r="W1131" s="13"/>
      <c r="X1131" s="10"/>
      <c r="Y1131" s="4"/>
      <c r="Z1131" s="4"/>
      <c r="AA1131" s="4"/>
      <c r="AB1131" s="4"/>
      <c r="AC1131" s="3"/>
      <c r="AD1131" s="29"/>
    </row>
    <row r="1132" spans="1:30" ht="24.95" customHeight="1" x14ac:dyDescent="0.2">
      <c r="A1132" s="23" t="str">
        <f t="shared" si="75"/>
        <v>||||||</v>
      </c>
      <c r="B1132" s="23" t="str">
        <f t="shared" si="76"/>
        <v>||||</v>
      </c>
      <c r="C1132" s="28" t="str">
        <f t="shared" si="77"/>
        <v>|</v>
      </c>
      <c r="D1132" s="10"/>
      <c r="E1132" s="10"/>
      <c r="F1132" s="36"/>
      <c r="G1132" s="10"/>
      <c r="H1132" s="10"/>
      <c r="I1132" s="36"/>
      <c r="J1132" s="10"/>
      <c r="K1132" s="10"/>
      <c r="L1132" s="10"/>
      <c r="M1132" s="11"/>
      <c r="N1132" s="10"/>
      <c r="O1132" s="11"/>
      <c r="P1132" s="9"/>
      <c r="Q1132" s="10"/>
      <c r="R1132" s="3"/>
      <c r="S1132" s="3"/>
      <c r="T1132" s="3"/>
      <c r="U1132" s="33"/>
      <c r="V1132" s="9"/>
      <c r="W1132" s="13"/>
      <c r="X1132" s="10"/>
      <c r="Y1132" s="4"/>
      <c r="Z1132" s="4"/>
      <c r="AA1132" s="4"/>
      <c r="AB1132" s="4"/>
      <c r="AC1132" s="3"/>
      <c r="AD1132" s="29"/>
    </row>
    <row r="1133" spans="1:30" ht="24.95" customHeight="1" x14ac:dyDescent="0.2">
      <c r="A1133" s="23" t="str">
        <f t="shared" si="75"/>
        <v>||||||</v>
      </c>
      <c r="B1133" s="23" t="str">
        <f t="shared" si="76"/>
        <v>||||</v>
      </c>
      <c r="C1133" s="28" t="str">
        <f t="shared" si="77"/>
        <v>|</v>
      </c>
      <c r="D1133" s="10"/>
      <c r="E1133" s="10"/>
      <c r="F1133" s="36"/>
      <c r="G1133" s="10"/>
      <c r="H1133" s="10"/>
      <c r="I1133" s="36"/>
      <c r="J1133" s="10"/>
      <c r="K1133" s="10"/>
      <c r="L1133" s="10"/>
      <c r="M1133" s="11"/>
      <c r="N1133" s="10"/>
      <c r="O1133" s="11"/>
      <c r="P1133" s="9"/>
      <c r="Q1133" s="10"/>
      <c r="R1133" s="3"/>
      <c r="S1133" s="3"/>
      <c r="T1133" s="3"/>
      <c r="U1133" s="33"/>
      <c r="V1133" s="9"/>
      <c r="W1133" s="13"/>
      <c r="X1133" s="10"/>
      <c r="Y1133" s="4"/>
      <c r="Z1133" s="4"/>
      <c r="AA1133" s="4"/>
      <c r="AB1133" s="4"/>
      <c r="AC1133" s="3"/>
      <c r="AD1133" s="29"/>
    </row>
    <row r="1134" spans="1:30" ht="24.95" customHeight="1" x14ac:dyDescent="0.2">
      <c r="A1134" s="23" t="str">
        <f t="shared" si="75"/>
        <v>||||||</v>
      </c>
      <c r="B1134" s="23" t="str">
        <f t="shared" si="76"/>
        <v>||||</v>
      </c>
      <c r="C1134" s="28" t="str">
        <f t="shared" si="77"/>
        <v>|</v>
      </c>
      <c r="D1134" s="10"/>
      <c r="E1134" s="10"/>
      <c r="F1134" s="36"/>
      <c r="G1134" s="10"/>
      <c r="H1134" s="10"/>
      <c r="I1134" s="36"/>
      <c r="J1134" s="10"/>
      <c r="K1134" s="10"/>
      <c r="L1134" s="10"/>
      <c r="M1134" s="11"/>
      <c r="N1134" s="10"/>
      <c r="O1134" s="11"/>
      <c r="P1134" s="9"/>
      <c r="Q1134" s="10"/>
      <c r="R1134" s="3"/>
      <c r="S1134" s="3"/>
      <c r="T1134" s="3"/>
      <c r="U1134" s="33"/>
      <c r="V1134" s="9"/>
      <c r="W1134" s="13"/>
      <c r="X1134" s="10"/>
      <c r="Y1134" s="4"/>
      <c r="Z1134" s="4"/>
      <c r="AA1134" s="4"/>
      <c r="AB1134" s="4"/>
      <c r="AC1134" s="3"/>
      <c r="AD1134" s="29"/>
    </row>
    <row r="1135" spans="1:30" ht="24.95" customHeight="1" x14ac:dyDescent="0.2">
      <c r="A1135" s="23" t="str">
        <f t="shared" si="75"/>
        <v>||||||</v>
      </c>
      <c r="B1135" s="23" t="str">
        <f t="shared" si="76"/>
        <v>||||</v>
      </c>
      <c r="C1135" s="28" t="str">
        <f t="shared" si="77"/>
        <v>|</v>
      </c>
      <c r="D1135" s="10"/>
      <c r="E1135" s="10"/>
      <c r="F1135" s="36"/>
      <c r="G1135" s="10"/>
      <c r="H1135" s="10"/>
      <c r="I1135" s="36"/>
      <c r="J1135" s="10"/>
      <c r="K1135" s="10"/>
      <c r="L1135" s="10"/>
      <c r="M1135" s="11"/>
      <c r="N1135" s="10"/>
      <c r="O1135" s="11"/>
      <c r="P1135" s="9"/>
      <c r="Q1135" s="10"/>
      <c r="R1135" s="3"/>
      <c r="S1135" s="3"/>
      <c r="T1135" s="3"/>
      <c r="U1135" s="33"/>
      <c r="V1135" s="9"/>
      <c r="W1135" s="13"/>
      <c r="X1135" s="10"/>
      <c r="Y1135" s="4"/>
      <c r="Z1135" s="4"/>
      <c r="AA1135" s="4"/>
      <c r="AB1135" s="4"/>
      <c r="AC1135" s="3"/>
      <c r="AD1135" s="29"/>
    </row>
    <row r="1136" spans="1:30" ht="24.95" customHeight="1" x14ac:dyDescent="0.2">
      <c r="A1136" s="23" t="str">
        <f t="shared" si="75"/>
        <v>||||||</v>
      </c>
      <c r="B1136" s="23" t="str">
        <f t="shared" si="76"/>
        <v>||||</v>
      </c>
      <c r="C1136" s="28" t="str">
        <f t="shared" si="77"/>
        <v>|</v>
      </c>
      <c r="D1136" s="10"/>
      <c r="E1136" s="10"/>
      <c r="F1136" s="36"/>
      <c r="G1136" s="10"/>
      <c r="H1136" s="10"/>
      <c r="I1136" s="36"/>
      <c r="J1136" s="10"/>
      <c r="K1136" s="10"/>
      <c r="L1136" s="10"/>
      <c r="M1136" s="11"/>
      <c r="N1136" s="10"/>
      <c r="O1136" s="11"/>
      <c r="P1136" s="9"/>
      <c r="Q1136" s="10"/>
      <c r="R1136" s="3"/>
      <c r="S1136" s="3"/>
      <c r="T1136" s="3"/>
      <c r="U1136" s="33"/>
      <c r="V1136" s="9"/>
      <c r="W1136" s="13"/>
      <c r="X1136" s="10"/>
      <c r="Y1136" s="4"/>
      <c r="Z1136" s="4"/>
      <c r="AA1136" s="4"/>
      <c r="AB1136" s="4"/>
      <c r="AC1136" s="3"/>
      <c r="AD1136" s="29"/>
    </row>
    <row r="1137" spans="1:30" ht="24.95" customHeight="1" x14ac:dyDescent="0.2">
      <c r="A1137" s="23" t="str">
        <f t="shared" si="75"/>
        <v>||||||</v>
      </c>
      <c r="B1137" s="23" t="str">
        <f t="shared" si="76"/>
        <v>||||</v>
      </c>
      <c r="C1137" s="28" t="str">
        <f t="shared" si="77"/>
        <v>|</v>
      </c>
      <c r="D1137" s="10"/>
      <c r="E1137" s="10"/>
      <c r="F1137" s="36"/>
      <c r="G1137" s="10"/>
      <c r="H1137" s="10"/>
      <c r="I1137" s="36"/>
      <c r="J1137" s="10"/>
      <c r="K1137" s="10"/>
      <c r="L1137" s="10"/>
      <c r="M1137" s="11"/>
      <c r="N1137" s="10"/>
      <c r="O1137" s="11"/>
      <c r="P1137" s="9"/>
      <c r="Q1137" s="10"/>
      <c r="R1137" s="3"/>
      <c r="S1137" s="3"/>
      <c r="T1137" s="3"/>
      <c r="U1137" s="33"/>
      <c r="V1137" s="9"/>
      <c r="W1137" s="13"/>
      <c r="X1137" s="10"/>
      <c r="Y1137" s="4"/>
      <c r="Z1137" s="4"/>
      <c r="AA1137" s="4"/>
      <c r="AB1137" s="4"/>
      <c r="AC1137" s="3"/>
      <c r="AD1137" s="29"/>
    </row>
    <row r="1138" spans="1:30" ht="24.95" customHeight="1" x14ac:dyDescent="0.2">
      <c r="A1138" s="23" t="str">
        <f t="shared" si="75"/>
        <v>||||||</v>
      </c>
      <c r="B1138" s="23" t="str">
        <f t="shared" si="76"/>
        <v>||||</v>
      </c>
      <c r="C1138" s="28" t="str">
        <f t="shared" si="77"/>
        <v>|</v>
      </c>
      <c r="D1138" s="10"/>
      <c r="E1138" s="10"/>
      <c r="F1138" s="36"/>
      <c r="G1138" s="10"/>
      <c r="H1138" s="10"/>
      <c r="I1138" s="36"/>
      <c r="J1138" s="10"/>
      <c r="K1138" s="10"/>
      <c r="L1138" s="10"/>
      <c r="M1138" s="11"/>
      <c r="N1138" s="10"/>
      <c r="O1138" s="11"/>
      <c r="P1138" s="9"/>
      <c r="Q1138" s="10"/>
      <c r="R1138" s="3"/>
      <c r="S1138" s="3"/>
      <c r="T1138" s="3"/>
      <c r="U1138" s="33"/>
      <c r="V1138" s="9"/>
      <c r="W1138" s="13"/>
      <c r="X1138" s="10"/>
      <c r="Y1138" s="4"/>
      <c r="Z1138" s="4"/>
      <c r="AA1138" s="4"/>
      <c r="AB1138" s="4"/>
      <c r="AC1138" s="3"/>
      <c r="AD1138" s="29"/>
    </row>
    <row r="1139" spans="1:30" ht="24.95" customHeight="1" x14ac:dyDescent="0.2">
      <c r="A1139" s="23" t="str">
        <f t="shared" si="75"/>
        <v>||||||</v>
      </c>
      <c r="B1139" s="23" t="str">
        <f t="shared" si="76"/>
        <v>||||</v>
      </c>
      <c r="C1139" s="28" t="str">
        <f t="shared" si="77"/>
        <v>|</v>
      </c>
      <c r="D1139" s="10"/>
      <c r="E1139" s="10"/>
      <c r="F1139" s="36"/>
      <c r="G1139" s="10"/>
      <c r="H1139" s="10"/>
      <c r="I1139" s="36"/>
      <c r="J1139" s="10"/>
      <c r="K1139" s="10"/>
      <c r="L1139" s="10"/>
      <c r="M1139" s="11"/>
      <c r="N1139" s="10"/>
      <c r="O1139" s="11"/>
      <c r="P1139" s="9"/>
      <c r="Q1139" s="10"/>
      <c r="R1139" s="3"/>
      <c r="S1139" s="3"/>
      <c r="T1139" s="3"/>
      <c r="U1139" s="33"/>
      <c r="V1139" s="9"/>
      <c r="W1139" s="13"/>
      <c r="X1139" s="10"/>
      <c r="Y1139" s="4"/>
      <c r="Z1139" s="4"/>
      <c r="AA1139" s="4"/>
      <c r="AB1139" s="4"/>
      <c r="AC1139" s="3"/>
      <c r="AD1139" s="29"/>
    </row>
    <row r="1140" spans="1:30" ht="24.95" customHeight="1" x14ac:dyDescent="0.2">
      <c r="A1140" s="23" t="str">
        <f t="shared" si="75"/>
        <v>||||||</v>
      </c>
      <c r="B1140" s="23" t="str">
        <f t="shared" si="76"/>
        <v>||||</v>
      </c>
      <c r="C1140" s="28" t="str">
        <f t="shared" si="77"/>
        <v>|</v>
      </c>
      <c r="D1140" s="10"/>
      <c r="E1140" s="10"/>
      <c r="F1140" s="36"/>
      <c r="G1140" s="10"/>
      <c r="H1140" s="10"/>
      <c r="I1140" s="36"/>
      <c r="J1140" s="10"/>
      <c r="K1140" s="10"/>
      <c r="L1140" s="10"/>
      <c r="M1140" s="11"/>
      <c r="N1140" s="10"/>
      <c r="O1140" s="11"/>
      <c r="P1140" s="9"/>
      <c r="Q1140" s="10"/>
      <c r="R1140" s="3"/>
      <c r="S1140" s="3"/>
      <c r="T1140" s="3"/>
      <c r="U1140" s="33"/>
      <c r="V1140" s="9"/>
      <c r="W1140" s="13"/>
      <c r="X1140" s="10"/>
      <c r="Y1140" s="4"/>
      <c r="Z1140" s="4"/>
      <c r="AA1140" s="4"/>
      <c r="AB1140" s="4"/>
      <c r="AC1140" s="3"/>
      <c r="AD1140" s="29"/>
    </row>
    <row r="1141" spans="1:30" ht="24.95" customHeight="1" x14ac:dyDescent="0.2">
      <c r="A1141" s="23" t="str">
        <f t="shared" si="75"/>
        <v>||||||</v>
      </c>
      <c r="B1141" s="23" t="str">
        <f t="shared" si="76"/>
        <v>||||</v>
      </c>
      <c r="C1141" s="28" t="str">
        <f t="shared" si="77"/>
        <v>|</v>
      </c>
      <c r="D1141" s="10"/>
      <c r="E1141" s="10"/>
      <c r="F1141" s="36"/>
      <c r="G1141" s="10"/>
      <c r="H1141" s="10"/>
      <c r="I1141" s="36"/>
      <c r="J1141" s="10"/>
      <c r="K1141" s="10"/>
      <c r="L1141" s="10"/>
      <c r="M1141" s="11"/>
      <c r="N1141" s="10"/>
      <c r="O1141" s="11"/>
      <c r="P1141" s="9"/>
      <c r="Q1141" s="10"/>
      <c r="R1141" s="3"/>
      <c r="S1141" s="3"/>
      <c r="T1141" s="3"/>
      <c r="U1141" s="33"/>
      <c r="V1141" s="9"/>
      <c r="W1141" s="13"/>
      <c r="X1141" s="10"/>
      <c r="Y1141" s="4"/>
      <c r="Z1141" s="4"/>
      <c r="AA1141" s="4"/>
      <c r="AB1141" s="4"/>
      <c r="AC1141" s="3"/>
      <c r="AD1141" s="29"/>
    </row>
    <row r="1142" spans="1:30" ht="24.95" customHeight="1" x14ac:dyDescent="0.2">
      <c r="A1142" s="23" t="str">
        <f t="shared" si="75"/>
        <v>||||||</v>
      </c>
      <c r="B1142" s="23" t="str">
        <f t="shared" si="76"/>
        <v>||||</v>
      </c>
      <c r="C1142" s="28" t="str">
        <f t="shared" si="77"/>
        <v>|</v>
      </c>
      <c r="D1142" s="10"/>
      <c r="E1142" s="10"/>
      <c r="F1142" s="36"/>
      <c r="G1142" s="10"/>
      <c r="H1142" s="10"/>
      <c r="I1142" s="36"/>
      <c r="J1142" s="10"/>
      <c r="K1142" s="10"/>
      <c r="L1142" s="10"/>
      <c r="M1142" s="11"/>
      <c r="N1142" s="10"/>
      <c r="O1142" s="11"/>
      <c r="P1142" s="9"/>
      <c r="Q1142" s="10"/>
      <c r="R1142" s="3"/>
      <c r="S1142" s="3"/>
      <c r="T1142" s="3"/>
      <c r="U1142" s="33"/>
      <c r="V1142" s="9"/>
      <c r="W1142" s="13"/>
      <c r="X1142" s="10"/>
      <c r="Y1142" s="4"/>
      <c r="Z1142" s="4"/>
      <c r="AA1142" s="4"/>
      <c r="AB1142" s="4"/>
      <c r="AC1142" s="3"/>
      <c r="AD1142" s="29"/>
    </row>
    <row r="1143" spans="1:30" ht="24.95" customHeight="1" x14ac:dyDescent="0.2">
      <c r="A1143" s="23" t="str">
        <f t="shared" si="75"/>
        <v>||||||</v>
      </c>
      <c r="B1143" s="23" t="str">
        <f t="shared" si="76"/>
        <v>||||</v>
      </c>
      <c r="C1143" s="28" t="str">
        <f t="shared" si="77"/>
        <v>|</v>
      </c>
      <c r="D1143" s="10"/>
      <c r="E1143" s="10"/>
      <c r="F1143" s="36"/>
      <c r="G1143" s="10"/>
      <c r="H1143" s="10"/>
      <c r="I1143" s="36"/>
      <c r="J1143" s="10"/>
      <c r="K1143" s="10"/>
      <c r="L1143" s="10"/>
      <c r="M1143" s="11"/>
      <c r="N1143" s="10"/>
      <c r="O1143" s="11"/>
      <c r="P1143" s="9"/>
      <c r="Q1143" s="10"/>
      <c r="R1143" s="3"/>
      <c r="S1143" s="3"/>
      <c r="T1143" s="3"/>
      <c r="U1143" s="33"/>
      <c r="V1143" s="9"/>
      <c r="W1143" s="13"/>
      <c r="X1143" s="10"/>
      <c r="Y1143" s="4"/>
      <c r="Z1143" s="4"/>
      <c r="AA1143" s="4"/>
      <c r="AB1143" s="4"/>
      <c r="AC1143" s="3"/>
      <c r="AD1143" s="29"/>
    </row>
    <row r="1144" spans="1:30" ht="24.95" customHeight="1" x14ac:dyDescent="0.2">
      <c r="A1144" s="23" t="str">
        <f t="shared" ref="A1144:A1207" si="78">D1144&amp;"|"&amp;E1144&amp;"|"&amp;G1144&amp;"|"&amp;H1144&amp;"|"&amp;L1144&amp;"|"&amp;N1144&amp;"|"&amp;U1144</f>
        <v>||||||</v>
      </c>
      <c r="B1144" s="23" t="str">
        <f t="shared" ref="B1144:B1207" si="79">D1144&amp;"|"&amp;E1144&amp;"|"&amp;G1144&amp;"|"&amp;H1144&amp;"|"&amp;X1144</f>
        <v>||||</v>
      </c>
      <c r="C1144" s="28" t="str">
        <f t="shared" ref="C1144:C1207" si="80">E1144&amp;"|"&amp;X1144</f>
        <v>|</v>
      </c>
      <c r="D1144" s="10"/>
      <c r="E1144" s="10"/>
      <c r="F1144" s="36"/>
      <c r="G1144" s="10"/>
      <c r="H1144" s="10"/>
      <c r="I1144" s="36"/>
      <c r="J1144" s="10"/>
      <c r="K1144" s="10"/>
      <c r="L1144" s="10"/>
      <c r="M1144" s="11"/>
      <c r="N1144" s="10"/>
      <c r="O1144" s="11"/>
      <c r="P1144" s="9"/>
      <c r="Q1144" s="10"/>
      <c r="R1144" s="3"/>
      <c r="S1144" s="3"/>
      <c r="T1144" s="3"/>
      <c r="U1144" s="33"/>
      <c r="V1144" s="9"/>
      <c r="W1144" s="13"/>
      <c r="X1144" s="10"/>
      <c r="Y1144" s="4"/>
      <c r="Z1144" s="4"/>
      <c r="AA1144" s="4"/>
      <c r="AB1144" s="4"/>
      <c r="AC1144" s="3"/>
      <c r="AD1144" s="29"/>
    </row>
    <row r="1145" spans="1:30" ht="24.95" customHeight="1" x14ac:dyDescent="0.2">
      <c r="A1145" s="23" t="str">
        <f t="shared" si="78"/>
        <v>||||||</v>
      </c>
      <c r="B1145" s="23" t="str">
        <f t="shared" si="79"/>
        <v>||||</v>
      </c>
      <c r="C1145" s="28" t="str">
        <f t="shared" si="80"/>
        <v>|</v>
      </c>
      <c r="D1145" s="10"/>
      <c r="E1145" s="10"/>
      <c r="F1145" s="36"/>
      <c r="G1145" s="10"/>
      <c r="H1145" s="10"/>
      <c r="I1145" s="36"/>
      <c r="J1145" s="10"/>
      <c r="K1145" s="10"/>
      <c r="L1145" s="10"/>
      <c r="M1145" s="11"/>
      <c r="N1145" s="10"/>
      <c r="O1145" s="11"/>
      <c r="P1145" s="9"/>
      <c r="Q1145" s="10"/>
      <c r="R1145" s="3"/>
      <c r="S1145" s="3"/>
      <c r="T1145" s="3"/>
      <c r="U1145" s="33"/>
      <c r="V1145" s="9"/>
      <c r="W1145" s="13"/>
      <c r="X1145" s="10"/>
      <c r="Y1145" s="4"/>
      <c r="Z1145" s="4"/>
      <c r="AA1145" s="4"/>
      <c r="AB1145" s="4"/>
      <c r="AC1145" s="3"/>
      <c r="AD1145" s="29"/>
    </row>
    <row r="1146" spans="1:30" ht="24.95" customHeight="1" x14ac:dyDescent="0.2">
      <c r="A1146" s="23" t="str">
        <f t="shared" si="78"/>
        <v>||||||</v>
      </c>
      <c r="B1146" s="23" t="str">
        <f t="shared" si="79"/>
        <v>||||</v>
      </c>
      <c r="C1146" s="28" t="str">
        <f t="shared" si="80"/>
        <v>|</v>
      </c>
      <c r="D1146" s="10"/>
      <c r="E1146" s="10"/>
      <c r="F1146" s="36"/>
      <c r="G1146" s="10"/>
      <c r="H1146" s="10"/>
      <c r="I1146" s="36"/>
      <c r="J1146" s="10"/>
      <c r="K1146" s="10"/>
      <c r="L1146" s="10"/>
      <c r="M1146" s="11"/>
      <c r="N1146" s="10"/>
      <c r="O1146" s="11"/>
      <c r="P1146" s="9"/>
      <c r="Q1146" s="10"/>
      <c r="R1146" s="3"/>
      <c r="S1146" s="3"/>
      <c r="T1146" s="3"/>
      <c r="U1146" s="33"/>
      <c r="V1146" s="9"/>
      <c r="W1146" s="13"/>
      <c r="X1146" s="10"/>
      <c r="Y1146" s="4"/>
      <c r="Z1146" s="4"/>
      <c r="AA1146" s="4"/>
      <c r="AB1146" s="4"/>
      <c r="AC1146" s="3"/>
      <c r="AD1146" s="29"/>
    </row>
    <row r="1147" spans="1:30" ht="24.95" customHeight="1" x14ac:dyDescent="0.2">
      <c r="A1147" s="23" t="str">
        <f t="shared" si="78"/>
        <v>||||||</v>
      </c>
      <c r="B1147" s="23" t="str">
        <f t="shared" si="79"/>
        <v>||||</v>
      </c>
      <c r="C1147" s="28" t="str">
        <f t="shared" si="80"/>
        <v>|</v>
      </c>
      <c r="D1147" s="10"/>
      <c r="E1147" s="10"/>
      <c r="F1147" s="36"/>
      <c r="G1147" s="10"/>
      <c r="H1147" s="10"/>
      <c r="I1147" s="36"/>
      <c r="J1147" s="10"/>
      <c r="K1147" s="10"/>
      <c r="L1147" s="10"/>
      <c r="M1147" s="11"/>
      <c r="N1147" s="10"/>
      <c r="O1147" s="11"/>
      <c r="P1147" s="9"/>
      <c r="Q1147" s="10"/>
      <c r="R1147" s="3"/>
      <c r="S1147" s="3"/>
      <c r="T1147" s="3"/>
      <c r="U1147" s="33"/>
      <c r="V1147" s="9"/>
      <c r="W1147" s="13"/>
      <c r="X1147" s="10"/>
      <c r="Y1147" s="4"/>
      <c r="Z1147" s="4"/>
      <c r="AA1147" s="4"/>
      <c r="AB1147" s="4"/>
      <c r="AC1147" s="3"/>
      <c r="AD1147" s="29"/>
    </row>
    <row r="1148" spans="1:30" ht="24.95" customHeight="1" x14ac:dyDescent="0.2">
      <c r="A1148" s="23" t="str">
        <f t="shared" si="78"/>
        <v>||||||</v>
      </c>
      <c r="B1148" s="23" t="str">
        <f t="shared" si="79"/>
        <v>||||</v>
      </c>
      <c r="C1148" s="28" t="str">
        <f t="shared" si="80"/>
        <v>|</v>
      </c>
      <c r="D1148" s="10"/>
      <c r="E1148" s="10"/>
      <c r="F1148" s="36"/>
      <c r="G1148" s="10"/>
      <c r="H1148" s="10"/>
      <c r="I1148" s="36"/>
      <c r="J1148" s="10"/>
      <c r="K1148" s="10"/>
      <c r="L1148" s="10"/>
      <c r="M1148" s="11"/>
      <c r="N1148" s="10"/>
      <c r="O1148" s="11"/>
      <c r="P1148" s="9"/>
      <c r="Q1148" s="10"/>
      <c r="R1148" s="3"/>
      <c r="S1148" s="3"/>
      <c r="T1148" s="3"/>
      <c r="U1148" s="33"/>
      <c r="V1148" s="9"/>
      <c r="W1148" s="13"/>
      <c r="X1148" s="10"/>
      <c r="Y1148" s="4"/>
      <c r="Z1148" s="4"/>
      <c r="AA1148" s="4"/>
      <c r="AB1148" s="4"/>
      <c r="AC1148" s="3"/>
      <c r="AD1148" s="29"/>
    </row>
    <row r="1149" spans="1:30" ht="24.95" customHeight="1" x14ac:dyDescent="0.2">
      <c r="A1149" s="23" t="str">
        <f t="shared" si="78"/>
        <v>||||||</v>
      </c>
      <c r="B1149" s="23" t="str">
        <f t="shared" si="79"/>
        <v>||||</v>
      </c>
      <c r="C1149" s="28" t="str">
        <f t="shared" si="80"/>
        <v>|</v>
      </c>
      <c r="D1149" s="10"/>
      <c r="E1149" s="10"/>
      <c r="F1149" s="36"/>
      <c r="G1149" s="10"/>
      <c r="H1149" s="10"/>
      <c r="I1149" s="36"/>
      <c r="J1149" s="10"/>
      <c r="K1149" s="10"/>
      <c r="L1149" s="10"/>
      <c r="M1149" s="11"/>
      <c r="N1149" s="10"/>
      <c r="O1149" s="11"/>
      <c r="P1149" s="9"/>
      <c r="Q1149" s="10"/>
      <c r="R1149" s="3"/>
      <c r="S1149" s="3"/>
      <c r="T1149" s="3"/>
      <c r="U1149" s="33"/>
      <c r="V1149" s="9"/>
      <c r="W1149" s="13"/>
      <c r="X1149" s="10"/>
      <c r="Y1149" s="4"/>
      <c r="Z1149" s="4"/>
      <c r="AA1149" s="4"/>
      <c r="AB1149" s="4"/>
      <c r="AC1149" s="3"/>
      <c r="AD1149" s="29"/>
    </row>
    <row r="1150" spans="1:30" ht="24.95" customHeight="1" x14ac:dyDescent="0.2">
      <c r="A1150" s="23" t="str">
        <f t="shared" si="78"/>
        <v>||||||</v>
      </c>
      <c r="B1150" s="23" t="str">
        <f t="shared" si="79"/>
        <v>||||</v>
      </c>
      <c r="C1150" s="28" t="str">
        <f t="shared" si="80"/>
        <v>|</v>
      </c>
      <c r="D1150" s="10"/>
      <c r="E1150" s="10"/>
      <c r="F1150" s="36"/>
      <c r="G1150" s="10"/>
      <c r="H1150" s="10"/>
      <c r="I1150" s="36"/>
      <c r="J1150" s="10"/>
      <c r="K1150" s="10"/>
      <c r="L1150" s="10"/>
      <c r="M1150" s="11"/>
      <c r="N1150" s="10"/>
      <c r="O1150" s="11"/>
      <c r="P1150" s="9"/>
      <c r="Q1150" s="10"/>
      <c r="R1150" s="3"/>
      <c r="S1150" s="3"/>
      <c r="T1150" s="3"/>
      <c r="U1150" s="33"/>
      <c r="V1150" s="9"/>
      <c r="W1150" s="13"/>
      <c r="X1150" s="10"/>
      <c r="Y1150" s="4"/>
      <c r="Z1150" s="4"/>
      <c r="AA1150" s="4"/>
      <c r="AB1150" s="4"/>
      <c r="AC1150" s="3"/>
      <c r="AD1150" s="29"/>
    </row>
    <row r="1151" spans="1:30" ht="24.95" customHeight="1" x14ac:dyDescent="0.2">
      <c r="A1151" s="23" t="str">
        <f t="shared" si="78"/>
        <v>||||||</v>
      </c>
      <c r="B1151" s="23" t="str">
        <f t="shared" si="79"/>
        <v>||||</v>
      </c>
      <c r="C1151" s="28" t="str">
        <f t="shared" si="80"/>
        <v>|</v>
      </c>
      <c r="D1151" s="10"/>
      <c r="E1151" s="10"/>
      <c r="F1151" s="36"/>
      <c r="G1151" s="10"/>
      <c r="H1151" s="10"/>
      <c r="I1151" s="36"/>
      <c r="J1151" s="10"/>
      <c r="K1151" s="10"/>
      <c r="L1151" s="10"/>
      <c r="M1151" s="11"/>
      <c r="N1151" s="10"/>
      <c r="O1151" s="11"/>
      <c r="P1151" s="9"/>
      <c r="Q1151" s="10"/>
      <c r="R1151" s="3"/>
      <c r="S1151" s="3"/>
      <c r="T1151" s="3"/>
      <c r="U1151" s="33"/>
      <c r="V1151" s="9"/>
      <c r="W1151" s="13"/>
      <c r="X1151" s="10"/>
      <c r="Y1151" s="4"/>
      <c r="Z1151" s="4"/>
      <c r="AA1151" s="4"/>
      <c r="AB1151" s="4"/>
      <c r="AC1151" s="3"/>
      <c r="AD1151" s="29"/>
    </row>
    <row r="1152" spans="1:30" ht="24.95" customHeight="1" x14ac:dyDescent="0.2">
      <c r="A1152" s="23" t="str">
        <f t="shared" si="78"/>
        <v>||||||</v>
      </c>
      <c r="B1152" s="23" t="str">
        <f t="shared" si="79"/>
        <v>||||</v>
      </c>
      <c r="C1152" s="28" t="str">
        <f t="shared" si="80"/>
        <v>|</v>
      </c>
      <c r="D1152" s="10"/>
      <c r="E1152" s="10"/>
      <c r="F1152" s="36"/>
      <c r="G1152" s="10"/>
      <c r="H1152" s="10"/>
      <c r="I1152" s="36"/>
      <c r="J1152" s="10"/>
      <c r="K1152" s="10"/>
      <c r="L1152" s="10"/>
      <c r="M1152" s="11"/>
      <c r="N1152" s="10"/>
      <c r="O1152" s="11"/>
      <c r="P1152" s="9"/>
      <c r="Q1152" s="10"/>
      <c r="R1152" s="3"/>
      <c r="S1152" s="3"/>
      <c r="T1152" s="3"/>
      <c r="U1152" s="33"/>
      <c r="V1152" s="9"/>
      <c r="W1152" s="13"/>
      <c r="X1152" s="10"/>
      <c r="Y1152" s="4"/>
      <c r="Z1152" s="4"/>
      <c r="AA1152" s="4"/>
      <c r="AB1152" s="4"/>
      <c r="AC1152" s="3"/>
      <c r="AD1152" s="29"/>
    </row>
    <row r="1153" spans="1:30" ht="24.95" customHeight="1" x14ac:dyDescent="0.2">
      <c r="A1153" s="23" t="str">
        <f t="shared" si="78"/>
        <v>||||||</v>
      </c>
      <c r="B1153" s="23" t="str">
        <f t="shared" si="79"/>
        <v>||||</v>
      </c>
      <c r="C1153" s="28" t="str">
        <f t="shared" si="80"/>
        <v>|</v>
      </c>
      <c r="D1153" s="10"/>
      <c r="E1153" s="10"/>
      <c r="F1153" s="36"/>
      <c r="G1153" s="10"/>
      <c r="H1153" s="10"/>
      <c r="I1153" s="36"/>
      <c r="J1153" s="10"/>
      <c r="K1153" s="10"/>
      <c r="L1153" s="10"/>
      <c r="M1153" s="11"/>
      <c r="N1153" s="10"/>
      <c r="O1153" s="11"/>
      <c r="P1153" s="9"/>
      <c r="Q1153" s="10"/>
      <c r="R1153" s="3"/>
      <c r="S1153" s="3"/>
      <c r="T1153" s="3"/>
      <c r="U1153" s="33"/>
      <c r="V1153" s="9"/>
      <c r="W1153" s="13"/>
      <c r="X1153" s="10"/>
      <c r="Y1153" s="4"/>
      <c r="Z1153" s="4"/>
      <c r="AA1153" s="4"/>
      <c r="AB1153" s="4"/>
      <c r="AC1153" s="3"/>
      <c r="AD1153" s="29"/>
    </row>
    <row r="1154" spans="1:30" ht="24.95" customHeight="1" x14ac:dyDescent="0.2">
      <c r="A1154" s="23" t="str">
        <f t="shared" si="78"/>
        <v>||||||</v>
      </c>
      <c r="B1154" s="23" t="str">
        <f t="shared" si="79"/>
        <v>||||</v>
      </c>
      <c r="C1154" s="28" t="str">
        <f t="shared" si="80"/>
        <v>|</v>
      </c>
      <c r="D1154" s="10"/>
      <c r="E1154" s="10"/>
      <c r="F1154" s="36"/>
      <c r="G1154" s="10"/>
      <c r="H1154" s="10"/>
      <c r="I1154" s="36"/>
      <c r="J1154" s="10"/>
      <c r="K1154" s="10"/>
      <c r="L1154" s="10"/>
      <c r="M1154" s="11"/>
      <c r="N1154" s="10"/>
      <c r="O1154" s="11"/>
      <c r="P1154" s="9"/>
      <c r="Q1154" s="10"/>
      <c r="R1154" s="3"/>
      <c r="S1154" s="3"/>
      <c r="T1154" s="3"/>
      <c r="U1154" s="33"/>
      <c r="V1154" s="9"/>
      <c r="W1154" s="13"/>
      <c r="X1154" s="10"/>
      <c r="Y1154" s="4"/>
      <c r="Z1154" s="4"/>
      <c r="AA1154" s="4"/>
      <c r="AB1154" s="4"/>
      <c r="AC1154" s="3"/>
      <c r="AD1154" s="29"/>
    </row>
    <row r="1155" spans="1:30" ht="24.95" customHeight="1" x14ac:dyDescent="0.2">
      <c r="A1155" s="23" t="str">
        <f t="shared" si="78"/>
        <v>||||||</v>
      </c>
      <c r="B1155" s="23" t="str">
        <f t="shared" si="79"/>
        <v>||||</v>
      </c>
      <c r="C1155" s="28" t="str">
        <f t="shared" si="80"/>
        <v>|</v>
      </c>
      <c r="D1155" s="10"/>
      <c r="E1155" s="10"/>
      <c r="F1155" s="36"/>
      <c r="G1155" s="10"/>
      <c r="H1155" s="10"/>
      <c r="I1155" s="36"/>
      <c r="J1155" s="10"/>
      <c r="K1155" s="10"/>
      <c r="L1155" s="10"/>
      <c r="M1155" s="11"/>
      <c r="N1155" s="10"/>
      <c r="O1155" s="11"/>
      <c r="P1155" s="9"/>
      <c r="Q1155" s="10"/>
      <c r="R1155" s="3"/>
      <c r="S1155" s="3"/>
      <c r="T1155" s="3"/>
      <c r="U1155" s="33"/>
      <c r="V1155" s="9"/>
      <c r="W1155" s="13"/>
      <c r="X1155" s="10"/>
      <c r="Y1155" s="4"/>
      <c r="Z1155" s="4"/>
      <c r="AA1155" s="4"/>
      <c r="AB1155" s="4"/>
      <c r="AC1155" s="3"/>
      <c r="AD1155" s="29"/>
    </row>
    <row r="1156" spans="1:30" ht="24.95" customHeight="1" x14ac:dyDescent="0.2">
      <c r="A1156" s="23" t="str">
        <f t="shared" si="78"/>
        <v>||||||</v>
      </c>
      <c r="B1156" s="23" t="str">
        <f t="shared" si="79"/>
        <v>||||</v>
      </c>
      <c r="C1156" s="28" t="str">
        <f t="shared" si="80"/>
        <v>|</v>
      </c>
      <c r="D1156" s="10"/>
      <c r="E1156" s="10"/>
      <c r="F1156" s="36"/>
      <c r="G1156" s="10"/>
      <c r="H1156" s="10"/>
      <c r="I1156" s="36"/>
      <c r="J1156" s="10"/>
      <c r="K1156" s="10"/>
      <c r="L1156" s="10"/>
      <c r="M1156" s="11"/>
      <c r="N1156" s="10"/>
      <c r="O1156" s="11"/>
      <c r="P1156" s="9"/>
      <c r="Q1156" s="10"/>
      <c r="R1156" s="3"/>
      <c r="S1156" s="3"/>
      <c r="T1156" s="3"/>
      <c r="U1156" s="33"/>
      <c r="V1156" s="9"/>
      <c r="W1156" s="13"/>
      <c r="X1156" s="10"/>
      <c r="Y1156" s="4"/>
      <c r="Z1156" s="4"/>
      <c r="AA1156" s="4"/>
      <c r="AB1156" s="4"/>
      <c r="AC1156" s="3"/>
      <c r="AD1156" s="29"/>
    </row>
    <row r="1157" spans="1:30" ht="24.95" customHeight="1" x14ac:dyDescent="0.2">
      <c r="A1157" s="23" t="str">
        <f t="shared" si="78"/>
        <v>||||||</v>
      </c>
      <c r="B1157" s="23" t="str">
        <f t="shared" si="79"/>
        <v>||||</v>
      </c>
      <c r="C1157" s="28" t="str">
        <f t="shared" si="80"/>
        <v>|</v>
      </c>
      <c r="D1157" s="10"/>
      <c r="E1157" s="10"/>
      <c r="F1157" s="36"/>
      <c r="G1157" s="10"/>
      <c r="H1157" s="10"/>
      <c r="I1157" s="36"/>
      <c r="J1157" s="10"/>
      <c r="K1157" s="10"/>
      <c r="L1157" s="10"/>
      <c r="M1157" s="11"/>
      <c r="N1157" s="10"/>
      <c r="O1157" s="11"/>
      <c r="P1157" s="9"/>
      <c r="Q1157" s="10"/>
      <c r="R1157" s="3"/>
      <c r="S1157" s="3"/>
      <c r="T1157" s="3"/>
      <c r="U1157" s="33"/>
      <c r="V1157" s="9"/>
      <c r="W1157" s="13"/>
      <c r="X1157" s="10"/>
      <c r="Y1157" s="4"/>
      <c r="Z1157" s="4"/>
      <c r="AA1157" s="4"/>
      <c r="AB1157" s="4"/>
      <c r="AC1157" s="3"/>
      <c r="AD1157" s="29"/>
    </row>
    <row r="1158" spans="1:30" ht="24.95" customHeight="1" x14ac:dyDescent="0.2">
      <c r="A1158" s="23" t="str">
        <f t="shared" si="78"/>
        <v>||||||</v>
      </c>
      <c r="B1158" s="23" t="str">
        <f t="shared" si="79"/>
        <v>||||</v>
      </c>
      <c r="C1158" s="28" t="str">
        <f t="shared" si="80"/>
        <v>|</v>
      </c>
      <c r="D1158" s="10"/>
      <c r="E1158" s="10"/>
      <c r="F1158" s="36"/>
      <c r="G1158" s="10"/>
      <c r="H1158" s="10"/>
      <c r="I1158" s="36"/>
      <c r="J1158" s="10"/>
      <c r="K1158" s="10"/>
      <c r="L1158" s="10"/>
      <c r="M1158" s="11"/>
      <c r="N1158" s="10"/>
      <c r="O1158" s="11"/>
      <c r="P1158" s="9"/>
      <c r="Q1158" s="10"/>
      <c r="R1158" s="3"/>
      <c r="S1158" s="3"/>
      <c r="T1158" s="3"/>
      <c r="U1158" s="33"/>
      <c r="V1158" s="9"/>
      <c r="W1158" s="13"/>
      <c r="X1158" s="10"/>
      <c r="Y1158" s="4"/>
      <c r="Z1158" s="4"/>
      <c r="AA1158" s="4"/>
      <c r="AB1158" s="4"/>
      <c r="AC1158" s="3"/>
      <c r="AD1158" s="29"/>
    </row>
    <row r="1159" spans="1:30" ht="24.95" customHeight="1" x14ac:dyDescent="0.2">
      <c r="A1159" s="23" t="str">
        <f t="shared" si="78"/>
        <v>||||||</v>
      </c>
      <c r="B1159" s="23" t="str">
        <f t="shared" si="79"/>
        <v>||||</v>
      </c>
      <c r="C1159" s="28" t="str">
        <f t="shared" si="80"/>
        <v>|</v>
      </c>
      <c r="D1159" s="10"/>
      <c r="E1159" s="10"/>
      <c r="F1159" s="36"/>
      <c r="G1159" s="10"/>
      <c r="H1159" s="10"/>
      <c r="I1159" s="36"/>
      <c r="J1159" s="10"/>
      <c r="K1159" s="10"/>
      <c r="L1159" s="10"/>
      <c r="M1159" s="11"/>
      <c r="N1159" s="10"/>
      <c r="O1159" s="11"/>
      <c r="P1159" s="9"/>
      <c r="Q1159" s="10"/>
      <c r="R1159" s="3"/>
      <c r="S1159" s="3"/>
      <c r="T1159" s="3"/>
      <c r="U1159" s="33"/>
      <c r="V1159" s="9"/>
      <c r="W1159" s="13"/>
      <c r="X1159" s="10"/>
      <c r="Y1159" s="4"/>
      <c r="Z1159" s="4"/>
      <c r="AA1159" s="4"/>
      <c r="AB1159" s="4"/>
      <c r="AC1159" s="3"/>
      <c r="AD1159" s="29"/>
    </row>
    <row r="1160" spans="1:30" ht="24.95" customHeight="1" x14ac:dyDescent="0.2">
      <c r="A1160" s="23" t="str">
        <f t="shared" si="78"/>
        <v>||||||</v>
      </c>
      <c r="B1160" s="23" t="str">
        <f t="shared" si="79"/>
        <v>||||</v>
      </c>
      <c r="C1160" s="28" t="str">
        <f t="shared" si="80"/>
        <v>|</v>
      </c>
      <c r="D1160" s="10"/>
      <c r="E1160" s="10"/>
      <c r="F1160" s="36"/>
      <c r="G1160" s="10"/>
      <c r="H1160" s="10"/>
      <c r="I1160" s="36"/>
      <c r="J1160" s="10"/>
      <c r="K1160" s="10"/>
      <c r="L1160" s="10"/>
      <c r="M1160" s="11"/>
      <c r="N1160" s="10"/>
      <c r="O1160" s="11"/>
      <c r="P1160" s="9"/>
      <c r="Q1160" s="10"/>
      <c r="R1160" s="3"/>
      <c r="S1160" s="3"/>
      <c r="T1160" s="3"/>
      <c r="U1160" s="33"/>
      <c r="V1160" s="9"/>
      <c r="W1160" s="13"/>
      <c r="X1160" s="10"/>
      <c r="Y1160" s="4"/>
      <c r="Z1160" s="4"/>
      <c r="AA1160" s="4"/>
      <c r="AB1160" s="4"/>
      <c r="AC1160" s="3"/>
      <c r="AD1160" s="29"/>
    </row>
    <row r="1161" spans="1:30" ht="24.95" customHeight="1" x14ac:dyDescent="0.2">
      <c r="A1161" s="23" t="str">
        <f t="shared" si="78"/>
        <v>||||||</v>
      </c>
      <c r="B1161" s="23" t="str">
        <f t="shared" si="79"/>
        <v>||||</v>
      </c>
      <c r="C1161" s="28" t="str">
        <f t="shared" si="80"/>
        <v>|</v>
      </c>
      <c r="D1161" s="10"/>
      <c r="E1161" s="10"/>
      <c r="F1161" s="36"/>
      <c r="G1161" s="10"/>
      <c r="H1161" s="10"/>
      <c r="I1161" s="36"/>
      <c r="J1161" s="10"/>
      <c r="K1161" s="10"/>
      <c r="L1161" s="10"/>
      <c r="M1161" s="11"/>
      <c r="N1161" s="10"/>
      <c r="O1161" s="11"/>
      <c r="P1161" s="9"/>
      <c r="Q1161" s="10"/>
      <c r="R1161" s="3"/>
      <c r="S1161" s="3"/>
      <c r="T1161" s="3"/>
      <c r="U1161" s="33"/>
      <c r="V1161" s="9"/>
      <c r="W1161" s="13"/>
      <c r="X1161" s="10"/>
      <c r="Y1161" s="4"/>
      <c r="Z1161" s="4"/>
      <c r="AA1161" s="4"/>
      <c r="AB1161" s="4"/>
      <c r="AC1161" s="3"/>
      <c r="AD1161" s="29"/>
    </row>
    <row r="1162" spans="1:30" ht="24.95" customHeight="1" x14ac:dyDescent="0.2">
      <c r="A1162" s="23" t="str">
        <f t="shared" si="78"/>
        <v>||||||</v>
      </c>
      <c r="B1162" s="23" t="str">
        <f t="shared" si="79"/>
        <v>||||</v>
      </c>
      <c r="C1162" s="28" t="str">
        <f t="shared" si="80"/>
        <v>|</v>
      </c>
      <c r="D1162" s="10"/>
      <c r="E1162" s="10"/>
      <c r="F1162" s="36"/>
      <c r="G1162" s="10"/>
      <c r="H1162" s="10"/>
      <c r="I1162" s="36"/>
      <c r="J1162" s="10"/>
      <c r="K1162" s="10"/>
      <c r="L1162" s="10"/>
      <c r="M1162" s="11"/>
      <c r="N1162" s="10"/>
      <c r="O1162" s="11"/>
      <c r="P1162" s="9"/>
      <c r="Q1162" s="10"/>
      <c r="R1162" s="3"/>
      <c r="S1162" s="3"/>
      <c r="T1162" s="3"/>
      <c r="U1162" s="33"/>
      <c r="V1162" s="9"/>
      <c r="W1162" s="13"/>
      <c r="X1162" s="10"/>
      <c r="Y1162" s="4"/>
      <c r="Z1162" s="4"/>
      <c r="AA1162" s="4"/>
      <c r="AB1162" s="4"/>
      <c r="AC1162" s="3"/>
      <c r="AD1162" s="29"/>
    </row>
    <row r="1163" spans="1:30" ht="24.95" customHeight="1" x14ac:dyDescent="0.2">
      <c r="A1163" s="23" t="str">
        <f t="shared" si="78"/>
        <v>||||||</v>
      </c>
      <c r="B1163" s="23" t="str">
        <f t="shared" si="79"/>
        <v>||||</v>
      </c>
      <c r="C1163" s="28" t="str">
        <f t="shared" si="80"/>
        <v>|</v>
      </c>
      <c r="D1163" s="10"/>
      <c r="E1163" s="10"/>
      <c r="F1163" s="36"/>
      <c r="G1163" s="10"/>
      <c r="H1163" s="10"/>
      <c r="I1163" s="36"/>
      <c r="J1163" s="10"/>
      <c r="K1163" s="10"/>
      <c r="L1163" s="10"/>
      <c r="M1163" s="11"/>
      <c r="N1163" s="10"/>
      <c r="O1163" s="11"/>
      <c r="P1163" s="9"/>
      <c r="Q1163" s="10"/>
      <c r="R1163" s="3"/>
      <c r="S1163" s="3"/>
      <c r="T1163" s="3"/>
      <c r="U1163" s="33"/>
      <c r="V1163" s="9"/>
      <c r="W1163" s="13"/>
      <c r="X1163" s="10"/>
      <c r="Y1163" s="4"/>
      <c r="Z1163" s="4"/>
      <c r="AA1163" s="4"/>
      <c r="AB1163" s="4"/>
      <c r="AC1163" s="3"/>
      <c r="AD1163" s="29"/>
    </row>
    <row r="1164" spans="1:30" ht="24.95" customHeight="1" x14ac:dyDescent="0.2">
      <c r="A1164" s="23" t="str">
        <f t="shared" si="78"/>
        <v>||||||</v>
      </c>
      <c r="B1164" s="23" t="str">
        <f t="shared" si="79"/>
        <v>||||</v>
      </c>
      <c r="C1164" s="28" t="str">
        <f t="shared" si="80"/>
        <v>|</v>
      </c>
      <c r="D1164" s="10"/>
      <c r="E1164" s="10"/>
      <c r="F1164" s="36"/>
      <c r="G1164" s="10"/>
      <c r="H1164" s="10"/>
      <c r="I1164" s="36"/>
      <c r="J1164" s="10"/>
      <c r="K1164" s="10"/>
      <c r="L1164" s="10"/>
      <c r="M1164" s="11"/>
      <c r="N1164" s="10"/>
      <c r="O1164" s="11"/>
      <c r="P1164" s="9"/>
      <c r="Q1164" s="10"/>
      <c r="R1164" s="3"/>
      <c r="S1164" s="3"/>
      <c r="T1164" s="3"/>
      <c r="U1164" s="33"/>
      <c r="V1164" s="9"/>
      <c r="W1164" s="13"/>
      <c r="X1164" s="10"/>
      <c r="Y1164" s="4"/>
      <c r="Z1164" s="4"/>
      <c r="AA1164" s="4"/>
      <c r="AB1164" s="4"/>
      <c r="AC1164" s="3"/>
      <c r="AD1164" s="29"/>
    </row>
    <row r="1165" spans="1:30" ht="24.95" customHeight="1" x14ac:dyDescent="0.2">
      <c r="A1165" s="23" t="str">
        <f t="shared" si="78"/>
        <v>||||||</v>
      </c>
      <c r="B1165" s="23" t="str">
        <f t="shared" si="79"/>
        <v>||||</v>
      </c>
      <c r="C1165" s="28" t="str">
        <f t="shared" si="80"/>
        <v>|</v>
      </c>
      <c r="D1165" s="10"/>
      <c r="E1165" s="10"/>
      <c r="F1165" s="36"/>
      <c r="G1165" s="10"/>
      <c r="H1165" s="10"/>
      <c r="I1165" s="36"/>
      <c r="J1165" s="10"/>
      <c r="K1165" s="10"/>
      <c r="L1165" s="10"/>
      <c r="M1165" s="11"/>
      <c r="N1165" s="10"/>
      <c r="O1165" s="11"/>
      <c r="P1165" s="9"/>
      <c r="Q1165" s="10"/>
      <c r="R1165" s="3"/>
      <c r="S1165" s="3"/>
      <c r="T1165" s="3"/>
      <c r="U1165" s="33"/>
      <c r="V1165" s="9"/>
      <c r="W1165" s="13"/>
      <c r="X1165" s="10"/>
      <c r="Y1165" s="4"/>
      <c r="Z1165" s="4"/>
      <c r="AA1165" s="4"/>
      <c r="AB1165" s="4"/>
      <c r="AC1165" s="3"/>
      <c r="AD1165" s="29"/>
    </row>
    <row r="1166" spans="1:30" ht="24.95" customHeight="1" x14ac:dyDescent="0.2">
      <c r="A1166" s="23" t="str">
        <f t="shared" si="78"/>
        <v>||||||</v>
      </c>
      <c r="B1166" s="23" t="str">
        <f t="shared" si="79"/>
        <v>||||</v>
      </c>
      <c r="C1166" s="28" t="str">
        <f t="shared" si="80"/>
        <v>|</v>
      </c>
      <c r="D1166" s="10"/>
      <c r="E1166" s="10"/>
      <c r="F1166" s="36"/>
      <c r="G1166" s="10"/>
      <c r="H1166" s="10"/>
      <c r="I1166" s="36"/>
      <c r="J1166" s="10"/>
      <c r="K1166" s="10"/>
      <c r="L1166" s="10"/>
      <c r="M1166" s="11"/>
      <c r="N1166" s="10"/>
      <c r="O1166" s="11"/>
      <c r="P1166" s="9"/>
      <c r="Q1166" s="10"/>
      <c r="R1166" s="3"/>
      <c r="S1166" s="3"/>
      <c r="T1166" s="3"/>
      <c r="U1166" s="33"/>
      <c r="V1166" s="9"/>
      <c r="W1166" s="13"/>
      <c r="X1166" s="10"/>
      <c r="Y1166" s="4"/>
      <c r="Z1166" s="4"/>
      <c r="AA1166" s="4"/>
      <c r="AB1166" s="4"/>
      <c r="AC1166" s="3"/>
      <c r="AD1166" s="29"/>
    </row>
    <row r="1167" spans="1:30" ht="24.95" customHeight="1" x14ac:dyDescent="0.2">
      <c r="A1167" s="23" t="str">
        <f t="shared" si="78"/>
        <v>||||||</v>
      </c>
      <c r="B1167" s="23" t="str">
        <f t="shared" si="79"/>
        <v>||||</v>
      </c>
      <c r="C1167" s="28" t="str">
        <f t="shared" si="80"/>
        <v>|</v>
      </c>
      <c r="D1167" s="10"/>
      <c r="E1167" s="10"/>
      <c r="F1167" s="36"/>
      <c r="G1167" s="10"/>
      <c r="H1167" s="10"/>
      <c r="I1167" s="36"/>
      <c r="J1167" s="10"/>
      <c r="K1167" s="10"/>
      <c r="L1167" s="10"/>
      <c r="M1167" s="11"/>
      <c r="N1167" s="10"/>
      <c r="O1167" s="11"/>
      <c r="P1167" s="9"/>
      <c r="Q1167" s="10"/>
      <c r="R1167" s="3"/>
      <c r="S1167" s="3"/>
      <c r="T1167" s="3"/>
      <c r="U1167" s="33"/>
      <c r="V1167" s="9"/>
      <c r="W1167" s="13"/>
      <c r="X1167" s="10"/>
      <c r="Y1167" s="4"/>
      <c r="Z1167" s="4"/>
      <c r="AA1167" s="4"/>
      <c r="AB1167" s="4"/>
      <c r="AC1167" s="3"/>
      <c r="AD1167" s="29"/>
    </row>
    <row r="1168" spans="1:30" ht="24.95" customHeight="1" x14ac:dyDescent="0.2">
      <c r="A1168" s="23" t="str">
        <f t="shared" si="78"/>
        <v>||||||</v>
      </c>
      <c r="B1168" s="23" t="str">
        <f t="shared" si="79"/>
        <v>||||</v>
      </c>
      <c r="C1168" s="28" t="str">
        <f t="shared" si="80"/>
        <v>|</v>
      </c>
      <c r="D1168" s="10"/>
      <c r="E1168" s="10"/>
      <c r="F1168" s="36"/>
      <c r="G1168" s="10"/>
      <c r="H1168" s="10"/>
      <c r="I1168" s="36"/>
      <c r="J1168" s="10"/>
      <c r="K1168" s="10"/>
      <c r="L1168" s="10"/>
      <c r="M1168" s="11"/>
      <c r="N1168" s="10"/>
      <c r="O1168" s="11"/>
      <c r="P1168" s="9"/>
      <c r="Q1168" s="10"/>
      <c r="R1168" s="3"/>
      <c r="S1168" s="3"/>
      <c r="T1168" s="3"/>
      <c r="U1168" s="33"/>
      <c r="V1168" s="9"/>
      <c r="W1168" s="13"/>
      <c r="X1168" s="10"/>
      <c r="Y1168" s="4"/>
      <c r="Z1168" s="4"/>
      <c r="AA1168" s="4"/>
      <c r="AB1168" s="4"/>
      <c r="AC1168" s="3"/>
      <c r="AD1168" s="29"/>
    </row>
    <row r="1169" spans="1:30" ht="24.95" customHeight="1" x14ac:dyDescent="0.2">
      <c r="A1169" s="23" t="str">
        <f t="shared" si="78"/>
        <v>||||||</v>
      </c>
      <c r="B1169" s="23" t="str">
        <f t="shared" si="79"/>
        <v>||||</v>
      </c>
      <c r="C1169" s="28" t="str">
        <f t="shared" si="80"/>
        <v>|</v>
      </c>
      <c r="D1169" s="10"/>
      <c r="E1169" s="10"/>
      <c r="F1169" s="36"/>
      <c r="G1169" s="10"/>
      <c r="H1169" s="10"/>
      <c r="I1169" s="36"/>
      <c r="J1169" s="10"/>
      <c r="K1169" s="10"/>
      <c r="L1169" s="10"/>
      <c r="M1169" s="11"/>
      <c r="N1169" s="10"/>
      <c r="O1169" s="11"/>
      <c r="P1169" s="9"/>
      <c r="Q1169" s="10"/>
      <c r="R1169" s="3"/>
      <c r="S1169" s="3"/>
      <c r="T1169" s="3"/>
      <c r="U1169" s="33"/>
      <c r="V1169" s="9"/>
      <c r="W1169" s="13"/>
      <c r="X1169" s="10"/>
      <c r="Y1169" s="4"/>
      <c r="Z1169" s="4"/>
      <c r="AA1169" s="4"/>
      <c r="AB1169" s="4"/>
      <c r="AC1169" s="3"/>
      <c r="AD1169" s="29"/>
    </row>
    <row r="1170" spans="1:30" ht="24.95" customHeight="1" x14ac:dyDescent="0.2">
      <c r="A1170" s="23" t="str">
        <f t="shared" si="78"/>
        <v>||||||</v>
      </c>
      <c r="B1170" s="23" t="str">
        <f t="shared" si="79"/>
        <v>||||</v>
      </c>
      <c r="C1170" s="28" t="str">
        <f t="shared" si="80"/>
        <v>|</v>
      </c>
      <c r="D1170" s="10"/>
      <c r="E1170" s="10"/>
      <c r="F1170" s="36"/>
      <c r="G1170" s="10"/>
      <c r="H1170" s="10"/>
      <c r="I1170" s="36"/>
      <c r="J1170" s="10"/>
      <c r="K1170" s="10"/>
      <c r="L1170" s="10"/>
      <c r="M1170" s="11"/>
      <c r="N1170" s="10"/>
      <c r="O1170" s="11"/>
      <c r="P1170" s="9"/>
      <c r="Q1170" s="10"/>
      <c r="R1170" s="3"/>
      <c r="S1170" s="3"/>
      <c r="T1170" s="3"/>
      <c r="U1170" s="33"/>
      <c r="V1170" s="9"/>
      <c r="W1170" s="13"/>
      <c r="X1170" s="10"/>
      <c r="Y1170" s="4"/>
      <c r="Z1170" s="4"/>
      <c r="AA1170" s="4"/>
      <c r="AB1170" s="4"/>
      <c r="AC1170" s="3"/>
      <c r="AD1170" s="29"/>
    </row>
    <row r="1171" spans="1:30" ht="24.95" customHeight="1" x14ac:dyDescent="0.2">
      <c r="A1171" s="23" t="str">
        <f t="shared" si="78"/>
        <v>||||||</v>
      </c>
      <c r="B1171" s="23" t="str">
        <f t="shared" si="79"/>
        <v>||||</v>
      </c>
      <c r="C1171" s="28" t="str">
        <f t="shared" si="80"/>
        <v>|</v>
      </c>
      <c r="D1171" s="10"/>
      <c r="E1171" s="10"/>
      <c r="F1171" s="36"/>
      <c r="G1171" s="10"/>
      <c r="H1171" s="10"/>
      <c r="I1171" s="36"/>
      <c r="J1171" s="10"/>
      <c r="K1171" s="10"/>
      <c r="L1171" s="10"/>
      <c r="M1171" s="11"/>
      <c r="N1171" s="10"/>
      <c r="O1171" s="11"/>
      <c r="P1171" s="9"/>
      <c r="Q1171" s="10"/>
      <c r="R1171" s="3"/>
      <c r="S1171" s="3"/>
      <c r="T1171" s="3"/>
      <c r="U1171" s="33"/>
      <c r="V1171" s="9"/>
      <c r="W1171" s="13"/>
      <c r="X1171" s="10"/>
      <c r="Y1171" s="4"/>
      <c r="Z1171" s="4"/>
      <c r="AA1171" s="4"/>
      <c r="AB1171" s="4"/>
      <c r="AC1171" s="3"/>
      <c r="AD1171" s="29"/>
    </row>
    <row r="1172" spans="1:30" ht="24.95" customHeight="1" x14ac:dyDescent="0.2">
      <c r="A1172" s="23" t="str">
        <f t="shared" si="78"/>
        <v>||||||</v>
      </c>
      <c r="B1172" s="23" t="str">
        <f t="shared" si="79"/>
        <v>||||</v>
      </c>
      <c r="C1172" s="28" t="str">
        <f t="shared" si="80"/>
        <v>|</v>
      </c>
      <c r="D1172" s="10"/>
      <c r="E1172" s="10"/>
      <c r="F1172" s="36"/>
      <c r="G1172" s="10"/>
      <c r="H1172" s="10"/>
      <c r="I1172" s="36"/>
      <c r="J1172" s="10"/>
      <c r="K1172" s="10"/>
      <c r="L1172" s="10"/>
      <c r="M1172" s="11"/>
      <c r="N1172" s="10"/>
      <c r="O1172" s="11"/>
      <c r="P1172" s="9"/>
      <c r="Q1172" s="10"/>
      <c r="R1172" s="3"/>
      <c r="S1172" s="3"/>
      <c r="T1172" s="3"/>
      <c r="U1172" s="33"/>
      <c r="V1172" s="9"/>
      <c r="W1172" s="13"/>
      <c r="X1172" s="10"/>
      <c r="Y1172" s="4"/>
      <c r="Z1172" s="4"/>
      <c r="AA1172" s="4"/>
      <c r="AB1172" s="4"/>
      <c r="AC1172" s="3"/>
      <c r="AD1172" s="29"/>
    </row>
    <row r="1173" spans="1:30" ht="24.95" customHeight="1" x14ac:dyDescent="0.2">
      <c r="A1173" s="23" t="str">
        <f t="shared" si="78"/>
        <v>||||||</v>
      </c>
      <c r="B1173" s="23" t="str">
        <f t="shared" si="79"/>
        <v>||||</v>
      </c>
      <c r="C1173" s="28" t="str">
        <f t="shared" si="80"/>
        <v>|</v>
      </c>
      <c r="D1173" s="10"/>
      <c r="E1173" s="10"/>
      <c r="F1173" s="36"/>
      <c r="G1173" s="10"/>
      <c r="H1173" s="10"/>
      <c r="I1173" s="36"/>
      <c r="J1173" s="10"/>
      <c r="K1173" s="10"/>
      <c r="L1173" s="10"/>
      <c r="M1173" s="11"/>
      <c r="N1173" s="10"/>
      <c r="O1173" s="11"/>
      <c r="P1173" s="9"/>
      <c r="Q1173" s="10"/>
      <c r="R1173" s="3"/>
      <c r="S1173" s="3"/>
      <c r="T1173" s="3"/>
      <c r="U1173" s="33"/>
      <c r="V1173" s="9"/>
      <c r="W1173" s="13"/>
      <c r="X1173" s="10"/>
      <c r="Y1173" s="4"/>
      <c r="Z1173" s="4"/>
      <c r="AA1173" s="4"/>
      <c r="AB1173" s="4"/>
      <c r="AC1173" s="3"/>
      <c r="AD1173" s="29"/>
    </row>
    <row r="1174" spans="1:30" ht="24.95" customHeight="1" x14ac:dyDescent="0.2">
      <c r="A1174" s="23" t="str">
        <f t="shared" si="78"/>
        <v>||||||</v>
      </c>
      <c r="B1174" s="23" t="str">
        <f t="shared" si="79"/>
        <v>||||</v>
      </c>
      <c r="C1174" s="28" t="str">
        <f t="shared" si="80"/>
        <v>|</v>
      </c>
      <c r="D1174" s="10"/>
      <c r="E1174" s="10"/>
      <c r="F1174" s="36"/>
      <c r="G1174" s="10"/>
      <c r="H1174" s="10"/>
      <c r="I1174" s="36"/>
      <c r="J1174" s="10"/>
      <c r="K1174" s="10"/>
      <c r="L1174" s="10"/>
      <c r="M1174" s="11"/>
      <c r="N1174" s="10"/>
      <c r="O1174" s="11"/>
      <c r="P1174" s="9"/>
      <c r="Q1174" s="10"/>
      <c r="R1174" s="3"/>
      <c r="S1174" s="3"/>
      <c r="T1174" s="3"/>
      <c r="U1174" s="33"/>
      <c r="V1174" s="9"/>
      <c r="W1174" s="13"/>
      <c r="X1174" s="10"/>
      <c r="Y1174" s="4"/>
      <c r="Z1174" s="4"/>
      <c r="AA1174" s="4"/>
      <c r="AB1174" s="4"/>
      <c r="AC1174" s="3"/>
      <c r="AD1174" s="29"/>
    </row>
    <row r="1175" spans="1:30" ht="24.95" customHeight="1" x14ac:dyDescent="0.2">
      <c r="A1175" s="23" t="str">
        <f t="shared" si="78"/>
        <v>||||||</v>
      </c>
      <c r="B1175" s="23" t="str">
        <f t="shared" si="79"/>
        <v>||||</v>
      </c>
      <c r="C1175" s="28" t="str">
        <f t="shared" si="80"/>
        <v>|</v>
      </c>
      <c r="D1175" s="10"/>
      <c r="E1175" s="10"/>
      <c r="F1175" s="36"/>
      <c r="G1175" s="10"/>
      <c r="H1175" s="10"/>
      <c r="I1175" s="36"/>
      <c r="J1175" s="10"/>
      <c r="K1175" s="10"/>
      <c r="L1175" s="10"/>
      <c r="M1175" s="11"/>
      <c r="N1175" s="10"/>
      <c r="O1175" s="11"/>
      <c r="P1175" s="9"/>
      <c r="Q1175" s="10"/>
      <c r="R1175" s="3"/>
      <c r="S1175" s="3"/>
      <c r="T1175" s="3"/>
      <c r="U1175" s="33"/>
      <c r="V1175" s="9"/>
      <c r="W1175" s="13"/>
      <c r="X1175" s="10"/>
      <c r="Y1175" s="4"/>
      <c r="Z1175" s="4"/>
      <c r="AA1175" s="4"/>
      <c r="AB1175" s="4"/>
      <c r="AC1175" s="3"/>
      <c r="AD1175" s="29"/>
    </row>
    <row r="1176" spans="1:30" ht="24.95" customHeight="1" x14ac:dyDescent="0.2">
      <c r="A1176" s="23" t="str">
        <f t="shared" si="78"/>
        <v>||||||</v>
      </c>
      <c r="B1176" s="23" t="str">
        <f t="shared" si="79"/>
        <v>||||</v>
      </c>
      <c r="C1176" s="28" t="str">
        <f t="shared" si="80"/>
        <v>|</v>
      </c>
      <c r="D1176" s="10"/>
      <c r="E1176" s="10"/>
      <c r="F1176" s="36"/>
      <c r="G1176" s="10"/>
      <c r="H1176" s="10"/>
      <c r="I1176" s="36"/>
      <c r="J1176" s="10"/>
      <c r="K1176" s="10"/>
      <c r="L1176" s="10"/>
      <c r="M1176" s="11"/>
      <c r="N1176" s="10"/>
      <c r="O1176" s="11"/>
      <c r="P1176" s="9"/>
      <c r="Q1176" s="10"/>
      <c r="R1176" s="3"/>
      <c r="S1176" s="3"/>
      <c r="T1176" s="3"/>
      <c r="U1176" s="33"/>
      <c r="V1176" s="9"/>
      <c r="W1176" s="13"/>
      <c r="X1176" s="10"/>
      <c r="Y1176" s="4"/>
      <c r="Z1176" s="4"/>
      <c r="AA1176" s="4"/>
      <c r="AB1176" s="4"/>
      <c r="AC1176" s="3"/>
      <c r="AD1176" s="29"/>
    </row>
    <row r="1177" spans="1:30" ht="24.95" customHeight="1" x14ac:dyDescent="0.2">
      <c r="A1177" s="23" t="str">
        <f t="shared" si="78"/>
        <v>||||||</v>
      </c>
      <c r="B1177" s="23" t="str">
        <f t="shared" si="79"/>
        <v>||||</v>
      </c>
      <c r="C1177" s="28" t="str">
        <f t="shared" si="80"/>
        <v>|</v>
      </c>
      <c r="D1177" s="10"/>
      <c r="E1177" s="10"/>
      <c r="F1177" s="36"/>
      <c r="G1177" s="10"/>
      <c r="H1177" s="10"/>
      <c r="I1177" s="36"/>
      <c r="J1177" s="10"/>
      <c r="K1177" s="10"/>
      <c r="L1177" s="10"/>
      <c r="M1177" s="11"/>
      <c r="N1177" s="10"/>
      <c r="O1177" s="11"/>
      <c r="P1177" s="9"/>
      <c r="Q1177" s="10"/>
      <c r="R1177" s="3"/>
      <c r="S1177" s="3"/>
      <c r="T1177" s="3"/>
      <c r="U1177" s="33"/>
      <c r="V1177" s="9"/>
      <c r="W1177" s="13"/>
      <c r="X1177" s="10"/>
      <c r="Y1177" s="4"/>
      <c r="Z1177" s="4"/>
      <c r="AA1177" s="4"/>
      <c r="AB1177" s="4"/>
      <c r="AC1177" s="3"/>
      <c r="AD1177" s="29"/>
    </row>
    <row r="1178" spans="1:30" ht="24.95" customHeight="1" x14ac:dyDescent="0.2">
      <c r="A1178" s="23" t="str">
        <f t="shared" si="78"/>
        <v>||||||</v>
      </c>
      <c r="B1178" s="23" t="str">
        <f t="shared" si="79"/>
        <v>||||</v>
      </c>
      <c r="C1178" s="28" t="str">
        <f t="shared" si="80"/>
        <v>|</v>
      </c>
      <c r="D1178" s="10"/>
      <c r="E1178" s="10"/>
      <c r="F1178" s="36"/>
      <c r="G1178" s="10"/>
      <c r="H1178" s="10"/>
      <c r="I1178" s="36"/>
      <c r="J1178" s="10"/>
      <c r="K1178" s="10"/>
      <c r="L1178" s="10"/>
      <c r="M1178" s="11"/>
      <c r="N1178" s="10"/>
      <c r="O1178" s="11"/>
      <c r="P1178" s="9"/>
      <c r="Q1178" s="10"/>
      <c r="R1178" s="3"/>
      <c r="S1178" s="3"/>
      <c r="T1178" s="3"/>
      <c r="U1178" s="33"/>
      <c r="V1178" s="9"/>
      <c r="W1178" s="13"/>
      <c r="X1178" s="10"/>
      <c r="Y1178" s="4"/>
      <c r="Z1178" s="4"/>
      <c r="AA1178" s="4"/>
      <c r="AB1178" s="4"/>
      <c r="AC1178" s="3"/>
      <c r="AD1178" s="29"/>
    </row>
    <row r="1179" spans="1:30" ht="24.95" customHeight="1" x14ac:dyDescent="0.2">
      <c r="A1179" s="23" t="str">
        <f t="shared" si="78"/>
        <v>||||||</v>
      </c>
      <c r="B1179" s="23" t="str">
        <f t="shared" si="79"/>
        <v>||||</v>
      </c>
      <c r="C1179" s="28" t="str">
        <f t="shared" si="80"/>
        <v>|</v>
      </c>
      <c r="D1179" s="10"/>
      <c r="E1179" s="10"/>
      <c r="F1179" s="36"/>
      <c r="G1179" s="10"/>
      <c r="H1179" s="10"/>
      <c r="I1179" s="36"/>
      <c r="J1179" s="10"/>
      <c r="K1179" s="10"/>
      <c r="L1179" s="10"/>
      <c r="M1179" s="11"/>
      <c r="N1179" s="10"/>
      <c r="O1179" s="11"/>
      <c r="P1179" s="9"/>
      <c r="Q1179" s="10"/>
      <c r="R1179" s="3"/>
      <c r="S1179" s="3"/>
      <c r="T1179" s="3"/>
      <c r="U1179" s="33"/>
      <c r="V1179" s="9"/>
      <c r="W1179" s="13"/>
      <c r="X1179" s="10"/>
      <c r="Y1179" s="4"/>
      <c r="Z1179" s="4"/>
      <c r="AA1179" s="4"/>
      <c r="AB1179" s="4"/>
      <c r="AC1179" s="3"/>
      <c r="AD1179" s="29"/>
    </row>
    <row r="1180" spans="1:30" ht="24.95" customHeight="1" x14ac:dyDescent="0.2">
      <c r="A1180" s="23" t="str">
        <f t="shared" si="78"/>
        <v>||||||</v>
      </c>
      <c r="B1180" s="23" t="str">
        <f t="shared" si="79"/>
        <v>||||</v>
      </c>
      <c r="C1180" s="28" t="str">
        <f t="shared" si="80"/>
        <v>|</v>
      </c>
      <c r="D1180" s="10"/>
      <c r="E1180" s="10"/>
      <c r="F1180" s="36"/>
      <c r="G1180" s="10"/>
      <c r="H1180" s="10"/>
      <c r="I1180" s="36"/>
      <c r="J1180" s="10"/>
      <c r="K1180" s="10"/>
      <c r="L1180" s="10"/>
      <c r="M1180" s="11"/>
      <c r="N1180" s="10"/>
      <c r="O1180" s="11"/>
      <c r="P1180" s="9"/>
      <c r="Q1180" s="10"/>
      <c r="R1180" s="3"/>
      <c r="S1180" s="3"/>
      <c r="T1180" s="3"/>
      <c r="U1180" s="33"/>
      <c r="V1180" s="9"/>
      <c r="W1180" s="13"/>
      <c r="X1180" s="10"/>
      <c r="Y1180" s="4"/>
      <c r="Z1180" s="4"/>
      <c r="AA1180" s="4"/>
      <c r="AB1180" s="4"/>
      <c r="AC1180" s="3"/>
      <c r="AD1180" s="29"/>
    </row>
    <row r="1181" spans="1:30" ht="24.95" customHeight="1" x14ac:dyDescent="0.2">
      <c r="A1181" s="23" t="str">
        <f t="shared" si="78"/>
        <v>||||||</v>
      </c>
      <c r="B1181" s="23" t="str">
        <f t="shared" si="79"/>
        <v>||||</v>
      </c>
      <c r="C1181" s="28" t="str">
        <f t="shared" si="80"/>
        <v>|</v>
      </c>
      <c r="D1181" s="10"/>
      <c r="E1181" s="10"/>
      <c r="F1181" s="36"/>
      <c r="G1181" s="10"/>
      <c r="H1181" s="10"/>
      <c r="I1181" s="36"/>
      <c r="J1181" s="10"/>
      <c r="K1181" s="10"/>
      <c r="L1181" s="10"/>
      <c r="M1181" s="11"/>
      <c r="N1181" s="10"/>
      <c r="O1181" s="11"/>
      <c r="P1181" s="9"/>
      <c r="Q1181" s="10"/>
      <c r="R1181" s="3"/>
      <c r="S1181" s="3"/>
      <c r="T1181" s="3"/>
      <c r="U1181" s="33"/>
      <c r="V1181" s="9"/>
      <c r="W1181" s="13"/>
      <c r="X1181" s="10"/>
      <c r="Y1181" s="4"/>
      <c r="Z1181" s="4"/>
      <c r="AA1181" s="4"/>
      <c r="AB1181" s="4"/>
      <c r="AC1181" s="3"/>
      <c r="AD1181" s="29"/>
    </row>
    <row r="1182" spans="1:30" ht="24.95" customHeight="1" x14ac:dyDescent="0.2">
      <c r="A1182" s="23" t="str">
        <f t="shared" si="78"/>
        <v>||||||</v>
      </c>
      <c r="B1182" s="23" t="str">
        <f t="shared" si="79"/>
        <v>||||</v>
      </c>
      <c r="C1182" s="28" t="str">
        <f t="shared" si="80"/>
        <v>|</v>
      </c>
      <c r="D1182" s="10"/>
      <c r="E1182" s="10"/>
      <c r="F1182" s="36"/>
      <c r="G1182" s="10"/>
      <c r="H1182" s="10"/>
      <c r="I1182" s="36"/>
      <c r="J1182" s="10"/>
      <c r="K1182" s="10"/>
      <c r="L1182" s="10"/>
      <c r="M1182" s="11"/>
      <c r="N1182" s="10"/>
      <c r="O1182" s="11"/>
      <c r="P1182" s="9"/>
      <c r="Q1182" s="10"/>
      <c r="R1182" s="3"/>
      <c r="S1182" s="3"/>
      <c r="T1182" s="3"/>
      <c r="U1182" s="33"/>
      <c r="V1182" s="9"/>
      <c r="W1182" s="13"/>
      <c r="X1182" s="10"/>
      <c r="Y1182" s="4"/>
      <c r="Z1182" s="4"/>
      <c r="AA1182" s="4"/>
      <c r="AB1182" s="4"/>
      <c r="AC1182" s="3"/>
      <c r="AD1182" s="29"/>
    </row>
    <row r="1183" spans="1:30" ht="24.95" customHeight="1" x14ac:dyDescent="0.2">
      <c r="A1183" s="23" t="str">
        <f t="shared" si="78"/>
        <v>||||||</v>
      </c>
      <c r="B1183" s="23" t="str">
        <f t="shared" si="79"/>
        <v>||||</v>
      </c>
      <c r="C1183" s="28" t="str">
        <f t="shared" si="80"/>
        <v>|</v>
      </c>
      <c r="D1183" s="10"/>
      <c r="E1183" s="10"/>
      <c r="F1183" s="36"/>
      <c r="G1183" s="10"/>
      <c r="H1183" s="10"/>
      <c r="I1183" s="36"/>
      <c r="J1183" s="10"/>
      <c r="K1183" s="10"/>
      <c r="L1183" s="10"/>
      <c r="M1183" s="11"/>
      <c r="N1183" s="10"/>
      <c r="O1183" s="11"/>
      <c r="P1183" s="9"/>
      <c r="Q1183" s="10"/>
      <c r="R1183" s="3"/>
      <c r="S1183" s="3"/>
      <c r="T1183" s="3"/>
      <c r="U1183" s="33"/>
      <c r="V1183" s="9"/>
      <c r="W1183" s="13"/>
      <c r="X1183" s="10"/>
      <c r="Y1183" s="4"/>
      <c r="Z1183" s="4"/>
      <c r="AA1183" s="4"/>
      <c r="AB1183" s="4"/>
      <c r="AC1183" s="3"/>
      <c r="AD1183" s="29"/>
    </row>
    <row r="1184" spans="1:30" ht="24.95" customHeight="1" x14ac:dyDescent="0.2">
      <c r="A1184" s="23" t="str">
        <f t="shared" si="78"/>
        <v>||||||</v>
      </c>
      <c r="B1184" s="23" t="str">
        <f t="shared" si="79"/>
        <v>||||</v>
      </c>
      <c r="C1184" s="28" t="str">
        <f t="shared" si="80"/>
        <v>|</v>
      </c>
      <c r="D1184" s="10"/>
      <c r="E1184" s="10"/>
      <c r="F1184" s="36"/>
      <c r="G1184" s="10"/>
      <c r="H1184" s="10"/>
      <c r="I1184" s="36"/>
      <c r="J1184" s="10"/>
      <c r="K1184" s="10"/>
      <c r="L1184" s="10"/>
      <c r="M1184" s="11"/>
      <c r="N1184" s="10"/>
      <c r="O1184" s="11"/>
      <c r="P1184" s="9"/>
      <c r="Q1184" s="10"/>
      <c r="R1184" s="3"/>
      <c r="S1184" s="3"/>
      <c r="T1184" s="3"/>
      <c r="U1184" s="33"/>
      <c r="V1184" s="9"/>
      <c r="W1184" s="13"/>
      <c r="X1184" s="10"/>
      <c r="Y1184" s="4"/>
      <c r="Z1184" s="4"/>
      <c r="AA1184" s="4"/>
      <c r="AB1184" s="4"/>
      <c r="AC1184" s="3"/>
      <c r="AD1184" s="29"/>
    </row>
    <row r="1185" spans="1:30" ht="24.95" customHeight="1" x14ac:dyDescent="0.2">
      <c r="A1185" s="23" t="str">
        <f t="shared" si="78"/>
        <v>||||||</v>
      </c>
      <c r="B1185" s="23" t="str">
        <f t="shared" si="79"/>
        <v>||||</v>
      </c>
      <c r="C1185" s="28" t="str">
        <f t="shared" si="80"/>
        <v>|</v>
      </c>
      <c r="D1185" s="10"/>
      <c r="E1185" s="10"/>
      <c r="F1185" s="36"/>
      <c r="G1185" s="10"/>
      <c r="H1185" s="10"/>
      <c r="I1185" s="36"/>
      <c r="J1185" s="10"/>
      <c r="K1185" s="10"/>
      <c r="L1185" s="10"/>
      <c r="M1185" s="11"/>
      <c r="N1185" s="10"/>
      <c r="O1185" s="11"/>
      <c r="P1185" s="9"/>
      <c r="Q1185" s="10"/>
      <c r="R1185" s="3"/>
      <c r="S1185" s="3"/>
      <c r="T1185" s="3"/>
      <c r="U1185" s="33"/>
      <c r="V1185" s="9"/>
      <c r="W1185" s="13"/>
      <c r="X1185" s="10"/>
      <c r="Y1185" s="4"/>
      <c r="Z1185" s="4"/>
      <c r="AA1185" s="4"/>
      <c r="AB1185" s="4"/>
      <c r="AC1185" s="3"/>
      <c r="AD1185" s="29"/>
    </row>
    <row r="1186" spans="1:30" ht="24.95" customHeight="1" x14ac:dyDescent="0.2">
      <c r="A1186" s="23" t="str">
        <f t="shared" si="78"/>
        <v>||||||</v>
      </c>
      <c r="B1186" s="23" t="str">
        <f t="shared" si="79"/>
        <v>||||</v>
      </c>
      <c r="C1186" s="28" t="str">
        <f t="shared" si="80"/>
        <v>|</v>
      </c>
      <c r="D1186" s="10"/>
      <c r="E1186" s="10"/>
      <c r="F1186" s="36"/>
      <c r="G1186" s="10"/>
      <c r="H1186" s="10"/>
      <c r="I1186" s="36"/>
      <c r="J1186" s="10"/>
      <c r="K1186" s="10"/>
      <c r="L1186" s="10"/>
      <c r="M1186" s="11"/>
      <c r="N1186" s="10"/>
      <c r="O1186" s="11"/>
      <c r="P1186" s="9"/>
      <c r="Q1186" s="10"/>
      <c r="R1186" s="3"/>
      <c r="S1186" s="3"/>
      <c r="T1186" s="3"/>
      <c r="U1186" s="33"/>
      <c r="V1186" s="9"/>
      <c r="W1186" s="13"/>
      <c r="X1186" s="10"/>
      <c r="Y1186" s="4"/>
      <c r="Z1186" s="4"/>
      <c r="AA1186" s="4"/>
      <c r="AB1186" s="4"/>
      <c r="AC1186" s="3"/>
      <c r="AD1186" s="29"/>
    </row>
    <row r="1187" spans="1:30" ht="24.95" customHeight="1" x14ac:dyDescent="0.2">
      <c r="A1187" s="23" t="str">
        <f t="shared" si="78"/>
        <v>||||||</v>
      </c>
      <c r="B1187" s="23" t="str">
        <f t="shared" si="79"/>
        <v>||||</v>
      </c>
      <c r="C1187" s="28" t="str">
        <f t="shared" si="80"/>
        <v>|</v>
      </c>
      <c r="D1187" s="10"/>
      <c r="E1187" s="10"/>
      <c r="F1187" s="36"/>
      <c r="G1187" s="10"/>
      <c r="H1187" s="10"/>
      <c r="I1187" s="36"/>
      <c r="J1187" s="10"/>
      <c r="K1187" s="10"/>
      <c r="L1187" s="10"/>
      <c r="M1187" s="11"/>
      <c r="N1187" s="10"/>
      <c r="O1187" s="11"/>
      <c r="P1187" s="9"/>
      <c r="Q1187" s="10"/>
      <c r="R1187" s="3"/>
      <c r="S1187" s="3"/>
      <c r="T1187" s="3"/>
      <c r="U1187" s="33"/>
      <c r="V1187" s="9"/>
      <c r="W1187" s="13"/>
      <c r="X1187" s="10"/>
      <c r="Y1187" s="4"/>
      <c r="Z1187" s="4"/>
      <c r="AA1187" s="4"/>
      <c r="AB1187" s="4"/>
      <c r="AC1187" s="3"/>
      <c r="AD1187" s="29"/>
    </row>
    <row r="1188" spans="1:30" ht="24.95" customHeight="1" x14ac:dyDescent="0.2">
      <c r="A1188" s="23" t="str">
        <f t="shared" si="78"/>
        <v>||||||</v>
      </c>
      <c r="B1188" s="23" t="str">
        <f t="shared" si="79"/>
        <v>||||</v>
      </c>
      <c r="C1188" s="28" t="str">
        <f t="shared" si="80"/>
        <v>|</v>
      </c>
      <c r="D1188" s="10"/>
      <c r="E1188" s="10"/>
      <c r="F1188" s="36"/>
      <c r="G1188" s="10"/>
      <c r="H1188" s="10"/>
      <c r="I1188" s="36"/>
      <c r="J1188" s="10"/>
      <c r="K1188" s="10"/>
      <c r="L1188" s="10"/>
      <c r="M1188" s="11"/>
      <c r="N1188" s="10"/>
      <c r="O1188" s="11"/>
      <c r="P1188" s="9"/>
      <c r="Q1188" s="10"/>
      <c r="R1188" s="3"/>
      <c r="S1188" s="3"/>
      <c r="T1188" s="3"/>
      <c r="U1188" s="33"/>
      <c r="V1188" s="9"/>
      <c r="W1188" s="13"/>
      <c r="X1188" s="10"/>
      <c r="Y1188" s="4"/>
      <c r="Z1188" s="4"/>
      <c r="AA1188" s="4"/>
      <c r="AB1188" s="4"/>
      <c r="AC1188" s="3"/>
      <c r="AD1188" s="29"/>
    </row>
    <row r="1189" spans="1:30" ht="24.95" customHeight="1" x14ac:dyDescent="0.2">
      <c r="A1189" s="23" t="str">
        <f t="shared" si="78"/>
        <v>||||||</v>
      </c>
      <c r="B1189" s="23" t="str">
        <f t="shared" si="79"/>
        <v>||||</v>
      </c>
      <c r="C1189" s="28" t="str">
        <f t="shared" si="80"/>
        <v>|</v>
      </c>
      <c r="D1189" s="10"/>
      <c r="E1189" s="10"/>
      <c r="F1189" s="36"/>
      <c r="G1189" s="10"/>
      <c r="H1189" s="10"/>
      <c r="I1189" s="36"/>
      <c r="J1189" s="10"/>
      <c r="K1189" s="10"/>
      <c r="L1189" s="10"/>
      <c r="M1189" s="11"/>
      <c r="N1189" s="10"/>
      <c r="O1189" s="11"/>
      <c r="P1189" s="9"/>
      <c r="Q1189" s="10"/>
      <c r="R1189" s="3"/>
      <c r="S1189" s="3"/>
      <c r="T1189" s="3"/>
      <c r="U1189" s="33"/>
      <c r="V1189" s="9"/>
      <c r="W1189" s="13"/>
      <c r="X1189" s="10"/>
      <c r="Y1189" s="4"/>
      <c r="Z1189" s="4"/>
      <c r="AA1189" s="4"/>
      <c r="AB1189" s="4"/>
      <c r="AC1189" s="3"/>
      <c r="AD1189" s="29"/>
    </row>
    <row r="1190" spans="1:30" ht="24.95" customHeight="1" x14ac:dyDescent="0.2">
      <c r="A1190" s="23" t="str">
        <f t="shared" si="78"/>
        <v>||||||</v>
      </c>
      <c r="B1190" s="23" t="str">
        <f t="shared" si="79"/>
        <v>||||</v>
      </c>
      <c r="C1190" s="28" t="str">
        <f t="shared" si="80"/>
        <v>|</v>
      </c>
      <c r="D1190" s="10"/>
      <c r="E1190" s="10"/>
      <c r="F1190" s="36"/>
      <c r="G1190" s="10"/>
      <c r="H1190" s="10"/>
      <c r="I1190" s="36"/>
      <c r="J1190" s="10"/>
      <c r="K1190" s="10"/>
      <c r="L1190" s="10"/>
      <c r="M1190" s="11"/>
      <c r="N1190" s="10"/>
      <c r="O1190" s="11"/>
      <c r="P1190" s="9"/>
      <c r="Q1190" s="10"/>
      <c r="R1190" s="3"/>
      <c r="S1190" s="3"/>
      <c r="T1190" s="3"/>
      <c r="U1190" s="33"/>
      <c r="V1190" s="9"/>
      <c r="W1190" s="13"/>
      <c r="X1190" s="10"/>
      <c r="Y1190" s="4"/>
      <c r="Z1190" s="4"/>
      <c r="AA1190" s="4"/>
      <c r="AB1190" s="4"/>
      <c r="AC1190" s="3"/>
      <c r="AD1190" s="29"/>
    </row>
    <row r="1191" spans="1:30" ht="24.95" customHeight="1" x14ac:dyDescent="0.2">
      <c r="A1191" s="23" t="str">
        <f t="shared" si="78"/>
        <v>||||||</v>
      </c>
      <c r="B1191" s="23" t="str">
        <f t="shared" si="79"/>
        <v>||||</v>
      </c>
      <c r="C1191" s="28" t="str">
        <f t="shared" si="80"/>
        <v>|</v>
      </c>
      <c r="D1191" s="10"/>
      <c r="E1191" s="10"/>
      <c r="F1191" s="36"/>
      <c r="G1191" s="10"/>
      <c r="H1191" s="10"/>
      <c r="I1191" s="36"/>
      <c r="J1191" s="10"/>
      <c r="K1191" s="10"/>
      <c r="L1191" s="10"/>
      <c r="M1191" s="11"/>
      <c r="N1191" s="10"/>
      <c r="O1191" s="11"/>
      <c r="P1191" s="9"/>
      <c r="Q1191" s="10"/>
      <c r="R1191" s="3"/>
      <c r="S1191" s="3"/>
      <c r="T1191" s="3"/>
      <c r="U1191" s="33"/>
      <c r="V1191" s="9"/>
      <c r="W1191" s="13"/>
      <c r="X1191" s="10"/>
      <c r="Y1191" s="4"/>
      <c r="Z1191" s="4"/>
      <c r="AA1191" s="4"/>
      <c r="AB1191" s="4"/>
      <c r="AC1191" s="3"/>
      <c r="AD1191" s="29"/>
    </row>
    <row r="1192" spans="1:30" ht="24.95" customHeight="1" x14ac:dyDescent="0.2">
      <c r="A1192" s="23" t="str">
        <f t="shared" si="78"/>
        <v>||||||</v>
      </c>
      <c r="B1192" s="23" t="str">
        <f t="shared" si="79"/>
        <v>||||</v>
      </c>
      <c r="C1192" s="28" t="str">
        <f t="shared" si="80"/>
        <v>|</v>
      </c>
      <c r="D1192" s="10"/>
      <c r="E1192" s="10"/>
      <c r="F1192" s="36"/>
      <c r="G1192" s="10"/>
      <c r="H1192" s="10"/>
      <c r="I1192" s="36"/>
      <c r="J1192" s="10"/>
      <c r="K1192" s="10"/>
      <c r="L1192" s="10"/>
      <c r="M1192" s="11"/>
      <c r="N1192" s="10"/>
      <c r="O1192" s="11"/>
      <c r="P1192" s="9"/>
      <c r="Q1192" s="10"/>
      <c r="R1192" s="3"/>
      <c r="S1192" s="3"/>
      <c r="T1192" s="3"/>
      <c r="U1192" s="33"/>
      <c r="V1192" s="9"/>
      <c r="W1192" s="13"/>
      <c r="X1192" s="10"/>
      <c r="Y1192" s="4"/>
      <c r="Z1192" s="4"/>
      <c r="AA1192" s="4"/>
      <c r="AB1192" s="4"/>
      <c r="AC1192" s="3"/>
      <c r="AD1192" s="29"/>
    </row>
    <row r="1193" spans="1:30" ht="24.95" customHeight="1" x14ac:dyDescent="0.2">
      <c r="A1193" s="23" t="str">
        <f t="shared" si="78"/>
        <v>||||||</v>
      </c>
      <c r="B1193" s="23" t="str">
        <f t="shared" si="79"/>
        <v>||||</v>
      </c>
      <c r="C1193" s="28" t="str">
        <f t="shared" si="80"/>
        <v>|</v>
      </c>
      <c r="D1193" s="10"/>
      <c r="E1193" s="10"/>
      <c r="F1193" s="36"/>
      <c r="G1193" s="10"/>
      <c r="H1193" s="10"/>
      <c r="I1193" s="36"/>
      <c r="J1193" s="10"/>
      <c r="K1193" s="10"/>
      <c r="L1193" s="10"/>
      <c r="M1193" s="11"/>
      <c r="N1193" s="10"/>
      <c r="O1193" s="11"/>
      <c r="P1193" s="9"/>
      <c r="Q1193" s="10"/>
      <c r="R1193" s="3"/>
      <c r="S1193" s="3"/>
      <c r="T1193" s="3"/>
      <c r="U1193" s="33"/>
      <c r="V1193" s="9"/>
      <c r="W1193" s="13"/>
      <c r="X1193" s="10"/>
      <c r="Y1193" s="4"/>
      <c r="Z1193" s="4"/>
      <c r="AA1193" s="4"/>
      <c r="AB1193" s="4"/>
      <c r="AC1193" s="3"/>
      <c r="AD1193" s="29"/>
    </row>
    <row r="1194" spans="1:30" ht="24.95" customHeight="1" x14ac:dyDescent="0.2">
      <c r="A1194" s="23" t="str">
        <f t="shared" si="78"/>
        <v>||||||</v>
      </c>
      <c r="B1194" s="23" t="str">
        <f t="shared" si="79"/>
        <v>||||</v>
      </c>
      <c r="C1194" s="28" t="str">
        <f t="shared" si="80"/>
        <v>|</v>
      </c>
      <c r="D1194" s="10"/>
      <c r="E1194" s="10"/>
      <c r="F1194" s="36"/>
      <c r="G1194" s="10"/>
      <c r="H1194" s="10"/>
      <c r="I1194" s="36"/>
      <c r="J1194" s="10"/>
      <c r="K1194" s="10"/>
      <c r="L1194" s="10"/>
      <c r="M1194" s="11"/>
      <c r="N1194" s="10"/>
      <c r="O1194" s="11"/>
      <c r="P1194" s="9"/>
      <c r="Q1194" s="10"/>
      <c r="R1194" s="3"/>
      <c r="S1194" s="3"/>
      <c r="T1194" s="3"/>
      <c r="U1194" s="33"/>
      <c r="V1194" s="9"/>
      <c r="W1194" s="13"/>
      <c r="X1194" s="10"/>
      <c r="Y1194" s="4"/>
      <c r="Z1194" s="4"/>
      <c r="AA1194" s="4"/>
      <c r="AB1194" s="4"/>
      <c r="AC1194" s="3"/>
      <c r="AD1194" s="29"/>
    </row>
    <row r="1195" spans="1:30" ht="24.95" customHeight="1" x14ac:dyDescent="0.2">
      <c r="A1195" s="23" t="str">
        <f t="shared" si="78"/>
        <v>||||||</v>
      </c>
      <c r="B1195" s="23" t="str">
        <f t="shared" si="79"/>
        <v>||||</v>
      </c>
      <c r="C1195" s="28" t="str">
        <f t="shared" si="80"/>
        <v>|</v>
      </c>
      <c r="D1195" s="10"/>
      <c r="E1195" s="10"/>
      <c r="F1195" s="36"/>
      <c r="G1195" s="10"/>
      <c r="H1195" s="10"/>
      <c r="I1195" s="36"/>
      <c r="J1195" s="10"/>
      <c r="K1195" s="10"/>
      <c r="L1195" s="10"/>
      <c r="M1195" s="11"/>
      <c r="N1195" s="10"/>
      <c r="O1195" s="11"/>
      <c r="P1195" s="9"/>
      <c r="Q1195" s="10"/>
      <c r="R1195" s="3"/>
      <c r="S1195" s="3"/>
      <c r="T1195" s="3"/>
      <c r="U1195" s="33"/>
      <c r="V1195" s="9"/>
      <c r="W1195" s="13"/>
      <c r="X1195" s="10"/>
      <c r="Y1195" s="4"/>
      <c r="Z1195" s="4"/>
      <c r="AA1195" s="4"/>
      <c r="AB1195" s="4"/>
      <c r="AC1195" s="3"/>
      <c r="AD1195" s="29"/>
    </row>
    <row r="1196" spans="1:30" ht="24.95" customHeight="1" x14ac:dyDescent="0.2">
      <c r="A1196" s="23" t="str">
        <f t="shared" si="78"/>
        <v>||||||</v>
      </c>
      <c r="B1196" s="23" t="str">
        <f t="shared" si="79"/>
        <v>||||</v>
      </c>
      <c r="C1196" s="28" t="str">
        <f t="shared" si="80"/>
        <v>|</v>
      </c>
      <c r="D1196" s="10"/>
      <c r="E1196" s="10"/>
      <c r="F1196" s="36"/>
      <c r="G1196" s="10"/>
      <c r="H1196" s="10"/>
      <c r="I1196" s="36"/>
      <c r="J1196" s="10"/>
      <c r="K1196" s="10"/>
      <c r="L1196" s="10"/>
      <c r="M1196" s="11"/>
      <c r="N1196" s="10"/>
      <c r="O1196" s="11"/>
      <c r="P1196" s="9"/>
      <c r="Q1196" s="10"/>
      <c r="R1196" s="3"/>
      <c r="S1196" s="3"/>
      <c r="T1196" s="3"/>
      <c r="U1196" s="33"/>
      <c r="V1196" s="9"/>
      <c r="W1196" s="13"/>
      <c r="X1196" s="10"/>
      <c r="Y1196" s="4"/>
      <c r="Z1196" s="4"/>
      <c r="AA1196" s="4"/>
      <c r="AB1196" s="4"/>
      <c r="AC1196" s="3"/>
      <c r="AD1196" s="29"/>
    </row>
    <row r="1197" spans="1:30" ht="24.95" customHeight="1" x14ac:dyDescent="0.2">
      <c r="A1197" s="23" t="str">
        <f t="shared" si="78"/>
        <v>||||||</v>
      </c>
      <c r="B1197" s="23" t="str">
        <f t="shared" si="79"/>
        <v>||||</v>
      </c>
      <c r="C1197" s="28" t="str">
        <f t="shared" si="80"/>
        <v>|</v>
      </c>
      <c r="D1197" s="10"/>
      <c r="E1197" s="10"/>
      <c r="F1197" s="36"/>
      <c r="G1197" s="10"/>
      <c r="H1197" s="10"/>
      <c r="I1197" s="36"/>
      <c r="J1197" s="10"/>
      <c r="K1197" s="10"/>
      <c r="L1197" s="10"/>
      <c r="M1197" s="11"/>
      <c r="N1197" s="10"/>
      <c r="O1197" s="11"/>
      <c r="P1197" s="9"/>
      <c r="Q1197" s="10"/>
      <c r="R1197" s="3"/>
      <c r="S1197" s="3"/>
      <c r="T1197" s="3"/>
      <c r="U1197" s="33"/>
      <c r="V1197" s="9"/>
      <c r="W1197" s="13"/>
      <c r="X1197" s="10"/>
      <c r="Y1197" s="4"/>
      <c r="Z1197" s="4"/>
      <c r="AA1197" s="4"/>
      <c r="AB1197" s="4"/>
      <c r="AC1197" s="3"/>
      <c r="AD1197" s="29"/>
    </row>
    <row r="1198" spans="1:30" ht="24.95" customHeight="1" x14ac:dyDescent="0.2">
      <c r="A1198" s="23" t="str">
        <f t="shared" si="78"/>
        <v>||||||</v>
      </c>
      <c r="B1198" s="23" t="str">
        <f t="shared" si="79"/>
        <v>||||</v>
      </c>
      <c r="C1198" s="28" t="str">
        <f t="shared" si="80"/>
        <v>|</v>
      </c>
      <c r="D1198" s="10"/>
      <c r="E1198" s="10"/>
      <c r="F1198" s="36"/>
      <c r="G1198" s="10"/>
      <c r="H1198" s="10"/>
      <c r="I1198" s="36"/>
      <c r="J1198" s="10"/>
      <c r="K1198" s="10"/>
      <c r="L1198" s="10"/>
      <c r="M1198" s="11"/>
      <c r="N1198" s="10"/>
      <c r="O1198" s="11"/>
      <c r="P1198" s="9"/>
      <c r="Q1198" s="10"/>
      <c r="R1198" s="3"/>
      <c r="S1198" s="3"/>
      <c r="T1198" s="3"/>
      <c r="U1198" s="33"/>
      <c r="V1198" s="9"/>
      <c r="W1198" s="13"/>
      <c r="X1198" s="10"/>
      <c r="Y1198" s="4"/>
      <c r="Z1198" s="4"/>
      <c r="AA1198" s="4"/>
      <c r="AB1198" s="4"/>
      <c r="AC1198" s="3"/>
      <c r="AD1198" s="29"/>
    </row>
    <row r="1199" spans="1:30" ht="24.95" customHeight="1" x14ac:dyDescent="0.2">
      <c r="A1199" s="23" t="str">
        <f t="shared" si="78"/>
        <v>||||||</v>
      </c>
      <c r="B1199" s="23" t="str">
        <f t="shared" si="79"/>
        <v>||||</v>
      </c>
      <c r="C1199" s="28" t="str">
        <f t="shared" si="80"/>
        <v>|</v>
      </c>
      <c r="D1199" s="10"/>
      <c r="E1199" s="10"/>
      <c r="F1199" s="36"/>
      <c r="G1199" s="10"/>
      <c r="H1199" s="10"/>
      <c r="I1199" s="36"/>
      <c r="J1199" s="10"/>
      <c r="K1199" s="10"/>
      <c r="L1199" s="10"/>
      <c r="M1199" s="11"/>
      <c r="N1199" s="10"/>
      <c r="O1199" s="11"/>
      <c r="P1199" s="9"/>
      <c r="Q1199" s="10"/>
      <c r="R1199" s="3"/>
      <c r="S1199" s="3"/>
      <c r="T1199" s="3"/>
      <c r="U1199" s="33"/>
      <c r="V1199" s="9"/>
      <c r="W1199" s="13"/>
      <c r="X1199" s="10"/>
      <c r="Y1199" s="4"/>
      <c r="Z1199" s="4"/>
      <c r="AA1199" s="4"/>
      <c r="AB1199" s="4"/>
      <c r="AC1199" s="3"/>
      <c r="AD1199" s="29"/>
    </row>
    <row r="1200" spans="1:30" ht="24.95" customHeight="1" x14ac:dyDescent="0.2">
      <c r="A1200" s="23" t="str">
        <f t="shared" si="78"/>
        <v>||||||</v>
      </c>
      <c r="B1200" s="23" t="str">
        <f t="shared" si="79"/>
        <v>||||</v>
      </c>
      <c r="C1200" s="28" t="str">
        <f t="shared" si="80"/>
        <v>|</v>
      </c>
      <c r="D1200" s="10"/>
      <c r="E1200" s="10"/>
      <c r="F1200" s="36"/>
      <c r="G1200" s="10"/>
      <c r="H1200" s="10"/>
      <c r="I1200" s="36"/>
      <c r="J1200" s="10"/>
      <c r="K1200" s="10"/>
      <c r="L1200" s="10"/>
      <c r="M1200" s="11"/>
      <c r="N1200" s="10"/>
      <c r="O1200" s="11"/>
      <c r="P1200" s="9"/>
      <c r="Q1200" s="10"/>
      <c r="R1200" s="3"/>
      <c r="S1200" s="3"/>
      <c r="T1200" s="3"/>
      <c r="U1200" s="33"/>
      <c r="V1200" s="9"/>
      <c r="W1200" s="13"/>
      <c r="X1200" s="10"/>
      <c r="Y1200" s="4"/>
      <c r="Z1200" s="4"/>
      <c r="AA1200" s="4"/>
      <c r="AB1200" s="4"/>
      <c r="AC1200" s="3"/>
      <c r="AD1200" s="29"/>
    </row>
    <row r="1201" spans="1:30" ht="24.95" customHeight="1" x14ac:dyDescent="0.2">
      <c r="A1201" s="23" t="str">
        <f t="shared" si="78"/>
        <v>||||||</v>
      </c>
      <c r="B1201" s="23" t="str">
        <f t="shared" si="79"/>
        <v>||||</v>
      </c>
      <c r="C1201" s="28" t="str">
        <f t="shared" si="80"/>
        <v>|</v>
      </c>
      <c r="D1201" s="10"/>
      <c r="E1201" s="10"/>
      <c r="F1201" s="36"/>
      <c r="G1201" s="10"/>
      <c r="H1201" s="10"/>
      <c r="I1201" s="36"/>
      <c r="J1201" s="10"/>
      <c r="K1201" s="10"/>
      <c r="L1201" s="10"/>
      <c r="M1201" s="11"/>
      <c r="N1201" s="10"/>
      <c r="O1201" s="11"/>
      <c r="P1201" s="9"/>
      <c r="Q1201" s="10"/>
      <c r="R1201" s="3"/>
      <c r="S1201" s="3"/>
      <c r="T1201" s="3"/>
      <c r="U1201" s="33"/>
      <c r="V1201" s="9"/>
      <c r="W1201" s="13"/>
      <c r="X1201" s="10"/>
      <c r="Y1201" s="4"/>
      <c r="Z1201" s="4"/>
      <c r="AA1201" s="4"/>
      <c r="AB1201" s="4"/>
      <c r="AC1201" s="3"/>
      <c r="AD1201" s="29"/>
    </row>
    <row r="1202" spans="1:30" ht="24.95" customHeight="1" x14ac:dyDescent="0.2">
      <c r="A1202" s="23" t="str">
        <f t="shared" si="78"/>
        <v>||||||</v>
      </c>
      <c r="B1202" s="23" t="str">
        <f t="shared" si="79"/>
        <v>||||</v>
      </c>
      <c r="C1202" s="28" t="str">
        <f t="shared" si="80"/>
        <v>|</v>
      </c>
      <c r="D1202" s="10"/>
      <c r="E1202" s="10"/>
      <c r="F1202" s="36"/>
      <c r="G1202" s="10"/>
      <c r="H1202" s="10"/>
      <c r="I1202" s="36"/>
      <c r="J1202" s="10"/>
      <c r="K1202" s="10"/>
      <c r="L1202" s="10"/>
      <c r="M1202" s="11"/>
      <c r="N1202" s="10"/>
      <c r="O1202" s="11"/>
      <c r="P1202" s="9"/>
      <c r="Q1202" s="10"/>
      <c r="R1202" s="3"/>
      <c r="S1202" s="3"/>
      <c r="T1202" s="3"/>
      <c r="U1202" s="33"/>
      <c r="V1202" s="9"/>
      <c r="W1202" s="13"/>
      <c r="X1202" s="10"/>
      <c r="Y1202" s="4"/>
      <c r="Z1202" s="4"/>
      <c r="AA1202" s="4"/>
      <c r="AB1202" s="4"/>
      <c r="AC1202" s="3"/>
      <c r="AD1202" s="29"/>
    </row>
    <row r="1203" spans="1:30" ht="24.95" customHeight="1" x14ac:dyDescent="0.2">
      <c r="A1203" s="23" t="str">
        <f t="shared" si="78"/>
        <v>||||||</v>
      </c>
      <c r="B1203" s="23" t="str">
        <f t="shared" si="79"/>
        <v>||||</v>
      </c>
      <c r="C1203" s="28" t="str">
        <f t="shared" si="80"/>
        <v>|</v>
      </c>
      <c r="D1203" s="10"/>
      <c r="E1203" s="10"/>
      <c r="F1203" s="36"/>
      <c r="G1203" s="10"/>
      <c r="H1203" s="10"/>
      <c r="I1203" s="36"/>
      <c r="J1203" s="10"/>
      <c r="K1203" s="10"/>
      <c r="L1203" s="10"/>
      <c r="M1203" s="11"/>
      <c r="N1203" s="10"/>
      <c r="O1203" s="11"/>
      <c r="P1203" s="9"/>
      <c r="Q1203" s="10"/>
      <c r="R1203" s="3"/>
      <c r="S1203" s="3"/>
      <c r="T1203" s="3"/>
      <c r="U1203" s="33"/>
      <c r="V1203" s="9"/>
      <c r="W1203" s="13"/>
      <c r="X1203" s="10"/>
      <c r="Y1203" s="4"/>
      <c r="Z1203" s="4"/>
      <c r="AA1203" s="4"/>
      <c r="AB1203" s="4"/>
      <c r="AC1203" s="3"/>
      <c r="AD1203" s="29"/>
    </row>
    <row r="1204" spans="1:30" ht="24.95" customHeight="1" x14ac:dyDescent="0.2">
      <c r="A1204" s="23" t="str">
        <f t="shared" si="78"/>
        <v>||||||</v>
      </c>
      <c r="B1204" s="23" t="str">
        <f t="shared" si="79"/>
        <v>||||</v>
      </c>
      <c r="C1204" s="28" t="str">
        <f t="shared" si="80"/>
        <v>|</v>
      </c>
      <c r="D1204" s="10"/>
      <c r="E1204" s="10"/>
      <c r="F1204" s="36"/>
      <c r="G1204" s="10"/>
      <c r="H1204" s="10"/>
      <c r="I1204" s="36"/>
      <c r="J1204" s="10"/>
      <c r="K1204" s="10"/>
      <c r="L1204" s="10"/>
      <c r="M1204" s="11"/>
      <c r="N1204" s="10"/>
      <c r="O1204" s="11"/>
      <c r="P1204" s="9"/>
      <c r="Q1204" s="10"/>
      <c r="R1204" s="3"/>
      <c r="S1204" s="3"/>
      <c r="T1204" s="3"/>
      <c r="U1204" s="33"/>
      <c r="V1204" s="9"/>
      <c r="W1204" s="13"/>
      <c r="X1204" s="10"/>
      <c r="Y1204" s="4"/>
      <c r="Z1204" s="4"/>
      <c r="AA1204" s="4"/>
      <c r="AB1204" s="4"/>
      <c r="AC1204" s="3"/>
      <c r="AD1204" s="29"/>
    </row>
    <row r="1205" spans="1:30" ht="24.95" customHeight="1" x14ac:dyDescent="0.2">
      <c r="A1205" s="23" t="str">
        <f t="shared" si="78"/>
        <v>||||||</v>
      </c>
      <c r="B1205" s="23" t="str">
        <f t="shared" si="79"/>
        <v>||||</v>
      </c>
      <c r="C1205" s="28" t="str">
        <f t="shared" si="80"/>
        <v>|</v>
      </c>
      <c r="D1205" s="10"/>
      <c r="E1205" s="10"/>
      <c r="F1205" s="36"/>
      <c r="G1205" s="10"/>
      <c r="H1205" s="10"/>
      <c r="I1205" s="36"/>
      <c r="J1205" s="10"/>
      <c r="K1205" s="10"/>
      <c r="L1205" s="10"/>
      <c r="M1205" s="11"/>
      <c r="N1205" s="10"/>
      <c r="O1205" s="11"/>
      <c r="P1205" s="9"/>
      <c r="Q1205" s="10"/>
      <c r="R1205" s="3"/>
      <c r="S1205" s="3"/>
      <c r="T1205" s="3"/>
      <c r="U1205" s="33"/>
      <c r="V1205" s="9"/>
      <c r="W1205" s="13"/>
      <c r="X1205" s="10"/>
      <c r="Y1205" s="4"/>
      <c r="Z1205" s="4"/>
      <c r="AA1205" s="4"/>
      <c r="AB1205" s="4"/>
      <c r="AC1205" s="3"/>
      <c r="AD1205" s="29"/>
    </row>
    <row r="1206" spans="1:30" ht="24.95" customHeight="1" x14ac:dyDescent="0.2">
      <c r="A1206" s="23" t="str">
        <f t="shared" si="78"/>
        <v>||||||</v>
      </c>
      <c r="B1206" s="23" t="str">
        <f t="shared" si="79"/>
        <v>||||</v>
      </c>
      <c r="C1206" s="28" t="str">
        <f t="shared" si="80"/>
        <v>|</v>
      </c>
      <c r="D1206" s="10"/>
      <c r="E1206" s="10"/>
      <c r="F1206" s="36"/>
      <c r="G1206" s="10"/>
      <c r="H1206" s="10"/>
      <c r="I1206" s="36"/>
      <c r="J1206" s="10"/>
      <c r="K1206" s="10"/>
      <c r="L1206" s="10"/>
      <c r="M1206" s="11"/>
      <c r="N1206" s="10"/>
      <c r="O1206" s="11"/>
      <c r="P1206" s="9"/>
      <c r="Q1206" s="10"/>
      <c r="R1206" s="3"/>
      <c r="S1206" s="3"/>
      <c r="T1206" s="3"/>
      <c r="U1206" s="33"/>
      <c r="V1206" s="9"/>
      <c r="W1206" s="13"/>
      <c r="X1206" s="10"/>
      <c r="Y1206" s="4"/>
      <c r="Z1206" s="4"/>
      <c r="AA1206" s="4"/>
      <c r="AB1206" s="4"/>
      <c r="AC1206" s="3"/>
      <c r="AD1206" s="29"/>
    </row>
    <row r="1207" spans="1:30" ht="24.95" customHeight="1" x14ac:dyDescent="0.2">
      <c r="A1207" s="23" t="str">
        <f t="shared" si="78"/>
        <v>||||||</v>
      </c>
      <c r="B1207" s="23" t="str">
        <f t="shared" si="79"/>
        <v>||||</v>
      </c>
      <c r="C1207" s="28" t="str">
        <f t="shared" si="80"/>
        <v>|</v>
      </c>
      <c r="D1207" s="10"/>
      <c r="E1207" s="10"/>
      <c r="F1207" s="36"/>
      <c r="G1207" s="10"/>
      <c r="H1207" s="10"/>
      <c r="I1207" s="36"/>
      <c r="J1207" s="10"/>
      <c r="K1207" s="10"/>
      <c r="L1207" s="10"/>
      <c r="M1207" s="11"/>
      <c r="N1207" s="10"/>
      <c r="O1207" s="11"/>
      <c r="P1207" s="9"/>
      <c r="Q1207" s="10"/>
      <c r="R1207" s="3"/>
      <c r="S1207" s="3"/>
      <c r="T1207" s="3"/>
      <c r="U1207" s="33"/>
      <c r="V1207" s="9"/>
      <c r="W1207" s="13"/>
      <c r="X1207" s="10"/>
      <c r="Y1207" s="4"/>
      <c r="Z1207" s="4"/>
      <c r="AA1207" s="4"/>
      <c r="AB1207" s="4"/>
      <c r="AC1207" s="3"/>
      <c r="AD1207" s="29"/>
    </row>
    <row r="1208" spans="1:30" ht="24.95" customHeight="1" x14ac:dyDescent="0.2">
      <c r="A1208" s="23" t="str">
        <f t="shared" ref="A1208:A1271" si="81">D1208&amp;"|"&amp;E1208&amp;"|"&amp;G1208&amp;"|"&amp;H1208&amp;"|"&amp;L1208&amp;"|"&amp;N1208&amp;"|"&amp;U1208</f>
        <v>||||||</v>
      </c>
      <c r="B1208" s="23" t="str">
        <f t="shared" ref="B1208:B1271" si="82">D1208&amp;"|"&amp;E1208&amp;"|"&amp;G1208&amp;"|"&amp;H1208&amp;"|"&amp;X1208</f>
        <v>||||</v>
      </c>
      <c r="C1208" s="28" t="str">
        <f t="shared" ref="C1208:C1271" si="83">E1208&amp;"|"&amp;X1208</f>
        <v>|</v>
      </c>
      <c r="D1208" s="10"/>
      <c r="E1208" s="10"/>
      <c r="F1208" s="36"/>
      <c r="G1208" s="10"/>
      <c r="H1208" s="10"/>
      <c r="I1208" s="36"/>
      <c r="J1208" s="10"/>
      <c r="K1208" s="10"/>
      <c r="L1208" s="10"/>
      <c r="M1208" s="11"/>
      <c r="N1208" s="10"/>
      <c r="O1208" s="11"/>
      <c r="P1208" s="9"/>
      <c r="Q1208" s="10"/>
      <c r="R1208" s="3"/>
      <c r="S1208" s="3"/>
      <c r="T1208" s="3"/>
      <c r="U1208" s="33"/>
      <c r="V1208" s="9"/>
      <c r="W1208" s="13"/>
      <c r="X1208" s="10"/>
      <c r="Y1208" s="4"/>
      <c r="Z1208" s="4"/>
      <c r="AA1208" s="4"/>
      <c r="AB1208" s="4"/>
      <c r="AC1208" s="3"/>
      <c r="AD1208" s="29"/>
    </row>
    <row r="1209" spans="1:30" ht="24.95" customHeight="1" x14ac:dyDescent="0.2">
      <c r="A1209" s="23" t="str">
        <f t="shared" si="81"/>
        <v>||||||</v>
      </c>
      <c r="B1209" s="23" t="str">
        <f t="shared" si="82"/>
        <v>||||</v>
      </c>
      <c r="C1209" s="28" t="str">
        <f t="shared" si="83"/>
        <v>|</v>
      </c>
      <c r="D1209" s="10"/>
      <c r="E1209" s="10"/>
      <c r="F1209" s="36"/>
      <c r="G1209" s="10"/>
      <c r="H1209" s="10"/>
      <c r="I1209" s="36"/>
      <c r="J1209" s="10"/>
      <c r="K1209" s="10"/>
      <c r="L1209" s="10"/>
      <c r="M1209" s="11"/>
      <c r="N1209" s="10"/>
      <c r="O1209" s="11"/>
      <c r="P1209" s="9"/>
      <c r="Q1209" s="10"/>
      <c r="R1209" s="3"/>
      <c r="S1209" s="3"/>
      <c r="T1209" s="3"/>
      <c r="U1209" s="33"/>
      <c r="V1209" s="9"/>
      <c r="W1209" s="13"/>
      <c r="X1209" s="10"/>
      <c r="Y1209" s="4"/>
      <c r="Z1209" s="4"/>
      <c r="AA1209" s="4"/>
      <c r="AB1209" s="4"/>
      <c r="AC1209" s="3"/>
      <c r="AD1209" s="29"/>
    </row>
    <row r="1210" spans="1:30" ht="24.95" customHeight="1" x14ac:dyDescent="0.2">
      <c r="A1210" s="23" t="str">
        <f t="shared" si="81"/>
        <v>||||||</v>
      </c>
      <c r="B1210" s="23" t="str">
        <f t="shared" si="82"/>
        <v>||||</v>
      </c>
      <c r="C1210" s="28" t="str">
        <f t="shared" si="83"/>
        <v>|</v>
      </c>
      <c r="D1210" s="10"/>
      <c r="E1210" s="10"/>
      <c r="F1210" s="36"/>
      <c r="G1210" s="10"/>
      <c r="H1210" s="10"/>
      <c r="I1210" s="36"/>
      <c r="J1210" s="10"/>
      <c r="K1210" s="10"/>
      <c r="L1210" s="10"/>
      <c r="M1210" s="11"/>
      <c r="N1210" s="10"/>
      <c r="O1210" s="11"/>
      <c r="P1210" s="9"/>
      <c r="Q1210" s="10"/>
      <c r="R1210" s="3"/>
      <c r="S1210" s="3"/>
      <c r="T1210" s="3"/>
      <c r="U1210" s="33"/>
      <c r="V1210" s="9"/>
      <c r="W1210" s="13"/>
      <c r="X1210" s="10"/>
      <c r="Y1210" s="4"/>
      <c r="Z1210" s="4"/>
      <c r="AA1210" s="4"/>
      <c r="AB1210" s="4"/>
      <c r="AC1210" s="3"/>
      <c r="AD1210" s="29"/>
    </row>
    <row r="1211" spans="1:30" ht="24.95" customHeight="1" x14ac:dyDescent="0.2">
      <c r="A1211" s="23" t="str">
        <f t="shared" si="81"/>
        <v>||||||</v>
      </c>
      <c r="B1211" s="23" t="str">
        <f t="shared" si="82"/>
        <v>||||</v>
      </c>
      <c r="C1211" s="28" t="str">
        <f t="shared" si="83"/>
        <v>|</v>
      </c>
      <c r="D1211" s="10"/>
      <c r="E1211" s="10"/>
      <c r="F1211" s="36"/>
      <c r="G1211" s="10"/>
      <c r="H1211" s="10"/>
      <c r="I1211" s="36"/>
      <c r="J1211" s="10"/>
      <c r="K1211" s="10"/>
      <c r="L1211" s="10"/>
      <c r="M1211" s="11"/>
      <c r="N1211" s="10"/>
      <c r="O1211" s="11"/>
      <c r="P1211" s="9"/>
      <c r="Q1211" s="10"/>
      <c r="R1211" s="3"/>
      <c r="S1211" s="3"/>
      <c r="T1211" s="3"/>
      <c r="U1211" s="33"/>
      <c r="V1211" s="9"/>
      <c r="W1211" s="13"/>
      <c r="X1211" s="10"/>
      <c r="Y1211" s="4"/>
      <c r="Z1211" s="4"/>
      <c r="AA1211" s="4"/>
      <c r="AB1211" s="4"/>
      <c r="AC1211" s="3"/>
      <c r="AD1211" s="29"/>
    </row>
    <row r="1212" spans="1:30" ht="24.95" customHeight="1" x14ac:dyDescent="0.2">
      <c r="A1212" s="23" t="str">
        <f t="shared" si="81"/>
        <v>||||||</v>
      </c>
      <c r="B1212" s="23" t="str">
        <f t="shared" si="82"/>
        <v>||||</v>
      </c>
      <c r="C1212" s="28" t="str">
        <f t="shared" si="83"/>
        <v>|</v>
      </c>
      <c r="D1212" s="10"/>
      <c r="E1212" s="10"/>
      <c r="F1212" s="36"/>
      <c r="G1212" s="10"/>
      <c r="H1212" s="10"/>
      <c r="I1212" s="36"/>
      <c r="J1212" s="10"/>
      <c r="K1212" s="10"/>
      <c r="L1212" s="10"/>
      <c r="M1212" s="11"/>
      <c r="N1212" s="10"/>
      <c r="O1212" s="11"/>
      <c r="P1212" s="9"/>
      <c r="Q1212" s="10"/>
      <c r="R1212" s="3"/>
      <c r="S1212" s="3"/>
      <c r="T1212" s="3"/>
      <c r="U1212" s="33"/>
      <c r="V1212" s="9"/>
      <c r="W1212" s="13"/>
      <c r="X1212" s="10"/>
      <c r="Y1212" s="4"/>
      <c r="Z1212" s="4"/>
      <c r="AA1212" s="4"/>
      <c r="AB1212" s="4"/>
      <c r="AC1212" s="3"/>
      <c r="AD1212" s="29"/>
    </row>
    <row r="1213" spans="1:30" ht="24.95" customHeight="1" x14ac:dyDescent="0.2">
      <c r="A1213" s="23" t="str">
        <f t="shared" si="81"/>
        <v>||||||</v>
      </c>
      <c r="B1213" s="23" t="str">
        <f t="shared" si="82"/>
        <v>||||</v>
      </c>
      <c r="C1213" s="28" t="str">
        <f t="shared" si="83"/>
        <v>|</v>
      </c>
      <c r="D1213" s="10"/>
      <c r="E1213" s="10"/>
      <c r="F1213" s="36"/>
      <c r="G1213" s="10"/>
      <c r="H1213" s="10"/>
      <c r="I1213" s="36"/>
      <c r="J1213" s="10"/>
      <c r="K1213" s="10"/>
      <c r="L1213" s="10"/>
      <c r="M1213" s="11"/>
      <c r="N1213" s="10"/>
      <c r="O1213" s="11"/>
      <c r="P1213" s="9"/>
      <c r="Q1213" s="10"/>
      <c r="R1213" s="3"/>
      <c r="S1213" s="3"/>
      <c r="T1213" s="3"/>
      <c r="U1213" s="33"/>
      <c r="V1213" s="9"/>
      <c r="W1213" s="13"/>
      <c r="X1213" s="10"/>
      <c r="Y1213" s="4"/>
      <c r="Z1213" s="4"/>
      <c r="AA1213" s="4"/>
      <c r="AB1213" s="4"/>
      <c r="AC1213" s="3"/>
      <c r="AD1213" s="29"/>
    </row>
    <row r="1214" spans="1:30" ht="24.95" customHeight="1" x14ac:dyDescent="0.2">
      <c r="A1214" s="23" t="str">
        <f t="shared" si="81"/>
        <v>||||||</v>
      </c>
      <c r="B1214" s="23" t="str">
        <f t="shared" si="82"/>
        <v>||||</v>
      </c>
      <c r="C1214" s="28" t="str">
        <f t="shared" si="83"/>
        <v>|</v>
      </c>
      <c r="D1214" s="10"/>
      <c r="E1214" s="10"/>
      <c r="F1214" s="36"/>
      <c r="G1214" s="10"/>
      <c r="H1214" s="10"/>
      <c r="I1214" s="36"/>
      <c r="J1214" s="10"/>
      <c r="K1214" s="10"/>
      <c r="L1214" s="10"/>
      <c r="M1214" s="11"/>
      <c r="N1214" s="10"/>
      <c r="O1214" s="11"/>
      <c r="P1214" s="9"/>
      <c r="Q1214" s="10"/>
      <c r="R1214" s="3"/>
      <c r="S1214" s="3"/>
      <c r="T1214" s="3"/>
      <c r="U1214" s="33"/>
      <c r="V1214" s="9"/>
      <c r="W1214" s="13"/>
      <c r="X1214" s="10"/>
      <c r="Y1214" s="4"/>
      <c r="Z1214" s="4"/>
      <c r="AA1214" s="4"/>
      <c r="AB1214" s="4"/>
      <c r="AC1214" s="3"/>
      <c r="AD1214" s="29"/>
    </row>
    <row r="1215" spans="1:30" ht="24.95" customHeight="1" x14ac:dyDescent="0.2">
      <c r="A1215" s="23" t="str">
        <f t="shared" si="81"/>
        <v>||||||</v>
      </c>
      <c r="B1215" s="23" t="str">
        <f t="shared" si="82"/>
        <v>||||</v>
      </c>
      <c r="C1215" s="28" t="str">
        <f t="shared" si="83"/>
        <v>|</v>
      </c>
      <c r="D1215" s="10"/>
      <c r="E1215" s="10"/>
      <c r="F1215" s="36"/>
      <c r="G1215" s="10"/>
      <c r="H1215" s="10"/>
      <c r="I1215" s="36"/>
      <c r="J1215" s="10"/>
      <c r="K1215" s="10"/>
      <c r="L1215" s="10"/>
      <c r="M1215" s="11"/>
      <c r="N1215" s="10"/>
      <c r="O1215" s="11"/>
      <c r="P1215" s="9"/>
      <c r="Q1215" s="10"/>
      <c r="R1215" s="3"/>
      <c r="S1215" s="3"/>
      <c r="T1215" s="3"/>
      <c r="U1215" s="33"/>
      <c r="V1215" s="9"/>
      <c r="W1215" s="13"/>
      <c r="X1215" s="10"/>
      <c r="Y1215" s="4"/>
      <c r="Z1215" s="4"/>
      <c r="AA1215" s="4"/>
      <c r="AB1215" s="4"/>
      <c r="AC1215" s="3"/>
      <c r="AD1215" s="29"/>
    </row>
    <row r="1216" spans="1:30" ht="24.95" customHeight="1" x14ac:dyDescent="0.2">
      <c r="A1216" s="23" t="str">
        <f t="shared" si="81"/>
        <v>||||||</v>
      </c>
      <c r="B1216" s="23" t="str">
        <f t="shared" si="82"/>
        <v>||||</v>
      </c>
      <c r="C1216" s="28" t="str">
        <f t="shared" si="83"/>
        <v>|</v>
      </c>
      <c r="D1216" s="10"/>
      <c r="E1216" s="10"/>
      <c r="F1216" s="36"/>
      <c r="G1216" s="10"/>
      <c r="H1216" s="10"/>
      <c r="I1216" s="36"/>
      <c r="J1216" s="10"/>
      <c r="K1216" s="10"/>
      <c r="L1216" s="10"/>
      <c r="M1216" s="11"/>
      <c r="N1216" s="10"/>
      <c r="O1216" s="11"/>
      <c r="P1216" s="9"/>
      <c r="Q1216" s="10"/>
      <c r="R1216" s="3"/>
      <c r="S1216" s="3"/>
      <c r="T1216" s="3"/>
      <c r="U1216" s="33"/>
      <c r="V1216" s="9"/>
      <c r="W1216" s="13"/>
      <c r="X1216" s="10"/>
      <c r="Y1216" s="4"/>
      <c r="Z1216" s="4"/>
      <c r="AA1216" s="4"/>
      <c r="AB1216" s="4"/>
      <c r="AC1216" s="3"/>
      <c r="AD1216" s="29"/>
    </row>
    <row r="1217" spans="1:30" ht="24.95" customHeight="1" x14ac:dyDescent="0.2">
      <c r="A1217" s="23" t="str">
        <f t="shared" si="81"/>
        <v>||||||</v>
      </c>
      <c r="B1217" s="23" t="str">
        <f t="shared" si="82"/>
        <v>||||</v>
      </c>
      <c r="C1217" s="28" t="str">
        <f t="shared" si="83"/>
        <v>|</v>
      </c>
      <c r="D1217" s="10"/>
      <c r="E1217" s="10"/>
      <c r="F1217" s="36"/>
      <c r="G1217" s="10"/>
      <c r="H1217" s="10"/>
      <c r="I1217" s="36"/>
      <c r="J1217" s="10"/>
      <c r="K1217" s="10"/>
      <c r="L1217" s="10"/>
      <c r="M1217" s="11"/>
      <c r="N1217" s="10"/>
      <c r="O1217" s="11"/>
      <c r="P1217" s="9"/>
      <c r="Q1217" s="10"/>
      <c r="R1217" s="3"/>
      <c r="S1217" s="3"/>
      <c r="T1217" s="3"/>
      <c r="U1217" s="33"/>
      <c r="V1217" s="9"/>
      <c r="W1217" s="13"/>
      <c r="X1217" s="10"/>
      <c r="Y1217" s="4"/>
      <c r="Z1217" s="4"/>
      <c r="AA1217" s="4"/>
      <c r="AB1217" s="4"/>
      <c r="AC1217" s="3"/>
      <c r="AD1217" s="29"/>
    </row>
    <row r="1218" spans="1:30" ht="24.95" customHeight="1" x14ac:dyDescent="0.2">
      <c r="A1218" s="23" t="str">
        <f t="shared" si="81"/>
        <v>||||||</v>
      </c>
      <c r="B1218" s="23" t="str">
        <f t="shared" si="82"/>
        <v>||||</v>
      </c>
      <c r="C1218" s="28" t="str">
        <f t="shared" si="83"/>
        <v>|</v>
      </c>
      <c r="D1218" s="10"/>
      <c r="E1218" s="10"/>
      <c r="F1218" s="36"/>
      <c r="G1218" s="10"/>
      <c r="H1218" s="10"/>
      <c r="I1218" s="36"/>
      <c r="J1218" s="10"/>
      <c r="K1218" s="10"/>
      <c r="L1218" s="10"/>
      <c r="M1218" s="11"/>
      <c r="N1218" s="10"/>
      <c r="O1218" s="11"/>
      <c r="P1218" s="9"/>
      <c r="Q1218" s="10"/>
      <c r="R1218" s="3"/>
      <c r="S1218" s="3"/>
      <c r="T1218" s="3"/>
      <c r="U1218" s="33"/>
      <c r="V1218" s="9"/>
      <c r="W1218" s="13"/>
      <c r="X1218" s="10"/>
      <c r="Y1218" s="4"/>
      <c r="Z1218" s="4"/>
      <c r="AA1218" s="4"/>
      <c r="AB1218" s="4"/>
      <c r="AC1218" s="3"/>
      <c r="AD1218" s="29"/>
    </row>
    <row r="1219" spans="1:30" ht="24.95" customHeight="1" x14ac:dyDescent="0.2">
      <c r="A1219" s="23" t="str">
        <f t="shared" si="81"/>
        <v>||||||</v>
      </c>
      <c r="B1219" s="23" t="str">
        <f t="shared" si="82"/>
        <v>||||</v>
      </c>
      <c r="C1219" s="28" t="str">
        <f t="shared" si="83"/>
        <v>|</v>
      </c>
      <c r="D1219" s="10"/>
      <c r="E1219" s="10"/>
      <c r="F1219" s="36"/>
      <c r="G1219" s="10"/>
      <c r="H1219" s="10"/>
      <c r="I1219" s="36"/>
      <c r="J1219" s="10"/>
      <c r="K1219" s="10"/>
      <c r="L1219" s="10"/>
      <c r="M1219" s="11"/>
      <c r="N1219" s="10"/>
      <c r="O1219" s="11"/>
      <c r="P1219" s="9"/>
      <c r="Q1219" s="10"/>
      <c r="R1219" s="3"/>
      <c r="S1219" s="3"/>
      <c r="T1219" s="3"/>
      <c r="U1219" s="33"/>
      <c r="V1219" s="9"/>
      <c r="W1219" s="13"/>
      <c r="X1219" s="10"/>
      <c r="Y1219" s="4"/>
      <c r="Z1219" s="4"/>
      <c r="AA1219" s="4"/>
      <c r="AB1219" s="4"/>
      <c r="AC1219" s="3"/>
      <c r="AD1219" s="29"/>
    </row>
    <row r="1220" spans="1:30" ht="24.95" customHeight="1" x14ac:dyDescent="0.2">
      <c r="A1220" s="23" t="str">
        <f t="shared" si="81"/>
        <v>||||||</v>
      </c>
      <c r="B1220" s="23" t="str">
        <f t="shared" si="82"/>
        <v>||||</v>
      </c>
      <c r="C1220" s="28" t="str">
        <f t="shared" si="83"/>
        <v>|</v>
      </c>
      <c r="D1220" s="10"/>
      <c r="E1220" s="10"/>
      <c r="F1220" s="36"/>
      <c r="G1220" s="10"/>
      <c r="H1220" s="10"/>
      <c r="I1220" s="36"/>
      <c r="J1220" s="10"/>
      <c r="K1220" s="10"/>
      <c r="L1220" s="10"/>
      <c r="M1220" s="11"/>
      <c r="N1220" s="10"/>
      <c r="O1220" s="11"/>
      <c r="P1220" s="9"/>
      <c r="Q1220" s="10"/>
      <c r="R1220" s="3"/>
      <c r="S1220" s="3"/>
      <c r="T1220" s="3"/>
      <c r="U1220" s="33"/>
      <c r="V1220" s="9"/>
      <c r="W1220" s="13"/>
      <c r="X1220" s="10"/>
      <c r="Y1220" s="4"/>
      <c r="Z1220" s="4"/>
      <c r="AA1220" s="4"/>
      <c r="AB1220" s="4"/>
      <c r="AC1220" s="3"/>
      <c r="AD1220" s="29"/>
    </row>
    <row r="1221" spans="1:30" ht="24.95" customHeight="1" x14ac:dyDescent="0.2">
      <c r="A1221" s="23" t="str">
        <f t="shared" si="81"/>
        <v>||||||</v>
      </c>
      <c r="B1221" s="23" t="str">
        <f t="shared" si="82"/>
        <v>||||</v>
      </c>
      <c r="C1221" s="28" t="str">
        <f t="shared" si="83"/>
        <v>|</v>
      </c>
      <c r="D1221" s="10"/>
      <c r="E1221" s="10"/>
      <c r="F1221" s="36"/>
      <c r="G1221" s="10"/>
      <c r="H1221" s="10"/>
      <c r="I1221" s="36"/>
      <c r="J1221" s="10"/>
      <c r="K1221" s="10"/>
      <c r="L1221" s="10"/>
      <c r="M1221" s="11"/>
      <c r="N1221" s="10"/>
      <c r="O1221" s="11"/>
      <c r="P1221" s="9"/>
      <c r="Q1221" s="10"/>
      <c r="R1221" s="3"/>
      <c r="S1221" s="3"/>
      <c r="T1221" s="3"/>
      <c r="U1221" s="33"/>
      <c r="V1221" s="9"/>
      <c r="W1221" s="13"/>
      <c r="X1221" s="10"/>
      <c r="Y1221" s="4"/>
      <c r="Z1221" s="4"/>
      <c r="AA1221" s="4"/>
      <c r="AB1221" s="4"/>
      <c r="AC1221" s="3"/>
      <c r="AD1221" s="29"/>
    </row>
    <row r="1222" spans="1:30" ht="24.95" customHeight="1" x14ac:dyDescent="0.2">
      <c r="A1222" s="23" t="str">
        <f t="shared" si="81"/>
        <v>||||||</v>
      </c>
      <c r="B1222" s="23" t="str">
        <f t="shared" si="82"/>
        <v>||||</v>
      </c>
      <c r="C1222" s="28" t="str">
        <f t="shared" si="83"/>
        <v>|</v>
      </c>
      <c r="D1222" s="10"/>
      <c r="E1222" s="10"/>
      <c r="F1222" s="36"/>
      <c r="G1222" s="10"/>
      <c r="H1222" s="10"/>
      <c r="I1222" s="36"/>
      <c r="J1222" s="10"/>
      <c r="K1222" s="10"/>
      <c r="L1222" s="10"/>
      <c r="M1222" s="11"/>
      <c r="N1222" s="10"/>
      <c r="O1222" s="11"/>
      <c r="P1222" s="9"/>
      <c r="Q1222" s="10"/>
      <c r="R1222" s="3"/>
      <c r="S1222" s="3"/>
      <c r="T1222" s="3"/>
      <c r="U1222" s="33"/>
      <c r="V1222" s="9"/>
      <c r="W1222" s="13"/>
      <c r="X1222" s="10"/>
      <c r="Y1222" s="4"/>
      <c r="Z1222" s="4"/>
      <c r="AA1222" s="4"/>
      <c r="AB1222" s="4"/>
      <c r="AC1222" s="3"/>
      <c r="AD1222" s="29"/>
    </row>
    <row r="1223" spans="1:30" ht="24.95" customHeight="1" x14ac:dyDescent="0.2">
      <c r="A1223" s="23" t="str">
        <f t="shared" si="81"/>
        <v>||||||</v>
      </c>
      <c r="B1223" s="23" t="str">
        <f t="shared" si="82"/>
        <v>||||</v>
      </c>
      <c r="C1223" s="28" t="str">
        <f t="shared" si="83"/>
        <v>|</v>
      </c>
      <c r="D1223" s="10"/>
      <c r="E1223" s="10"/>
      <c r="F1223" s="36"/>
      <c r="G1223" s="10"/>
      <c r="H1223" s="10"/>
      <c r="I1223" s="36"/>
      <c r="J1223" s="10"/>
      <c r="K1223" s="10"/>
      <c r="L1223" s="10"/>
      <c r="M1223" s="11"/>
      <c r="N1223" s="10"/>
      <c r="O1223" s="11"/>
      <c r="P1223" s="9"/>
      <c r="Q1223" s="10"/>
      <c r="R1223" s="3"/>
      <c r="S1223" s="3"/>
      <c r="T1223" s="3"/>
      <c r="U1223" s="33"/>
      <c r="V1223" s="9"/>
      <c r="W1223" s="13"/>
      <c r="X1223" s="10"/>
      <c r="Y1223" s="4"/>
      <c r="Z1223" s="4"/>
      <c r="AA1223" s="4"/>
      <c r="AB1223" s="4"/>
      <c r="AC1223" s="3"/>
      <c r="AD1223" s="29"/>
    </row>
    <row r="1224" spans="1:30" ht="24.95" customHeight="1" x14ac:dyDescent="0.2">
      <c r="A1224" s="23" t="str">
        <f t="shared" si="81"/>
        <v>||||||</v>
      </c>
      <c r="B1224" s="23" t="str">
        <f t="shared" si="82"/>
        <v>||||</v>
      </c>
      <c r="C1224" s="28" t="str">
        <f t="shared" si="83"/>
        <v>|</v>
      </c>
      <c r="D1224" s="10"/>
      <c r="E1224" s="10"/>
      <c r="F1224" s="36"/>
      <c r="G1224" s="10"/>
      <c r="H1224" s="10"/>
      <c r="I1224" s="36"/>
      <c r="J1224" s="10"/>
      <c r="K1224" s="10"/>
      <c r="L1224" s="10"/>
      <c r="M1224" s="11"/>
      <c r="N1224" s="10"/>
      <c r="O1224" s="11"/>
      <c r="P1224" s="9"/>
      <c r="Q1224" s="10"/>
      <c r="R1224" s="3"/>
      <c r="S1224" s="3"/>
      <c r="T1224" s="3"/>
      <c r="U1224" s="33"/>
      <c r="V1224" s="9"/>
      <c r="W1224" s="13"/>
      <c r="X1224" s="10"/>
      <c r="Y1224" s="4"/>
      <c r="Z1224" s="4"/>
      <c r="AA1224" s="4"/>
      <c r="AB1224" s="4"/>
      <c r="AC1224" s="3"/>
      <c r="AD1224" s="29"/>
    </row>
    <row r="1225" spans="1:30" ht="24.95" customHeight="1" x14ac:dyDescent="0.2">
      <c r="A1225" s="23" t="str">
        <f t="shared" si="81"/>
        <v>||||||</v>
      </c>
      <c r="B1225" s="23" t="str">
        <f t="shared" si="82"/>
        <v>||||</v>
      </c>
      <c r="C1225" s="28" t="str">
        <f t="shared" si="83"/>
        <v>|</v>
      </c>
      <c r="D1225" s="10"/>
      <c r="E1225" s="10"/>
      <c r="F1225" s="36"/>
      <c r="G1225" s="10"/>
      <c r="H1225" s="10"/>
      <c r="I1225" s="36"/>
      <c r="J1225" s="10"/>
      <c r="K1225" s="10"/>
      <c r="L1225" s="10"/>
      <c r="M1225" s="11"/>
      <c r="N1225" s="10"/>
      <c r="O1225" s="11"/>
      <c r="P1225" s="9"/>
      <c r="Q1225" s="10"/>
      <c r="R1225" s="3"/>
      <c r="S1225" s="3"/>
      <c r="T1225" s="3"/>
      <c r="U1225" s="33"/>
      <c r="V1225" s="9"/>
      <c r="W1225" s="13"/>
      <c r="X1225" s="10"/>
      <c r="Y1225" s="4"/>
      <c r="Z1225" s="4"/>
      <c r="AA1225" s="4"/>
      <c r="AB1225" s="4"/>
      <c r="AC1225" s="3"/>
      <c r="AD1225" s="29"/>
    </row>
    <row r="1226" spans="1:30" ht="24.95" customHeight="1" x14ac:dyDescent="0.2">
      <c r="A1226" s="23" t="str">
        <f t="shared" si="81"/>
        <v>||||||</v>
      </c>
      <c r="B1226" s="23" t="str">
        <f t="shared" si="82"/>
        <v>||||</v>
      </c>
      <c r="C1226" s="28" t="str">
        <f t="shared" si="83"/>
        <v>|</v>
      </c>
      <c r="D1226" s="10"/>
      <c r="E1226" s="10"/>
      <c r="F1226" s="36"/>
      <c r="G1226" s="10"/>
      <c r="H1226" s="10"/>
      <c r="I1226" s="36"/>
      <c r="J1226" s="10"/>
      <c r="K1226" s="10"/>
      <c r="L1226" s="10"/>
      <c r="M1226" s="11"/>
      <c r="N1226" s="10"/>
      <c r="O1226" s="11"/>
      <c r="P1226" s="9"/>
      <c r="Q1226" s="10"/>
      <c r="R1226" s="3"/>
      <c r="S1226" s="3"/>
      <c r="T1226" s="3"/>
      <c r="U1226" s="33"/>
      <c r="V1226" s="9"/>
      <c r="W1226" s="13"/>
      <c r="X1226" s="10"/>
      <c r="Y1226" s="4"/>
      <c r="Z1226" s="4"/>
      <c r="AA1226" s="4"/>
      <c r="AB1226" s="4"/>
      <c r="AC1226" s="3"/>
      <c r="AD1226" s="29"/>
    </row>
    <row r="1227" spans="1:30" ht="24.95" customHeight="1" x14ac:dyDescent="0.2">
      <c r="A1227" s="23" t="str">
        <f t="shared" si="81"/>
        <v>||||||</v>
      </c>
      <c r="B1227" s="23" t="str">
        <f t="shared" si="82"/>
        <v>||||</v>
      </c>
      <c r="C1227" s="28" t="str">
        <f t="shared" si="83"/>
        <v>|</v>
      </c>
      <c r="D1227" s="10"/>
      <c r="E1227" s="10"/>
      <c r="F1227" s="36"/>
      <c r="G1227" s="10"/>
      <c r="H1227" s="10"/>
      <c r="I1227" s="36"/>
      <c r="J1227" s="10"/>
      <c r="K1227" s="10"/>
      <c r="L1227" s="10"/>
      <c r="M1227" s="11"/>
      <c r="N1227" s="10"/>
      <c r="O1227" s="11"/>
      <c r="P1227" s="9"/>
      <c r="Q1227" s="10"/>
      <c r="R1227" s="3"/>
      <c r="S1227" s="3"/>
      <c r="T1227" s="3"/>
      <c r="U1227" s="33"/>
      <c r="V1227" s="9"/>
      <c r="W1227" s="13"/>
      <c r="X1227" s="10"/>
      <c r="Y1227" s="4"/>
      <c r="Z1227" s="4"/>
      <c r="AA1227" s="4"/>
      <c r="AB1227" s="4"/>
      <c r="AC1227" s="3"/>
      <c r="AD1227" s="29"/>
    </row>
    <row r="1228" spans="1:30" ht="24.95" customHeight="1" x14ac:dyDescent="0.2">
      <c r="A1228" s="23" t="str">
        <f t="shared" si="81"/>
        <v>||||||</v>
      </c>
      <c r="B1228" s="23" t="str">
        <f t="shared" si="82"/>
        <v>||||</v>
      </c>
      <c r="C1228" s="28" t="str">
        <f t="shared" si="83"/>
        <v>|</v>
      </c>
      <c r="D1228" s="10"/>
      <c r="E1228" s="10"/>
      <c r="F1228" s="36"/>
      <c r="G1228" s="10"/>
      <c r="H1228" s="10"/>
      <c r="I1228" s="36"/>
      <c r="J1228" s="10"/>
      <c r="K1228" s="10"/>
      <c r="L1228" s="10"/>
      <c r="M1228" s="11"/>
      <c r="N1228" s="10"/>
      <c r="O1228" s="11"/>
      <c r="P1228" s="9"/>
      <c r="Q1228" s="10"/>
      <c r="R1228" s="3"/>
      <c r="S1228" s="3"/>
      <c r="T1228" s="3"/>
      <c r="U1228" s="33"/>
      <c r="V1228" s="9"/>
      <c r="W1228" s="13"/>
      <c r="X1228" s="10"/>
      <c r="Y1228" s="4"/>
      <c r="Z1228" s="4"/>
      <c r="AA1228" s="4"/>
      <c r="AB1228" s="4"/>
      <c r="AC1228" s="3"/>
      <c r="AD1228" s="29"/>
    </row>
    <row r="1229" spans="1:30" ht="24.95" customHeight="1" x14ac:dyDescent="0.2">
      <c r="A1229" s="23" t="str">
        <f t="shared" si="81"/>
        <v>||||||</v>
      </c>
      <c r="B1229" s="23" t="str">
        <f t="shared" si="82"/>
        <v>||||</v>
      </c>
      <c r="C1229" s="28" t="str">
        <f t="shared" si="83"/>
        <v>|</v>
      </c>
      <c r="D1229" s="10"/>
      <c r="E1229" s="10"/>
      <c r="F1229" s="36"/>
      <c r="G1229" s="10"/>
      <c r="H1229" s="10"/>
      <c r="I1229" s="36"/>
      <c r="J1229" s="10"/>
      <c r="K1229" s="10"/>
      <c r="L1229" s="10"/>
      <c r="M1229" s="11"/>
      <c r="N1229" s="10"/>
      <c r="O1229" s="11"/>
      <c r="P1229" s="9"/>
      <c r="Q1229" s="10"/>
      <c r="R1229" s="3"/>
      <c r="S1229" s="3"/>
      <c r="T1229" s="3"/>
      <c r="U1229" s="33"/>
      <c r="V1229" s="9"/>
      <c r="W1229" s="13"/>
      <c r="X1229" s="10"/>
      <c r="Y1229" s="4"/>
      <c r="Z1229" s="4"/>
      <c r="AA1229" s="4"/>
      <c r="AB1229" s="4"/>
      <c r="AC1229" s="3"/>
      <c r="AD1229" s="29"/>
    </row>
    <row r="1230" spans="1:30" ht="24.95" customHeight="1" x14ac:dyDescent="0.2">
      <c r="A1230" s="23" t="str">
        <f t="shared" si="81"/>
        <v>||||||</v>
      </c>
      <c r="B1230" s="23" t="str">
        <f t="shared" si="82"/>
        <v>||||</v>
      </c>
      <c r="C1230" s="28" t="str">
        <f t="shared" si="83"/>
        <v>|</v>
      </c>
      <c r="D1230" s="10"/>
      <c r="E1230" s="10"/>
      <c r="F1230" s="36"/>
      <c r="G1230" s="10"/>
      <c r="H1230" s="10"/>
      <c r="I1230" s="36"/>
      <c r="J1230" s="10"/>
      <c r="K1230" s="10"/>
      <c r="L1230" s="10"/>
      <c r="M1230" s="11"/>
      <c r="N1230" s="10"/>
      <c r="O1230" s="11"/>
      <c r="P1230" s="9"/>
      <c r="Q1230" s="10"/>
      <c r="R1230" s="3"/>
      <c r="S1230" s="3"/>
      <c r="T1230" s="3"/>
      <c r="U1230" s="33"/>
      <c r="V1230" s="9"/>
      <c r="W1230" s="13"/>
      <c r="X1230" s="10"/>
      <c r="Y1230" s="4"/>
      <c r="Z1230" s="4"/>
      <c r="AA1230" s="4"/>
      <c r="AB1230" s="4"/>
      <c r="AC1230" s="3"/>
      <c r="AD1230" s="29"/>
    </row>
    <row r="1231" spans="1:30" ht="24.95" customHeight="1" x14ac:dyDescent="0.2">
      <c r="A1231" s="23" t="str">
        <f t="shared" si="81"/>
        <v>||||||</v>
      </c>
      <c r="B1231" s="23" t="str">
        <f t="shared" si="82"/>
        <v>||||</v>
      </c>
      <c r="C1231" s="28" t="str">
        <f t="shared" si="83"/>
        <v>|</v>
      </c>
      <c r="D1231" s="10"/>
      <c r="E1231" s="10"/>
      <c r="F1231" s="36"/>
      <c r="G1231" s="10"/>
      <c r="H1231" s="10"/>
      <c r="I1231" s="36"/>
      <c r="J1231" s="10"/>
      <c r="K1231" s="10"/>
      <c r="L1231" s="10"/>
      <c r="M1231" s="11"/>
      <c r="N1231" s="10"/>
      <c r="O1231" s="11"/>
      <c r="P1231" s="9"/>
      <c r="Q1231" s="10"/>
      <c r="R1231" s="3"/>
      <c r="S1231" s="3"/>
      <c r="T1231" s="3"/>
      <c r="U1231" s="33"/>
      <c r="V1231" s="9"/>
      <c r="W1231" s="13"/>
      <c r="X1231" s="10"/>
      <c r="Y1231" s="4"/>
      <c r="Z1231" s="4"/>
      <c r="AA1231" s="4"/>
      <c r="AB1231" s="4"/>
      <c r="AC1231" s="3"/>
      <c r="AD1231" s="29"/>
    </row>
    <row r="1232" spans="1:30" ht="24.95" customHeight="1" x14ac:dyDescent="0.2">
      <c r="A1232" s="23" t="str">
        <f t="shared" si="81"/>
        <v>||||||</v>
      </c>
      <c r="B1232" s="23" t="str">
        <f t="shared" si="82"/>
        <v>||||</v>
      </c>
      <c r="C1232" s="28" t="str">
        <f t="shared" si="83"/>
        <v>|</v>
      </c>
      <c r="D1232" s="10"/>
      <c r="E1232" s="10"/>
      <c r="F1232" s="36"/>
      <c r="G1232" s="10"/>
      <c r="H1232" s="10"/>
      <c r="I1232" s="36"/>
      <c r="J1232" s="10"/>
      <c r="K1232" s="10"/>
      <c r="L1232" s="10"/>
      <c r="M1232" s="11"/>
      <c r="N1232" s="10"/>
      <c r="O1232" s="11"/>
      <c r="P1232" s="9"/>
      <c r="Q1232" s="10"/>
      <c r="R1232" s="3"/>
      <c r="S1232" s="3"/>
      <c r="T1232" s="3"/>
      <c r="U1232" s="33"/>
      <c r="V1232" s="9"/>
      <c r="W1232" s="13"/>
      <c r="X1232" s="10"/>
      <c r="Y1232" s="4"/>
      <c r="Z1232" s="4"/>
      <c r="AA1232" s="4"/>
      <c r="AB1232" s="4"/>
      <c r="AC1232" s="3"/>
      <c r="AD1232" s="29"/>
    </row>
    <row r="1233" spans="1:30" ht="24.95" customHeight="1" x14ac:dyDescent="0.2">
      <c r="A1233" s="23" t="str">
        <f t="shared" si="81"/>
        <v>||||||</v>
      </c>
      <c r="B1233" s="23" t="str">
        <f t="shared" si="82"/>
        <v>||||</v>
      </c>
      <c r="C1233" s="28" t="str">
        <f t="shared" si="83"/>
        <v>|</v>
      </c>
      <c r="D1233" s="10"/>
      <c r="E1233" s="10"/>
      <c r="F1233" s="36"/>
      <c r="G1233" s="10"/>
      <c r="H1233" s="10"/>
      <c r="I1233" s="36"/>
      <c r="J1233" s="10"/>
      <c r="K1233" s="10"/>
      <c r="L1233" s="10"/>
      <c r="M1233" s="11"/>
      <c r="N1233" s="10"/>
      <c r="O1233" s="11"/>
      <c r="P1233" s="9"/>
      <c r="Q1233" s="10"/>
      <c r="R1233" s="3"/>
      <c r="S1233" s="3"/>
      <c r="T1233" s="3"/>
      <c r="U1233" s="33"/>
      <c r="V1233" s="9"/>
      <c r="W1233" s="13"/>
      <c r="X1233" s="10"/>
      <c r="Y1233" s="4"/>
      <c r="Z1233" s="4"/>
      <c r="AA1233" s="4"/>
      <c r="AB1233" s="4"/>
      <c r="AC1233" s="3"/>
      <c r="AD1233" s="29"/>
    </row>
    <row r="1234" spans="1:30" ht="24.95" customHeight="1" x14ac:dyDescent="0.2">
      <c r="A1234" s="23" t="str">
        <f t="shared" si="81"/>
        <v>||||||</v>
      </c>
      <c r="B1234" s="23" t="str">
        <f t="shared" si="82"/>
        <v>||||</v>
      </c>
      <c r="C1234" s="28" t="str">
        <f t="shared" si="83"/>
        <v>|</v>
      </c>
      <c r="D1234" s="10"/>
      <c r="E1234" s="10"/>
      <c r="F1234" s="36"/>
      <c r="G1234" s="10"/>
      <c r="H1234" s="10"/>
      <c r="I1234" s="36"/>
      <c r="J1234" s="10"/>
      <c r="K1234" s="10"/>
      <c r="L1234" s="10"/>
      <c r="M1234" s="11"/>
      <c r="N1234" s="10"/>
      <c r="O1234" s="11"/>
      <c r="P1234" s="9"/>
      <c r="Q1234" s="10"/>
      <c r="R1234" s="3"/>
      <c r="S1234" s="3"/>
      <c r="T1234" s="3"/>
      <c r="U1234" s="33"/>
      <c r="V1234" s="9"/>
      <c r="W1234" s="13"/>
      <c r="X1234" s="10"/>
      <c r="Y1234" s="4"/>
      <c r="Z1234" s="4"/>
      <c r="AA1234" s="4"/>
      <c r="AB1234" s="4"/>
      <c r="AC1234" s="3"/>
      <c r="AD1234" s="29"/>
    </row>
    <row r="1235" spans="1:30" ht="24.95" customHeight="1" x14ac:dyDescent="0.2">
      <c r="A1235" s="23" t="str">
        <f t="shared" si="81"/>
        <v>||||||</v>
      </c>
      <c r="B1235" s="23" t="str">
        <f t="shared" si="82"/>
        <v>||||</v>
      </c>
      <c r="C1235" s="28" t="str">
        <f t="shared" si="83"/>
        <v>|</v>
      </c>
      <c r="D1235" s="10"/>
      <c r="E1235" s="10"/>
      <c r="F1235" s="36"/>
      <c r="G1235" s="10"/>
      <c r="H1235" s="10"/>
      <c r="I1235" s="36"/>
      <c r="J1235" s="10"/>
      <c r="K1235" s="10"/>
      <c r="L1235" s="10"/>
      <c r="M1235" s="11"/>
      <c r="N1235" s="10"/>
      <c r="O1235" s="11"/>
      <c r="P1235" s="9"/>
      <c r="Q1235" s="10"/>
      <c r="R1235" s="3"/>
      <c r="S1235" s="3"/>
      <c r="T1235" s="3"/>
      <c r="U1235" s="33"/>
      <c r="V1235" s="9"/>
      <c r="W1235" s="13"/>
      <c r="X1235" s="10"/>
      <c r="Y1235" s="4"/>
      <c r="Z1235" s="4"/>
      <c r="AA1235" s="4"/>
      <c r="AB1235" s="4"/>
      <c r="AC1235" s="3"/>
      <c r="AD1235" s="29"/>
    </row>
    <row r="1236" spans="1:30" ht="24.95" customHeight="1" x14ac:dyDescent="0.2">
      <c r="A1236" s="23" t="str">
        <f t="shared" si="81"/>
        <v>||||||</v>
      </c>
      <c r="B1236" s="23" t="str">
        <f t="shared" si="82"/>
        <v>||||</v>
      </c>
      <c r="C1236" s="28" t="str">
        <f t="shared" si="83"/>
        <v>|</v>
      </c>
      <c r="D1236" s="10"/>
      <c r="E1236" s="10"/>
      <c r="F1236" s="36"/>
      <c r="G1236" s="10"/>
      <c r="H1236" s="10"/>
      <c r="I1236" s="36"/>
      <c r="J1236" s="10"/>
      <c r="K1236" s="10"/>
      <c r="L1236" s="10"/>
      <c r="M1236" s="11"/>
      <c r="N1236" s="10"/>
      <c r="O1236" s="11"/>
      <c r="P1236" s="9"/>
      <c r="Q1236" s="10"/>
      <c r="R1236" s="3"/>
      <c r="S1236" s="3"/>
      <c r="T1236" s="3"/>
      <c r="U1236" s="33"/>
      <c r="V1236" s="9"/>
      <c r="W1236" s="13"/>
      <c r="X1236" s="10"/>
      <c r="Y1236" s="4"/>
      <c r="Z1236" s="4"/>
      <c r="AA1236" s="4"/>
      <c r="AB1236" s="4"/>
      <c r="AC1236" s="3"/>
      <c r="AD1236" s="29"/>
    </row>
    <row r="1237" spans="1:30" ht="24.95" customHeight="1" x14ac:dyDescent="0.2">
      <c r="A1237" s="23" t="str">
        <f t="shared" si="81"/>
        <v>||||||</v>
      </c>
      <c r="B1237" s="23" t="str">
        <f t="shared" si="82"/>
        <v>||||</v>
      </c>
      <c r="C1237" s="28" t="str">
        <f t="shared" si="83"/>
        <v>|</v>
      </c>
      <c r="D1237" s="10"/>
      <c r="E1237" s="10"/>
      <c r="F1237" s="36"/>
      <c r="G1237" s="10"/>
      <c r="H1237" s="10"/>
      <c r="I1237" s="36"/>
      <c r="J1237" s="10"/>
      <c r="K1237" s="10"/>
      <c r="L1237" s="10"/>
      <c r="M1237" s="11"/>
      <c r="N1237" s="10"/>
      <c r="O1237" s="11"/>
      <c r="P1237" s="9"/>
      <c r="Q1237" s="10"/>
      <c r="R1237" s="3"/>
      <c r="S1237" s="3"/>
      <c r="T1237" s="3"/>
      <c r="U1237" s="33"/>
      <c r="V1237" s="9"/>
      <c r="W1237" s="13"/>
      <c r="X1237" s="10"/>
      <c r="Y1237" s="4"/>
      <c r="Z1237" s="4"/>
      <c r="AA1237" s="4"/>
      <c r="AB1237" s="4"/>
      <c r="AC1237" s="3"/>
      <c r="AD1237" s="29"/>
    </row>
    <row r="1238" spans="1:30" ht="24.95" customHeight="1" x14ac:dyDescent="0.2">
      <c r="A1238" s="23" t="str">
        <f t="shared" si="81"/>
        <v>||||||</v>
      </c>
      <c r="B1238" s="23" t="str">
        <f t="shared" si="82"/>
        <v>||||</v>
      </c>
      <c r="C1238" s="28" t="str">
        <f t="shared" si="83"/>
        <v>|</v>
      </c>
      <c r="D1238" s="10"/>
      <c r="E1238" s="10"/>
      <c r="F1238" s="36"/>
      <c r="G1238" s="10"/>
      <c r="H1238" s="10"/>
      <c r="I1238" s="36"/>
      <c r="J1238" s="10"/>
      <c r="K1238" s="10"/>
      <c r="L1238" s="10"/>
      <c r="M1238" s="11"/>
      <c r="N1238" s="10"/>
      <c r="O1238" s="11"/>
      <c r="P1238" s="9"/>
      <c r="Q1238" s="10"/>
      <c r="R1238" s="3"/>
      <c r="S1238" s="3"/>
      <c r="T1238" s="3"/>
      <c r="U1238" s="33"/>
      <c r="V1238" s="9"/>
      <c r="W1238" s="13"/>
      <c r="X1238" s="10"/>
      <c r="Y1238" s="4"/>
      <c r="Z1238" s="4"/>
      <c r="AA1238" s="4"/>
      <c r="AB1238" s="4"/>
      <c r="AC1238" s="3"/>
      <c r="AD1238" s="29"/>
    </row>
    <row r="1239" spans="1:30" ht="24.95" customHeight="1" x14ac:dyDescent="0.2">
      <c r="A1239" s="23" t="str">
        <f t="shared" si="81"/>
        <v>||||||</v>
      </c>
      <c r="B1239" s="23" t="str">
        <f t="shared" si="82"/>
        <v>||||</v>
      </c>
      <c r="C1239" s="28" t="str">
        <f t="shared" si="83"/>
        <v>|</v>
      </c>
      <c r="D1239" s="10"/>
      <c r="E1239" s="10"/>
      <c r="F1239" s="36"/>
      <c r="G1239" s="10"/>
      <c r="H1239" s="10"/>
      <c r="I1239" s="36"/>
      <c r="J1239" s="10"/>
      <c r="K1239" s="10"/>
      <c r="L1239" s="10"/>
      <c r="M1239" s="11"/>
      <c r="N1239" s="10"/>
      <c r="O1239" s="11"/>
      <c r="P1239" s="9"/>
      <c r="Q1239" s="10"/>
      <c r="R1239" s="3"/>
      <c r="S1239" s="3"/>
      <c r="T1239" s="3"/>
      <c r="U1239" s="33"/>
      <c r="V1239" s="9"/>
      <c r="W1239" s="13"/>
      <c r="X1239" s="10"/>
      <c r="Y1239" s="4"/>
      <c r="Z1239" s="4"/>
      <c r="AA1239" s="4"/>
      <c r="AB1239" s="4"/>
      <c r="AC1239" s="3"/>
      <c r="AD1239" s="29"/>
    </row>
    <row r="1240" spans="1:30" ht="24.95" customHeight="1" x14ac:dyDescent="0.2">
      <c r="A1240" s="23" t="str">
        <f t="shared" si="81"/>
        <v>||||||</v>
      </c>
      <c r="B1240" s="23" t="str">
        <f t="shared" si="82"/>
        <v>||||</v>
      </c>
      <c r="C1240" s="28" t="str">
        <f t="shared" si="83"/>
        <v>|</v>
      </c>
      <c r="D1240" s="10"/>
      <c r="E1240" s="10"/>
      <c r="F1240" s="36"/>
      <c r="G1240" s="10"/>
      <c r="H1240" s="10"/>
      <c r="I1240" s="36"/>
      <c r="J1240" s="10"/>
      <c r="K1240" s="10"/>
      <c r="L1240" s="10"/>
      <c r="M1240" s="11"/>
      <c r="N1240" s="10"/>
      <c r="O1240" s="11"/>
      <c r="P1240" s="9"/>
      <c r="Q1240" s="10"/>
      <c r="R1240" s="3"/>
      <c r="S1240" s="3"/>
      <c r="T1240" s="3"/>
      <c r="U1240" s="33"/>
      <c r="V1240" s="9"/>
      <c r="W1240" s="13"/>
      <c r="X1240" s="10"/>
      <c r="Y1240" s="4"/>
      <c r="Z1240" s="4"/>
      <c r="AA1240" s="4"/>
      <c r="AB1240" s="4"/>
      <c r="AC1240" s="3"/>
      <c r="AD1240" s="29"/>
    </row>
    <row r="1241" spans="1:30" ht="24.95" customHeight="1" x14ac:dyDescent="0.2">
      <c r="A1241" s="23" t="str">
        <f t="shared" si="81"/>
        <v>||||||</v>
      </c>
      <c r="B1241" s="23" t="str">
        <f t="shared" si="82"/>
        <v>||||</v>
      </c>
      <c r="C1241" s="28" t="str">
        <f t="shared" si="83"/>
        <v>|</v>
      </c>
      <c r="D1241" s="10"/>
      <c r="E1241" s="10"/>
      <c r="F1241" s="36"/>
      <c r="G1241" s="10"/>
      <c r="H1241" s="10"/>
      <c r="I1241" s="36"/>
      <c r="J1241" s="10"/>
      <c r="K1241" s="10"/>
      <c r="L1241" s="10"/>
      <c r="M1241" s="11"/>
      <c r="N1241" s="10"/>
      <c r="O1241" s="11"/>
      <c r="P1241" s="9"/>
      <c r="Q1241" s="10"/>
      <c r="R1241" s="3"/>
      <c r="S1241" s="3"/>
      <c r="T1241" s="3"/>
      <c r="U1241" s="33"/>
      <c r="V1241" s="9"/>
      <c r="W1241" s="13"/>
      <c r="X1241" s="10"/>
      <c r="Y1241" s="4"/>
      <c r="Z1241" s="4"/>
      <c r="AA1241" s="4"/>
      <c r="AB1241" s="4"/>
      <c r="AC1241" s="3"/>
      <c r="AD1241" s="29"/>
    </row>
    <row r="1242" spans="1:30" ht="24.95" customHeight="1" x14ac:dyDescent="0.2">
      <c r="A1242" s="23" t="str">
        <f t="shared" si="81"/>
        <v>||||||</v>
      </c>
      <c r="B1242" s="23" t="str">
        <f t="shared" si="82"/>
        <v>||||</v>
      </c>
      <c r="C1242" s="28" t="str">
        <f t="shared" si="83"/>
        <v>|</v>
      </c>
      <c r="D1242" s="10"/>
      <c r="E1242" s="10"/>
      <c r="F1242" s="36"/>
      <c r="G1242" s="10"/>
      <c r="H1242" s="10"/>
      <c r="I1242" s="36"/>
      <c r="J1242" s="10"/>
      <c r="K1242" s="10"/>
      <c r="L1242" s="10"/>
      <c r="M1242" s="11"/>
      <c r="N1242" s="10"/>
      <c r="O1242" s="11"/>
      <c r="P1242" s="9"/>
      <c r="Q1242" s="10"/>
      <c r="R1242" s="3"/>
      <c r="S1242" s="3"/>
      <c r="T1242" s="3"/>
      <c r="U1242" s="33"/>
      <c r="V1242" s="9"/>
      <c r="W1242" s="13"/>
      <c r="X1242" s="10"/>
      <c r="Y1242" s="4"/>
      <c r="Z1242" s="4"/>
      <c r="AA1242" s="4"/>
      <c r="AB1242" s="4"/>
      <c r="AC1242" s="3"/>
      <c r="AD1242" s="29"/>
    </row>
    <row r="1243" spans="1:30" ht="24.95" customHeight="1" x14ac:dyDescent="0.2">
      <c r="A1243" s="23" t="str">
        <f t="shared" si="81"/>
        <v>||||||</v>
      </c>
      <c r="B1243" s="23" t="str">
        <f t="shared" si="82"/>
        <v>||||</v>
      </c>
      <c r="C1243" s="28" t="str">
        <f t="shared" si="83"/>
        <v>|</v>
      </c>
      <c r="D1243" s="10"/>
      <c r="E1243" s="10"/>
      <c r="F1243" s="36"/>
      <c r="G1243" s="10"/>
      <c r="H1243" s="10"/>
      <c r="I1243" s="36"/>
      <c r="J1243" s="10"/>
      <c r="K1243" s="10"/>
      <c r="L1243" s="10"/>
      <c r="M1243" s="11"/>
      <c r="N1243" s="10"/>
      <c r="O1243" s="11"/>
      <c r="P1243" s="9"/>
      <c r="Q1243" s="10"/>
      <c r="R1243" s="3"/>
      <c r="S1243" s="3"/>
      <c r="T1243" s="3"/>
      <c r="U1243" s="33"/>
      <c r="V1243" s="9"/>
      <c r="W1243" s="13"/>
      <c r="X1243" s="10"/>
      <c r="Y1243" s="4"/>
      <c r="Z1243" s="4"/>
      <c r="AA1243" s="4"/>
      <c r="AB1243" s="4"/>
      <c r="AC1243" s="3"/>
      <c r="AD1243" s="29"/>
    </row>
    <row r="1244" spans="1:30" ht="24.95" customHeight="1" x14ac:dyDescent="0.2">
      <c r="A1244" s="23" t="str">
        <f t="shared" si="81"/>
        <v>||||||</v>
      </c>
      <c r="B1244" s="23" t="str">
        <f t="shared" si="82"/>
        <v>||||</v>
      </c>
      <c r="C1244" s="28" t="str">
        <f t="shared" si="83"/>
        <v>|</v>
      </c>
      <c r="D1244" s="10"/>
      <c r="E1244" s="10"/>
      <c r="F1244" s="36"/>
      <c r="G1244" s="10"/>
      <c r="H1244" s="10"/>
      <c r="I1244" s="36"/>
      <c r="J1244" s="10"/>
      <c r="K1244" s="10"/>
      <c r="L1244" s="10"/>
      <c r="M1244" s="11"/>
      <c r="N1244" s="10"/>
      <c r="O1244" s="11"/>
      <c r="P1244" s="9"/>
      <c r="Q1244" s="10"/>
      <c r="R1244" s="3"/>
      <c r="S1244" s="3"/>
      <c r="T1244" s="3"/>
      <c r="U1244" s="33"/>
      <c r="V1244" s="9"/>
      <c r="W1244" s="13"/>
      <c r="X1244" s="10"/>
      <c r="Y1244" s="4"/>
      <c r="Z1244" s="4"/>
      <c r="AA1244" s="4"/>
      <c r="AB1244" s="4"/>
      <c r="AC1244" s="3"/>
      <c r="AD1244" s="29"/>
    </row>
    <row r="1245" spans="1:30" ht="24.95" customHeight="1" x14ac:dyDescent="0.2">
      <c r="A1245" s="23" t="str">
        <f t="shared" si="81"/>
        <v>||||||</v>
      </c>
      <c r="B1245" s="23" t="str">
        <f t="shared" si="82"/>
        <v>||||</v>
      </c>
      <c r="C1245" s="28" t="str">
        <f t="shared" si="83"/>
        <v>|</v>
      </c>
      <c r="D1245" s="10"/>
      <c r="E1245" s="10"/>
      <c r="F1245" s="36"/>
      <c r="G1245" s="10"/>
      <c r="H1245" s="10"/>
      <c r="I1245" s="36"/>
      <c r="J1245" s="10"/>
      <c r="K1245" s="10"/>
      <c r="L1245" s="10"/>
      <c r="M1245" s="11"/>
      <c r="N1245" s="10"/>
      <c r="O1245" s="11"/>
      <c r="P1245" s="9"/>
      <c r="Q1245" s="10"/>
      <c r="R1245" s="3"/>
      <c r="S1245" s="3"/>
      <c r="T1245" s="3"/>
      <c r="U1245" s="33"/>
      <c r="V1245" s="9"/>
      <c r="W1245" s="13"/>
      <c r="X1245" s="10"/>
      <c r="Y1245" s="4"/>
      <c r="Z1245" s="4"/>
      <c r="AA1245" s="4"/>
      <c r="AB1245" s="4"/>
      <c r="AC1245" s="3"/>
      <c r="AD1245" s="29"/>
    </row>
    <row r="1246" spans="1:30" ht="24.95" customHeight="1" x14ac:dyDescent="0.2">
      <c r="A1246" s="23" t="str">
        <f t="shared" si="81"/>
        <v>||||||</v>
      </c>
      <c r="B1246" s="23" t="str">
        <f t="shared" si="82"/>
        <v>||||</v>
      </c>
      <c r="C1246" s="28" t="str">
        <f t="shared" si="83"/>
        <v>|</v>
      </c>
      <c r="D1246" s="10"/>
      <c r="E1246" s="10"/>
      <c r="F1246" s="36"/>
      <c r="G1246" s="10"/>
      <c r="H1246" s="10"/>
      <c r="I1246" s="36"/>
      <c r="J1246" s="10"/>
      <c r="K1246" s="10"/>
      <c r="L1246" s="10"/>
      <c r="M1246" s="11"/>
      <c r="N1246" s="10"/>
      <c r="O1246" s="11"/>
      <c r="P1246" s="9"/>
      <c r="Q1246" s="10"/>
      <c r="R1246" s="3"/>
      <c r="S1246" s="3"/>
      <c r="T1246" s="3"/>
      <c r="U1246" s="33"/>
      <c r="V1246" s="9"/>
      <c r="W1246" s="13"/>
      <c r="X1246" s="10"/>
      <c r="Y1246" s="4"/>
      <c r="Z1246" s="4"/>
      <c r="AA1246" s="4"/>
      <c r="AB1246" s="4"/>
      <c r="AC1246" s="3"/>
      <c r="AD1246" s="29"/>
    </row>
    <row r="1247" spans="1:30" ht="24.95" customHeight="1" x14ac:dyDescent="0.2">
      <c r="A1247" s="23" t="str">
        <f t="shared" si="81"/>
        <v>||||||</v>
      </c>
      <c r="B1247" s="23" t="str">
        <f t="shared" si="82"/>
        <v>||||</v>
      </c>
      <c r="C1247" s="28" t="str">
        <f t="shared" si="83"/>
        <v>|</v>
      </c>
      <c r="D1247" s="10"/>
      <c r="E1247" s="10"/>
      <c r="F1247" s="36"/>
      <c r="G1247" s="10"/>
      <c r="H1247" s="10"/>
      <c r="I1247" s="36"/>
      <c r="J1247" s="10"/>
      <c r="K1247" s="10"/>
      <c r="L1247" s="10"/>
      <c r="M1247" s="11"/>
      <c r="N1247" s="10"/>
      <c r="O1247" s="11"/>
      <c r="P1247" s="9"/>
      <c r="Q1247" s="10"/>
      <c r="R1247" s="3"/>
      <c r="S1247" s="3"/>
      <c r="T1247" s="3"/>
      <c r="U1247" s="33"/>
      <c r="V1247" s="9"/>
      <c r="W1247" s="13"/>
      <c r="X1247" s="10"/>
      <c r="Y1247" s="4"/>
      <c r="Z1247" s="4"/>
      <c r="AA1247" s="4"/>
      <c r="AB1247" s="4"/>
      <c r="AC1247" s="3"/>
      <c r="AD1247" s="29"/>
    </row>
    <row r="1248" spans="1:30" ht="24.95" customHeight="1" x14ac:dyDescent="0.2">
      <c r="A1248" s="23" t="str">
        <f t="shared" si="81"/>
        <v>||||||</v>
      </c>
      <c r="B1248" s="23" t="str">
        <f t="shared" si="82"/>
        <v>||||</v>
      </c>
      <c r="C1248" s="28" t="str">
        <f t="shared" si="83"/>
        <v>|</v>
      </c>
      <c r="D1248" s="10"/>
      <c r="E1248" s="10"/>
      <c r="F1248" s="36"/>
      <c r="G1248" s="10"/>
      <c r="H1248" s="10"/>
      <c r="I1248" s="36"/>
      <c r="J1248" s="10"/>
      <c r="K1248" s="10"/>
      <c r="L1248" s="10"/>
      <c r="M1248" s="11"/>
      <c r="N1248" s="10"/>
      <c r="O1248" s="11"/>
      <c r="P1248" s="9"/>
      <c r="Q1248" s="10"/>
      <c r="R1248" s="3"/>
      <c r="S1248" s="3"/>
      <c r="T1248" s="3"/>
      <c r="U1248" s="33"/>
      <c r="V1248" s="9"/>
      <c r="W1248" s="13"/>
      <c r="X1248" s="10"/>
      <c r="Y1248" s="4"/>
      <c r="Z1248" s="4"/>
      <c r="AA1248" s="4"/>
      <c r="AB1248" s="4"/>
      <c r="AC1248" s="3"/>
      <c r="AD1248" s="29"/>
    </row>
    <row r="1249" spans="1:30" ht="24.95" customHeight="1" x14ac:dyDescent="0.2">
      <c r="A1249" s="23" t="str">
        <f t="shared" si="81"/>
        <v>||||||</v>
      </c>
      <c r="B1249" s="23" t="str">
        <f t="shared" si="82"/>
        <v>||||</v>
      </c>
      <c r="C1249" s="28" t="str">
        <f t="shared" si="83"/>
        <v>|</v>
      </c>
      <c r="D1249" s="10"/>
      <c r="E1249" s="10"/>
      <c r="F1249" s="36"/>
      <c r="G1249" s="10"/>
      <c r="H1249" s="10"/>
      <c r="I1249" s="36"/>
      <c r="J1249" s="10"/>
      <c r="K1249" s="10"/>
      <c r="L1249" s="10"/>
      <c r="M1249" s="11"/>
      <c r="N1249" s="10"/>
      <c r="O1249" s="11"/>
      <c r="P1249" s="9"/>
      <c r="Q1249" s="10"/>
      <c r="R1249" s="3"/>
      <c r="S1249" s="3"/>
      <c r="T1249" s="3"/>
      <c r="U1249" s="33"/>
      <c r="V1249" s="9"/>
      <c r="W1249" s="13"/>
      <c r="X1249" s="10"/>
      <c r="Y1249" s="4"/>
      <c r="Z1249" s="4"/>
      <c r="AA1249" s="4"/>
      <c r="AB1249" s="4"/>
      <c r="AC1249" s="3"/>
      <c r="AD1249" s="29"/>
    </row>
    <row r="1250" spans="1:30" ht="24.95" customHeight="1" x14ac:dyDescent="0.2">
      <c r="A1250" s="23" t="str">
        <f t="shared" si="81"/>
        <v>||||||</v>
      </c>
      <c r="B1250" s="23" t="str">
        <f t="shared" si="82"/>
        <v>||||</v>
      </c>
      <c r="C1250" s="28" t="str">
        <f t="shared" si="83"/>
        <v>|</v>
      </c>
      <c r="D1250" s="10"/>
      <c r="E1250" s="10"/>
      <c r="F1250" s="36"/>
      <c r="G1250" s="10"/>
      <c r="H1250" s="10"/>
      <c r="I1250" s="36"/>
      <c r="J1250" s="10"/>
      <c r="K1250" s="10"/>
      <c r="L1250" s="10"/>
      <c r="M1250" s="11"/>
      <c r="N1250" s="10"/>
      <c r="O1250" s="11"/>
      <c r="P1250" s="9"/>
      <c r="Q1250" s="10"/>
      <c r="R1250" s="3"/>
      <c r="S1250" s="3"/>
      <c r="T1250" s="3"/>
      <c r="U1250" s="33"/>
      <c r="V1250" s="9"/>
      <c r="W1250" s="13"/>
      <c r="X1250" s="10"/>
      <c r="Y1250" s="4"/>
      <c r="Z1250" s="4"/>
      <c r="AA1250" s="4"/>
      <c r="AB1250" s="4"/>
      <c r="AC1250" s="3"/>
      <c r="AD1250" s="29"/>
    </row>
    <row r="1251" spans="1:30" ht="24.95" customHeight="1" x14ac:dyDescent="0.2">
      <c r="A1251" s="23" t="str">
        <f t="shared" si="81"/>
        <v>||||||</v>
      </c>
      <c r="B1251" s="23" t="str">
        <f t="shared" si="82"/>
        <v>||||</v>
      </c>
      <c r="C1251" s="28" t="str">
        <f t="shared" si="83"/>
        <v>|</v>
      </c>
      <c r="D1251" s="10"/>
      <c r="E1251" s="10"/>
      <c r="F1251" s="36"/>
      <c r="G1251" s="10"/>
      <c r="H1251" s="10"/>
      <c r="I1251" s="36"/>
      <c r="J1251" s="10"/>
      <c r="K1251" s="10"/>
      <c r="L1251" s="10"/>
      <c r="M1251" s="11"/>
      <c r="N1251" s="10"/>
      <c r="O1251" s="11"/>
      <c r="P1251" s="9"/>
      <c r="Q1251" s="10"/>
      <c r="R1251" s="3"/>
      <c r="S1251" s="3"/>
      <c r="T1251" s="3"/>
      <c r="U1251" s="33"/>
      <c r="V1251" s="9"/>
      <c r="W1251" s="13"/>
      <c r="X1251" s="10"/>
      <c r="Y1251" s="4"/>
      <c r="Z1251" s="4"/>
      <c r="AA1251" s="4"/>
      <c r="AB1251" s="4"/>
      <c r="AC1251" s="3"/>
      <c r="AD1251" s="29"/>
    </row>
    <row r="1252" spans="1:30" ht="24.95" customHeight="1" x14ac:dyDescent="0.2">
      <c r="A1252" s="23" t="str">
        <f t="shared" si="81"/>
        <v>||||||</v>
      </c>
      <c r="B1252" s="23" t="str">
        <f t="shared" si="82"/>
        <v>||||</v>
      </c>
      <c r="C1252" s="28" t="str">
        <f t="shared" si="83"/>
        <v>|</v>
      </c>
      <c r="D1252" s="10"/>
      <c r="E1252" s="10"/>
      <c r="F1252" s="36"/>
      <c r="G1252" s="10"/>
      <c r="H1252" s="10"/>
      <c r="I1252" s="36"/>
      <c r="J1252" s="10"/>
      <c r="K1252" s="10"/>
      <c r="L1252" s="10"/>
      <c r="M1252" s="11"/>
      <c r="N1252" s="10"/>
      <c r="O1252" s="11"/>
      <c r="P1252" s="9"/>
      <c r="Q1252" s="10"/>
      <c r="R1252" s="3"/>
      <c r="S1252" s="3"/>
      <c r="T1252" s="3"/>
      <c r="U1252" s="33"/>
      <c r="V1252" s="9"/>
      <c r="W1252" s="13"/>
      <c r="X1252" s="10"/>
      <c r="Y1252" s="4"/>
      <c r="Z1252" s="4"/>
      <c r="AA1252" s="4"/>
      <c r="AB1252" s="4"/>
      <c r="AC1252" s="3"/>
      <c r="AD1252" s="29"/>
    </row>
    <row r="1253" spans="1:30" ht="24.95" customHeight="1" x14ac:dyDescent="0.2">
      <c r="A1253" s="23" t="str">
        <f t="shared" si="81"/>
        <v>||||||</v>
      </c>
      <c r="B1253" s="23" t="str">
        <f t="shared" si="82"/>
        <v>||||</v>
      </c>
      <c r="C1253" s="28" t="str">
        <f t="shared" si="83"/>
        <v>|</v>
      </c>
      <c r="D1253" s="10"/>
      <c r="E1253" s="10"/>
      <c r="F1253" s="36"/>
      <c r="G1253" s="10"/>
      <c r="H1253" s="10"/>
      <c r="I1253" s="36"/>
      <c r="J1253" s="10"/>
      <c r="K1253" s="10"/>
      <c r="L1253" s="10"/>
      <c r="M1253" s="11"/>
      <c r="N1253" s="10"/>
      <c r="O1253" s="11"/>
      <c r="P1253" s="9"/>
      <c r="Q1253" s="10"/>
      <c r="R1253" s="3"/>
      <c r="S1253" s="3"/>
      <c r="T1253" s="3"/>
      <c r="U1253" s="33"/>
      <c r="V1253" s="9"/>
      <c r="W1253" s="13"/>
      <c r="X1253" s="10"/>
      <c r="Y1253" s="4"/>
      <c r="Z1253" s="4"/>
      <c r="AA1253" s="4"/>
      <c r="AB1253" s="4"/>
      <c r="AC1253" s="3"/>
      <c r="AD1253" s="29"/>
    </row>
    <row r="1254" spans="1:30" ht="24.95" customHeight="1" x14ac:dyDescent="0.2">
      <c r="A1254" s="23" t="str">
        <f t="shared" si="81"/>
        <v>||||||</v>
      </c>
      <c r="B1254" s="23" t="str">
        <f t="shared" si="82"/>
        <v>||||</v>
      </c>
      <c r="C1254" s="28" t="str">
        <f t="shared" si="83"/>
        <v>|</v>
      </c>
      <c r="D1254" s="10"/>
      <c r="E1254" s="10"/>
      <c r="F1254" s="36"/>
      <c r="G1254" s="10"/>
      <c r="H1254" s="10"/>
      <c r="I1254" s="36"/>
      <c r="J1254" s="10"/>
      <c r="K1254" s="10"/>
      <c r="L1254" s="10"/>
      <c r="M1254" s="11"/>
      <c r="N1254" s="10"/>
      <c r="O1254" s="11"/>
      <c r="P1254" s="9"/>
      <c r="Q1254" s="10"/>
      <c r="R1254" s="3"/>
      <c r="S1254" s="3"/>
      <c r="T1254" s="3"/>
      <c r="U1254" s="33"/>
      <c r="V1254" s="9"/>
      <c r="W1254" s="13"/>
      <c r="X1254" s="10"/>
      <c r="Y1254" s="4"/>
      <c r="Z1254" s="4"/>
      <c r="AA1254" s="4"/>
      <c r="AB1254" s="4"/>
      <c r="AC1254" s="3"/>
      <c r="AD1254" s="29"/>
    </row>
    <row r="1255" spans="1:30" ht="24.95" customHeight="1" x14ac:dyDescent="0.2">
      <c r="A1255" s="23" t="str">
        <f t="shared" si="81"/>
        <v>||||||</v>
      </c>
      <c r="B1255" s="23" t="str">
        <f t="shared" si="82"/>
        <v>||||</v>
      </c>
      <c r="C1255" s="28" t="str">
        <f t="shared" si="83"/>
        <v>|</v>
      </c>
      <c r="D1255" s="10"/>
      <c r="E1255" s="10"/>
      <c r="F1255" s="36"/>
      <c r="G1255" s="10"/>
      <c r="H1255" s="10"/>
      <c r="I1255" s="36"/>
      <c r="J1255" s="10"/>
      <c r="K1255" s="10"/>
      <c r="L1255" s="10"/>
      <c r="M1255" s="11"/>
      <c r="N1255" s="10"/>
      <c r="O1255" s="11"/>
      <c r="P1255" s="9"/>
      <c r="Q1255" s="10"/>
      <c r="R1255" s="3"/>
      <c r="S1255" s="3"/>
      <c r="T1255" s="3"/>
      <c r="U1255" s="33"/>
      <c r="V1255" s="9"/>
      <c r="W1255" s="13"/>
      <c r="X1255" s="10"/>
      <c r="Y1255" s="4"/>
      <c r="Z1255" s="4"/>
      <c r="AA1255" s="4"/>
      <c r="AB1255" s="4"/>
      <c r="AC1255" s="3"/>
      <c r="AD1255" s="29"/>
    </row>
    <row r="1256" spans="1:30" ht="24.95" customHeight="1" x14ac:dyDescent="0.2">
      <c r="A1256" s="23" t="str">
        <f t="shared" si="81"/>
        <v>||||||</v>
      </c>
      <c r="B1256" s="23" t="str">
        <f t="shared" si="82"/>
        <v>||||</v>
      </c>
      <c r="C1256" s="28" t="str">
        <f t="shared" si="83"/>
        <v>|</v>
      </c>
      <c r="D1256" s="10"/>
      <c r="E1256" s="10"/>
      <c r="F1256" s="36"/>
      <c r="G1256" s="10"/>
      <c r="H1256" s="10"/>
      <c r="I1256" s="36"/>
      <c r="J1256" s="10"/>
      <c r="K1256" s="10"/>
      <c r="L1256" s="10"/>
      <c r="M1256" s="11"/>
      <c r="N1256" s="10"/>
      <c r="O1256" s="11"/>
      <c r="P1256" s="9"/>
      <c r="Q1256" s="10"/>
      <c r="R1256" s="3"/>
      <c r="S1256" s="3"/>
      <c r="T1256" s="3"/>
      <c r="U1256" s="33"/>
      <c r="V1256" s="9"/>
      <c r="W1256" s="13"/>
      <c r="X1256" s="10"/>
      <c r="Y1256" s="4"/>
      <c r="Z1256" s="4"/>
      <c r="AA1256" s="4"/>
      <c r="AB1256" s="4"/>
      <c r="AC1256" s="3"/>
      <c r="AD1256" s="29"/>
    </row>
    <row r="1257" spans="1:30" ht="24.95" customHeight="1" x14ac:dyDescent="0.2">
      <c r="A1257" s="23" t="str">
        <f t="shared" si="81"/>
        <v>||||||</v>
      </c>
      <c r="B1257" s="23" t="str">
        <f t="shared" si="82"/>
        <v>||||</v>
      </c>
      <c r="C1257" s="28" t="str">
        <f t="shared" si="83"/>
        <v>|</v>
      </c>
      <c r="D1257" s="10"/>
      <c r="E1257" s="10"/>
      <c r="F1257" s="36"/>
      <c r="G1257" s="10"/>
      <c r="H1257" s="10"/>
      <c r="I1257" s="36"/>
      <c r="J1257" s="10"/>
      <c r="K1257" s="10"/>
      <c r="L1257" s="10"/>
      <c r="M1257" s="11"/>
      <c r="N1257" s="10"/>
      <c r="O1257" s="11"/>
      <c r="P1257" s="9"/>
      <c r="Q1257" s="10"/>
      <c r="R1257" s="3"/>
      <c r="S1257" s="3"/>
      <c r="T1257" s="3"/>
      <c r="U1257" s="33"/>
      <c r="V1257" s="9"/>
      <c r="W1257" s="13"/>
      <c r="X1257" s="10"/>
      <c r="Y1257" s="4"/>
      <c r="Z1257" s="4"/>
      <c r="AA1257" s="4"/>
      <c r="AB1257" s="4"/>
      <c r="AC1257" s="3"/>
      <c r="AD1257" s="29"/>
    </row>
    <row r="1258" spans="1:30" ht="24.95" customHeight="1" x14ac:dyDescent="0.2">
      <c r="A1258" s="23" t="str">
        <f t="shared" si="81"/>
        <v>||||||</v>
      </c>
      <c r="B1258" s="23" t="str">
        <f t="shared" si="82"/>
        <v>||||</v>
      </c>
      <c r="C1258" s="28" t="str">
        <f t="shared" si="83"/>
        <v>|</v>
      </c>
      <c r="D1258" s="10"/>
      <c r="E1258" s="10"/>
      <c r="F1258" s="36"/>
      <c r="G1258" s="10"/>
      <c r="H1258" s="10"/>
      <c r="I1258" s="36"/>
      <c r="J1258" s="10"/>
      <c r="K1258" s="10"/>
      <c r="L1258" s="10"/>
      <c r="M1258" s="11"/>
      <c r="N1258" s="10"/>
      <c r="O1258" s="11"/>
      <c r="P1258" s="9"/>
      <c r="Q1258" s="10"/>
      <c r="R1258" s="3"/>
      <c r="S1258" s="3"/>
      <c r="T1258" s="3"/>
      <c r="U1258" s="33"/>
      <c r="V1258" s="9"/>
      <c r="W1258" s="13"/>
      <c r="X1258" s="10"/>
      <c r="Y1258" s="4"/>
      <c r="Z1258" s="4"/>
      <c r="AA1258" s="4"/>
      <c r="AB1258" s="4"/>
      <c r="AC1258" s="3"/>
      <c r="AD1258" s="29"/>
    </row>
    <row r="1259" spans="1:30" ht="24.95" customHeight="1" x14ac:dyDescent="0.2">
      <c r="A1259" s="23" t="str">
        <f t="shared" si="81"/>
        <v>||||||</v>
      </c>
      <c r="B1259" s="23" t="str">
        <f t="shared" si="82"/>
        <v>||||</v>
      </c>
      <c r="C1259" s="28" t="str">
        <f t="shared" si="83"/>
        <v>|</v>
      </c>
      <c r="D1259" s="10"/>
      <c r="E1259" s="10"/>
      <c r="F1259" s="36"/>
      <c r="G1259" s="10"/>
      <c r="H1259" s="10"/>
      <c r="I1259" s="36"/>
      <c r="J1259" s="10"/>
      <c r="K1259" s="10"/>
      <c r="L1259" s="10"/>
      <c r="M1259" s="11"/>
      <c r="N1259" s="10"/>
      <c r="O1259" s="11"/>
      <c r="P1259" s="9"/>
      <c r="Q1259" s="10"/>
      <c r="R1259" s="3"/>
      <c r="S1259" s="3"/>
      <c r="T1259" s="3"/>
      <c r="U1259" s="33"/>
      <c r="V1259" s="9"/>
      <c r="W1259" s="13"/>
      <c r="X1259" s="10"/>
      <c r="Y1259" s="4"/>
      <c r="Z1259" s="4"/>
      <c r="AA1259" s="4"/>
      <c r="AB1259" s="4"/>
      <c r="AC1259" s="3"/>
      <c r="AD1259" s="29"/>
    </row>
    <row r="1260" spans="1:30" ht="24.95" customHeight="1" x14ac:dyDescent="0.2">
      <c r="A1260" s="23" t="str">
        <f t="shared" si="81"/>
        <v>||||||</v>
      </c>
      <c r="B1260" s="23" t="str">
        <f t="shared" si="82"/>
        <v>||||</v>
      </c>
      <c r="C1260" s="28" t="str">
        <f t="shared" si="83"/>
        <v>|</v>
      </c>
      <c r="D1260" s="10"/>
      <c r="E1260" s="10"/>
      <c r="F1260" s="36"/>
      <c r="G1260" s="10"/>
      <c r="H1260" s="10"/>
      <c r="I1260" s="36"/>
      <c r="J1260" s="10"/>
      <c r="K1260" s="10"/>
      <c r="L1260" s="10"/>
      <c r="M1260" s="11"/>
      <c r="N1260" s="10"/>
      <c r="O1260" s="11"/>
      <c r="P1260" s="9"/>
      <c r="Q1260" s="10"/>
      <c r="R1260" s="3"/>
      <c r="S1260" s="3"/>
      <c r="T1260" s="3"/>
      <c r="U1260" s="33"/>
      <c r="V1260" s="9"/>
      <c r="W1260" s="13"/>
      <c r="X1260" s="10"/>
      <c r="Y1260" s="4"/>
      <c r="Z1260" s="4"/>
      <c r="AA1260" s="4"/>
      <c r="AB1260" s="4"/>
      <c r="AC1260" s="3"/>
      <c r="AD1260" s="29"/>
    </row>
    <row r="1261" spans="1:30" ht="24.95" customHeight="1" x14ac:dyDescent="0.2">
      <c r="A1261" s="23" t="str">
        <f t="shared" si="81"/>
        <v>||||||</v>
      </c>
      <c r="B1261" s="23" t="str">
        <f t="shared" si="82"/>
        <v>||||</v>
      </c>
      <c r="C1261" s="28" t="str">
        <f t="shared" si="83"/>
        <v>|</v>
      </c>
      <c r="D1261" s="10"/>
      <c r="E1261" s="10"/>
      <c r="F1261" s="36"/>
      <c r="G1261" s="10"/>
      <c r="H1261" s="10"/>
      <c r="I1261" s="36"/>
      <c r="J1261" s="10"/>
      <c r="K1261" s="10"/>
      <c r="L1261" s="10"/>
      <c r="M1261" s="11"/>
      <c r="N1261" s="10"/>
      <c r="O1261" s="11"/>
      <c r="P1261" s="9"/>
      <c r="Q1261" s="10"/>
      <c r="R1261" s="3"/>
      <c r="S1261" s="3"/>
      <c r="T1261" s="3"/>
      <c r="U1261" s="33"/>
      <c r="V1261" s="9"/>
      <c r="W1261" s="13"/>
      <c r="X1261" s="10"/>
      <c r="Y1261" s="4"/>
      <c r="Z1261" s="4"/>
      <c r="AA1261" s="4"/>
      <c r="AB1261" s="4"/>
      <c r="AC1261" s="3"/>
      <c r="AD1261" s="29"/>
    </row>
    <row r="1262" spans="1:30" ht="24.95" customHeight="1" x14ac:dyDescent="0.2">
      <c r="A1262" s="23" t="str">
        <f t="shared" si="81"/>
        <v>||||||</v>
      </c>
      <c r="B1262" s="23" t="str">
        <f t="shared" si="82"/>
        <v>||||</v>
      </c>
      <c r="C1262" s="28" t="str">
        <f t="shared" si="83"/>
        <v>|</v>
      </c>
      <c r="D1262" s="10"/>
      <c r="E1262" s="10"/>
      <c r="F1262" s="36"/>
      <c r="G1262" s="10"/>
      <c r="H1262" s="10"/>
      <c r="I1262" s="36"/>
      <c r="J1262" s="10"/>
      <c r="K1262" s="10"/>
      <c r="L1262" s="10"/>
      <c r="M1262" s="11"/>
      <c r="N1262" s="10"/>
      <c r="O1262" s="11"/>
      <c r="P1262" s="9"/>
      <c r="Q1262" s="10"/>
      <c r="R1262" s="3"/>
      <c r="S1262" s="3"/>
      <c r="T1262" s="3"/>
      <c r="U1262" s="33"/>
      <c r="V1262" s="9"/>
      <c r="W1262" s="13"/>
      <c r="X1262" s="10"/>
      <c r="Y1262" s="4"/>
      <c r="Z1262" s="4"/>
      <c r="AA1262" s="4"/>
      <c r="AB1262" s="4"/>
      <c r="AC1262" s="3"/>
      <c r="AD1262" s="29"/>
    </row>
    <row r="1263" spans="1:30" ht="24.95" customHeight="1" x14ac:dyDescent="0.2">
      <c r="A1263" s="23" t="str">
        <f t="shared" si="81"/>
        <v>||||||</v>
      </c>
      <c r="B1263" s="23" t="str">
        <f t="shared" si="82"/>
        <v>||||</v>
      </c>
      <c r="C1263" s="28" t="str">
        <f t="shared" si="83"/>
        <v>|</v>
      </c>
      <c r="D1263" s="10"/>
      <c r="E1263" s="10"/>
      <c r="F1263" s="36"/>
      <c r="G1263" s="10"/>
      <c r="H1263" s="10"/>
      <c r="I1263" s="36"/>
      <c r="J1263" s="10"/>
      <c r="K1263" s="10"/>
      <c r="L1263" s="10"/>
      <c r="M1263" s="11"/>
      <c r="N1263" s="10"/>
      <c r="O1263" s="11"/>
      <c r="P1263" s="9"/>
      <c r="Q1263" s="10"/>
      <c r="R1263" s="3"/>
      <c r="S1263" s="3"/>
      <c r="T1263" s="3"/>
      <c r="U1263" s="33"/>
      <c r="V1263" s="9"/>
      <c r="W1263" s="13"/>
      <c r="X1263" s="10"/>
      <c r="Y1263" s="4"/>
      <c r="Z1263" s="4"/>
      <c r="AA1263" s="4"/>
      <c r="AB1263" s="4"/>
      <c r="AC1263" s="3"/>
      <c r="AD1263" s="29"/>
    </row>
    <row r="1264" spans="1:30" ht="24.95" customHeight="1" x14ac:dyDescent="0.2">
      <c r="A1264" s="23" t="str">
        <f t="shared" si="81"/>
        <v>||||||</v>
      </c>
      <c r="B1264" s="23" t="str">
        <f t="shared" si="82"/>
        <v>||||</v>
      </c>
      <c r="C1264" s="28" t="str">
        <f t="shared" si="83"/>
        <v>|</v>
      </c>
      <c r="D1264" s="10"/>
      <c r="E1264" s="10"/>
      <c r="F1264" s="36"/>
      <c r="G1264" s="10"/>
      <c r="H1264" s="10"/>
      <c r="I1264" s="36"/>
      <c r="J1264" s="10"/>
      <c r="K1264" s="10"/>
      <c r="L1264" s="10"/>
      <c r="M1264" s="11"/>
      <c r="N1264" s="10"/>
      <c r="O1264" s="11"/>
      <c r="P1264" s="9"/>
      <c r="Q1264" s="10"/>
      <c r="R1264" s="3"/>
      <c r="S1264" s="3"/>
      <c r="T1264" s="3"/>
      <c r="U1264" s="33"/>
      <c r="V1264" s="9"/>
      <c r="W1264" s="13"/>
      <c r="X1264" s="10"/>
      <c r="Y1264" s="4"/>
      <c r="Z1264" s="4"/>
      <c r="AA1264" s="4"/>
      <c r="AB1264" s="4"/>
      <c r="AC1264" s="3"/>
      <c r="AD1264" s="29"/>
    </row>
    <row r="1265" spans="1:30" ht="24.95" customHeight="1" x14ac:dyDescent="0.2">
      <c r="A1265" s="23" t="str">
        <f t="shared" si="81"/>
        <v>||||||</v>
      </c>
      <c r="B1265" s="23" t="str">
        <f t="shared" si="82"/>
        <v>||||</v>
      </c>
      <c r="C1265" s="28" t="str">
        <f t="shared" si="83"/>
        <v>|</v>
      </c>
      <c r="D1265" s="10"/>
      <c r="E1265" s="10"/>
      <c r="F1265" s="36"/>
      <c r="G1265" s="10"/>
      <c r="H1265" s="10"/>
      <c r="I1265" s="36"/>
      <c r="J1265" s="10"/>
      <c r="K1265" s="10"/>
      <c r="L1265" s="10"/>
      <c r="M1265" s="11"/>
      <c r="N1265" s="10"/>
      <c r="O1265" s="11"/>
      <c r="P1265" s="9"/>
      <c r="Q1265" s="10"/>
      <c r="R1265" s="3"/>
      <c r="S1265" s="3"/>
      <c r="T1265" s="3"/>
      <c r="U1265" s="33"/>
      <c r="V1265" s="9"/>
      <c r="W1265" s="13"/>
      <c r="X1265" s="10"/>
      <c r="Y1265" s="4"/>
      <c r="Z1265" s="4"/>
      <c r="AA1265" s="4"/>
      <c r="AB1265" s="4"/>
      <c r="AC1265" s="3"/>
      <c r="AD1265" s="29"/>
    </row>
    <row r="1266" spans="1:30" ht="24.95" customHeight="1" x14ac:dyDescent="0.2">
      <c r="A1266" s="23" t="str">
        <f t="shared" si="81"/>
        <v>||||||</v>
      </c>
      <c r="B1266" s="23" t="str">
        <f t="shared" si="82"/>
        <v>||||</v>
      </c>
      <c r="C1266" s="28" t="str">
        <f t="shared" si="83"/>
        <v>|</v>
      </c>
      <c r="D1266" s="10"/>
      <c r="E1266" s="10"/>
      <c r="F1266" s="36"/>
      <c r="G1266" s="10"/>
      <c r="H1266" s="10"/>
      <c r="I1266" s="36"/>
      <c r="J1266" s="10"/>
      <c r="K1266" s="10"/>
      <c r="L1266" s="10"/>
      <c r="M1266" s="11"/>
      <c r="N1266" s="10"/>
      <c r="O1266" s="11"/>
      <c r="P1266" s="9"/>
      <c r="Q1266" s="10"/>
      <c r="R1266" s="3"/>
      <c r="S1266" s="3"/>
      <c r="T1266" s="3"/>
      <c r="U1266" s="33"/>
      <c r="V1266" s="9"/>
      <c r="W1266" s="13"/>
      <c r="X1266" s="10"/>
      <c r="Y1266" s="4"/>
      <c r="Z1266" s="4"/>
      <c r="AA1266" s="4"/>
      <c r="AB1266" s="4"/>
      <c r="AC1266" s="3"/>
      <c r="AD1266" s="29"/>
    </row>
    <row r="1267" spans="1:30" ht="24.95" customHeight="1" x14ac:dyDescent="0.2">
      <c r="A1267" s="23" t="str">
        <f t="shared" si="81"/>
        <v>||||||</v>
      </c>
      <c r="B1267" s="23" t="str">
        <f t="shared" si="82"/>
        <v>||||</v>
      </c>
      <c r="C1267" s="28" t="str">
        <f t="shared" si="83"/>
        <v>|</v>
      </c>
      <c r="D1267" s="10"/>
      <c r="E1267" s="10"/>
      <c r="F1267" s="36"/>
      <c r="G1267" s="10"/>
      <c r="H1267" s="10"/>
      <c r="I1267" s="36"/>
      <c r="J1267" s="10"/>
      <c r="K1267" s="10"/>
      <c r="L1267" s="10"/>
      <c r="M1267" s="11"/>
      <c r="N1267" s="10"/>
      <c r="O1267" s="11"/>
      <c r="P1267" s="9"/>
      <c r="Q1267" s="10"/>
      <c r="R1267" s="3"/>
      <c r="S1267" s="3"/>
      <c r="T1267" s="3"/>
      <c r="U1267" s="33"/>
      <c r="V1267" s="9"/>
      <c r="W1267" s="13"/>
      <c r="X1267" s="10"/>
      <c r="Y1267" s="4"/>
      <c r="Z1267" s="4"/>
      <c r="AA1267" s="4"/>
      <c r="AB1267" s="4"/>
      <c r="AC1267" s="3"/>
      <c r="AD1267" s="29"/>
    </row>
    <row r="1268" spans="1:30" ht="24.95" customHeight="1" x14ac:dyDescent="0.2">
      <c r="A1268" s="23" t="str">
        <f t="shared" si="81"/>
        <v>||||||</v>
      </c>
      <c r="B1268" s="23" t="str">
        <f t="shared" si="82"/>
        <v>||||</v>
      </c>
      <c r="C1268" s="28" t="str">
        <f t="shared" si="83"/>
        <v>|</v>
      </c>
      <c r="D1268" s="10"/>
      <c r="E1268" s="10"/>
      <c r="F1268" s="36"/>
      <c r="G1268" s="10"/>
      <c r="H1268" s="10"/>
      <c r="I1268" s="36"/>
      <c r="J1268" s="10"/>
      <c r="K1268" s="10"/>
      <c r="L1268" s="10"/>
      <c r="M1268" s="11"/>
      <c r="N1268" s="10"/>
      <c r="O1268" s="11"/>
      <c r="P1268" s="9"/>
      <c r="Q1268" s="10"/>
      <c r="R1268" s="3"/>
      <c r="S1268" s="3"/>
      <c r="T1268" s="3"/>
      <c r="U1268" s="33"/>
      <c r="V1268" s="9"/>
      <c r="W1268" s="13"/>
      <c r="X1268" s="10"/>
      <c r="Y1268" s="4"/>
      <c r="Z1268" s="4"/>
      <c r="AA1268" s="4"/>
      <c r="AB1268" s="4"/>
      <c r="AC1268" s="3"/>
      <c r="AD1268" s="29"/>
    </row>
    <row r="1269" spans="1:30" ht="24.95" customHeight="1" x14ac:dyDescent="0.2">
      <c r="A1269" s="23" t="str">
        <f t="shared" si="81"/>
        <v>||||||</v>
      </c>
      <c r="B1269" s="23" t="str">
        <f t="shared" si="82"/>
        <v>||||</v>
      </c>
      <c r="C1269" s="28" t="str">
        <f t="shared" si="83"/>
        <v>|</v>
      </c>
      <c r="D1269" s="10"/>
      <c r="E1269" s="10"/>
      <c r="F1269" s="36"/>
      <c r="G1269" s="10"/>
      <c r="H1269" s="10"/>
      <c r="I1269" s="36"/>
      <c r="J1269" s="10"/>
      <c r="K1269" s="10"/>
      <c r="L1269" s="10"/>
      <c r="M1269" s="11"/>
      <c r="N1269" s="10"/>
      <c r="O1269" s="11"/>
      <c r="P1269" s="9"/>
      <c r="Q1269" s="10"/>
      <c r="R1269" s="3"/>
      <c r="S1269" s="3"/>
      <c r="T1269" s="3"/>
      <c r="U1269" s="33"/>
      <c r="V1269" s="9"/>
      <c r="W1269" s="13"/>
      <c r="X1269" s="10"/>
      <c r="Y1269" s="4"/>
      <c r="Z1269" s="4"/>
      <c r="AA1269" s="4"/>
      <c r="AB1269" s="4"/>
      <c r="AC1269" s="3"/>
      <c r="AD1269" s="29"/>
    </row>
    <row r="1270" spans="1:30" ht="24.95" customHeight="1" x14ac:dyDescent="0.2">
      <c r="A1270" s="23" t="str">
        <f t="shared" si="81"/>
        <v>||||||</v>
      </c>
      <c r="B1270" s="23" t="str">
        <f t="shared" si="82"/>
        <v>||||</v>
      </c>
      <c r="C1270" s="28" t="str">
        <f t="shared" si="83"/>
        <v>|</v>
      </c>
      <c r="D1270" s="10"/>
      <c r="E1270" s="10"/>
      <c r="F1270" s="36"/>
      <c r="G1270" s="10"/>
      <c r="H1270" s="10"/>
      <c r="I1270" s="36"/>
      <c r="J1270" s="10"/>
      <c r="K1270" s="10"/>
      <c r="L1270" s="10"/>
      <c r="M1270" s="11"/>
      <c r="N1270" s="10"/>
      <c r="O1270" s="11"/>
      <c r="P1270" s="9"/>
      <c r="Q1270" s="10"/>
      <c r="R1270" s="3"/>
      <c r="S1270" s="3"/>
      <c r="T1270" s="3"/>
      <c r="U1270" s="33"/>
      <c r="V1270" s="9"/>
      <c r="W1270" s="13"/>
      <c r="X1270" s="10"/>
      <c r="Y1270" s="4"/>
      <c r="Z1270" s="4"/>
      <c r="AA1270" s="4"/>
      <c r="AB1270" s="4"/>
      <c r="AC1270" s="3"/>
      <c r="AD1270" s="29"/>
    </row>
    <row r="1271" spans="1:30" ht="24.95" customHeight="1" x14ac:dyDescent="0.2">
      <c r="A1271" s="23" t="str">
        <f t="shared" si="81"/>
        <v>||||||</v>
      </c>
      <c r="B1271" s="23" t="str">
        <f t="shared" si="82"/>
        <v>||||</v>
      </c>
      <c r="C1271" s="28" t="str">
        <f t="shared" si="83"/>
        <v>|</v>
      </c>
      <c r="D1271" s="10"/>
      <c r="E1271" s="10"/>
      <c r="F1271" s="36"/>
      <c r="G1271" s="10"/>
      <c r="H1271" s="10"/>
      <c r="I1271" s="36"/>
      <c r="J1271" s="10"/>
      <c r="K1271" s="10"/>
      <c r="L1271" s="10"/>
      <c r="M1271" s="11"/>
      <c r="N1271" s="10"/>
      <c r="O1271" s="11"/>
      <c r="P1271" s="9"/>
      <c r="Q1271" s="10"/>
      <c r="R1271" s="3"/>
      <c r="S1271" s="3"/>
      <c r="T1271" s="3"/>
      <c r="U1271" s="33"/>
      <c r="V1271" s="9"/>
      <c r="W1271" s="13"/>
      <c r="X1271" s="10"/>
      <c r="Y1271" s="4"/>
      <c r="Z1271" s="4"/>
      <c r="AA1271" s="4"/>
      <c r="AB1271" s="4"/>
      <c r="AC1271" s="3"/>
      <c r="AD1271" s="29"/>
    </row>
    <row r="1272" spans="1:30" ht="24.95" customHeight="1" x14ac:dyDescent="0.2">
      <c r="A1272" s="23" t="str">
        <f t="shared" ref="A1272:A1335" si="84">D1272&amp;"|"&amp;E1272&amp;"|"&amp;G1272&amp;"|"&amp;H1272&amp;"|"&amp;L1272&amp;"|"&amp;N1272&amp;"|"&amp;U1272</f>
        <v>||||||</v>
      </c>
      <c r="B1272" s="23" t="str">
        <f t="shared" ref="B1272:B1335" si="85">D1272&amp;"|"&amp;E1272&amp;"|"&amp;G1272&amp;"|"&amp;H1272&amp;"|"&amp;X1272</f>
        <v>||||</v>
      </c>
      <c r="C1272" s="28" t="str">
        <f t="shared" ref="C1272:C1335" si="86">E1272&amp;"|"&amp;X1272</f>
        <v>|</v>
      </c>
      <c r="D1272" s="10"/>
      <c r="E1272" s="10"/>
      <c r="F1272" s="36"/>
      <c r="G1272" s="10"/>
      <c r="H1272" s="10"/>
      <c r="I1272" s="36"/>
      <c r="J1272" s="10"/>
      <c r="K1272" s="10"/>
      <c r="L1272" s="10"/>
      <c r="M1272" s="11"/>
      <c r="N1272" s="10"/>
      <c r="O1272" s="11"/>
      <c r="P1272" s="9"/>
      <c r="Q1272" s="10"/>
      <c r="R1272" s="3"/>
      <c r="S1272" s="3"/>
      <c r="T1272" s="3"/>
      <c r="U1272" s="33"/>
      <c r="V1272" s="9"/>
      <c r="W1272" s="13"/>
      <c r="X1272" s="10"/>
      <c r="Y1272" s="4"/>
      <c r="Z1272" s="4"/>
      <c r="AA1272" s="4"/>
      <c r="AB1272" s="4"/>
      <c r="AC1272" s="3"/>
      <c r="AD1272" s="29"/>
    </row>
    <row r="1273" spans="1:30" ht="24.95" customHeight="1" x14ac:dyDescent="0.2">
      <c r="A1273" s="23" t="str">
        <f t="shared" si="84"/>
        <v>||||||</v>
      </c>
      <c r="B1273" s="23" t="str">
        <f t="shared" si="85"/>
        <v>||||</v>
      </c>
      <c r="C1273" s="28" t="str">
        <f t="shared" si="86"/>
        <v>|</v>
      </c>
      <c r="D1273" s="10"/>
      <c r="E1273" s="10"/>
      <c r="F1273" s="36"/>
      <c r="G1273" s="10"/>
      <c r="H1273" s="10"/>
      <c r="I1273" s="36"/>
      <c r="J1273" s="10"/>
      <c r="K1273" s="10"/>
      <c r="L1273" s="10"/>
      <c r="M1273" s="11"/>
      <c r="N1273" s="10"/>
      <c r="O1273" s="11"/>
      <c r="P1273" s="9"/>
      <c r="Q1273" s="10"/>
      <c r="R1273" s="3"/>
      <c r="S1273" s="3"/>
      <c r="T1273" s="3"/>
      <c r="U1273" s="33"/>
      <c r="V1273" s="9"/>
      <c r="W1273" s="13"/>
      <c r="X1273" s="10"/>
      <c r="Y1273" s="4"/>
      <c r="Z1273" s="4"/>
      <c r="AA1273" s="4"/>
      <c r="AB1273" s="4"/>
      <c r="AC1273" s="3"/>
      <c r="AD1273" s="29"/>
    </row>
    <row r="1274" spans="1:30" ht="24.95" customHeight="1" x14ac:dyDescent="0.2">
      <c r="A1274" s="23" t="str">
        <f t="shared" si="84"/>
        <v>||||||</v>
      </c>
      <c r="B1274" s="23" t="str">
        <f t="shared" si="85"/>
        <v>||||</v>
      </c>
      <c r="C1274" s="28" t="str">
        <f t="shared" si="86"/>
        <v>|</v>
      </c>
      <c r="D1274" s="10"/>
      <c r="E1274" s="10"/>
      <c r="F1274" s="36"/>
      <c r="G1274" s="10"/>
      <c r="H1274" s="10"/>
      <c r="I1274" s="36"/>
      <c r="J1274" s="10"/>
      <c r="K1274" s="10"/>
      <c r="L1274" s="10"/>
      <c r="M1274" s="11"/>
      <c r="N1274" s="10"/>
      <c r="O1274" s="11"/>
      <c r="P1274" s="9"/>
      <c r="Q1274" s="10"/>
      <c r="R1274" s="3"/>
      <c r="S1274" s="3"/>
      <c r="T1274" s="3"/>
      <c r="U1274" s="33"/>
      <c r="V1274" s="9"/>
      <c r="W1274" s="13"/>
      <c r="X1274" s="10"/>
      <c r="Y1274" s="4"/>
      <c r="Z1274" s="4"/>
      <c r="AA1274" s="4"/>
      <c r="AB1274" s="4"/>
      <c r="AC1274" s="3"/>
      <c r="AD1274" s="29"/>
    </row>
    <row r="1275" spans="1:30" ht="24.95" customHeight="1" x14ac:dyDescent="0.2">
      <c r="A1275" s="23" t="str">
        <f t="shared" si="84"/>
        <v>||||||</v>
      </c>
      <c r="B1275" s="23" t="str">
        <f t="shared" si="85"/>
        <v>||||</v>
      </c>
      <c r="C1275" s="28" t="str">
        <f t="shared" si="86"/>
        <v>|</v>
      </c>
      <c r="D1275" s="10"/>
      <c r="E1275" s="10"/>
      <c r="F1275" s="36"/>
      <c r="G1275" s="10"/>
      <c r="H1275" s="10"/>
      <c r="I1275" s="36"/>
      <c r="J1275" s="10"/>
      <c r="K1275" s="10"/>
      <c r="L1275" s="10"/>
      <c r="M1275" s="11"/>
      <c r="N1275" s="10"/>
      <c r="O1275" s="11"/>
      <c r="P1275" s="9"/>
      <c r="Q1275" s="10"/>
      <c r="R1275" s="3"/>
      <c r="S1275" s="3"/>
      <c r="T1275" s="3"/>
      <c r="U1275" s="33"/>
      <c r="V1275" s="9"/>
      <c r="W1275" s="13"/>
      <c r="X1275" s="10"/>
      <c r="Y1275" s="4"/>
      <c r="Z1275" s="4"/>
      <c r="AA1275" s="4"/>
      <c r="AB1275" s="4"/>
      <c r="AC1275" s="3"/>
      <c r="AD1275" s="29"/>
    </row>
    <row r="1276" spans="1:30" ht="24.95" customHeight="1" x14ac:dyDescent="0.2">
      <c r="A1276" s="23" t="str">
        <f t="shared" si="84"/>
        <v>||||||</v>
      </c>
      <c r="B1276" s="23" t="str">
        <f t="shared" si="85"/>
        <v>||||</v>
      </c>
      <c r="C1276" s="28" t="str">
        <f t="shared" si="86"/>
        <v>|</v>
      </c>
      <c r="D1276" s="10"/>
      <c r="E1276" s="10"/>
      <c r="F1276" s="36"/>
      <c r="G1276" s="10"/>
      <c r="H1276" s="10"/>
      <c r="I1276" s="36"/>
      <c r="J1276" s="10"/>
      <c r="K1276" s="10"/>
      <c r="L1276" s="10"/>
      <c r="M1276" s="11"/>
      <c r="N1276" s="10"/>
      <c r="O1276" s="11"/>
      <c r="P1276" s="9"/>
      <c r="Q1276" s="10"/>
      <c r="R1276" s="3"/>
      <c r="S1276" s="3"/>
      <c r="T1276" s="3"/>
      <c r="U1276" s="33"/>
      <c r="V1276" s="9"/>
      <c r="W1276" s="13"/>
      <c r="X1276" s="10"/>
      <c r="Y1276" s="4"/>
      <c r="Z1276" s="4"/>
      <c r="AA1276" s="4"/>
      <c r="AB1276" s="4"/>
      <c r="AC1276" s="3"/>
      <c r="AD1276" s="29"/>
    </row>
    <row r="1277" spans="1:30" ht="24.95" customHeight="1" x14ac:dyDescent="0.2">
      <c r="A1277" s="23" t="str">
        <f t="shared" si="84"/>
        <v>||||||</v>
      </c>
      <c r="B1277" s="23" t="str">
        <f t="shared" si="85"/>
        <v>||||</v>
      </c>
      <c r="C1277" s="28" t="str">
        <f t="shared" si="86"/>
        <v>|</v>
      </c>
      <c r="D1277" s="10"/>
      <c r="E1277" s="10"/>
      <c r="F1277" s="36"/>
      <c r="G1277" s="10"/>
      <c r="H1277" s="10"/>
      <c r="I1277" s="36"/>
      <c r="J1277" s="10"/>
      <c r="K1277" s="10"/>
      <c r="L1277" s="10"/>
      <c r="M1277" s="11"/>
      <c r="N1277" s="10"/>
      <c r="O1277" s="11"/>
      <c r="P1277" s="9"/>
      <c r="Q1277" s="10"/>
      <c r="R1277" s="3"/>
      <c r="S1277" s="3"/>
      <c r="T1277" s="3"/>
      <c r="U1277" s="33"/>
      <c r="V1277" s="9"/>
      <c r="W1277" s="13"/>
      <c r="X1277" s="10"/>
      <c r="Y1277" s="4"/>
      <c r="Z1277" s="4"/>
      <c r="AA1277" s="4"/>
      <c r="AB1277" s="4"/>
      <c r="AC1277" s="3"/>
      <c r="AD1277" s="29"/>
    </row>
    <row r="1278" spans="1:30" ht="24.95" customHeight="1" x14ac:dyDescent="0.2">
      <c r="A1278" s="23" t="str">
        <f t="shared" si="84"/>
        <v>||||||</v>
      </c>
      <c r="B1278" s="23" t="str">
        <f t="shared" si="85"/>
        <v>||||</v>
      </c>
      <c r="C1278" s="28" t="str">
        <f t="shared" si="86"/>
        <v>|</v>
      </c>
      <c r="D1278" s="10"/>
      <c r="E1278" s="10"/>
      <c r="F1278" s="36"/>
      <c r="G1278" s="10"/>
      <c r="H1278" s="10"/>
      <c r="I1278" s="36"/>
      <c r="J1278" s="10"/>
      <c r="K1278" s="10"/>
      <c r="L1278" s="10"/>
      <c r="M1278" s="11"/>
      <c r="N1278" s="10"/>
      <c r="O1278" s="11"/>
      <c r="P1278" s="9"/>
      <c r="Q1278" s="10"/>
      <c r="R1278" s="3"/>
      <c r="S1278" s="3"/>
      <c r="T1278" s="3"/>
      <c r="U1278" s="33"/>
      <c r="V1278" s="9"/>
      <c r="W1278" s="13"/>
      <c r="X1278" s="10"/>
      <c r="Y1278" s="4"/>
      <c r="Z1278" s="4"/>
      <c r="AA1278" s="4"/>
      <c r="AB1278" s="4"/>
      <c r="AC1278" s="3"/>
      <c r="AD1278" s="29"/>
    </row>
    <row r="1279" spans="1:30" ht="24.95" customHeight="1" x14ac:dyDescent="0.2">
      <c r="A1279" s="23" t="str">
        <f t="shared" si="84"/>
        <v>||||||</v>
      </c>
      <c r="B1279" s="23" t="str">
        <f t="shared" si="85"/>
        <v>||||</v>
      </c>
      <c r="C1279" s="28" t="str">
        <f t="shared" si="86"/>
        <v>|</v>
      </c>
      <c r="D1279" s="10"/>
      <c r="E1279" s="10"/>
      <c r="F1279" s="36"/>
      <c r="G1279" s="10"/>
      <c r="H1279" s="10"/>
      <c r="I1279" s="36"/>
      <c r="J1279" s="10"/>
      <c r="K1279" s="10"/>
      <c r="L1279" s="10"/>
      <c r="M1279" s="11"/>
      <c r="N1279" s="10"/>
      <c r="O1279" s="11"/>
      <c r="P1279" s="9"/>
      <c r="Q1279" s="10"/>
      <c r="R1279" s="3"/>
      <c r="S1279" s="3"/>
      <c r="T1279" s="3"/>
      <c r="U1279" s="33"/>
      <c r="V1279" s="9"/>
      <c r="W1279" s="13"/>
      <c r="X1279" s="10"/>
      <c r="Y1279" s="4"/>
      <c r="Z1279" s="4"/>
      <c r="AA1279" s="4"/>
      <c r="AB1279" s="4"/>
      <c r="AC1279" s="3"/>
      <c r="AD1279" s="29"/>
    </row>
    <row r="1280" spans="1:30" ht="24.95" customHeight="1" x14ac:dyDescent="0.2">
      <c r="A1280" s="23" t="str">
        <f t="shared" si="84"/>
        <v>||||||</v>
      </c>
      <c r="B1280" s="23" t="str">
        <f t="shared" si="85"/>
        <v>||||</v>
      </c>
      <c r="C1280" s="28" t="str">
        <f t="shared" si="86"/>
        <v>|</v>
      </c>
      <c r="D1280" s="10"/>
      <c r="E1280" s="10"/>
      <c r="F1280" s="36"/>
      <c r="G1280" s="10"/>
      <c r="H1280" s="10"/>
      <c r="I1280" s="36"/>
      <c r="J1280" s="10"/>
      <c r="K1280" s="10"/>
      <c r="L1280" s="10"/>
      <c r="M1280" s="11"/>
      <c r="N1280" s="10"/>
      <c r="O1280" s="11"/>
      <c r="P1280" s="9"/>
      <c r="Q1280" s="10"/>
      <c r="R1280" s="3"/>
      <c r="S1280" s="3"/>
      <c r="T1280" s="3"/>
      <c r="U1280" s="33"/>
      <c r="V1280" s="9"/>
      <c r="W1280" s="13"/>
      <c r="X1280" s="10"/>
      <c r="Y1280" s="4"/>
      <c r="Z1280" s="4"/>
      <c r="AA1280" s="4"/>
      <c r="AB1280" s="4"/>
      <c r="AC1280" s="3"/>
      <c r="AD1280" s="29"/>
    </row>
    <row r="1281" spans="1:30" ht="24.95" customHeight="1" x14ac:dyDescent="0.2">
      <c r="A1281" s="23" t="str">
        <f t="shared" si="84"/>
        <v>||||||</v>
      </c>
      <c r="B1281" s="23" t="str">
        <f t="shared" si="85"/>
        <v>||||</v>
      </c>
      <c r="C1281" s="28" t="str">
        <f t="shared" si="86"/>
        <v>|</v>
      </c>
      <c r="D1281" s="10"/>
      <c r="E1281" s="10"/>
      <c r="F1281" s="36"/>
      <c r="G1281" s="10"/>
      <c r="H1281" s="10"/>
      <c r="I1281" s="36"/>
      <c r="J1281" s="10"/>
      <c r="K1281" s="10"/>
      <c r="L1281" s="10"/>
      <c r="M1281" s="11"/>
      <c r="N1281" s="10"/>
      <c r="O1281" s="11"/>
      <c r="P1281" s="9"/>
      <c r="Q1281" s="10"/>
      <c r="R1281" s="3"/>
      <c r="S1281" s="3"/>
      <c r="T1281" s="3"/>
      <c r="U1281" s="33"/>
      <c r="V1281" s="9"/>
      <c r="W1281" s="13"/>
      <c r="X1281" s="10"/>
      <c r="Y1281" s="4"/>
      <c r="Z1281" s="4"/>
      <c r="AA1281" s="4"/>
      <c r="AB1281" s="4"/>
      <c r="AC1281" s="3"/>
      <c r="AD1281" s="29"/>
    </row>
    <row r="1282" spans="1:30" ht="24.95" customHeight="1" x14ac:dyDescent="0.2">
      <c r="A1282" s="23" t="str">
        <f t="shared" si="84"/>
        <v>||||||</v>
      </c>
      <c r="B1282" s="23" t="str">
        <f t="shared" si="85"/>
        <v>||||</v>
      </c>
      <c r="C1282" s="28" t="str">
        <f t="shared" si="86"/>
        <v>|</v>
      </c>
      <c r="D1282" s="10"/>
      <c r="E1282" s="10"/>
      <c r="F1282" s="36"/>
      <c r="G1282" s="10"/>
      <c r="H1282" s="10"/>
      <c r="I1282" s="36"/>
      <c r="J1282" s="10"/>
      <c r="K1282" s="10"/>
      <c r="L1282" s="10"/>
      <c r="M1282" s="11"/>
      <c r="N1282" s="10"/>
      <c r="O1282" s="11"/>
      <c r="P1282" s="9"/>
      <c r="Q1282" s="10"/>
      <c r="R1282" s="3"/>
      <c r="S1282" s="3"/>
      <c r="T1282" s="3"/>
      <c r="U1282" s="33"/>
      <c r="V1282" s="9"/>
      <c r="W1282" s="13"/>
      <c r="X1282" s="10"/>
      <c r="Y1282" s="4"/>
      <c r="Z1282" s="4"/>
      <c r="AA1282" s="4"/>
      <c r="AB1282" s="4"/>
      <c r="AC1282" s="3"/>
      <c r="AD1282" s="29"/>
    </row>
    <row r="1283" spans="1:30" ht="24.95" customHeight="1" x14ac:dyDescent="0.2">
      <c r="A1283" s="23" t="str">
        <f t="shared" si="84"/>
        <v>||||||</v>
      </c>
      <c r="B1283" s="23" t="str">
        <f t="shared" si="85"/>
        <v>||||</v>
      </c>
      <c r="C1283" s="28" t="str">
        <f t="shared" si="86"/>
        <v>|</v>
      </c>
      <c r="D1283" s="10"/>
      <c r="E1283" s="10"/>
      <c r="F1283" s="36"/>
      <c r="G1283" s="10"/>
      <c r="H1283" s="10"/>
      <c r="I1283" s="36"/>
      <c r="J1283" s="10"/>
      <c r="K1283" s="10"/>
      <c r="L1283" s="10"/>
      <c r="M1283" s="11"/>
      <c r="N1283" s="10"/>
      <c r="O1283" s="11"/>
      <c r="P1283" s="9"/>
      <c r="Q1283" s="10"/>
      <c r="R1283" s="3"/>
      <c r="S1283" s="3"/>
      <c r="T1283" s="3"/>
      <c r="U1283" s="33"/>
      <c r="V1283" s="9"/>
      <c r="W1283" s="13"/>
      <c r="X1283" s="10"/>
      <c r="Y1283" s="4"/>
      <c r="Z1283" s="4"/>
      <c r="AA1283" s="4"/>
      <c r="AB1283" s="4"/>
      <c r="AC1283" s="3"/>
      <c r="AD1283" s="29"/>
    </row>
    <row r="1284" spans="1:30" ht="24.95" customHeight="1" x14ac:dyDescent="0.2">
      <c r="A1284" s="23" t="str">
        <f t="shared" si="84"/>
        <v>||||||</v>
      </c>
      <c r="B1284" s="23" t="str">
        <f t="shared" si="85"/>
        <v>||||</v>
      </c>
      <c r="C1284" s="28" t="str">
        <f t="shared" si="86"/>
        <v>|</v>
      </c>
      <c r="D1284" s="10"/>
      <c r="E1284" s="10"/>
      <c r="F1284" s="36"/>
      <c r="G1284" s="10"/>
      <c r="H1284" s="10"/>
      <c r="I1284" s="36"/>
      <c r="J1284" s="10"/>
      <c r="K1284" s="10"/>
      <c r="L1284" s="10"/>
      <c r="M1284" s="11"/>
      <c r="N1284" s="10"/>
      <c r="O1284" s="11"/>
      <c r="P1284" s="9"/>
      <c r="Q1284" s="10"/>
      <c r="R1284" s="3"/>
      <c r="S1284" s="3"/>
      <c r="T1284" s="3"/>
      <c r="U1284" s="33"/>
      <c r="V1284" s="9"/>
      <c r="W1284" s="13"/>
      <c r="X1284" s="10"/>
      <c r="Y1284" s="4"/>
      <c r="Z1284" s="4"/>
      <c r="AA1284" s="4"/>
      <c r="AB1284" s="4"/>
      <c r="AC1284" s="3"/>
      <c r="AD1284" s="29"/>
    </row>
    <row r="1285" spans="1:30" ht="24.95" customHeight="1" x14ac:dyDescent="0.2">
      <c r="A1285" s="23" t="str">
        <f t="shared" si="84"/>
        <v>||||||</v>
      </c>
      <c r="B1285" s="23" t="str">
        <f t="shared" si="85"/>
        <v>||||</v>
      </c>
      <c r="C1285" s="28" t="str">
        <f t="shared" si="86"/>
        <v>|</v>
      </c>
      <c r="D1285" s="10"/>
      <c r="E1285" s="10"/>
      <c r="F1285" s="36"/>
      <c r="G1285" s="10"/>
      <c r="H1285" s="10"/>
      <c r="I1285" s="36"/>
      <c r="J1285" s="10"/>
      <c r="K1285" s="10"/>
      <c r="L1285" s="10"/>
      <c r="M1285" s="11"/>
      <c r="N1285" s="10"/>
      <c r="O1285" s="11"/>
      <c r="P1285" s="9"/>
      <c r="Q1285" s="10"/>
      <c r="R1285" s="3"/>
      <c r="S1285" s="3"/>
      <c r="T1285" s="3"/>
      <c r="U1285" s="33"/>
      <c r="V1285" s="9"/>
      <c r="W1285" s="13"/>
      <c r="X1285" s="10"/>
      <c r="Y1285" s="4"/>
      <c r="Z1285" s="4"/>
      <c r="AA1285" s="4"/>
      <c r="AB1285" s="4"/>
      <c r="AC1285" s="3"/>
      <c r="AD1285" s="29"/>
    </row>
    <row r="1286" spans="1:30" ht="24.95" customHeight="1" x14ac:dyDescent="0.2">
      <c r="A1286" s="23" t="str">
        <f t="shared" si="84"/>
        <v>||||||</v>
      </c>
      <c r="B1286" s="23" t="str">
        <f t="shared" si="85"/>
        <v>||||</v>
      </c>
      <c r="C1286" s="28" t="str">
        <f t="shared" si="86"/>
        <v>|</v>
      </c>
      <c r="D1286" s="10"/>
      <c r="E1286" s="10"/>
      <c r="F1286" s="36"/>
      <c r="G1286" s="10"/>
      <c r="H1286" s="10"/>
      <c r="I1286" s="36"/>
      <c r="J1286" s="10"/>
      <c r="K1286" s="10"/>
      <c r="L1286" s="10"/>
      <c r="M1286" s="11"/>
      <c r="N1286" s="10"/>
      <c r="O1286" s="11"/>
      <c r="P1286" s="9"/>
      <c r="Q1286" s="10"/>
      <c r="R1286" s="3"/>
      <c r="S1286" s="3"/>
      <c r="T1286" s="3"/>
      <c r="U1286" s="33"/>
      <c r="V1286" s="9"/>
      <c r="W1286" s="13"/>
      <c r="X1286" s="10"/>
      <c r="Y1286" s="4"/>
      <c r="Z1286" s="4"/>
      <c r="AA1286" s="4"/>
      <c r="AB1286" s="4"/>
      <c r="AC1286" s="3"/>
      <c r="AD1286" s="29"/>
    </row>
    <row r="1287" spans="1:30" ht="24.95" customHeight="1" x14ac:dyDescent="0.2">
      <c r="A1287" s="23" t="str">
        <f t="shared" si="84"/>
        <v>||||||</v>
      </c>
      <c r="B1287" s="23" t="str">
        <f t="shared" si="85"/>
        <v>||||</v>
      </c>
      <c r="C1287" s="28" t="str">
        <f t="shared" si="86"/>
        <v>|</v>
      </c>
      <c r="D1287" s="10"/>
      <c r="E1287" s="10"/>
      <c r="F1287" s="36"/>
      <c r="G1287" s="10"/>
      <c r="H1287" s="10"/>
      <c r="I1287" s="36"/>
      <c r="J1287" s="10"/>
      <c r="K1287" s="10"/>
      <c r="L1287" s="10"/>
      <c r="M1287" s="11"/>
      <c r="N1287" s="10"/>
      <c r="O1287" s="11"/>
      <c r="P1287" s="9"/>
      <c r="Q1287" s="10"/>
      <c r="R1287" s="3"/>
      <c r="S1287" s="3"/>
      <c r="T1287" s="3"/>
      <c r="U1287" s="33"/>
      <c r="V1287" s="9"/>
      <c r="W1287" s="13"/>
      <c r="X1287" s="10"/>
      <c r="Y1287" s="4"/>
      <c r="Z1287" s="4"/>
      <c r="AA1287" s="4"/>
      <c r="AB1287" s="4"/>
      <c r="AC1287" s="3"/>
      <c r="AD1287" s="29"/>
    </row>
    <row r="1288" spans="1:30" ht="24.95" customHeight="1" x14ac:dyDescent="0.2">
      <c r="A1288" s="23" t="str">
        <f t="shared" si="84"/>
        <v>||||||</v>
      </c>
      <c r="B1288" s="23" t="str">
        <f t="shared" si="85"/>
        <v>||||</v>
      </c>
      <c r="C1288" s="28" t="str">
        <f t="shared" si="86"/>
        <v>|</v>
      </c>
      <c r="D1288" s="10"/>
      <c r="E1288" s="10"/>
      <c r="F1288" s="36"/>
      <c r="G1288" s="10"/>
      <c r="H1288" s="10"/>
      <c r="I1288" s="36"/>
      <c r="J1288" s="10"/>
      <c r="K1288" s="10"/>
      <c r="L1288" s="10"/>
      <c r="M1288" s="11"/>
      <c r="N1288" s="10"/>
      <c r="O1288" s="11"/>
      <c r="P1288" s="9"/>
      <c r="Q1288" s="10"/>
      <c r="R1288" s="3"/>
      <c r="S1288" s="3"/>
      <c r="T1288" s="3"/>
      <c r="U1288" s="33"/>
      <c r="V1288" s="9"/>
      <c r="W1288" s="13"/>
      <c r="X1288" s="10"/>
      <c r="Y1288" s="4"/>
      <c r="Z1288" s="4"/>
      <c r="AA1288" s="4"/>
      <c r="AB1288" s="4"/>
      <c r="AC1288" s="3"/>
      <c r="AD1288" s="29"/>
    </row>
    <row r="1289" spans="1:30" ht="24.95" customHeight="1" x14ac:dyDescent="0.2">
      <c r="A1289" s="23" t="str">
        <f t="shared" si="84"/>
        <v>||||||</v>
      </c>
      <c r="B1289" s="23" t="str">
        <f t="shared" si="85"/>
        <v>||||</v>
      </c>
      <c r="C1289" s="28" t="str">
        <f t="shared" si="86"/>
        <v>|</v>
      </c>
      <c r="D1289" s="10"/>
      <c r="E1289" s="10"/>
      <c r="F1289" s="36"/>
      <c r="G1289" s="10"/>
      <c r="H1289" s="10"/>
      <c r="I1289" s="36"/>
      <c r="J1289" s="10"/>
      <c r="K1289" s="10"/>
      <c r="L1289" s="10"/>
      <c r="M1289" s="11"/>
      <c r="N1289" s="10"/>
      <c r="O1289" s="11"/>
      <c r="P1289" s="9"/>
      <c r="Q1289" s="10"/>
      <c r="R1289" s="3"/>
      <c r="S1289" s="3"/>
      <c r="T1289" s="3"/>
      <c r="U1289" s="33"/>
      <c r="V1289" s="9"/>
      <c r="W1289" s="13"/>
      <c r="X1289" s="10"/>
      <c r="Y1289" s="4"/>
      <c r="Z1289" s="4"/>
      <c r="AA1289" s="4"/>
      <c r="AB1289" s="4"/>
      <c r="AC1289" s="3"/>
      <c r="AD1289" s="29"/>
    </row>
    <row r="1290" spans="1:30" ht="24.95" customHeight="1" x14ac:dyDescent="0.2">
      <c r="A1290" s="23" t="str">
        <f t="shared" si="84"/>
        <v>||||||</v>
      </c>
      <c r="B1290" s="23" t="str">
        <f t="shared" si="85"/>
        <v>||||</v>
      </c>
      <c r="C1290" s="28" t="str">
        <f t="shared" si="86"/>
        <v>|</v>
      </c>
      <c r="D1290" s="10"/>
      <c r="E1290" s="10"/>
      <c r="F1290" s="36"/>
      <c r="G1290" s="10"/>
      <c r="H1290" s="10"/>
      <c r="I1290" s="36"/>
      <c r="J1290" s="10"/>
      <c r="K1290" s="10"/>
      <c r="L1290" s="10"/>
      <c r="M1290" s="11"/>
      <c r="N1290" s="10"/>
      <c r="O1290" s="11"/>
      <c r="P1290" s="9"/>
      <c r="Q1290" s="10"/>
      <c r="R1290" s="3"/>
      <c r="S1290" s="3"/>
      <c r="T1290" s="3"/>
      <c r="U1290" s="33"/>
      <c r="V1290" s="9"/>
      <c r="W1290" s="13"/>
      <c r="X1290" s="10"/>
      <c r="Y1290" s="4"/>
      <c r="Z1290" s="4"/>
      <c r="AA1290" s="4"/>
      <c r="AB1290" s="4"/>
      <c r="AC1290" s="3"/>
      <c r="AD1290" s="29"/>
    </row>
    <row r="1291" spans="1:30" ht="24.95" customHeight="1" x14ac:dyDescent="0.2">
      <c r="A1291" s="23" t="str">
        <f t="shared" si="84"/>
        <v>||||||</v>
      </c>
      <c r="B1291" s="23" t="str">
        <f t="shared" si="85"/>
        <v>||||</v>
      </c>
      <c r="C1291" s="28" t="str">
        <f t="shared" si="86"/>
        <v>|</v>
      </c>
      <c r="D1291" s="10"/>
      <c r="E1291" s="10"/>
      <c r="F1291" s="36"/>
      <c r="G1291" s="10"/>
      <c r="H1291" s="10"/>
      <c r="I1291" s="36"/>
      <c r="J1291" s="10"/>
      <c r="K1291" s="10"/>
      <c r="L1291" s="10"/>
      <c r="M1291" s="11"/>
      <c r="N1291" s="10"/>
      <c r="O1291" s="11"/>
      <c r="P1291" s="9"/>
      <c r="Q1291" s="10"/>
      <c r="R1291" s="3"/>
      <c r="S1291" s="3"/>
      <c r="T1291" s="3"/>
      <c r="U1291" s="33"/>
      <c r="V1291" s="9"/>
      <c r="W1291" s="13"/>
      <c r="X1291" s="10"/>
      <c r="Y1291" s="4"/>
      <c r="Z1291" s="4"/>
      <c r="AA1291" s="4"/>
      <c r="AB1291" s="4"/>
      <c r="AC1291" s="3"/>
      <c r="AD1291" s="29"/>
    </row>
    <row r="1292" spans="1:30" ht="24.95" customHeight="1" x14ac:dyDescent="0.2">
      <c r="A1292" s="23" t="str">
        <f t="shared" si="84"/>
        <v>||||||</v>
      </c>
      <c r="B1292" s="23" t="str">
        <f t="shared" si="85"/>
        <v>||||</v>
      </c>
      <c r="C1292" s="28" t="str">
        <f t="shared" si="86"/>
        <v>|</v>
      </c>
      <c r="D1292" s="10"/>
      <c r="E1292" s="10"/>
      <c r="F1292" s="36"/>
      <c r="G1292" s="10"/>
      <c r="H1292" s="10"/>
      <c r="I1292" s="36"/>
      <c r="J1292" s="10"/>
      <c r="K1292" s="10"/>
      <c r="L1292" s="10"/>
      <c r="M1292" s="11"/>
      <c r="N1292" s="10"/>
      <c r="O1292" s="11"/>
      <c r="P1292" s="9"/>
      <c r="Q1292" s="10"/>
      <c r="R1292" s="3"/>
      <c r="S1292" s="3"/>
      <c r="T1292" s="3"/>
      <c r="U1292" s="33"/>
      <c r="V1292" s="9"/>
      <c r="W1292" s="13"/>
      <c r="X1292" s="10"/>
      <c r="Y1292" s="4"/>
      <c r="Z1292" s="4"/>
      <c r="AA1292" s="4"/>
      <c r="AB1292" s="4"/>
      <c r="AC1292" s="3"/>
      <c r="AD1292" s="29"/>
    </row>
    <row r="1293" spans="1:30" ht="24.95" customHeight="1" x14ac:dyDescent="0.2">
      <c r="A1293" s="23" t="str">
        <f t="shared" si="84"/>
        <v>||||||</v>
      </c>
      <c r="B1293" s="23" t="str">
        <f t="shared" si="85"/>
        <v>||||</v>
      </c>
      <c r="C1293" s="28" t="str">
        <f t="shared" si="86"/>
        <v>|</v>
      </c>
      <c r="D1293" s="10"/>
      <c r="E1293" s="10"/>
      <c r="F1293" s="36"/>
      <c r="G1293" s="10"/>
      <c r="H1293" s="10"/>
      <c r="I1293" s="36"/>
      <c r="J1293" s="10"/>
      <c r="K1293" s="10"/>
      <c r="L1293" s="10"/>
      <c r="M1293" s="11"/>
      <c r="N1293" s="10"/>
      <c r="O1293" s="11"/>
      <c r="P1293" s="9"/>
      <c r="Q1293" s="10"/>
      <c r="R1293" s="3"/>
      <c r="S1293" s="3"/>
      <c r="T1293" s="3"/>
      <c r="U1293" s="33"/>
      <c r="V1293" s="9"/>
      <c r="W1293" s="13"/>
      <c r="X1293" s="10"/>
      <c r="Y1293" s="4"/>
      <c r="Z1293" s="4"/>
      <c r="AA1293" s="4"/>
      <c r="AB1293" s="4"/>
      <c r="AC1293" s="3"/>
      <c r="AD1293" s="29"/>
    </row>
    <row r="1294" spans="1:30" ht="24.95" customHeight="1" x14ac:dyDescent="0.2">
      <c r="A1294" s="23" t="str">
        <f t="shared" si="84"/>
        <v>||||||</v>
      </c>
      <c r="B1294" s="23" t="str">
        <f t="shared" si="85"/>
        <v>||||</v>
      </c>
      <c r="C1294" s="28" t="str">
        <f t="shared" si="86"/>
        <v>|</v>
      </c>
      <c r="D1294" s="10"/>
      <c r="E1294" s="10"/>
      <c r="F1294" s="36"/>
      <c r="G1294" s="10"/>
      <c r="H1294" s="10"/>
      <c r="I1294" s="36"/>
      <c r="J1294" s="10"/>
      <c r="K1294" s="10"/>
      <c r="L1294" s="10"/>
      <c r="M1294" s="11"/>
      <c r="N1294" s="10"/>
      <c r="O1294" s="11"/>
      <c r="P1294" s="9"/>
      <c r="Q1294" s="10"/>
      <c r="R1294" s="3"/>
      <c r="S1294" s="3"/>
      <c r="T1294" s="3"/>
      <c r="U1294" s="33"/>
      <c r="V1294" s="9"/>
      <c r="W1294" s="13"/>
      <c r="X1294" s="10"/>
      <c r="Y1294" s="4"/>
      <c r="Z1294" s="4"/>
      <c r="AA1294" s="4"/>
      <c r="AB1294" s="4"/>
      <c r="AC1294" s="3"/>
      <c r="AD1294" s="29"/>
    </row>
    <row r="1295" spans="1:30" ht="24.95" customHeight="1" x14ac:dyDescent="0.2">
      <c r="A1295" s="23" t="str">
        <f t="shared" si="84"/>
        <v>||||||</v>
      </c>
      <c r="B1295" s="23" t="str">
        <f t="shared" si="85"/>
        <v>||||</v>
      </c>
      <c r="C1295" s="28" t="str">
        <f t="shared" si="86"/>
        <v>|</v>
      </c>
      <c r="D1295" s="10"/>
      <c r="E1295" s="10"/>
      <c r="F1295" s="36"/>
      <c r="G1295" s="10"/>
      <c r="H1295" s="10"/>
      <c r="I1295" s="36"/>
      <c r="J1295" s="10"/>
      <c r="K1295" s="10"/>
      <c r="L1295" s="10"/>
      <c r="M1295" s="11"/>
      <c r="N1295" s="10"/>
      <c r="O1295" s="11"/>
      <c r="P1295" s="9"/>
      <c r="Q1295" s="10"/>
      <c r="R1295" s="3"/>
      <c r="S1295" s="3"/>
      <c r="T1295" s="3"/>
      <c r="U1295" s="33"/>
      <c r="V1295" s="9"/>
      <c r="W1295" s="13"/>
      <c r="X1295" s="10"/>
      <c r="Y1295" s="4"/>
      <c r="Z1295" s="4"/>
      <c r="AA1295" s="4"/>
      <c r="AB1295" s="4"/>
      <c r="AC1295" s="3"/>
      <c r="AD1295" s="29"/>
    </row>
    <row r="1296" spans="1:30" ht="24.95" customHeight="1" x14ac:dyDescent="0.2">
      <c r="A1296" s="23" t="str">
        <f t="shared" si="84"/>
        <v>||||||</v>
      </c>
      <c r="B1296" s="23" t="str">
        <f t="shared" si="85"/>
        <v>||||</v>
      </c>
      <c r="C1296" s="28" t="str">
        <f t="shared" si="86"/>
        <v>|</v>
      </c>
      <c r="D1296" s="10"/>
      <c r="E1296" s="10"/>
      <c r="F1296" s="36"/>
      <c r="G1296" s="10"/>
      <c r="H1296" s="10"/>
      <c r="I1296" s="36"/>
      <c r="J1296" s="10"/>
      <c r="K1296" s="10"/>
      <c r="L1296" s="10"/>
      <c r="M1296" s="11"/>
      <c r="N1296" s="10"/>
      <c r="O1296" s="11"/>
      <c r="P1296" s="9"/>
      <c r="Q1296" s="10"/>
      <c r="R1296" s="3"/>
      <c r="S1296" s="3"/>
      <c r="T1296" s="3"/>
      <c r="U1296" s="33"/>
      <c r="V1296" s="9"/>
      <c r="W1296" s="13"/>
      <c r="X1296" s="10"/>
      <c r="Y1296" s="4"/>
      <c r="Z1296" s="4"/>
      <c r="AA1296" s="4"/>
      <c r="AB1296" s="4"/>
      <c r="AC1296" s="3"/>
      <c r="AD1296" s="29"/>
    </row>
    <row r="1297" spans="1:30" ht="24.95" customHeight="1" x14ac:dyDescent="0.2">
      <c r="A1297" s="23" t="str">
        <f t="shared" si="84"/>
        <v>||||||</v>
      </c>
      <c r="B1297" s="23" t="str">
        <f t="shared" si="85"/>
        <v>||||</v>
      </c>
      <c r="C1297" s="28" t="str">
        <f t="shared" si="86"/>
        <v>|</v>
      </c>
      <c r="D1297" s="10"/>
      <c r="E1297" s="10"/>
      <c r="F1297" s="36"/>
      <c r="G1297" s="10"/>
      <c r="H1297" s="10"/>
      <c r="I1297" s="36"/>
      <c r="J1297" s="10"/>
      <c r="K1297" s="10"/>
      <c r="L1297" s="10"/>
      <c r="M1297" s="11"/>
      <c r="N1297" s="10"/>
      <c r="O1297" s="11"/>
      <c r="P1297" s="9"/>
      <c r="Q1297" s="10"/>
      <c r="R1297" s="3"/>
      <c r="S1297" s="3"/>
      <c r="T1297" s="3"/>
      <c r="U1297" s="33"/>
      <c r="V1297" s="9"/>
      <c r="W1297" s="13"/>
      <c r="X1297" s="10"/>
      <c r="Y1297" s="4"/>
      <c r="Z1297" s="4"/>
      <c r="AA1297" s="4"/>
      <c r="AB1297" s="4"/>
      <c r="AC1297" s="3"/>
      <c r="AD1297" s="29"/>
    </row>
    <row r="1298" spans="1:30" ht="24.95" customHeight="1" x14ac:dyDescent="0.2">
      <c r="A1298" s="23" t="str">
        <f t="shared" si="84"/>
        <v>||||||</v>
      </c>
      <c r="B1298" s="23" t="str">
        <f t="shared" si="85"/>
        <v>||||</v>
      </c>
      <c r="C1298" s="28" t="str">
        <f t="shared" si="86"/>
        <v>|</v>
      </c>
      <c r="D1298" s="10"/>
      <c r="E1298" s="10"/>
      <c r="F1298" s="36"/>
      <c r="G1298" s="10"/>
      <c r="H1298" s="10"/>
      <c r="I1298" s="36"/>
      <c r="J1298" s="10"/>
      <c r="K1298" s="10"/>
      <c r="L1298" s="10"/>
      <c r="M1298" s="11"/>
      <c r="N1298" s="10"/>
      <c r="O1298" s="11"/>
      <c r="P1298" s="9"/>
      <c r="Q1298" s="10"/>
      <c r="R1298" s="3"/>
      <c r="S1298" s="3"/>
      <c r="T1298" s="3"/>
      <c r="U1298" s="33"/>
      <c r="V1298" s="9"/>
      <c r="W1298" s="13"/>
      <c r="X1298" s="10"/>
      <c r="Y1298" s="4"/>
      <c r="Z1298" s="4"/>
      <c r="AA1298" s="4"/>
      <c r="AB1298" s="4"/>
      <c r="AC1298" s="3"/>
      <c r="AD1298" s="29"/>
    </row>
    <row r="1299" spans="1:30" ht="24.95" customHeight="1" x14ac:dyDescent="0.2">
      <c r="A1299" s="23" t="str">
        <f t="shared" si="84"/>
        <v>||||||</v>
      </c>
      <c r="B1299" s="23" t="str">
        <f t="shared" si="85"/>
        <v>||||</v>
      </c>
      <c r="C1299" s="28" t="str">
        <f t="shared" si="86"/>
        <v>|</v>
      </c>
      <c r="D1299" s="10"/>
      <c r="E1299" s="10"/>
      <c r="F1299" s="36"/>
      <c r="G1299" s="10"/>
      <c r="H1299" s="10"/>
      <c r="I1299" s="36"/>
      <c r="J1299" s="10"/>
      <c r="K1299" s="10"/>
      <c r="L1299" s="10"/>
      <c r="M1299" s="11"/>
      <c r="N1299" s="10"/>
      <c r="O1299" s="11"/>
      <c r="P1299" s="9"/>
      <c r="Q1299" s="10"/>
      <c r="R1299" s="3"/>
      <c r="S1299" s="3"/>
      <c r="T1299" s="3"/>
      <c r="U1299" s="33"/>
      <c r="V1299" s="9"/>
      <c r="W1299" s="13"/>
      <c r="X1299" s="10"/>
      <c r="Y1299" s="4"/>
      <c r="Z1299" s="4"/>
      <c r="AA1299" s="4"/>
      <c r="AB1299" s="4"/>
      <c r="AC1299" s="3"/>
      <c r="AD1299" s="29"/>
    </row>
    <row r="1300" spans="1:30" ht="24.95" customHeight="1" x14ac:dyDescent="0.2">
      <c r="A1300" s="23" t="str">
        <f t="shared" si="84"/>
        <v>||||||</v>
      </c>
      <c r="B1300" s="23" t="str">
        <f t="shared" si="85"/>
        <v>||||</v>
      </c>
      <c r="C1300" s="28" t="str">
        <f t="shared" si="86"/>
        <v>|</v>
      </c>
      <c r="D1300" s="10"/>
      <c r="E1300" s="10"/>
      <c r="F1300" s="36"/>
      <c r="G1300" s="10"/>
      <c r="H1300" s="10"/>
      <c r="I1300" s="36"/>
      <c r="J1300" s="10"/>
      <c r="K1300" s="10"/>
      <c r="L1300" s="10"/>
      <c r="M1300" s="11"/>
      <c r="N1300" s="10"/>
      <c r="O1300" s="11"/>
      <c r="P1300" s="9"/>
      <c r="Q1300" s="10"/>
      <c r="R1300" s="3"/>
      <c r="S1300" s="3"/>
      <c r="T1300" s="3"/>
      <c r="U1300" s="33"/>
      <c r="V1300" s="9"/>
      <c r="W1300" s="13"/>
      <c r="X1300" s="10"/>
      <c r="Y1300" s="4"/>
      <c r="Z1300" s="4"/>
      <c r="AA1300" s="4"/>
      <c r="AB1300" s="4"/>
      <c r="AC1300" s="3"/>
      <c r="AD1300" s="29"/>
    </row>
    <row r="1301" spans="1:30" ht="24.95" customHeight="1" x14ac:dyDescent="0.2">
      <c r="A1301" s="23" t="str">
        <f t="shared" si="84"/>
        <v>||||||</v>
      </c>
      <c r="B1301" s="23" t="str">
        <f t="shared" si="85"/>
        <v>||||</v>
      </c>
      <c r="C1301" s="28" t="str">
        <f t="shared" si="86"/>
        <v>|</v>
      </c>
      <c r="D1301" s="10"/>
      <c r="E1301" s="10"/>
      <c r="F1301" s="36"/>
      <c r="G1301" s="10"/>
      <c r="H1301" s="10"/>
      <c r="I1301" s="36"/>
      <c r="J1301" s="10"/>
      <c r="K1301" s="10"/>
      <c r="L1301" s="10"/>
      <c r="M1301" s="11"/>
      <c r="N1301" s="10"/>
      <c r="O1301" s="11"/>
      <c r="P1301" s="9"/>
      <c r="Q1301" s="10"/>
      <c r="R1301" s="3"/>
      <c r="S1301" s="3"/>
      <c r="T1301" s="3"/>
      <c r="U1301" s="33"/>
      <c r="V1301" s="9"/>
      <c r="W1301" s="13"/>
      <c r="X1301" s="10"/>
      <c r="Y1301" s="4"/>
      <c r="Z1301" s="4"/>
      <c r="AA1301" s="4"/>
      <c r="AB1301" s="4"/>
      <c r="AC1301" s="3"/>
      <c r="AD1301" s="29"/>
    </row>
    <row r="1302" spans="1:30" ht="24.95" customHeight="1" x14ac:dyDescent="0.2">
      <c r="A1302" s="23" t="str">
        <f t="shared" si="84"/>
        <v>||||||</v>
      </c>
      <c r="B1302" s="23" t="str">
        <f t="shared" si="85"/>
        <v>||||</v>
      </c>
      <c r="C1302" s="28" t="str">
        <f t="shared" si="86"/>
        <v>|</v>
      </c>
      <c r="D1302" s="10"/>
      <c r="E1302" s="10"/>
      <c r="F1302" s="36"/>
      <c r="G1302" s="10"/>
      <c r="H1302" s="10"/>
      <c r="I1302" s="36"/>
      <c r="J1302" s="10"/>
      <c r="K1302" s="10"/>
      <c r="L1302" s="10"/>
      <c r="M1302" s="11"/>
      <c r="N1302" s="10"/>
      <c r="O1302" s="11"/>
      <c r="P1302" s="9"/>
      <c r="Q1302" s="10"/>
      <c r="R1302" s="3"/>
      <c r="S1302" s="3"/>
      <c r="T1302" s="3"/>
      <c r="U1302" s="33"/>
      <c r="V1302" s="9"/>
      <c r="W1302" s="13"/>
      <c r="X1302" s="10"/>
      <c r="Y1302" s="4"/>
      <c r="Z1302" s="4"/>
      <c r="AA1302" s="4"/>
      <c r="AB1302" s="4"/>
      <c r="AC1302" s="3"/>
      <c r="AD1302" s="29"/>
    </row>
    <row r="1303" spans="1:30" ht="24.95" customHeight="1" x14ac:dyDescent="0.2">
      <c r="A1303" s="23" t="str">
        <f t="shared" si="84"/>
        <v>||||||</v>
      </c>
      <c r="B1303" s="23" t="str">
        <f t="shared" si="85"/>
        <v>||||</v>
      </c>
      <c r="C1303" s="28" t="str">
        <f t="shared" si="86"/>
        <v>|</v>
      </c>
      <c r="D1303" s="10"/>
      <c r="E1303" s="10"/>
      <c r="F1303" s="36"/>
      <c r="G1303" s="10"/>
      <c r="H1303" s="10"/>
      <c r="I1303" s="36"/>
      <c r="J1303" s="10"/>
      <c r="K1303" s="10"/>
      <c r="L1303" s="10"/>
      <c r="M1303" s="11"/>
      <c r="N1303" s="10"/>
      <c r="O1303" s="11"/>
      <c r="P1303" s="9"/>
      <c r="Q1303" s="10"/>
      <c r="R1303" s="3"/>
      <c r="S1303" s="3"/>
      <c r="T1303" s="3"/>
      <c r="U1303" s="33"/>
      <c r="V1303" s="9"/>
      <c r="W1303" s="13"/>
      <c r="X1303" s="10"/>
      <c r="Y1303" s="4"/>
      <c r="Z1303" s="4"/>
      <c r="AA1303" s="4"/>
      <c r="AB1303" s="4"/>
      <c r="AC1303" s="3"/>
      <c r="AD1303" s="29"/>
    </row>
    <row r="1304" spans="1:30" ht="24.95" customHeight="1" x14ac:dyDescent="0.2">
      <c r="A1304" s="23" t="str">
        <f t="shared" si="84"/>
        <v>||||||</v>
      </c>
      <c r="B1304" s="23" t="str">
        <f t="shared" si="85"/>
        <v>||||</v>
      </c>
      <c r="C1304" s="28" t="str">
        <f t="shared" si="86"/>
        <v>|</v>
      </c>
      <c r="D1304" s="10"/>
      <c r="E1304" s="10"/>
      <c r="F1304" s="36"/>
      <c r="G1304" s="10"/>
      <c r="H1304" s="10"/>
      <c r="I1304" s="36"/>
      <c r="J1304" s="10"/>
      <c r="K1304" s="10"/>
      <c r="L1304" s="10"/>
      <c r="M1304" s="11"/>
      <c r="N1304" s="10"/>
      <c r="O1304" s="11"/>
      <c r="P1304" s="9"/>
      <c r="Q1304" s="10"/>
      <c r="R1304" s="3"/>
      <c r="S1304" s="3"/>
      <c r="T1304" s="3"/>
      <c r="U1304" s="33"/>
      <c r="V1304" s="9"/>
      <c r="W1304" s="13"/>
      <c r="X1304" s="10"/>
      <c r="Y1304" s="4"/>
      <c r="Z1304" s="4"/>
      <c r="AA1304" s="4"/>
      <c r="AB1304" s="4"/>
      <c r="AC1304" s="3"/>
      <c r="AD1304" s="29"/>
    </row>
    <row r="1305" spans="1:30" ht="24.95" customHeight="1" x14ac:dyDescent="0.2">
      <c r="A1305" s="23" t="str">
        <f t="shared" si="84"/>
        <v>||||||</v>
      </c>
      <c r="B1305" s="23" t="str">
        <f t="shared" si="85"/>
        <v>||||</v>
      </c>
      <c r="C1305" s="28" t="str">
        <f t="shared" si="86"/>
        <v>|</v>
      </c>
      <c r="D1305" s="10"/>
      <c r="E1305" s="10"/>
      <c r="F1305" s="36"/>
      <c r="G1305" s="10"/>
      <c r="H1305" s="10"/>
      <c r="I1305" s="36"/>
      <c r="J1305" s="10"/>
      <c r="K1305" s="10"/>
      <c r="L1305" s="10"/>
      <c r="M1305" s="11"/>
      <c r="N1305" s="10"/>
      <c r="O1305" s="11"/>
      <c r="P1305" s="9"/>
      <c r="Q1305" s="10"/>
      <c r="R1305" s="3"/>
      <c r="S1305" s="3"/>
      <c r="T1305" s="3"/>
      <c r="U1305" s="33"/>
      <c r="V1305" s="9"/>
      <c r="W1305" s="13"/>
      <c r="X1305" s="10"/>
      <c r="Y1305" s="4"/>
      <c r="Z1305" s="4"/>
      <c r="AA1305" s="4"/>
      <c r="AB1305" s="4"/>
      <c r="AC1305" s="3"/>
      <c r="AD1305" s="29"/>
    </row>
    <row r="1306" spans="1:30" ht="24.95" customHeight="1" x14ac:dyDescent="0.2">
      <c r="A1306" s="23" t="str">
        <f t="shared" si="84"/>
        <v>||||||</v>
      </c>
      <c r="B1306" s="23" t="str">
        <f t="shared" si="85"/>
        <v>||||</v>
      </c>
      <c r="C1306" s="28" t="str">
        <f t="shared" si="86"/>
        <v>|</v>
      </c>
      <c r="D1306" s="10"/>
      <c r="E1306" s="10"/>
      <c r="F1306" s="36"/>
      <c r="G1306" s="10"/>
      <c r="H1306" s="10"/>
      <c r="I1306" s="36"/>
      <c r="J1306" s="10"/>
      <c r="K1306" s="10"/>
      <c r="L1306" s="10"/>
      <c r="M1306" s="11"/>
      <c r="N1306" s="10"/>
      <c r="O1306" s="11"/>
      <c r="P1306" s="9"/>
      <c r="Q1306" s="10"/>
      <c r="R1306" s="3"/>
      <c r="S1306" s="3"/>
      <c r="T1306" s="3"/>
      <c r="U1306" s="33"/>
      <c r="V1306" s="9"/>
      <c r="W1306" s="13"/>
      <c r="X1306" s="10"/>
      <c r="Y1306" s="4"/>
      <c r="Z1306" s="4"/>
      <c r="AA1306" s="4"/>
      <c r="AB1306" s="4"/>
      <c r="AC1306" s="3"/>
      <c r="AD1306" s="29"/>
    </row>
    <row r="1307" spans="1:30" ht="24.95" customHeight="1" x14ac:dyDescent="0.2">
      <c r="A1307" s="23" t="str">
        <f t="shared" si="84"/>
        <v>||||||</v>
      </c>
      <c r="B1307" s="23" t="str">
        <f t="shared" si="85"/>
        <v>||||</v>
      </c>
      <c r="C1307" s="28" t="str">
        <f t="shared" si="86"/>
        <v>|</v>
      </c>
      <c r="D1307" s="10"/>
      <c r="E1307" s="10"/>
      <c r="F1307" s="36"/>
      <c r="G1307" s="10"/>
      <c r="H1307" s="10"/>
      <c r="I1307" s="36"/>
      <c r="J1307" s="10"/>
      <c r="K1307" s="10"/>
      <c r="L1307" s="10"/>
      <c r="M1307" s="11"/>
      <c r="N1307" s="10"/>
      <c r="O1307" s="11"/>
      <c r="P1307" s="9"/>
      <c r="Q1307" s="10"/>
      <c r="R1307" s="3"/>
      <c r="S1307" s="3"/>
      <c r="T1307" s="3"/>
      <c r="U1307" s="33"/>
      <c r="V1307" s="9"/>
      <c r="W1307" s="13"/>
      <c r="X1307" s="10"/>
      <c r="Y1307" s="4"/>
      <c r="Z1307" s="4"/>
      <c r="AA1307" s="4"/>
      <c r="AB1307" s="4"/>
      <c r="AC1307" s="3"/>
      <c r="AD1307" s="29"/>
    </row>
    <row r="1308" spans="1:30" ht="24.95" customHeight="1" x14ac:dyDescent="0.2">
      <c r="A1308" s="23" t="str">
        <f t="shared" si="84"/>
        <v>||||||</v>
      </c>
      <c r="B1308" s="23" t="str">
        <f t="shared" si="85"/>
        <v>||||</v>
      </c>
      <c r="C1308" s="28" t="str">
        <f t="shared" si="86"/>
        <v>|</v>
      </c>
      <c r="D1308" s="10"/>
      <c r="E1308" s="10"/>
      <c r="F1308" s="36"/>
      <c r="G1308" s="10"/>
      <c r="H1308" s="10"/>
      <c r="I1308" s="36"/>
      <c r="J1308" s="10"/>
      <c r="K1308" s="10"/>
      <c r="L1308" s="10"/>
      <c r="M1308" s="11"/>
      <c r="N1308" s="10"/>
      <c r="O1308" s="11"/>
      <c r="P1308" s="9"/>
      <c r="Q1308" s="10"/>
      <c r="R1308" s="3"/>
      <c r="S1308" s="3"/>
      <c r="T1308" s="3"/>
      <c r="U1308" s="33"/>
      <c r="V1308" s="9"/>
      <c r="W1308" s="13"/>
      <c r="X1308" s="10"/>
      <c r="Y1308" s="4"/>
      <c r="Z1308" s="4"/>
      <c r="AA1308" s="4"/>
      <c r="AB1308" s="4"/>
      <c r="AC1308" s="3"/>
      <c r="AD1308" s="29"/>
    </row>
    <row r="1309" spans="1:30" ht="24.95" customHeight="1" x14ac:dyDescent="0.2">
      <c r="A1309" s="23" t="str">
        <f t="shared" si="84"/>
        <v>||||||</v>
      </c>
      <c r="B1309" s="23" t="str">
        <f t="shared" si="85"/>
        <v>||||</v>
      </c>
      <c r="C1309" s="28" t="str">
        <f t="shared" si="86"/>
        <v>|</v>
      </c>
      <c r="D1309" s="10"/>
      <c r="E1309" s="10"/>
      <c r="F1309" s="36"/>
      <c r="G1309" s="10"/>
      <c r="H1309" s="10"/>
      <c r="I1309" s="36"/>
      <c r="J1309" s="10"/>
      <c r="K1309" s="10"/>
      <c r="L1309" s="10"/>
      <c r="M1309" s="11"/>
      <c r="N1309" s="10"/>
      <c r="O1309" s="11"/>
      <c r="P1309" s="9"/>
      <c r="Q1309" s="10"/>
      <c r="R1309" s="3"/>
      <c r="S1309" s="3"/>
      <c r="T1309" s="3"/>
      <c r="U1309" s="33"/>
      <c r="V1309" s="9"/>
      <c r="W1309" s="13"/>
      <c r="X1309" s="10"/>
      <c r="Y1309" s="4"/>
      <c r="Z1309" s="4"/>
      <c r="AA1309" s="4"/>
      <c r="AB1309" s="4"/>
      <c r="AC1309" s="3"/>
      <c r="AD1309" s="29"/>
    </row>
    <row r="1310" spans="1:30" ht="24.95" customHeight="1" x14ac:dyDescent="0.2">
      <c r="A1310" s="23" t="str">
        <f t="shared" si="84"/>
        <v>||||||</v>
      </c>
      <c r="B1310" s="23" t="str">
        <f t="shared" si="85"/>
        <v>||||</v>
      </c>
      <c r="C1310" s="28" t="str">
        <f t="shared" si="86"/>
        <v>|</v>
      </c>
      <c r="D1310" s="10"/>
      <c r="E1310" s="10"/>
      <c r="F1310" s="36"/>
      <c r="G1310" s="10"/>
      <c r="H1310" s="10"/>
      <c r="I1310" s="36"/>
      <c r="J1310" s="10"/>
      <c r="K1310" s="10"/>
      <c r="L1310" s="10"/>
      <c r="M1310" s="11"/>
      <c r="N1310" s="10"/>
      <c r="O1310" s="11"/>
      <c r="P1310" s="9"/>
      <c r="Q1310" s="10"/>
      <c r="R1310" s="3"/>
      <c r="S1310" s="3"/>
      <c r="T1310" s="3"/>
      <c r="U1310" s="33"/>
      <c r="V1310" s="9"/>
      <c r="W1310" s="13"/>
      <c r="X1310" s="10"/>
      <c r="Y1310" s="4"/>
      <c r="Z1310" s="4"/>
      <c r="AA1310" s="4"/>
      <c r="AB1310" s="4"/>
      <c r="AC1310" s="3"/>
      <c r="AD1310" s="29"/>
    </row>
    <row r="1311" spans="1:30" ht="24.95" customHeight="1" x14ac:dyDescent="0.2">
      <c r="A1311" s="23" t="str">
        <f t="shared" si="84"/>
        <v>||||||</v>
      </c>
      <c r="B1311" s="23" t="str">
        <f t="shared" si="85"/>
        <v>||||</v>
      </c>
      <c r="C1311" s="28" t="str">
        <f t="shared" si="86"/>
        <v>|</v>
      </c>
      <c r="D1311" s="10"/>
      <c r="E1311" s="10"/>
      <c r="F1311" s="36"/>
      <c r="G1311" s="10"/>
      <c r="H1311" s="10"/>
      <c r="I1311" s="36"/>
      <c r="J1311" s="10"/>
      <c r="K1311" s="10"/>
      <c r="L1311" s="10"/>
      <c r="M1311" s="11"/>
      <c r="N1311" s="10"/>
      <c r="O1311" s="11"/>
      <c r="P1311" s="9"/>
      <c r="Q1311" s="10"/>
      <c r="R1311" s="3"/>
      <c r="S1311" s="3"/>
      <c r="T1311" s="3"/>
      <c r="U1311" s="33"/>
      <c r="V1311" s="9"/>
      <c r="W1311" s="13"/>
      <c r="X1311" s="10"/>
      <c r="Y1311" s="4"/>
      <c r="Z1311" s="4"/>
      <c r="AA1311" s="4"/>
      <c r="AB1311" s="4"/>
      <c r="AC1311" s="3"/>
      <c r="AD1311" s="29"/>
    </row>
    <row r="1312" spans="1:30" ht="24.95" customHeight="1" x14ac:dyDescent="0.2">
      <c r="A1312" s="23" t="str">
        <f t="shared" si="84"/>
        <v>||||||</v>
      </c>
      <c r="B1312" s="23" t="str">
        <f t="shared" si="85"/>
        <v>||||</v>
      </c>
      <c r="C1312" s="28" t="str">
        <f t="shared" si="86"/>
        <v>|</v>
      </c>
      <c r="D1312" s="10"/>
      <c r="E1312" s="10"/>
      <c r="F1312" s="36"/>
      <c r="G1312" s="10"/>
      <c r="H1312" s="10"/>
      <c r="I1312" s="36"/>
      <c r="J1312" s="10"/>
      <c r="K1312" s="10"/>
      <c r="L1312" s="10"/>
      <c r="M1312" s="11"/>
      <c r="N1312" s="10"/>
      <c r="O1312" s="11"/>
      <c r="P1312" s="9"/>
      <c r="Q1312" s="10"/>
      <c r="R1312" s="3"/>
      <c r="S1312" s="3"/>
      <c r="T1312" s="3"/>
      <c r="U1312" s="33"/>
      <c r="V1312" s="9"/>
      <c r="W1312" s="13"/>
      <c r="X1312" s="10"/>
      <c r="Y1312" s="4"/>
      <c r="Z1312" s="4"/>
      <c r="AA1312" s="4"/>
      <c r="AB1312" s="4"/>
      <c r="AC1312" s="3"/>
      <c r="AD1312" s="29"/>
    </row>
    <row r="1313" spans="1:30" ht="24.95" customHeight="1" x14ac:dyDescent="0.2">
      <c r="A1313" s="23" t="str">
        <f t="shared" si="84"/>
        <v>||||||</v>
      </c>
      <c r="B1313" s="23" t="str">
        <f t="shared" si="85"/>
        <v>||||</v>
      </c>
      <c r="C1313" s="28" t="str">
        <f t="shared" si="86"/>
        <v>|</v>
      </c>
      <c r="D1313" s="10"/>
      <c r="E1313" s="10"/>
      <c r="F1313" s="36"/>
      <c r="G1313" s="10"/>
      <c r="H1313" s="10"/>
      <c r="I1313" s="36"/>
      <c r="J1313" s="10"/>
      <c r="K1313" s="10"/>
      <c r="L1313" s="10"/>
      <c r="M1313" s="11"/>
      <c r="N1313" s="10"/>
      <c r="O1313" s="11"/>
      <c r="P1313" s="9"/>
      <c r="Q1313" s="10"/>
      <c r="R1313" s="3"/>
      <c r="S1313" s="3"/>
      <c r="T1313" s="3"/>
      <c r="U1313" s="33"/>
      <c r="V1313" s="9"/>
      <c r="W1313" s="13"/>
      <c r="X1313" s="10"/>
      <c r="Y1313" s="4"/>
      <c r="Z1313" s="4"/>
      <c r="AA1313" s="4"/>
      <c r="AB1313" s="4"/>
      <c r="AC1313" s="3"/>
      <c r="AD1313" s="29"/>
    </row>
    <row r="1314" spans="1:30" ht="24.95" customHeight="1" x14ac:dyDescent="0.2">
      <c r="A1314" s="23" t="str">
        <f t="shared" si="84"/>
        <v>||||||</v>
      </c>
      <c r="B1314" s="23" t="str">
        <f t="shared" si="85"/>
        <v>||||</v>
      </c>
      <c r="C1314" s="28" t="str">
        <f t="shared" si="86"/>
        <v>|</v>
      </c>
      <c r="D1314" s="10"/>
      <c r="E1314" s="10"/>
      <c r="F1314" s="36"/>
      <c r="G1314" s="10"/>
      <c r="H1314" s="10"/>
      <c r="I1314" s="36"/>
      <c r="J1314" s="10"/>
      <c r="K1314" s="10"/>
      <c r="L1314" s="10"/>
      <c r="M1314" s="11"/>
      <c r="N1314" s="10"/>
      <c r="O1314" s="11"/>
      <c r="P1314" s="9"/>
      <c r="Q1314" s="10"/>
      <c r="R1314" s="3"/>
      <c r="S1314" s="3"/>
      <c r="T1314" s="3"/>
      <c r="U1314" s="33"/>
      <c r="V1314" s="9"/>
      <c r="W1314" s="13"/>
      <c r="X1314" s="10"/>
      <c r="Y1314" s="4"/>
      <c r="Z1314" s="4"/>
      <c r="AA1314" s="4"/>
      <c r="AB1314" s="4"/>
      <c r="AC1314" s="3"/>
      <c r="AD1314" s="29"/>
    </row>
    <row r="1315" spans="1:30" ht="24.95" customHeight="1" x14ac:dyDescent="0.2">
      <c r="A1315" s="23" t="str">
        <f t="shared" si="84"/>
        <v>||||||</v>
      </c>
      <c r="B1315" s="23" t="str">
        <f t="shared" si="85"/>
        <v>||||</v>
      </c>
      <c r="C1315" s="28" t="str">
        <f t="shared" si="86"/>
        <v>|</v>
      </c>
      <c r="D1315" s="10"/>
      <c r="E1315" s="10"/>
      <c r="F1315" s="36"/>
      <c r="G1315" s="10"/>
      <c r="H1315" s="10"/>
      <c r="I1315" s="36"/>
      <c r="J1315" s="10"/>
      <c r="K1315" s="10"/>
      <c r="L1315" s="10"/>
      <c r="M1315" s="11"/>
      <c r="N1315" s="10"/>
      <c r="O1315" s="11"/>
      <c r="P1315" s="9"/>
      <c r="Q1315" s="10"/>
      <c r="R1315" s="3"/>
      <c r="S1315" s="3"/>
      <c r="T1315" s="3"/>
      <c r="U1315" s="33"/>
      <c r="V1315" s="9"/>
      <c r="W1315" s="13"/>
      <c r="X1315" s="10"/>
      <c r="Y1315" s="4"/>
      <c r="Z1315" s="4"/>
      <c r="AA1315" s="4"/>
      <c r="AB1315" s="4"/>
      <c r="AC1315" s="3"/>
      <c r="AD1315" s="29"/>
    </row>
    <row r="1316" spans="1:30" ht="24.95" customHeight="1" x14ac:dyDescent="0.2">
      <c r="A1316" s="23" t="str">
        <f t="shared" si="84"/>
        <v>||||||</v>
      </c>
      <c r="B1316" s="23" t="str">
        <f t="shared" si="85"/>
        <v>||||</v>
      </c>
      <c r="C1316" s="28" t="str">
        <f t="shared" si="86"/>
        <v>|</v>
      </c>
      <c r="D1316" s="10"/>
      <c r="E1316" s="10"/>
      <c r="F1316" s="36"/>
      <c r="G1316" s="10"/>
      <c r="H1316" s="10"/>
      <c r="I1316" s="36"/>
      <c r="J1316" s="10"/>
      <c r="K1316" s="10"/>
      <c r="L1316" s="10"/>
      <c r="M1316" s="11"/>
      <c r="N1316" s="10"/>
      <c r="O1316" s="11"/>
      <c r="P1316" s="9"/>
      <c r="Q1316" s="10"/>
      <c r="R1316" s="3"/>
      <c r="S1316" s="3"/>
      <c r="T1316" s="3"/>
      <c r="U1316" s="33"/>
      <c r="V1316" s="9"/>
      <c r="W1316" s="13"/>
      <c r="X1316" s="10"/>
      <c r="Y1316" s="4"/>
      <c r="Z1316" s="4"/>
      <c r="AA1316" s="4"/>
      <c r="AB1316" s="4"/>
      <c r="AC1316" s="3"/>
      <c r="AD1316" s="29"/>
    </row>
    <row r="1317" spans="1:30" ht="24.95" customHeight="1" x14ac:dyDescent="0.2">
      <c r="A1317" s="23" t="str">
        <f t="shared" si="84"/>
        <v>||||||</v>
      </c>
      <c r="B1317" s="23" t="str">
        <f t="shared" si="85"/>
        <v>||||</v>
      </c>
      <c r="C1317" s="28" t="str">
        <f t="shared" si="86"/>
        <v>|</v>
      </c>
      <c r="D1317" s="10"/>
      <c r="E1317" s="10"/>
      <c r="F1317" s="36"/>
      <c r="G1317" s="10"/>
      <c r="H1317" s="10"/>
      <c r="I1317" s="36"/>
      <c r="J1317" s="10"/>
      <c r="K1317" s="10"/>
      <c r="L1317" s="10"/>
      <c r="M1317" s="11"/>
      <c r="N1317" s="10"/>
      <c r="O1317" s="11"/>
      <c r="P1317" s="9"/>
      <c r="Q1317" s="10"/>
      <c r="R1317" s="3"/>
      <c r="S1317" s="3"/>
      <c r="T1317" s="3"/>
      <c r="U1317" s="33"/>
      <c r="V1317" s="9"/>
      <c r="W1317" s="13"/>
      <c r="X1317" s="10"/>
      <c r="Y1317" s="4"/>
      <c r="Z1317" s="4"/>
      <c r="AA1317" s="4"/>
      <c r="AB1317" s="4"/>
      <c r="AC1317" s="3"/>
      <c r="AD1317" s="29"/>
    </row>
    <row r="1318" spans="1:30" ht="24.95" customHeight="1" x14ac:dyDescent="0.2">
      <c r="A1318" s="23" t="str">
        <f t="shared" si="84"/>
        <v>||||||</v>
      </c>
      <c r="B1318" s="23" t="str">
        <f t="shared" si="85"/>
        <v>||||</v>
      </c>
      <c r="C1318" s="28" t="str">
        <f t="shared" si="86"/>
        <v>|</v>
      </c>
      <c r="D1318" s="10"/>
      <c r="E1318" s="10"/>
      <c r="F1318" s="36"/>
      <c r="G1318" s="10"/>
      <c r="H1318" s="10"/>
      <c r="I1318" s="36"/>
      <c r="J1318" s="10"/>
      <c r="K1318" s="10"/>
      <c r="L1318" s="10"/>
      <c r="M1318" s="11"/>
      <c r="N1318" s="10"/>
      <c r="O1318" s="11"/>
      <c r="P1318" s="9"/>
      <c r="Q1318" s="10"/>
      <c r="R1318" s="3"/>
      <c r="S1318" s="3"/>
      <c r="T1318" s="3"/>
      <c r="U1318" s="33"/>
      <c r="V1318" s="9"/>
      <c r="W1318" s="13"/>
      <c r="X1318" s="10"/>
      <c r="Y1318" s="4"/>
      <c r="Z1318" s="4"/>
      <c r="AA1318" s="4"/>
      <c r="AB1318" s="4"/>
      <c r="AC1318" s="3"/>
      <c r="AD1318" s="29"/>
    </row>
    <row r="1319" spans="1:30" ht="24.95" customHeight="1" x14ac:dyDescent="0.2">
      <c r="A1319" s="23" t="str">
        <f t="shared" si="84"/>
        <v>||||||</v>
      </c>
      <c r="B1319" s="23" t="str">
        <f t="shared" si="85"/>
        <v>||||</v>
      </c>
      <c r="C1319" s="28" t="str">
        <f t="shared" si="86"/>
        <v>|</v>
      </c>
      <c r="D1319" s="10"/>
      <c r="E1319" s="10"/>
      <c r="F1319" s="36"/>
      <c r="G1319" s="10"/>
      <c r="H1319" s="10"/>
      <c r="I1319" s="36"/>
      <c r="J1319" s="10"/>
      <c r="K1319" s="10"/>
      <c r="L1319" s="10"/>
      <c r="M1319" s="11"/>
      <c r="N1319" s="10"/>
      <c r="O1319" s="11"/>
      <c r="P1319" s="9"/>
      <c r="Q1319" s="10"/>
      <c r="R1319" s="3"/>
      <c r="S1319" s="3"/>
      <c r="T1319" s="3"/>
      <c r="U1319" s="33"/>
      <c r="V1319" s="9"/>
      <c r="W1319" s="13"/>
      <c r="X1319" s="10"/>
      <c r="Y1319" s="4"/>
      <c r="Z1319" s="4"/>
      <c r="AA1319" s="4"/>
      <c r="AB1319" s="4"/>
      <c r="AC1319" s="3"/>
      <c r="AD1319" s="29"/>
    </row>
    <row r="1320" spans="1:30" ht="24.95" customHeight="1" x14ac:dyDescent="0.2">
      <c r="A1320" s="23" t="str">
        <f t="shared" si="84"/>
        <v>||||||</v>
      </c>
      <c r="B1320" s="23" t="str">
        <f t="shared" si="85"/>
        <v>||||</v>
      </c>
      <c r="C1320" s="28" t="str">
        <f t="shared" si="86"/>
        <v>|</v>
      </c>
      <c r="D1320" s="10"/>
      <c r="E1320" s="10"/>
      <c r="F1320" s="36"/>
      <c r="G1320" s="10"/>
      <c r="H1320" s="10"/>
      <c r="I1320" s="36"/>
      <c r="J1320" s="10"/>
      <c r="K1320" s="10"/>
      <c r="L1320" s="10"/>
      <c r="M1320" s="11"/>
      <c r="N1320" s="10"/>
      <c r="O1320" s="11"/>
      <c r="P1320" s="9"/>
      <c r="Q1320" s="10"/>
      <c r="R1320" s="3"/>
      <c r="S1320" s="3"/>
      <c r="T1320" s="3"/>
      <c r="U1320" s="33"/>
      <c r="V1320" s="9"/>
      <c r="W1320" s="13"/>
      <c r="X1320" s="10"/>
      <c r="Y1320" s="4"/>
      <c r="Z1320" s="4"/>
      <c r="AA1320" s="4"/>
      <c r="AB1320" s="4"/>
      <c r="AC1320" s="3"/>
      <c r="AD1320" s="29"/>
    </row>
    <row r="1321" spans="1:30" ht="24.95" customHeight="1" x14ac:dyDescent="0.2">
      <c r="A1321" s="23" t="str">
        <f t="shared" si="84"/>
        <v>||||||</v>
      </c>
      <c r="B1321" s="23" t="str">
        <f t="shared" si="85"/>
        <v>||||</v>
      </c>
      <c r="C1321" s="28" t="str">
        <f t="shared" si="86"/>
        <v>|</v>
      </c>
      <c r="D1321" s="10"/>
      <c r="E1321" s="10"/>
      <c r="F1321" s="36"/>
      <c r="G1321" s="10"/>
      <c r="H1321" s="10"/>
      <c r="I1321" s="36"/>
      <c r="J1321" s="10"/>
      <c r="K1321" s="10"/>
      <c r="L1321" s="10"/>
      <c r="M1321" s="11"/>
      <c r="N1321" s="10"/>
      <c r="O1321" s="11"/>
      <c r="P1321" s="9"/>
      <c r="Q1321" s="10"/>
      <c r="R1321" s="3"/>
      <c r="S1321" s="3"/>
      <c r="T1321" s="3"/>
      <c r="U1321" s="33"/>
      <c r="V1321" s="9"/>
      <c r="W1321" s="13"/>
      <c r="X1321" s="10"/>
      <c r="Y1321" s="4"/>
      <c r="Z1321" s="4"/>
      <c r="AA1321" s="4"/>
      <c r="AB1321" s="4"/>
      <c r="AC1321" s="3"/>
      <c r="AD1321" s="29"/>
    </row>
    <row r="1322" spans="1:30" ht="24.95" customHeight="1" x14ac:dyDescent="0.2">
      <c r="A1322" s="23" t="str">
        <f t="shared" si="84"/>
        <v>||||||</v>
      </c>
      <c r="B1322" s="23" t="str">
        <f t="shared" si="85"/>
        <v>||||</v>
      </c>
      <c r="C1322" s="28" t="str">
        <f t="shared" si="86"/>
        <v>|</v>
      </c>
      <c r="D1322" s="10"/>
      <c r="E1322" s="10"/>
      <c r="F1322" s="36"/>
      <c r="G1322" s="10"/>
      <c r="H1322" s="10"/>
      <c r="I1322" s="36"/>
      <c r="J1322" s="10"/>
      <c r="K1322" s="10"/>
      <c r="L1322" s="10"/>
      <c r="M1322" s="11"/>
      <c r="N1322" s="10"/>
      <c r="O1322" s="11"/>
      <c r="P1322" s="9"/>
      <c r="Q1322" s="10"/>
      <c r="R1322" s="3"/>
      <c r="S1322" s="3"/>
      <c r="T1322" s="3"/>
      <c r="U1322" s="33"/>
      <c r="V1322" s="9"/>
      <c r="W1322" s="13"/>
      <c r="X1322" s="10"/>
      <c r="Y1322" s="4"/>
      <c r="Z1322" s="4"/>
      <c r="AA1322" s="4"/>
      <c r="AB1322" s="4"/>
      <c r="AC1322" s="3"/>
      <c r="AD1322" s="29"/>
    </row>
    <row r="1323" spans="1:30" ht="24.95" customHeight="1" x14ac:dyDescent="0.2">
      <c r="A1323" s="23" t="str">
        <f t="shared" si="84"/>
        <v>||||||</v>
      </c>
      <c r="B1323" s="23" t="str">
        <f t="shared" si="85"/>
        <v>||||</v>
      </c>
      <c r="C1323" s="28" t="str">
        <f t="shared" si="86"/>
        <v>|</v>
      </c>
      <c r="D1323" s="10"/>
      <c r="E1323" s="10"/>
      <c r="F1323" s="36"/>
      <c r="G1323" s="10"/>
      <c r="H1323" s="10"/>
      <c r="I1323" s="36"/>
      <c r="J1323" s="10"/>
      <c r="K1323" s="10"/>
      <c r="L1323" s="10"/>
      <c r="M1323" s="11"/>
      <c r="N1323" s="10"/>
      <c r="O1323" s="11"/>
      <c r="P1323" s="9"/>
      <c r="Q1323" s="10"/>
      <c r="R1323" s="3"/>
      <c r="S1323" s="3"/>
      <c r="T1323" s="3"/>
      <c r="U1323" s="33"/>
      <c r="V1323" s="9"/>
      <c r="W1323" s="13"/>
      <c r="X1323" s="10"/>
      <c r="Y1323" s="4"/>
      <c r="Z1323" s="4"/>
      <c r="AA1323" s="4"/>
      <c r="AB1323" s="4"/>
      <c r="AC1323" s="3"/>
      <c r="AD1323" s="29"/>
    </row>
    <row r="1324" spans="1:30" ht="24.95" customHeight="1" x14ac:dyDescent="0.2">
      <c r="A1324" s="23" t="str">
        <f t="shared" si="84"/>
        <v>||||||</v>
      </c>
      <c r="B1324" s="23" t="str">
        <f t="shared" si="85"/>
        <v>||||</v>
      </c>
      <c r="C1324" s="28" t="str">
        <f t="shared" si="86"/>
        <v>|</v>
      </c>
      <c r="D1324" s="10"/>
      <c r="E1324" s="10"/>
      <c r="F1324" s="36"/>
      <c r="G1324" s="10"/>
      <c r="H1324" s="10"/>
      <c r="I1324" s="36"/>
      <c r="J1324" s="10"/>
      <c r="K1324" s="10"/>
      <c r="L1324" s="10"/>
      <c r="M1324" s="11"/>
      <c r="N1324" s="10"/>
      <c r="O1324" s="11"/>
      <c r="P1324" s="9"/>
      <c r="Q1324" s="10"/>
      <c r="R1324" s="3"/>
      <c r="S1324" s="3"/>
      <c r="T1324" s="3"/>
      <c r="U1324" s="33"/>
      <c r="V1324" s="9"/>
      <c r="W1324" s="13"/>
      <c r="X1324" s="10"/>
      <c r="Y1324" s="4"/>
      <c r="Z1324" s="4"/>
      <c r="AA1324" s="4"/>
      <c r="AB1324" s="4"/>
      <c r="AC1324" s="3"/>
      <c r="AD1324" s="29"/>
    </row>
    <row r="1325" spans="1:30" ht="24.95" customHeight="1" x14ac:dyDescent="0.2">
      <c r="A1325" s="23" t="str">
        <f t="shared" si="84"/>
        <v>||||||</v>
      </c>
      <c r="B1325" s="23" t="str">
        <f t="shared" si="85"/>
        <v>||||</v>
      </c>
      <c r="C1325" s="28" t="str">
        <f t="shared" si="86"/>
        <v>|</v>
      </c>
      <c r="D1325" s="10"/>
      <c r="E1325" s="10"/>
      <c r="F1325" s="36"/>
      <c r="G1325" s="10"/>
      <c r="H1325" s="10"/>
      <c r="I1325" s="36"/>
      <c r="J1325" s="10"/>
      <c r="K1325" s="10"/>
      <c r="L1325" s="10"/>
      <c r="M1325" s="11"/>
      <c r="N1325" s="10"/>
      <c r="O1325" s="11"/>
      <c r="P1325" s="9"/>
      <c r="Q1325" s="10"/>
      <c r="R1325" s="3"/>
      <c r="S1325" s="3"/>
      <c r="T1325" s="3"/>
      <c r="U1325" s="33"/>
      <c r="V1325" s="9"/>
      <c r="W1325" s="13"/>
      <c r="X1325" s="10"/>
      <c r="Y1325" s="4"/>
      <c r="Z1325" s="4"/>
      <c r="AA1325" s="4"/>
      <c r="AB1325" s="4"/>
      <c r="AC1325" s="3"/>
      <c r="AD1325" s="29"/>
    </row>
    <row r="1326" spans="1:30" ht="24.95" customHeight="1" x14ac:dyDescent="0.2">
      <c r="A1326" s="23" t="str">
        <f t="shared" si="84"/>
        <v>||||||</v>
      </c>
      <c r="B1326" s="23" t="str">
        <f t="shared" si="85"/>
        <v>||||</v>
      </c>
      <c r="C1326" s="28" t="str">
        <f t="shared" si="86"/>
        <v>|</v>
      </c>
      <c r="D1326" s="10"/>
      <c r="E1326" s="10"/>
      <c r="F1326" s="36"/>
      <c r="G1326" s="10"/>
      <c r="H1326" s="10"/>
      <c r="I1326" s="36"/>
      <c r="J1326" s="10"/>
      <c r="K1326" s="10"/>
      <c r="L1326" s="10"/>
      <c r="M1326" s="11"/>
      <c r="N1326" s="10"/>
      <c r="O1326" s="11"/>
      <c r="P1326" s="9"/>
      <c r="Q1326" s="10"/>
      <c r="R1326" s="3"/>
      <c r="S1326" s="3"/>
      <c r="T1326" s="3"/>
      <c r="U1326" s="33"/>
      <c r="V1326" s="9"/>
      <c r="W1326" s="13"/>
      <c r="X1326" s="10"/>
      <c r="Y1326" s="4"/>
      <c r="Z1326" s="4"/>
      <c r="AA1326" s="4"/>
      <c r="AB1326" s="4"/>
      <c r="AC1326" s="3"/>
      <c r="AD1326" s="29"/>
    </row>
    <row r="1327" spans="1:30" ht="24.95" customHeight="1" x14ac:dyDescent="0.2">
      <c r="A1327" s="23" t="str">
        <f t="shared" si="84"/>
        <v>||||||</v>
      </c>
      <c r="B1327" s="23" t="str">
        <f t="shared" si="85"/>
        <v>||||</v>
      </c>
      <c r="C1327" s="28" t="str">
        <f t="shared" si="86"/>
        <v>|</v>
      </c>
      <c r="D1327" s="10"/>
      <c r="E1327" s="10"/>
      <c r="F1327" s="36"/>
      <c r="G1327" s="10"/>
      <c r="H1327" s="10"/>
      <c r="I1327" s="36"/>
      <c r="J1327" s="10"/>
      <c r="K1327" s="10"/>
      <c r="L1327" s="10"/>
      <c r="M1327" s="11"/>
      <c r="N1327" s="10"/>
      <c r="O1327" s="11"/>
      <c r="P1327" s="9"/>
      <c r="Q1327" s="10"/>
      <c r="R1327" s="3"/>
      <c r="S1327" s="3"/>
      <c r="T1327" s="3"/>
      <c r="U1327" s="33"/>
      <c r="V1327" s="9"/>
      <c r="W1327" s="13"/>
      <c r="X1327" s="10"/>
      <c r="Y1327" s="4"/>
      <c r="Z1327" s="4"/>
      <c r="AA1327" s="4"/>
      <c r="AB1327" s="4"/>
      <c r="AC1327" s="3"/>
      <c r="AD1327" s="29"/>
    </row>
    <row r="1328" spans="1:30" ht="24.95" customHeight="1" x14ac:dyDescent="0.2">
      <c r="A1328" s="23" t="str">
        <f t="shared" si="84"/>
        <v>||||||</v>
      </c>
      <c r="B1328" s="23" t="str">
        <f t="shared" si="85"/>
        <v>||||</v>
      </c>
      <c r="C1328" s="28" t="str">
        <f t="shared" si="86"/>
        <v>|</v>
      </c>
      <c r="D1328" s="10"/>
      <c r="E1328" s="10"/>
      <c r="F1328" s="36"/>
      <c r="G1328" s="10"/>
      <c r="H1328" s="10"/>
      <c r="I1328" s="36"/>
      <c r="J1328" s="10"/>
      <c r="K1328" s="10"/>
      <c r="L1328" s="10"/>
      <c r="M1328" s="11"/>
      <c r="N1328" s="10"/>
      <c r="O1328" s="11"/>
      <c r="P1328" s="9"/>
      <c r="Q1328" s="10"/>
      <c r="R1328" s="3"/>
      <c r="S1328" s="3"/>
      <c r="T1328" s="3"/>
      <c r="U1328" s="33"/>
      <c r="V1328" s="9"/>
      <c r="W1328" s="13"/>
      <c r="X1328" s="10"/>
      <c r="Y1328" s="4"/>
      <c r="Z1328" s="4"/>
      <c r="AA1328" s="4"/>
      <c r="AB1328" s="4"/>
      <c r="AC1328" s="3"/>
      <c r="AD1328" s="29"/>
    </row>
    <row r="1329" spans="1:30" ht="24.95" customHeight="1" x14ac:dyDescent="0.2">
      <c r="A1329" s="23" t="str">
        <f t="shared" si="84"/>
        <v>||||||</v>
      </c>
      <c r="B1329" s="23" t="str">
        <f t="shared" si="85"/>
        <v>||||</v>
      </c>
      <c r="C1329" s="28" t="str">
        <f t="shared" si="86"/>
        <v>|</v>
      </c>
      <c r="D1329" s="10"/>
      <c r="E1329" s="10"/>
      <c r="F1329" s="36"/>
      <c r="G1329" s="10"/>
      <c r="H1329" s="10"/>
      <c r="I1329" s="36"/>
      <c r="J1329" s="10"/>
      <c r="K1329" s="10"/>
      <c r="L1329" s="10"/>
      <c r="M1329" s="11"/>
      <c r="N1329" s="10"/>
      <c r="O1329" s="11"/>
      <c r="P1329" s="9"/>
      <c r="Q1329" s="10"/>
      <c r="R1329" s="3"/>
      <c r="S1329" s="3"/>
      <c r="T1329" s="3"/>
      <c r="U1329" s="33"/>
      <c r="V1329" s="9"/>
      <c r="W1329" s="13"/>
      <c r="X1329" s="10"/>
      <c r="Y1329" s="4"/>
      <c r="Z1329" s="4"/>
      <c r="AA1329" s="4"/>
      <c r="AB1329" s="4"/>
      <c r="AC1329" s="3"/>
      <c r="AD1329" s="29"/>
    </row>
    <row r="1330" spans="1:30" ht="24.95" customHeight="1" x14ac:dyDescent="0.2">
      <c r="A1330" s="23" t="str">
        <f t="shared" si="84"/>
        <v>||||||</v>
      </c>
      <c r="B1330" s="23" t="str">
        <f t="shared" si="85"/>
        <v>||||</v>
      </c>
      <c r="C1330" s="28" t="str">
        <f t="shared" si="86"/>
        <v>|</v>
      </c>
      <c r="D1330" s="10"/>
      <c r="E1330" s="10"/>
      <c r="F1330" s="36"/>
      <c r="G1330" s="10"/>
      <c r="H1330" s="10"/>
      <c r="I1330" s="36"/>
      <c r="J1330" s="10"/>
      <c r="K1330" s="10"/>
      <c r="L1330" s="10"/>
      <c r="M1330" s="11"/>
      <c r="N1330" s="10"/>
      <c r="O1330" s="11"/>
      <c r="P1330" s="9"/>
      <c r="Q1330" s="10"/>
      <c r="R1330" s="3"/>
      <c r="S1330" s="3"/>
      <c r="T1330" s="3"/>
      <c r="U1330" s="33"/>
      <c r="V1330" s="9"/>
      <c r="W1330" s="13"/>
      <c r="X1330" s="10"/>
      <c r="Y1330" s="4"/>
      <c r="Z1330" s="4"/>
      <c r="AA1330" s="4"/>
      <c r="AB1330" s="4"/>
      <c r="AC1330" s="3"/>
      <c r="AD1330" s="29"/>
    </row>
    <row r="1331" spans="1:30" ht="24.95" customHeight="1" x14ac:dyDescent="0.2">
      <c r="A1331" s="23" t="str">
        <f t="shared" si="84"/>
        <v>||||||</v>
      </c>
      <c r="B1331" s="23" t="str">
        <f t="shared" si="85"/>
        <v>||||</v>
      </c>
      <c r="C1331" s="28" t="str">
        <f t="shared" si="86"/>
        <v>|</v>
      </c>
      <c r="D1331" s="10"/>
      <c r="E1331" s="10"/>
      <c r="F1331" s="36"/>
      <c r="G1331" s="10"/>
      <c r="H1331" s="10"/>
      <c r="I1331" s="36"/>
      <c r="J1331" s="10"/>
      <c r="K1331" s="10"/>
      <c r="L1331" s="10"/>
      <c r="M1331" s="11"/>
      <c r="N1331" s="10"/>
      <c r="O1331" s="11"/>
      <c r="P1331" s="9"/>
      <c r="Q1331" s="10"/>
      <c r="R1331" s="3"/>
      <c r="S1331" s="3"/>
      <c r="T1331" s="3"/>
      <c r="U1331" s="33"/>
      <c r="V1331" s="9"/>
      <c r="W1331" s="13"/>
      <c r="X1331" s="10"/>
      <c r="Y1331" s="4"/>
      <c r="Z1331" s="4"/>
      <c r="AA1331" s="4"/>
      <c r="AB1331" s="4"/>
      <c r="AC1331" s="3"/>
      <c r="AD1331" s="29"/>
    </row>
    <row r="1332" spans="1:30" ht="24.95" customHeight="1" x14ac:dyDescent="0.2">
      <c r="A1332" s="23" t="str">
        <f t="shared" si="84"/>
        <v>||||||</v>
      </c>
      <c r="B1332" s="23" t="str">
        <f t="shared" si="85"/>
        <v>||||</v>
      </c>
      <c r="C1332" s="28" t="str">
        <f t="shared" si="86"/>
        <v>|</v>
      </c>
      <c r="D1332" s="10"/>
      <c r="E1332" s="10"/>
      <c r="F1332" s="36"/>
      <c r="G1332" s="10"/>
      <c r="H1332" s="10"/>
      <c r="I1332" s="36"/>
      <c r="J1332" s="10"/>
      <c r="K1332" s="10"/>
      <c r="L1332" s="10"/>
      <c r="M1332" s="11"/>
      <c r="N1332" s="10"/>
      <c r="O1332" s="11"/>
      <c r="P1332" s="9"/>
      <c r="Q1332" s="10"/>
      <c r="R1332" s="3"/>
      <c r="S1332" s="3"/>
      <c r="T1332" s="3"/>
      <c r="U1332" s="33"/>
      <c r="V1332" s="9"/>
      <c r="W1332" s="13"/>
      <c r="X1332" s="10"/>
      <c r="Y1332" s="4"/>
      <c r="Z1332" s="4"/>
      <c r="AA1332" s="4"/>
      <c r="AB1332" s="4"/>
      <c r="AC1332" s="3"/>
      <c r="AD1332" s="29"/>
    </row>
    <row r="1333" spans="1:30" ht="24.95" customHeight="1" x14ac:dyDescent="0.2">
      <c r="A1333" s="23" t="str">
        <f t="shared" si="84"/>
        <v>||||||</v>
      </c>
      <c r="B1333" s="23" t="str">
        <f t="shared" si="85"/>
        <v>||||</v>
      </c>
      <c r="C1333" s="28" t="str">
        <f t="shared" si="86"/>
        <v>|</v>
      </c>
      <c r="D1333" s="10"/>
      <c r="E1333" s="10"/>
      <c r="F1333" s="36"/>
      <c r="G1333" s="10"/>
      <c r="H1333" s="10"/>
      <c r="I1333" s="36"/>
      <c r="J1333" s="10"/>
      <c r="K1333" s="10"/>
      <c r="L1333" s="10"/>
      <c r="M1333" s="11"/>
      <c r="N1333" s="10"/>
      <c r="O1333" s="11"/>
      <c r="P1333" s="9"/>
      <c r="Q1333" s="10"/>
      <c r="R1333" s="3"/>
      <c r="S1333" s="3"/>
      <c r="T1333" s="3"/>
      <c r="U1333" s="33"/>
      <c r="V1333" s="9"/>
      <c r="W1333" s="13"/>
      <c r="X1333" s="10"/>
      <c r="Y1333" s="4"/>
      <c r="Z1333" s="4"/>
      <c r="AA1333" s="4"/>
      <c r="AB1333" s="4"/>
      <c r="AC1333" s="3"/>
      <c r="AD1333" s="29"/>
    </row>
    <row r="1334" spans="1:30" ht="24.95" customHeight="1" x14ac:dyDescent="0.2">
      <c r="A1334" s="23" t="str">
        <f t="shared" si="84"/>
        <v>||||||</v>
      </c>
      <c r="B1334" s="23" t="str">
        <f t="shared" si="85"/>
        <v>||||</v>
      </c>
      <c r="C1334" s="28" t="str">
        <f t="shared" si="86"/>
        <v>|</v>
      </c>
      <c r="D1334" s="10"/>
      <c r="E1334" s="10"/>
      <c r="F1334" s="36"/>
      <c r="G1334" s="10"/>
      <c r="H1334" s="10"/>
      <c r="I1334" s="36"/>
      <c r="J1334" s="10"/>
      <c r="K1334" s="10"/>
      <c r="L1334" s="10"/>
      <c r="M1334" s="11"/>
      <c r="N1334" s="10"/>
      <c r="O1334" s="11"/>
      <c r="P1334" s="9"/>
      <c r="Q1334" s="10"/>
      <c r="R1334" s="3"/>
      <c r="S1334" s="3"/>
      <c r="T1334" s="3"/>
      <c r="U1334" s="33"/>
      <c r="V1334" s="9"/>
      <c r="W1334" s="13"/>
      <c r="X1334" s="10"/>
      <c r="Y1334" s="4"/>
      <c r="Z1334" s="4"/>
      <c r="AA1334" s="4"/>
      <c r="AB1334" s="4"/>
      <c r="AC1334" s="3"/>
      <c r="AD1334" s="29"/>
    </row>
    <row r="1335" spans="1:30" ht="24.95" customHeight="1" x14ac:dyDescent="0.2">
      <c r="A1335" s="23" t="str">
        <f t="shared" si="84"/>
        <v>||||||</v>
      </c>
      <c r="B1335" s="23" t="str">
        <f t="shared" si="85"/>
        <v>||||</v>
      </c>
      <c r="C1335" s="28" t="str">
        <f t="shared" si="86"/>
        <v>|</v>
      </c>
      <c r="D1335" s="10"/>
      <c r="E1335" s="10"/>
      <c r="F1335" s="36"/>
      <c r="G1335" s="10"/>
      <c r="H1335" s="10"/>
      <c r="I1335" s="36"/>
      <c r="J1335" s="10"/>
      <c r="K1335" s="10"/>
      <c r="L1335" s="10"/>
      <c r="M1335" s="11"/>
      <c r="N1335" s="10"/>
      <c r="O1335" s="11"/>
      <c r="P1335" s="9"/>
      <c r="Q1335" s="10"/>
      <c r="R1335" s="3"/>
      <c r="S1335" s="3"/>
      <c r="T1335" s="3"/>
      <c r="U1335" s="33"/>
      <c r="V1335" s="9"/>
      <c r="W1335" s="13"/>
      <c r="X1335" s="10"/>
      <c r="Y1335" s="4"/>
      <c r="Z1335" s="4"/>
      <c r="AA1335" s="4"/>
      <c r="AB1335" s="4"/>
      <c r="AC1335" s="3"/>
      <c r="AD1335" s="29"/>
    </row>
    <row r="1336" spans="1:30" ht="24.95" customHeight="1" x14ac:dyDescent="0.2">
      <c r="A1336" s="23" t="str">
        <f t="shared" ref="A1336:A1399" si="87">D1336&amp;"|"&amp;E1336&amp;"|"&amp;G1336&amp;"|"&amp;H1336&amp;"|"&amp;L1336&amp;"|"&amp;N1336&amp;"|"&amp;U1336</f>
        <v>||||||</v>
      </c>
      <c r="B1336" s="23" t="str">
        <f t="shared" ref="B1336:B1399" si="88">D1336&amp;"|"&amp;E1336&amp;"|"&amp;G1336&amp;"|"&amp;H1336&amp;"|"&amp;X1336</f>
        <v>||||</v>
      </c>
      <c r="C1336" s="28" t="str">
        <f t="shared" ref="C1336:C1399" si="89">E1336&amp;"|"&amp;X1336</f>
        <v>|</v>
      </c>
      <c r="D1336" s="10"/>
      <c r="E1336" s="10"/>
      <c r="F1336" s="36"/>
      <c r="G1336" s="10"/>
      <c r="H1336" s="10"/>
      <c r="I1336" s="36"/>
      <c r="J1336" s="10"/>
      <c r="K1336" s="10"/>
      <c r="L1336" s="10"/>
      <c r="M1336" s="11"/>
      <c r="N1336" s="10"/>
      <c r="O1336" s="11"/>
      <c r="P1336" s="9"/>
      <c r="Q1336" s="10"/>
      <c r="R1336" s="3"/>
      <c r="S1336" s="3"/>
      <c r="T1336" s="3"/>
      <c r="U1336" s="33"/>
      <c r="V1336" s="9"/>
      <c r="W1336" s="13"/>
      <c r="X1336" s="10"/>
      <c r="Y1336" s="4"/>
      <c r="Z1336" s="4"/>
      <c r="AA1336" s="4"/>
      <c r="AB1336" s="4"/>
      <c r="AC1336" s="3"/>
      <c r="AD1336" s="29"/>
    </row>
    <row r="1337" spans="1:30" ht="24.95" customHeight="1" x14ac:dyDescent="0.2">
      <c r="A1337" s="23" t="str">
        <f t="shared" si="87"/>
        <v>||||||</v>
      </c>
      <c r="B1337" s="23" t="str">
        <f t="shared" si="88"/>
        <v>||||</v>
      </c>
      <c r="C1337" s="28" t="str">
        <f t="shared" si="89"/>
        <v>|</v>
      </c>
      <c r="D1337" s="10"/>
      <c r="E1337" s="10"/>
      <c r="F1337" s="36"/>
      <c r="G1337" s="10"/>
      <c r="H1337" s="10"/>
      <c r="I1337" s="36"/>
      <c r="J1337" s="10"/>
      <c r="K1337" s="10"/>
      <c r="L1337" s="10"/>
      <c r="M1337" s="11"/>
      <c r="N1337" s="10"/>
      <c r="O1337" s="11"/>
      <c r="P1337" s="9"/>
      <c r="Q1337" s="10"/>
      <c r="R1337" s="3"/>
      <c r="S1337" s="3"/>
      <c r="T1337" s="3"/>
      <c r="U1337" s="33"/>
      <c r="V1337" s="9"/>
      <c r="W1337" s="13"/>
      <c r="X1337" s="10"/>
      <c r="Y1337" s="4"/>
      <c r="Z1337" s="4"/>
      <c r="AA1337" s="4"/>
      <c r="AB1337" s="4"/>
      <c r="AC1337" s="3"/>
      <c r="AD1337" s="29"/>
    </row>
    <row r="1338" spans="1:30" ht="24.95" customHeight="1" x14ac:dyDescent="0.2">
      <c r="A1338" s="23" t="str">
        <f t="shared" si="87"/>
        <v>||||||</v>
      </c>
      <c r="B1338" s="23" t="str">
        <f t="shared" si="88"/>
        <v>||||</v>
      </c>
      <c r="C1338" s="28" t="str">
        <f t="shared" si="89"/>
        <v>|</v>
      </c>
      <c r="D1338" s="10"/>
      <c r="E1338" s="10"/>
      <c r="F1338" s="36"/>
      <c r="G1338" s="10"/>
      <c r="H1338" s="10"/>
      <c r="I1338" s="36"/>
      <c r="J1338" s="10"/>
      <c r="K1338" s="10"/>
      <c r="L1338" s="10"/>
      <c r="M1338" s="11"/>
      <c r="N1338" s="10"/>
      <c r="O1338" s="11"/>
      <c r="P1338" s="9"/>
      <c r="Q1338" s="10"/>
      <c r="R1338" s="3"/>
      <c r="S1338" s="3"/>
      <c r="T1338" s="3"/>
      <c r="U1338" s="33"/>
      <c r="V1338" s="9"/>
      <c r="W1338" s="13"/>
      <c r="X1338" s="10"/>
      <c r="Y1338" s="4"/>
      <c r="Z1338" s="4"/>
      <c r="AA1338" s="4"/>
      <c r="AB1338" s="4"/>
      <c r="AC1338" s="3"/>
      <c r="AD1338" s="29"/>
    </row>
    <row r="1339" spans="1:30" ht="24.95" customHeight="1" x14ac:dyDescent="0.2">
      <c r="A1339" s="23" t="str">
        <f t="shared" si="87"/>
        <v>||||||</v>
      </c>
      <c r="B1339" s="23" t="str">
        <f t="shared" si="88"/>
        <v>||||</v>
      </c>
      <c r="C1339" s="28" t="str">
        <f t="shared" si="89"/>
        <v>|</v>
      </c>
      <c r="D1339" s="10"/>
      <c r="E1339" s="10"/>
      <c r="F1339" s="36"/>
      <c r="G1339" s="10"/>
      <c r="H1339" s="10"/>
      <c r="I1339" s="36"/>
      <c r="J1339" s="10"/>
      <c r="K1339" s="10"/>
      <c r="L1339" s="10"/>
      <c r="M1339" s="11"/>
      <c r="N1339" s="10"/>
      <c r="O1339" s="11"/>
      <c r="P1339" s="9"/>
      <c r="Q1339" s="10"/>
      <c r="R1339" s="3"/>
      <c r="S1339" s="3"/>
      <c r="T1339" s="3"/>
      <c r="U1339" s="33"/>
      <c r="V1339" s="9"/>
      <c r="W1339" s="13"/>
      <c r="X1339" s="10"/>
      <c r="Y1339" s="4"/>
      <c r="Z1339" s="4"/>
      <c r="AA1339" s="4"/>
      <c r="AB1339" s="4"/>
      <c r="AC1339" s="3"/>
      <c r="AD1339" s="29"/>
    </row>
    <row r="1340" spans="1:30" ht="24.95" customHeight="1" x14ac:dyDescent="0.2">
      <c r="A1340" s="23" t="str">
        <f t="shared" si="87"/>
        <v>||||||</v>
      </c>
      <c r="B1340" s="23" t="str">
        <f t="shared" si="88"/>
        <v>||||</v>
      </c>
      <c r="C1340" s="28" t="str">
        <f t="shared" si="89"/>
        <v>|</v>
      </c>
      <c r="D1340" s="10"/>
      <c r="E1340" s="10"/>
      <c r="F1340" s="36"/>
      <c r="G1340" s="10"/>
      <c r="H1340" s="10"/>
      <c r="I1340" s="36"/>
      <c r="J1340" s="10"/>
      <c r="K1340" s="10"/>
      <c r="L1340" s="10"/>
      <c r="M1340" s="11"/>
      <c r="N1340" s="10"/>
      <c r="O1340" s="11"/>
      <c r="P1340" s="9"/>
      <c r="Q1340" s="10"/>
      <c r="R1340" s="3"/>
      <c r="S1340" s="3"/>
      <c r="T1340" s="3"/>
      <c r="U1340" s="33"/>
      <c r="V1340" s="9"/>
      <c r="W1340" s="13"/>
      <c r="X1340" s="10"/>
      <c r="Y1340" s="4"/>
      <c r="Z1340" s="4"/>
      <c r="AA1340" s="4"/>
      <c r="AB1340" s="4"/>
      <c r="AC1340" s="3"/>
      <c r="AD1340" s="29"/>
    </row>
    <row r="1341" spans="1:30" ht="24.95" customHeight="1" x14ac:dyDescent="0.2">
      <c r="A1341" s="23" t="str">
        <f t="shared" si="87"/>
        <v>||||||</v>
      </c>
      <c r="B1341" s="23" t="str">
        <f t="shared" si="88"/>
        <v>||||</v>
      </c>
      <c r="C1341" s="28" t="str">
        <f t="shared" si="89"/>
        <v>|</v>
      </c>
      <c r="D1341" s="10"/>
      <c r="E1341" s="10"/>
      <c r="F1341" s="36"/>
      <c r="G1341" s="10"/>
      <c r="H1341" s="10"/>
      <c r="I1341" s="36"/>
      <c r="J1341" s="10"/>
      <c r="K1341" s="10"/>
      <c r="L1341" s="10"/>
      <c r="M1341" s="11"/>
      <c r="N1341" s="10"/>
      <c r="O1341" s="11"/>
      <c r="P1341" s="9"/>
      <c r="Q1341" s="10"/>
      <c r="R1341" s="3"/>
      <c r="S1341" s="3"/>
      <c r="T1341" s="3"/>
      <c r="U1341" s="33"/>
      <c r="V1341" s="9"/>
      <c r="W1341" s="13"/>
      <c r="X1341" s="10"/>
      <c r="Y1341" s="4"/>
      <c r="Z1341" s="4"/>
      <c r="AA1341" s="4"/>
      <c r="AB1341" s="4"/>
      <c r="AC1341" s="3"/>
      <c r="AD1341" s="29"/>
    </row>
    <row r="1342" spans="1:30" ht="24.95" customHeight="1" x14ac:dyDescent="0.2">
      <c r="A1342" s="23" t="str">
        <f t="shared" si="87"/>
        <v>||||||</v>
      </c>
      <c r="B1342" s="23" t="str">
        <f t="shared" si="88"/>
        <v>||||</v>
      </c>
      <c r="C1342" s="28" t="str">
        <f t="shared" si="89"/>
        <v>|</v>
      </c>
      <c r="D1342" s="10"/>
      <c r="E1342" s="10"/>
      <c r="F1342" s="36"/>
      <c r="G1342" s="10"/>
      <c r="H1342" s="10"/>
      <c r="I1342" s="36"/>
      <c r="J1342" s="10"/>
      <c r="K1342" s="10"/>
      <c r="L1342" s="10"/>
      <c r="M1342" s="11"/>
      <c r="N1342" s="10"/>
      <c r="O1342" s="11"/>
      <c r="P1342" s="9"/>
      <c r="Q1342" s="10"/>
      <c r="R1342" s="3"/>
      <c r="S1342" s="3"/>
      <c r="T1342" s="3"/>
      <c r="U1342" s="33"/>
      <c r="V1342" s="9"/>
      <c r="W1342" s="13"/>
      <c r="X1342" s="10"/>
      <c r="Y1342" s="4"/>
      <c r="Z1342" s="4"/>
      <c r="AA1342" s="4"/>
      <c r="AB1342" s="4"/>
      <c r="AC1342" s="3"/>
      <c r="AD1342" s="29"/>
    </row>
    <row r="1343" spans="1:30" ht="24.95" customHeight="1" x14ac:dyDescent="0.2">
      <c r="A1343" s="23" t="str">
        <f t="shared" si="87"/>
        <v>||||||</v>
      </c>
      <c r="B1343" s="23" t="str">
        <f t="shared" si="88"/>
        <v>||||</v>
      </c>
      <c r="C1343" s="28" t="str">
        <f t="shared" si="89"/>
        <v>|</v>
      </c>
      <c r="D1343" s="10"/>
      <c r="E1343" s="10"/>
      <c r="F1343" s="36"/>
      <c r="G1343" s="10"/>
      <c r="H1343" s="10"/>
      <c r="I1343" s="36"/>
      <c r="J1343" s="10"/>
      <c r="K1343" s="10"/>
      <c r="L1343" s="10"/>
      <c r="M1343" s="11"/>
      <c r="N1343" s="10"/>
      <c r="O1343" s="11"/>
      <c r="P1343" s="9"/>
      <c r="Q1343" s="10"/>
      <c r="R1343" s="3"/>
      <c r="S1343" s="3"/>
      <c r="T1343" s="3"/>
      <c r="U1343" s="33"/>
      <c r="V1343" s="9"/>
      <c r="W1343" s="13"/>
      <c r="X1343" s="10"/>
      <c r="Y1343" s="4"/>
      <c r="Z1343" s="4"/>
      <c r="AA1343" s="4"/>
      <c r="AB1343" s="4"/>
      <c r="AC1343" s="3"/>
      <c r="AD1343" s="29"/>
    </row>
    <row r="1344" spans="1:30" ht="24.95" customHeight="1" x14ac:dyDescent="0.2">
      <c r="A1344" s="23" t="str">
        <f t="shared" si="87"/>
        <v>||||||</v>
      </c>
      <c r="B1344" s="23" t="str">
        <f t="shared" si="88"/>
        <v>||||</v>
      </c>
      <c r="C1344" s="28" t="str">
        <f t="shared" si="89"/>
        <v>|</v>
      </c>
      <c r="D1344" s="10"/>
      <c r="E1344" s="10"/>
      <c r="F1344" s="36"/>
      <c r="G1344" s="10"/>
      <c r="H1344" s="10"/>
      <c r="I1344" s="36"/>
      <c r="J1344" s="10"/>
      <c r="K1344" s="10"/>
      <c r="L1344" s="10"/>
      <c r="M1344" s="11"/>
      <c r="N1344" s="10"/>
      <c r="O1344" s="11"/>
      <c r="P1344" s="9"/>
      <c r="Q1344" s="10"/>
      <c r="R1344" s="3"/>
      <c r="S1344" s="3"/>
      <c r="T1344" s="3"/>
      <c r="U1344" s="33"/>
      <c r="V1344" s="9"/>
      <c r="W1344" s="13"/>
      <c r="X1344" s="10"/>
      <c r="Y1344" s="4"/>
      <c r="Z1344" s="4"/>
      <c r="AA1344" s="4"/>
      <c r="AB1344" s="4"/>
      <c r="AC1344" s="3"/>
      <c r="AD1344" s="29"/>
    </row>
    <row r="1345" spans="1:30" ht="24.95" customHeight="1" x14ac:dyDescent="0.2">
      <c r="A1345" s="23" t="str">
        <f t="shared" si="87"/>
        <v>||||||</v>
      </c>
      <c r="B1345" s="23" t="str">
        <f t="shared" si="88"/>
        <v>||||</v>
      </c>
      <c r="C1345" s="28" t="str">
        <f t="shared" si="89"/>
        <v>|</v>
      </c>
      <c r="D1345" s="10"/>
      <c r="E1345" s="10"/>
      <c r="F1345" s="36"/>
      <c r="G1345" s="10"/>
      <c r="H1345" s="10"/>
      <c r="I1345" s="36"/>
      <c r="J1345" s="10"/>
      <c r="K1345" s="10"/>
      <c r="L1345" s="10"/>
      <c r="M1345" s="11"/>
      <c r="N1345" s="10"/>
      <c r="O1345" s="11"/>
      <c r="P1345" s="9"/>
      <c r="Q1345" s="10"/>
      <c r="R1345" s="3"/>
      <c r="S1345" s="3"/>
      <c r="T1345" s="3"/>
      <c r="U1345" s="33"/>
      <c r="V1345" s="9"/>
      <c r="W1345" s="13"/>
      <c r="X1345" s="10"/>
      <c r="Y1345" s="4"/>
      <c r="Z1345" s="4"/>
      <c r="AA1345" s="4"/>
      <c r="AB1345" s="4"/>
      <c r="AC1345" s="3"/>
      <c r="AD1345" s="29"/>
    </row>
    <row r="1346" spans="1:30" ht="24.95" customHeight="1" x14ac:dyDescent="0.2">
      <c r="A1346" s="23" t="str">
        <f t="shared" si="87"/>
        <v>||||||</v>
      </c>
      <c r="B1346" s="23" t="str">
        <f t="shared" si="88"/>
        <v>||||</v>
      </c>
      <c r="C1346" s="28" t="str">
        <f t="shared" si="89"/>
        <v>|</v>
      </c>
      <c r="D1346" s="10"/>
      <c r="E1346" s="10"/>
      <c r="F1346" s="36"/>
      <c r="G1346" s="10"/>
      <c r="H1346" s="10"/>
      <c r="I1346" s="36"/>
      <c r="J1346" s="10"/>
      <c r="K1346" s="10"/>
      <c r="L1346" s="10"/>
      <c r="M1346" s="11"/>
      <c r="N1346" s="10"/>
      <c r="O1346" s="11"/>
      <c r="P1346" s="9"/>
      <c r="Q1346" s="10"/>
      <c r="R1346" s="3"/>
      <c r="S1346" s="3"/>
      <c r="T1346" s="3"/>
      <c r="U1346" s="33"/>
      <c r="V1346" s="9"/>
      <c r="W1346" s="13"/>
      <c r="X1346" s="10"/>
      <c r="Y1346" s="4"/>
      <c r="Z1346" s="4"/>
      <c r="AA1346" s="4"/>
      <c r="AB1346" s="4"/>
      <c r="AC1346" s="3"/>
      <c r="AD1346" s="29"/>
    </row>
    <row r="1347" spans="1:30" ht="24.95" customHeight="1" x14ac:dyDescent="0.2">
      <c r="A1347" s="23" t="str">
        <f t="shared" si="87"/>
        <v>||||||</v>
      </c>
      <c r="B1347" s="23" t="str">
        <f t="shared" si="88"/>
        <v>||||</v>
      </c>
      <c r="C1347" s="28" t="str">
        <f t="shared" si="89"/>
        <v>|</v>
      </c>
      <c r="D1347" s="10"/>
      <c r="E1347" s="10"/>
      <c r="F1347" s="36"/>
      <c r="G1347" s="10"/>
      <c r="H1347" s="10"/>
      <c r="I1347" s="36"/>
      <c r="J1347" s="10"/>
      <c r="K1347" s="10"/>
      <c r="L1347" s="10"/>
      <c r="M1347" s="11"/>
      <c r="N1347" s="10"/>
      <c r="O1347" s="11"/>
      <c r="P1347" s="9"/>
      <c r="Q1347" s="10"/>
      <c r="R1347" s="3"/>
      <c r="S1347" s="3"/>
      <c r="T1347" s="3"/>
      <c r="U1347" s="33"/>
      <c r="V1347" s="9"/>
      <c r="W1347" s="13"/>
      <c r="X1347" s="10"/>
      <c r="Y1347" s="4"/>
      <c r="Z1347" s="4"/>
      <c r="AA1347" s="4"/>
      <c r="AB1347" s="4"/>
      <c r="AC1347" s="3"/>
      <c r="AD1347" s="29"/>
    </row>
    <row r="1348" spans="1:30" ht="24.95" customHeight="1" x14ac:dyDescent="0.2">
      <c r="A1348" s="23" t="str">
        <f t="shared" si="87"/>
        <v>||||||</v>
      </c>
      <c r="B1348" s="23" t="str">
        <f t="shared" si="88"/>
        <v>||||</v>
      </c>
      <c r="C1348" s="28" t="str">
        <f t="shared" si="89"/>
        <v>|</v>
      </c>
      <c r="D1348" s="10"/>
      <c r="E1348" s="10"/>
      <c r="F1348" s="36"/>
      <c r="G1348" s="10"/>
      <c r="H1348" s="10"/>
      <c r="I1348" s="36"/>
      <c r="J1348" s="10"/>
      <c r="K1348" s="10"/>
      <c r="L1348" s="10"/>
      <c r="M1348" s="11"/>
      <c r="N1348" s="10"/>
      <c r="O1348" s="11"/>
      <c r="P1348" s="9"/>
      <c r="Q1348" s="10"/>
      <c r="R1348" s="3"/>
      <c r="S1348" s="3"/>
      <c r="T1348" s="3"/>
      <c r="U1348" s="33"/>
      <c r="V1348" s="9"/>
      <c r="W1348" s="13"/>
      <c r="X1348" s="10"/>
      <c r="Y1348" s="4"/>
      <c r="Z1348" s="4"/>
      <c r="AA1348" s="4"/>
      <c r="AB1348" s="4"/>
      <c r="AC1348" s="3"/>
      <c r="AD1348" s="29"/>
    </row>
    <row r="1349" spans="1:30" ht="24.95" customHeight="1" x14ac:dyDescent="0.2">
      <c r="A1349" s="23" t="str">
        <f t="shared" si="87"/>
        <v>||||||</v>
      </c>
      <c r="B1349" s="23" t="str">
        <f t="shared" si="88"/>
        <v>||||</v>
      </c>
      <c r="C1349" s="28" t="str">
        <f t="shared" si="89"/>
        <v>|</v>
      </c>
      <c r="D1349" s="10"/>
      <c r="E1349" s="10"/>
      <c r="F1349" s="36"/>
      <c r="G1349" s="10"/>
      <c r="H1349" s="10"/>
      <c r="I1349" s="36"/>
      <c r="J1349" s="10"/>
      <c r="K1349" s="10"/>
      <c r="L1349" s="10"/>
      <c r="M1349" s="11"/>
      <c r="N1349" s="10"/>
      <c r="O1349" s="11"/>
      <c r="P1349" s="9"/>
      <c r="Q1349" s="10"/>
      <c r="R1349" s="3"/>
      <c r="S1349" s="3"/>
      <c r="T1349" s="3"/>
      <c r="U1349" s="33"/>
      <c r="V1349" s="9"/>
      <c r="W1349" s="13"/>
      <c r="X1349" s="10"/>
      <c r="Y1349" s="4"/>
      <c r="Z1349" s="4"/>
      <c r="AA1349" s="4"/>
      <c r="AB1349" s="4"/>
      <c r="AC1349" s="3"/>
      <c r="AD1349" s="29"/>
    </row>
    <row r="1350" spans="1:30" ht="24.95" customHeight="1" x14ac:dyDescent="0.2">
      <c r="A1350" s="23" t="str">
        <f t="shared" si="87"/>
        <v>||||||</v>
      </c>
      <c r="B1350" s="23" t="str">
        <f t="shared" si="88"/>
        <v>||||</v>
      </c>
      <c r="C1350" s="28" t="str">
        <f t="shared" si="89"/>
        <v>|</v>
      </c>
      <c r="D1350" s="10"/>
      <c r="E1350" s="10"/>
      <c r="F1350" s="36"/>
      <c r="G1350" s="10"/>
      <c r="H1350" s="10"/>
      <c r="I1350" s="36"/>
      <c r="J1350" s="10"/>
      <c r="K1350" s="10"/>
      <c r="L1350" s="10"/>
      <c r="M1350" s="11"/>
      <c r="N1350" s="10"/>
      <c r="O1350" s="11"/>
      <c r="P1350" s="9"/>
      <c r="Q1350" s="10"/>
      <c r="R1350" s="3"/>
      <c r="S1350" s="3"/>
      <c r="T1350" s="3"/>
      <c r="U1350" s="33"/>
      <c r="V1350" s="9"/>
      <c r="W1350" s="13"/>
      <c r="X1350" s="10"/>
      <c r="Y1350" s="4"/>
      <c r="Z1350" s="4"/>
      <c r="AA1350" s="4"/>
      <c r="AB1350" s="4"/>
      <c r="AC1350" s="3"/>
      <c r="AD1350" s="29"/>
    </row>
    <row r="1351" spans="1:30" ht="24.95" customHeight="1" x14ac:dyDescent="0.2">
      <c r="A1351" s="23" t="str">
        <f t="shared" si="87"/>
        <v>||||||</v>
      </c>
      <c r="B1351" s="23" t="str">
        <f t="shared" si="88"/>
        <v>||||</v>
      </c>
      <c r="C1351" s="28" t="str">
        <f t="shared" si="89"/>
        <v>|</v>
      </c>
      <c r="D1351" s="10"/>
      <c r="E1351" s="10"/>
      <c r="F1351" s="36"/>
      <c r="G1351" s="10"/>
      <c r="H1351" s="10"/>
      <c r="I1351" s="36"/>
      <c r="J1351" s="10"/>
      <c r="K1351" s="10"/>
      <c r="L1351" s="10"/>
      <c r="M1351" s="11"/>
      <c r="N1351" s="10"/>
      <c r="O1351" s="11"/>
      <c r="P1351" s="9"/>
      <c r="Q1351" s="10"/>
      <c r="R1351" s="3"/>
      <c r="S1351" s="3"/>
      <c r="T1351" s="3"/>
      <c r="U1351" s="33"/>
      <c r="V1351" s="9"/>
      <c r="W1351" s="13"/>
      <c r="X1351" s="10"/>
      <c r="Y1351" s="4"/>
      <c r="Z1351" s="4"/>
      <c r="AA1351" s="4"/>
      <c r="AB1351" s="4"/>
      <c r="AC1351" s="3"/>
      <c r="AD1351" s="29"/>
    </row>
    <row r="1352" spans="1:30" ht="24.95" customHeight="1" x14ac:dyDescent="0.2">
      <c r="A1352" s="23" t="str">
        <f t="shared" si="87"/>
        <v>||||||</v>
      </c>
      <c r="B1352" s="23" t="str">
        <f t="shared" si="88"/>
        <v>||||</v>
      </c>
      <c r="C1352" s="28" t="str">
        <f t="shared" si="89"/>
        <v>|</v>
      </c>
      <c r="D1352" s="10"/>
      <c r="E1352" s="10"/>
      <c r="F1352" s="36"/>
      <c r="G1352" s="10"/>
      <c r="H1352" s="10"/>
      <c r="I1352" s="36"/>
      <c r="J1352" s="10"/>
      <c r="K1352" s="10"/>
      <c r="L1352" s="10"/>
      <c r="M1352" s="11"/>
      <c r="N1352" s="10"/>
      <c r="O1352" s="11"/>
      <c r="P1352" s="9"/>
      <c r="Q1352" s="10"/>
      <c r="R1352" s="3"/>
      <c r="S1352" s="3"/>
      <c r="T1352" s="3"/>
      <c r="U1352" s="33"/>
      <c r="V1352" s="9"/>
      <c r="W1352" s="13"/>
      <c r="X1352" s="10"/>
      <c r="Y1352" s="4"/>
      <c r="Z1352" s="4"/>
      <c r="AA1352" s="4"/>
      <c r="AB1352" s="4"/>
      <c r="AC1352" s="3"/>
      <c r="AD1352" s="29"/>
    </row>
    <row r="1353" spans="1:30" ht="24.95" customHeight="1" x14ac:dyDescent="0.2">
      <c r="A1353" s="23" t="str">
        <f t="shared" si="87"/>
        <v>||||||</v>
      </c>
      <c r="B1353" s="23" t="str">
        <f t="shared" si="88"/>
        <v>||||</v>
      </c>
      <c r="C1353" s="28" t="str">
        <f t="shared" si="89"/>
        <v>|</v>
      </c>
      <c r="D1353" s="10"/>
      <c r="E1353" s="10"/>
      <c r="F1353" s="36"/>
      <c r="G1353" s="10"/>
      <c r="H1353" s="10"/>
      <c r="I1353" s="36"/>
      <c r="J1353" s="10"/>
      <c r="K1353" s="10"/>
      <c r="L1353" s="10"/>
      <c r="M1353" s="11"/>
      <c r="N1353" s="10"/>
      <c r="O1353" s="11"/>
      <c r="P1353" s="9"/>
      <c r="Q1353" s="10"/>
      <c r="R1353" s="3"/>
      <c r="S1353" s="3"/>
      <c r="T1353" s="3"/>
      <c r="U1353" s="33"/>
      <c r="V1353" s="9"/>
      <c r="W1353" s="13"/>
      <c r="X1353" s="10"/>
      <c r="Y1353" s="4"/>
      <c r="Z1353" s="4"/>
      <c r="AA1353" s="4"/>
      <c r="AB1353" s="4"/>
      <c r="AC1353" s="3"/>
      <c r="AD1353" s="29"/>
    </row>
    <row r="1354" spans="1:30" ht="24.95" customHeight="1" x14ac:dyDescent="0.2">
      <c r="A1354" s="23" t="str">
        <f t="shared" si="87"/>
        <v>||||||</v>
      </c>
      <c r="B1354" s="23" t="str">
        <f t="shared" si="88"/>
        <v>||||</v>
      </c>
      <c r="C1354" s="28" t="str">
        <f t="shared" si="89"/>
        <v>|</v>
      </c>
      <c r="D1354" s="10"/>
      <c r="E1354" s="10"/>
      <c r="F1354" s="36"/>
      <c r="G1354" s="10"/>
      <c r="H1354" s="10"/>
      <c r="I1354" s="36"/>
      <c r="J1354" s="10"/>
      <c r="K1354" s="10"/>
      <c r="L1354" s="10"/>
      <c r="M1354" s="11"/>
      <c r="N1354" s="10"/>
      <c r="O1354" s="11"/>
      <c r="P1354" s="9"/>
      <c r="Q1354" s="10"/>
      <c r="R1354" s="3"/>
      <c r="S1354" s="3"/>
      <c r="T1354" s="3"/>
      <c r="U1354" s="33"/>
      <c r="V1354" s="9"/>
      <c r="W1354" s="13"/>
      <c r="X1354" s="10"/>
      <c r="Y1354" s="4"/>
      <c r="Z1354" s="4"/>
      <c r="AA1354" s="4"/>
      <c r="AB1354" s="4"/>
      <c r="AC1354" s="3"/>
      <c r="AD1354" s="29"/>
    </row>
    <row r="1355" spans="1:30" ht="24.95" customHeight="1" x14ac:dyDescent="0.2">
      <c r="A1355" s="23" t="str">
        <f t="shared" si="87"/>
        <v>||||||</v>
      </c>
      <c r="B1355" s="23" t="str">
        <f t="shared" si="88"/>
        <v>||||</v>
      </c>
      <c r="C1355" s="28" t="str">
        <f t="shared" si="89"/>
        <v>|</v>
      </c>
      <c r="D1355" s="10"/>
      <c r="E1355" s="10"/>
      <c r="F1355" s="36"/>
      <c r="G1355" s="10"/>
      <c r="H1355" s="10"/>
      <c r="I1355" s="36"/>
      <c r="J1355" s="10"/>
      <c r="K1355" s="10"/>
      <c r="L1355" s="10"/>
      <c r="M1355" s="11"/>
      <c r="N1355" s="10"/>
      <c r="O1355" s="11"/>
      <c r="P1355" s="9"/>
      <c r="Q1355" s="10"/>
      <c r="R1355" s="3"/>
      <c r="S1355" s="3"/>
      <c r="T1355" s="3"/>
      <c r="U1355" s="33"/>
      <c r="V1355" s="9"/>
      <c r="W1355" s="13"/>
      <c r="X1355" s="10"/>
      <c r="Y1355" s="4"/>
      <c r="Z1355" s="4"/>
      <c r="AA1355" s="4"/>
      <c r="AB1355" s="4"/>
      <c r="AC1355" s="3"/>
      <c r="AD1355" s="29"/>
    </row>
    <row r="1356" spans="1:30" ht="24.95" customHeight="1" x14ac:dyDescent="0.2">
      <c r="A1356" s="23" t="str">
        <f t="shared" si="87"/>
        <v>||||||</v>
      </c>
      <c r="B1356" s="23" t="str">
        <f t="shared" si="88"/>
        <v>||||</v>
      </c>
      <c r="C1356" s="28" t="str">
        <f t="shared" si="89"/>
        <v>|</v>
      </c>
      <c r="D1356" s="10"/>
      <c r="E1356" s="10"/>
      <c r="F1356" s="36"/>
      <c r="G1356" s="10"/>
      <c r="H1356" s="10"/>
      <c r="I1356" s="36"/>
      <c r="J1356" s="10"/>
      <c r="K1356" s="10"/>
      <c r="L1356" s="10"/>
      <c r="M1356" s="11"/>
      <c r="N1356" s="10"/>
      <c r="O1356" s="11"/>
      <c r="P1356" s="9"/>
      <c r="Q1356" s="10"/>
      <c r="R1356" s="3"/>
      <c r="S1356" s="3"/>
      <c r="T1356" s="3"/>
      <c r="U1356" s="33"/>
      <c r="V1356" s="9"/>
      <c r="W1356" s="13"/>
      <c r="X1356" s="10"/>
      <c r="Y1356" s="4"/>
      <c r="Z1356" s="4"/>
      <c r="AA1356" s="4"/>
      <c r="AB1356" s="4"/>
      <c r="AC1356" s="3"/>
      <c r="AD1356" s="29"/>
    </row>
    <row r="1357" spans="1:30" ht="24.95" customHeight="1" x14ac:dyDescent="0.2">
      <c r="A1357" s="23" t="str">
        <f t="shared" si="87"/>
        <v>||||||</v>
      </c>
      <c r="B1357" s="23" t="str">
        <f t="shared" si="88"/>
        <v>||||</v>
      </c>
      <c r="C1357" s="28" t="str">
        <f t="shared" si="89"/>
        <v>|</v>
      </c>
      <c r="D1357" s="10"/>
      <c r="E1357" s="10"/>
      <c r="F1357" s="36"/>
      <c r="G1357" s="10"/>
      <c r="H1357" s="10"/>
      <c r="I1357" s="36"/>
      <c r="J1357" s="10"/>
      <c r="K1357" s="10"/>
      <c r="L1357" s="10"/>
      <c r="M1357" s="11"/>
      <c r="N1357" s="10"/>
      <c r="O1357" s="11"/>
      <c r="P1357" s="9"/>
      <c r="Q1357" s="10"/>
      <c r="R1357" s="3"/>
      <c r="S1357" s="3"/>
      <c r="T1357" s="3"/>
      <c r="U1357" s="33"/>
      <c r="V1357" s="9"/>
      <c r="W1357" s="13"/>
      <c r="X1357" s="10"/>
      <c r="Y1357" s="4"/>
      <c r="Z1357" s="4"/>
      <c r="AA1357" s="4"/>
      <c r="AB1357" s="4"/>
      <c r="AC1357" s="3"/>
      <c r="AD1357" s="29"/>
    </row>
    <row r="1358" spans="1:30" ht="24.95" customHeight="1" x14ac:dyDescent="0.2">
      <c r="A1358" s="23" t="str">
        <f t="shared" si="87"/>
        <v>||||||</v>
      </c>
      <c r="B1358" s="23" t="str">
        <f t="shared" si="88"/>
        <v>||||</v>
      </c>
      <c r="C1358" s="28" t="str">
        <f t="shared" si="89"/>
        <v>|</v>
      </c>
      <c r="D1358" s="10"/>
      <c r="E1358" s="10"/>
      <c r="F1358" s="36"/>
      <c r="G1358" s="10"/>
      <c r="H1358" s="10"/>
      <c r="I1358" s="36"/>
      <c r="J1358" s="10"/>
      <c r="K1358" s="10"/>
      <c r="L1358" s="10"/>
      <c r="M1358" s="11"/>
      <c r="N1358" s="10"/>
      <c r="O1358" s="11"/>
      <c r="P1358" s="9"/>
      <c r="Q1358" s="10"/>
      <c r="R1358" s="3"/>
      <c r="S1358" s="3"/>
      <c r="T1358" s="3"/>
      <c r="U1358" s="33"/>
      <c r="V1358" s="9"/>
      <c r="W1358" s="13"/>
      <c r="X1358" s="10"/>
      <c r="Y1358" s="4"/>
      <c r="Z1358" s="4"/>
      <c r="AA1358" s="4"/>
      <c r="AB1358" s="4"/>
      <c r="AC1358" s="3"/>
      <c r="AD1358" s="29"/>
    </row>
    <row r="1359" spans="1:30" ht="24.95" customHeight="1" x14ac:dyDescent="0.2">
      <c r="A1359" s="23" t="str">
        <f t="shared" si="87"/>
        <v>||||||</v>
      </c>
      <c r="B1359" s="23" t="str">
        <f t="shared" si="88"/>
        <v>||||</v>
      </c>
      <c r="C1359" s="28" t="str">
        <f t="shared" si="89"/>
        <v>|</v>
      </c>
      <c r="D1359" s="10"/>
      <c r="E1359" s="10"/>
      <c r="F1359" s="36"/>
      <c r="G1359" s="10"/>
      <c r="H1359" s="10"/>
      <c r="I1359" s="36"/>
      <c r="J1359" s="10"/>
      <c r="K1359" s="10"/>
      <c r="L1359" s="10"/>
      <c r="M1359" s="11"/>
      <c r="N1359" s="10"/>
      <c r="O1359" s="11"/>
      <c r="P1359" s="9"/>
      <c r="Q1359" s="10"/>
      <c r="R1359" s="3"/>
      <c r="S1359" s="3"/>
      <c r="T1359" s="3"/>
      <c r="U1359" s="33"/>
      <c r="V1359" s="9"/>
      <c r="W1359" s="13"/>
      <c r="X1359" s="10"/>
      <c r="Y1359" s="4"/>
      <c r="Z1359" s="4"/>
      <c r="AA1359" s="4"/>
      <c r="AB1359" s="4"/>
      <c r="AC1359" s="3"/>
      <c r="AD1359" s="29"/>
    </row>
    <row r="1360" spans="1:30" ht="24.95" customHeight="1" x14ac:dyDescent="0.2">
      <c r="A1360" s="23" t="str">
        <f t="shared" si="87"/>
        <v>||||||</v>
      </c>
      <c r="B1360" s="23" t="str">
        <f t="shared" si="88"/>
        <v>||||</v>
      </c>
      <c r="C1360" s="28" t="str">
        <f t="shared" si="89"/>
        <v>|</v>
      </c>
      <c r="D1360" s="10"/>
      <c r="E1360" s="10"/>
      <c r="F1360" s="36"/>
      <c r="G1360" s="10"/>
      <c r="H1360" s="10"/>
      <c r="I1360" s="36"/>
      <c r="J1360" s="10"/>
      <c r="K1360" s="10"/>
      <c r="L1360" s="10"/>
      <c r="M1360" s="11"/>
      <c r="N1360" s="10"/>
      <c r="O1360" s="11"/>
      <c r="P1360" s="9"/>
      <c r="Q1360" s="10"/>
      <c r="R1360" s="3"/>
      <c r="S1360" s="3"/>
      <c r="T1360" s="3"/>
      <c r="U1360" s="33"/>
      <c r="V1360" s="9"/>
      <c r="W1360" s="13"/>
      <c r="X1360" s="10"/>
      <c r="Y1360" s="4"/>
      <c r="Z1360" s="4"/>
      <c r="AA1360" s="4"/>
      <c r="AB1360" s="4"/>
      <c r="AC1360" s="3"/>
      <c r="AD1360" s="29"/>
    </row>
    <row r="1361" spans="1:30" ht="24.95" customHeight="1" x14ac:dyDescent="0.2">
      <c r="A1361" s="23" t="str">
        <f t="shared" si="87"/>
        <v>||||||</v>
      </c>
      <c r="B1361" s="23" t="str">
        <f t="shared" si="88"/>
        <v>||||</v>
      </c>
      <c r="C1361" s="28" t="str">
        <f t="shared" si="89"/>
        <v>|</v>
      </c>
      <c r="D1361" s="10"/>
      <c r="E1361" s="10"/>
      <c r="F1361" s="36"/>
      <c r="G1361" s="10"/>
      <c r="H1361" s="10"/>
      <c r="I1361" s="36"/>
      <c r="J1361" s="10"/>
      <c r="K1361" s="10"/>
      <c r="L1361" s="10"/>
      <c r="M1361" s="11"/>
      <c r="N1361" s="10"/>
      <c r="O1361" s="11"/>
      <c r="P1361" s="9"/>
      <c r="Q1361" s="10"/>
      <c r="R1361" s="3"/>
      <c r="S1361" s="3"/>
      <c r="T1361" s="3"/>
      <c r="U1361" s="33"/>
      <c r="V1361" s="9"/>
      <c r="W1361" s="13"/>
      <c r="X1361" s="10"/>
      <c r="Y1361" s="4"/>
      <c r="Z1361" s="4"/>
      <c r="AA1361" s="4"/>
      <c r="AB1361" s="4"/>
      <c r="AC1361" s="3"/>
      <c r="AD1361" s="29"/>
    </row>
    <row r="1362" spans="1:30" ht="24.95" customHeight="1" x14ac:dyDescent="0.2">
      <c r="A1362" s="23" t="str">
        <f t="shared" si="87"/>
        <v>||||||</v>
      </c>
      <c r="B1362" s="23" t="str">
        <f t="shared" si="88"/>
        <v>||||</v>
      </c>
      <c r="C1362" s="28" t="str">
        <f t="shared" si="89"/>
        <v>|</v>
      </c>
      <c r="D1362" s="10"/>
      <c r="E1362" s="10"/>
      <c r="F1362" s="36"/>
      <c r="G1362" s="10"/>
      <c r="H1362" s="10"/>
      <c r="I1362" s="36"/>
      <c r="J1362" s="10"/>
      <c r="K1362" s="10"/>
      <c r="L1362" s="10"/>
      <c r="M1362" s="11"/>
      <c r="N1362" s="10"/>
      <c r="O1362" s="11"/>
      <c r="P1362" s="9"/>
      <c r="Q1362" s="10"/>
      <c r="R1362" s="3"/>
      <c r="S1362" s="3"/>
      <c r="T1362" s="3"/>
      <c r="U1362" s="33"/>
      <c r="V1362" s="9"/>
      <c r="W1362" s="13"/>
      <c r="X1362" s="10"/>
      <c r="Y1362" s="4"/>
      <c r="Z1362" s="4"/>
      <c r="AA1362" s="4"/>
      <c r="AB1362" s="4"/>
      <c r="AC1362" s="3"/>
      <c r="AD1362" s="29"/>
    </row>
    <row r="1363" spans="1:30" ht="24.95" customHeight="1" x14ac:dyDescent="0.2">
      <c r="A1363" s="23" t="str">
        <f t="shared" si="87"/>
        <v>||||||</v>
      </c>
      <c r="B1363" s="23" t="str">
        <f t="shared" si="88"/>
        <v>||||</v>
      </c>
      <c r="C1363" s="28" t="str">
        <f t="shared" si="89"/>
        <v>|</v>
      </c>
      <c r="D1363" s="10"/>
      <c r="E1363" s="10"/>
      <c r="F1363" s="36"/>
      <c r="G1363" s="10"/>
      <c r="H1363" s="10"/>
      <c r="I1363" s="36"/>
      <c r="J1363" s="10"/>
      <c r="K1363" s="10"/>
      <c r="L1363" s="10"/>
      <c r="M1363" s="11"/>
      <c r="N1363" s="10"/>
      <c r="O1363" s="11"/>
      <c r="P1363" s="9"/>
      <c r="Q1363" s="10"/>
      <c r="R1363" s="3"/>
      <c r="S1363" s="3"/>
      <c r="T1363" s="3"/>
      <c r="U1363" s="33"/>
      <c r="V1363" s="9"/>
      <c r="W1363" s="13"/>
      <c r="X1363" s="10"/>
      <c r="Y1363" s="4"/>
      <c r="Z1363" s="4"/>
      <c r="AA1363" s="4"/>
      <c r="AB1363" s="4"/>
      <c r="AC1363" s="3"/>
      <c r="AD1363" s="29"/>
    </row>
    <row r="1364" spans="1:30" ht="24.95" customHeight="1" x14ac:dyDescent="0.2">
      <c r="A1364" s="23" t="str">
        <f t="shared" si="87"/>
        <v>||||||</v>
      </c>
      <c r="B1364" s="23" t="str">
        <f t="shared" si="88"/>
        <v>||||</v>
      </c>
      <c r="C1364" s="28" t="str">
        <f t="shared" si="89"/>
        <v>|</v>
      </c>
      <c r="D1364" s="10"/>
      <c r="E1364" s="10"/>
      <c r="F1364" s="36"/>
      <c r="G1364" s="10"/>
      <c r="H1364" s="10"/>
      <c r="I1364" s="36"/>
      <c r="J1364" s="10"/>
      <c r="K1364" s="10"/>
      <c r="L1364" s="10"/>
      <c r="M1364" s="11"/>
      <c r="N1364" s="10"/>
      <c r="O1364" s="11"/>
      <c r="P1364" s="9"/>
      <c r="Q1364" s="10"/>
      <c r="R1364" s="3"/>
      <c r="S1364" s="3"/>
      <c r="T1364" s="3"/>
      <c r="U1364" s="33"/>
      <c r="V1364" s="9"/>
      <c r="W1364" s="13"/>
      <c r="X1364" s="10"/>
      <c r="Y1364" s="4"/>
      <c r="Z1364" s="4"/>
      <c r="AA1364" s="4"/>
      <c r="AB1364" s="4"/>
      <c r="AC1364" s="3"/>
      <c r="AD1364" s="29"/>
    </row>
    <row r="1365" spans="1:30" ht="24.95" customHeight="1" x14ac:dyDescent="0.2">
      <c r="A1365" s="23" t="str">
        <f t="shared" si="87"/>
        <v>||||||</v>
      </c>
      <c r="B1365" s="23" t="str">
        <f t="shared" si="88"/>
        <v>||||</v>
      </c>
      <c r="C1365" s="28" t="str">
        <f t="shared" si="89"/>
        <v>|</v>
      </c>
      <c r="D1365" s="10"/>
      <c r="E1365" s="10"/>
      <c r="F1365" s="36"/>
      <c r="G1365" s="10"/>
      <c r="H1365" s="10"/>
      <c r="I1365" s="36"/>
      <c r="J1365" s="10"/>
      <c r="K1365" s="10"/>
      <c r="L1365" s="10"/>
      <c r="M1365" s="11"/>
      <c r="N1365" s="10"/>
      <c r="O1365" s="11"/>
      <c r="P1365" s="9"/>
      <c r="Q1365" s="10"/>
      <c r="R1365" s="3"/>
      <c r="S1365" s="3"/>
      <c r="T1365" s="3"/>
      <c r="U1365" s="33"/>
      <c r="V1365" s="9"/>
      <c r="W1365" s="13"/>
      <c r="X1365" s="10"/>
      <c r="Y1365" s="4"/>
      <c r="Z1365" s="4"/>
      <c r="AA1365" s="4"/>
      <c r="AB1365" s="4"/>
      <c r="AC1365" s="3"/>
      <c r="AD1365" s="29"/>
    </row>
    <row r="1366" spans="1:30" ht="24.95" customHeight="1" x14ac:dyDescent="0.2">
      <c r="A1366" s="23" t="str">
        <f t="shared" si="87"/>
        <v>||||||</v>
      </c>
      <c r="B1366" s="23" t="str">
        <f t="shared" si="88"/>
        <v>||||</v>
      </c>
      <c r="C1366" s="28" t="str">
        <f t="shared" si="89"/>
        <v>|</v>
      </c>
      <c r="D1366" s="10"/>
      <c r="E1366" s="10"/>
      <c r="F1366" s="36"/>
      <c r="G1366" s="10"/>
      <c r="H1366" s="10"/>
      <c r="I1366" s="36"/>
      <c r="J1366" s="10"/>
      <c r="K1366" s="10"/>
      <c r="L1366" s="10"/>
      <c r="M1366" s="11"/>
      <c r="N1366" s="10"/>
      <c r="O1366" s="11"/>
      <c r="P1366" s="9"/>
      <c r="Q1366" s="10"/>
      <c r="R1366" s="3"/>
      <c r="S1366" s="3"/>
      <c r="T1366" s="3"/>
      <c r="U1366" s="33"/>
      <c r="V1366" s="9"/>
      <c r="W1366" s="13"/>
      <c r="X1366" s="10"/>
      <c r="Y1366" s="4"/>
      <c r="Z1366" s="4"/>
      <c r="AA1366" s="4"/>
      <c r="AB1366" s="4"/>
      <c r="AC1366" s="3"/>
      <c r="AD1366" s="29"/>
    </row>
    <row r="1367" spans="1:30" ht="24.95" customHeight="1" x14ac:dyDescent="0.2">
      <c r="A1367" s="23" t="str">
        <f t="shared" si="87"/>
        <v>||||||</v>
      </c>
      <c r="B1367" s="23" t="str">
        <f t="shared" si="88"/>
        <v>||||</v>
      </c>
      <c r="C1367" s="28" t="str">
        <f t="shared" si="89"/>
        <v>|</v>
      </c>
      <c r="D1367" s="10"/>
      <c r="E1367" s="10"/>
      <c r="F1367" s="36"/>
      <c r="G1367" s="10"/>
      <c r="H1367" s="10"/>
      <c r="I1367" s="36"/>
      <c r="J1367" s="10"/>
      <c r="K1367" s="10"/>
      <c r="L1367" s="10"/>
      <c r="M1367" s="11"/>
      <c r="N1367" s="10"/>
      <c r="O1367" s="11"/>
      <c r="P1367" s="9"/>
      <c r="Q1367" s="10"/>
      <c r="R1367" s="3"/>
      <c r="S1367" s="3"/>
      <c r="T1367" s="3"/>
      <c r="U1367" s="33"/>
      <c r="V1367" s="9"/>
      <c r="W1367" s="13"/>
      <c r="X1367" s="10"/>
      <c r="Y1367" s="4"/>
      <c r="Z1367" s="4"/>
      <c r="AA1367" s="4"/>
      <c r="AB1367" s="4"/>
      <c r="AC1367" s="3"/>
      <c r="AD1367" s="29"/>
    </row>
    <row r="1368" spans="1:30" ht="24.95" customHeight="1" x14ac:dyDescent="0.2">
      <c r="A1368" s="23" t="str">
        <f t="shared" si="87"/>
        <v>||||||</v>
      </c>
      <c r="B1368" s="23" t="str">
        <f t="shared" si="88"/>
        <v>||||</v>
      </c>
      <c r="C1368" s="28" t="str">
        <f t="shared" si="89"/>
        <v>|</v>
      </c>
      <c r="D1368" s="10"/>
      <c r="E1368" s="10"/>
      <c r="F1368" s="36"/>
      <c r="G1368" s="10"/>
      <c r="H1368" s="10"/>
      <c r="I1368" s="36"/>
      <c r="J1368" s="10"/>
      <c r="K1368" s="10"/>
      <c r="L1368" s="10"/>
      <c r="M1368" s="11"/>
      <c r="N1368" s="10"/>
      <c r="O1368" s="11"/>
      <c r="P1368" s="9"/>
      <c r="Q1368" s="10"/>
      <c r="R1368" s="3"/>
      <c r="S1368" s="3"/>
      <c r="T1368" s="3"/>
      <c r="U1368" s="33"/>
      <c r="V1368" s="9"/>
      <c r="W1368" s="13"/>
      <c r="X1368" s="10"/>
      <c r="Y1368" s="4"/>
      <c r="Z1368" s="4"/>
      <c r="AA1368" s="4"/>
      <c r="AB1368" s="4"/>
      <c r="AC1368" s="3"/>
      <c r="AD1368" s="29"/>
    </row>
    <row r="1369" spans="1:30" ht="24.95" customHeight="1" x14ac:dyDescent="0.2">
      <c r="A1369" s="23" t="str">
        <f t="shared" si="87"/>
        <v>||||||</v>
      </c>
      <c r="B1369" s="23" t="str">
        <f t="shared" si="88"/>
        <v>||||</v>
      </c>
      <c r="C1369" s="28" t="str">
        <f t="shared" si="89"/>
        <v>|</v>
      </c>
      <c r="D1369" s="10"/>
      <c r="E1369" s="10"/>
      <c r="F1369" s="36"/>
      <c r="G1369" s="10"/>
      <c r="H1369" s="10"/>
      <c r="I1369" s="36"/>
      <c r="J1369" s="10"/>
      <c r="K1369" s="10"/>
      <c r="L1369" s="10"/>
      <c r="M1369" s="11"/>
      <c r="N1369" s="10"/>
      <c r="O1369" s="11"/>
      <c r="P1369" s="9"/>
      <c r="Q1369" s="10"/>
      <c r="R1369" s="3"/>
      <c r="S1369" s="3"/>
      <c r="T1369" s="3"/>
      <c r="U1369" s="33"/>
      <c r="V1369" s="9"/>
      <c r="W1369" s="13"/>
      <c r="X1369" s="10"/>
      <c r="Y1369" s="4"/>
      <c r="Z1369" s="4"/>
      <c r="AA1369" s="4"/>
      <c r="AB1369" s="4"/>
      <c r="AC1369" s="3"/>
      <c r="AD1369" s="29"/>
    </row>
    <row r="1370" spans="1:30" ht="24.95" customHeight="1" x14ac:dyDescent="0.2">
      <c r="A1370" s="23" t="str">
        <f t="shared" si="87"/>
        <v>||||||</v>
      </c>
      <c r="B1370" s="23" t="str">
        <f t="shared" si="88"/>
        <v>||||</v>
      </c>
      <c r="C1370" s="28" t="str">
        <f t="shared" si="89"/>
        <v>|</v>
      </c>
      <c r="D1370" s="10"/>
      <c r="E1370" s="10"/>
      <c r="F1370" s="36"/>
      <c r="G1370" s="10"/>
      <c r="H1370" s="10"/>
      <c r="I1370" s="36"/>
      <c r="J1370" s="10"/>
      <c r="K1370" s="10"/>
      <c r="L1370" s="10"/>
      <c r="M1370" s="11"/>
      <c r="N1370" s="10"/>
      <c r="O1370" s="11"/>
      <c r="P1370" s="9"/>
      <c r="Q1370" s="10"/>
      <c r="R1370" s="3"/>
      <c r="S1370" s="3"/>
      <c r="T1370" s="3"/>
      <c r="U1370" s="33"/>
      <c r="V1370" s="9"/>
      <c r="W1370" s="13"/>
      <c r="X1370" s="10"/>
      <c r="Y1370" s="4"/>
      <c r="Z1370" s="4"/>
      <c r="AA1370" s="4"/>
      <c r="AB1370" s="4"/>
      <c r="AC1370" s="3"/>
      <c r="AD1370" s="29"/>
    </row>
    <row r="1371" spans="1:30" ht="24.95" customHeight="1" x14ac:dyDescent="0.2">
      <c r="A1371" s="23" t="str">
        <f t="shared" si="87"/>
        <v>||||||</v>
      </c>
      <c r="B1371" s="23" t="str">
        <f t="shared" si="88"/>
        <v>||||</v>
      </c>
      <c r="C1371" s="28" t="str">
        <f t="shared" si="89"/>
        <v>|</v>
      </c>
      <c r="D1371" s="10"/>
      <c r="E1371" s="10"/>
      <c r="F1371" s="36"/>
      <c r="G1371" s="10"/>
      <c r="H1371" s="10"/>
      <c r="I1371" s="36"/>
      <c r="J1371" s="10"/>
      <c r="K1371" s="10"/>
      <c r="L1371" s="10"/>
      <c r="M1371" s="11"/>
      <c r="N1371" s="10"/>
      <c r="O1371" s="11"/>
      <c r="P1371" s="9"/>
      <c r="Q1371" s="10"/>
      <c r="R1371" s="3"/>
      <c r="S1371" s="3"/>
      <c r="T1371" s="3"/>
      <c r="U1371" s="33"/>
      <c r="V1371" s="9"/>
      <c r="W1371" s="13"/>
      <c r="X1371" s="10"/>
      <c r="Y1371" s="4"/>
      <c r="Z1371" s="4"/>
      <c r="AA1371" s="4"/>
      <c r="AB1371" s="4"/>
      <c r="AC1371" s="3"/>
      <c r="AD1371" s="29"/>
    </row>
    <row r="1372" spans="1:30" ht="24.95" customHeight="1" x14ac:dyDescent="0.2">
      <c r="A1372" s="23" t="str">
        <f t="shared" si="87"/>
        <v>||||||</v>
      </c>
      <c r="B1372" s="23" t="str">
        <f t="shared" si="88"/>
        <v>||||</v>
      </c>
      <c r="C1372" s="28" t="str">
        <f t="shared" si="89"/>
        <v>|</v>
      </c>
      <c r="D1372" s="10"/>
      <c r="E1372" s="10"/>
      <c r="F1372" s="36"/>
      <c r="G1372" s="10"/>
      <c r="H1372" s="10"/>
      <c r="I1372" s="36"/>
      <c r="J1372" s="10"/>
      <c r="K1372" s="10"/>
      <c r="L1372" s="10"/>
      <c r="M1372" s="11"/>
      <c r="N1372" s="10"/>
      <c r="O1372" s="11"/>
      <c r="P1372" s="9"/>
      <c r="Q1372" s="10"/>
      <c r="R1372" s="3"/>
      <c r="S1372" s="3"/>
      <c r="T1372" s="3"/>
      <c r="U1372" s="33"/>
      <c r="V1372" s="9"/>
      <c r="W1372" s="13"/>
      <c r="X1372" s="10"/>
      <c r="Y1372" s="4"/>
      <c r="Z1372" s="4"/>
      <c r="AA1372" s="4"/>
      <c r="AB1372" s="4"/>
      <c r="AC1372" s="3"/>
      <c r="AD1372" s="29"/>
    </row>
    <row r="1373" spans="1:30" ht="24.95" customHeight="1" x14ac:dyDescent="0.2">
      <c r="A1373" s="23" t="str">
        <f t="shared" si="87"/>
        <v>||||||</v>
      </c>
      <c r="B1373" s="23" t="str">
        <f t="shared" si="88"/>
        <v>||||</v>
      </c>
      <c r="C1373" s="28" t="str">
        <f t="shared" si="89"/>
        <v>|</v>
      </c>
      <c r="D1373" s="10"/>
      <c r="E1373" s="10"/>
      <c r="F1373" s="36"/>
      <c r="G1373" s="10"/>
      <c r="H1373" s="10"/>
      <c r="I1373" s="36"/>
      <c r="J1373" s="10"/>
      <c r="K1373" s="10"/>
      <c r="L1373" s="10"/>
      <c r="M1373" s="11"/>
      <c r="N1373" s="10"/>
      <c r="O1373" s="11"/>
      <c r="P1373" s="9"/>
      <c r="Q1373" s="10"/>
      <c r="R1373" s="3"/>
      <c r="S1373" s="3"/>
      <c r="T1373" s="3"/>
      <c r="U1373" s="33"/>
      <c r="V1373" s="9"/>
      <c r="W1373" s="13"/>
      <c r="X1373" s="10"/>
      <c r="Y1373" s="4"/>
      <c r="Z1373" s="4"/>
      <c r="AA1373" s="4"/>
      <c r="AB1373" s="4"/>
      <c r="AC1373" s="3"/>
      <c r="AD1373" s="29"/>
    </row>
    <row r="1374" spans="1:30" ht="24.95" customHeight="1" x14ac:dyDescent="0.2">
      <c r="A1374" s="23" t="str">
        <f t="shared" si="87"/>
        <v>||||||</v>
      </c>
      <c r="B1374" s="23" t="str">
        <f t="shared" si="88"/>
        <v>||||</v>
      </c>
      <c r="C1374" s="28" t="str">
        <f t="shared" si="89"/>
        <v>|</v>
      </c>
      <c r="D1374" s="10"/>
      <c r="E1374" s="10"/>
      <c r="F1374" s="36"/>
      <c r="G1374" s="10"/>
      <c r="H1374" s="10"/>
      <c r="I1374" s="36"/>
      <c r="J1374" s="10"/>
      <c r="K1374" s="10"/>
      <c r="L1374" s="10"/>
      <c r="M1374" s="11"/>
      <c r="N1374" s="10"/>
      <c r="O1374" s="11"/>
      <c r="P1374" s="9"/>
      <c r="Q1374" s="10"/>
      <c r="R1374" s="3"/>
      <c r="S1374" s="3"/>
      <c r="T1374" s="3"/>
      <c r="U1374" s="33"/>
      <c r="V1374" s="9"/>
      <c r="W1374" s="13"/>
      <c r="X1374" s="10"/>
      <c r="Y1374" s="4"/>
      <c r="Z1374" s="4"/>
      <c r="AA1374" s="4"/>
      <c r="AB1374" s="4"/>
      <c r="AC1374" s="3"/>
      <c r="AD1374" s="29"/>
    </row>
    <row r="1375" spans="1:30" ht="24.95" customHeight="1" x14ac:dyDescent="0.2">
      <c r="A1375" s="23" t="str">
        <f t="shared" si="87"/>
        <v>||||||</v>
      </c>
      <c r="B1375" s="23" t="str">
        <f t="shared" si="88"/>
        <v>||||</v>
      </c>
      <c r="C1375" s="28" t="str">
        <f t="shared" si="89"/>
        <v>|</v>
      </c>
      <c r="D1375" s="10"/>
      <c r="E1375" s="10"/>
      <c r="F1375" s="36"/>
      <c r="G1375" s="10"/>
      <c r="H1375" s="10"/>
      <c r="I1375" s="36"/>
      <c r="J1375" s="10"/>
      <c r="K1375" s="10"/>
      <c r="L1375" s="10"/>
      <c r="M1375" s="11"/>
      <c r="N1375" s="10"/>
      <c r="O1375" s="11"/>
      <c r="P1375" s="9"/>
      <c r="Q1375" s="10"/>
      <c r="R1375" s="3"/>
      <c r="S1375" s="3"/>
      <c r="T1375" s="3"/>
      <c r="U1375" s="33"/>
      <c r="V1375" s="9"/>
      <c r="W1375" s="13"/>
      <c r="X1375" s="10"/>
      <c r="Y1375" s="4"/>
      <c r="Z1375" s="4"/>
      <c r="AA1375" s="4"/>
      <c r="AB1375" s="4"/>
      <c r="AC1375" s="3"/>
      <c r="AD1375" s="29"/>
    </row>
    <row r="1376" spans="1:30" ht="24.95" customHeight="1" x14ac:dyDescent="0.2">
      <c r="A1376" s="23" t="str">
        <f t="shared" si="87"/>
        <v>||||||</v>
      </c>
      <c r="B1376" s="23" t="str">
        <f t="shared" si="88"/>
        <v>||||</v>
      </c>
      <c r="C1376" s="28" t="str">
        <f t="shared" si="89"/>
        <v>|</v>
      </c>
      <c r="D1376" s="10"/>
      <c r="E1376" s="10"/>
      <c r="F1376" s="36"/>
      <c r="G1376" s="10"/>
      <c r="H1376" s="10"/>
      <c r="I1376" s="36"/>
      <c r="J1376" s="10"/>
      <c r="K1376" s="10"/>
      <c r="L1376" s="10"/>
      <c r="M1376" s="11"/>
      <c r="N1376" s="10"/>
      <c r="O1376" s="11"/>
      <c r="P1376" s="9"/>
      <c r="Q1376" s="10"/>
      <c r="R1376" s="3"/>
      <c r="S1376" s="3"/>
      <c r="T1376" s="3"/>
      <c r="U1376" s="33"/>
      <c r="V1376" s="9"/>
      <c r="W1376" s="13"/>
      <c r="X1376" s="10"/>
      <c r="Y1376" s="4"/>
      <c r="Z1376" s="4"/>
      <c r="AA1376" s="4"/>
      <c r="AB1376" s="4"/>
      <c r="AC1376" s="3"/>
      <c r="AD1376" s="29"/>
    </row>
    <row r="1377" spans="1:30" ht="24.95" customHeight="1" x14ac:dyDescent="0.2">
      <c r="A1377" s="23" t="str">
        <f t="shared" si="87"/>
        <v>||||||</v>
      </c>
      <c r="B1377" s="23" t="str">
        <f t="shared" si="88"/>
        <v>||||</v>
      </c>
      <c r="C1377" s="28" t="str">
        <f t="shared" si="89"/>
        <v>|</v>
      </c>
      <c r="D1377" s="10"/>
      <c r="E1377" s="10"/>
      <c r="F1377" s="36"/>
      <c r="G1377" s="10"/>
      <c r="H1377" s="10"/>
      <c r="I1377" s="36"/>
      <c r="J1377" s="10"/>
      <c r="K1377" s="10"/>
      <c r="L1377" s="10"/>
      <c r="M1377" s="11"/>
      <c r="N1377" s="10"/>
      <c r="O1377" s="11"/>
      <c r="P1377" s="9"/>
      <c r="Q1377" s="10"/>
      <c r="R1377" s="3"/>
      <c r="S1377" s="3"/>
      <c r="T1377" s="3"/>
      <c r="U1377" s="33"/>
      <c r="V1377" s="9"/>
      <c r="W1377" s="13"/>
      <c r="X1377" s="10"/>
      <c r="Y1377" s="4"/>
      <c r="Z1377" s="4"/>
      <c r="AA1377" s="4"/>
      <c r="AB1377" s="4"/>
      <c r="AC1377" s="3"/>
      <c r="AD1377" s="29"/>
    </row>
    <row r="1378" spans="1:30" ht="24.95" customHeight="1" x14ac:dyDescent="0.2">
      <c r="A1378" s="23" t="str">
        <f t="shared" si="87"/>
        <v>||||||</v>
      </c>
      <c r="B1378" s="23" t="str">
        <f t="shared" si="88"/>
        <v>||||</v>
      </c>
      <c r="C1378" s="28" t="str">
        <f t="shared" si="89"/>
        <v>|</v>
      </c>
      <c r="D1378" s="10"/>
      <c r="E1378" s="10"/>
      <c r="F1378" s="36"/>
      <c r="G1378" s="10"/>
      <c r="H1378" s="10"/>
      <c r="I1378" s="36"/>
      <c r="J1378" s="10"/>
      <c r="K1378" s="10"/>
      <c r="L1378" s="10"/>
      <c r="M1378" s="11"/>
      <c r="N1378" s="10"/>
      <c r="O1378" s="11"/>
      <c r="P1378" s="9"/>
      <c r="Q1378" s="10"/>
      <c r="R1378" s="3"/>
      <c r="S1378" s="3"/>
      <c r="T1378" s="3"/>
      <c r="U1378" s="33"/>
      <c r="V1378" s="9"/>
      <c r="W1378" s="13"/>
      <c r="X1378" s="10"/>
      <c r="Y1378" s="4"/>
      <c r="Z1378" s="4"/>
      <c r="AA1378" s="4"/>
      <c r="AB1378" s="4"/>
      <c r="AC1378" s="3"/>
      <c r="AD1378" s="29"/>
    </row>
    <row r="1379" spans="1:30" ht="24.95" customHeight="1" x14ac:dyDescent="0.2">
      <c r="A1379" s="23" t="str">
        <f t="shared" si="87"/>
        <v>||||||</v>
      </c>
      <c r="B1379" s="23" t="str">
        <f t="shared" si="88"/>
        <v>||||</v>
      </c>
      <c r="C1379" s="28" t="str">
        <f t="shared" si="89"/>
        <v>|</v>
      </c>
      <c r="D1379" s="10"/>
      <c r="E1379" s="10"/>
      <c r="F1379" s="36"/>
      <c r="G1379" s="10"/>
      <c r="H1379" s="10"/>
      <c r="I1379" s="36"/>
      <c r="J1379" s="10"/>
      <c r="K1379" s="10"/>
      <c r="L1379" s="10"/>
      <c r="M1379" s="11"/>
      <c r="N1379" s="10"/>
      <c r="O1379" s="11"/>
      <c r="P1379" s="9"/>
      <c r="Q1379" s="10"/>
      <c r="R1379" s="3"/>
      <c r="S1379" s="3"/>
      <c r="T1379" s="3"/>
      <c r="U1379" s="33"/>
      <c r="V1379" s="9"/>
      <c r="W1379" s="13"/>
      <c r="X1379" s="10"/>
      <c r="Y1379" s="4"/>
      <c r="Z1379" s="4"/>
      <c r="AA1379" s="4"/>
      <c r="AB1379" s="4"/>
      <c r="AC1379" s="3"/>
      <c r="AD1379" s="29"/>
    </row>
    <row r="1380" spans="1:30" ht="24.95" customHeight="1" x14ac:dyDescent="0.2">
      <c r="A1380" s="23" t="str">
        <f t="shared" si="87"/>
        <v>||||||</v>
      </c>
      <c r="B1380" s="23" t="str">
        <f t="shared" si="88"/>
        <v>||||</v>
      </c>
      <c r="C1380" s="28" t="str">
        <f t="shared" si="89"/>
        <v>|</v>
      </c>
      <c r="D1380" s="10"/>
      <c r="E1380" s="10"/>
      <c r="F1380" s="36"/>
      <c r="G1380" s="10"/>
      <c r="H1380" s="10"/>
      <c r="I1380" s="36"/>
      <c r="J1380" s="10"/>
      <c r="K1380" s="10"/>
      <c r="L1380" s="10"/>
      <c r="M1380" s="11"/>
      <c r="N1380" s="10"/>
      <c r="O1380" s="11"/>
      <c r="P1380" s="9"/>
      <c r="Q1380" s="10"/>
      <c r="R1380" s="3"/>
      <c r="S1380" s="3"/>
      <c r="T1380" s="3"/>
      <c r="U1380" s="33"/>
      <c r="V1380" s="9"/>
      <c r="W1380" s="13"/>
      <c r="X1380" s="10"/>
      <c r="Y1380" s="4"/>
      <c r="Z1380" s="4"/>
      <c r="AA1380" s="4"/>
      <c r="AB1380" s="4"/>
      <c r="AC1380" s="3"/>
      <c r="AD1380" s="29"/>
    </row>
    <row r="1381" spans="1:30" ht="24.95" customHeight="1" x14ac:dyDescent="0.2">
      <c r="A1381" s="23" t="str">
        <f t="shared" si="87"/>
        <v>||||||</v>
      </c>
      <c r="B1381" s="23" t="str">
        <f t="shared" si="88"/>
        <v>||||</v>
      </c>
      <c r="C1381" s="28" t="str">
        <f t="shared" si="89"/>
        <v>|</v>
      </c>
      <c r="D1381" s="10"/>
      <c r="E1381" s="10"/>
      <c r="F1381" s="36"/>
      <c r="G1381" s="10"/>
      <c r="H1381" s="10"/>
      <c r="I1381" s="36"/>
      <c r="J1381" s="10"/>
      <c r="K1381" s="10"/>
      <c r="L1381" s="10"/>
      <c r="M1381" s="11"/>
      <c r="N1381" s="10"/>
      <c r="O1381" s="11"/>
      <c r="P1381" s="9"/>
      <c r="Q1381" s="10"/>
      <c r="R1381" s="3"/>
      <c r="S1381" s="3"/>
      <c r="T1381" s="3"/>
      <c r="U1381" s="33"/>
      <c r="V1381" s="9"/>
      <c r="W1381" s="13"/>
      <c r="X1381" s="10"/>
      <c r="Y1381" s="4"/>
      <c r="Z1381" s="4"/>
      <c r="AA1381" s="4"/>
      <c r="AB1381" s="4"/>
      <c r="AC1381" s="3"/>
      <c r="AD1381" s="29"/>
    </row>
    <row r="1382" spans="1:30" ht="24.95" customHeight="1" x14ac:dyDescent="0.2">
      <c r="A1382" s="23" t="str">
        <f t="shared" si="87"/>
        <v>||||||</v>
      </c>
      <c r="B1382" s="23" t="str">
        <f t="shared" si="88"/>
        <v>||||</v>
      </c>
      <c r="C1382" s="28" t="str">
        <f t="shared" si="89"/>
        <v>|</v>
      </c>
      <c r="D1382" s="10"/>
      <c r="E1382" s="10"/>
      <c r="F1382" s="36"/>
      <c r="G1382" s="10"/>
      <c r="H1382" s="10"/>
      <c r="I1382" s="36"/>
      <c r="J1382" s="10"/>
      <c r="K1382" s="10"/>
      <c r="L1382" s="10"/>
      <c r="M1382" s="11"/>
      <c r="N1382" s="10"/>
      <c r="O1382" s="11"/>
      <c r="P1382" s="9"/>
      <c r="Q1382" s="10"/>
      <c r="R1382" s="3"/>
      <c r="S1382" s="3"/>
      <c r="T1382" s="3"/>
      <c r="U1382" s="33"/>
      <c r="V1382" s="9"/>
      <c r="W1382" s="13"/>
      <c r="X1382" s="10"/>
      <c r="Y1382" s="4"/>
      <c r="Z1382" s="4"/>
      <c r="AA1382" s="4"/>
      <c r="AB1382" s="4"/>
      <c r="AC1382" s="3"/>
      <c r="AD1382" s="29"/>
    </row>
    <row r="1383" spans="1:30" ht="24.95" customHeight="1" x14ac:dyDescent="0.2">
      <c r="A1383" s="23" t="str">
        <f t="shared" si="87"/>
        <v>||||||</v>
      </c>
      <c r="B1383" s="23" t="str">
        <f t="shared" si="88"/>
        <v>||||</v>
      </c>
      <c r="C1383" s="28" t="str">
        <f t="shared" si="89"/>
        <v>|</v>
      </c>
      <c r="D1383" s="10"/>
      <c r="E1383" s="10"/>
      <c r="F1383" s="36"/>
      <c r="G1383" s="10"/>
      <c r="H1383" s="10"/>
      <c r="I1383" s="36"/>
      <c r="J1383" s="10"/>
      <c r="K1383" s="10"/>
      <c r="L1383" s="10"/>
      <c r="M1383" s="11"/>
      <c r="N1383" s="10"/>
      <c r="O1383" s="11"/>
      <c r="P1383" s="9"/>
      <c r="Q1383" s="10"/>
      <c r="R1383" s="3"/>
      <c r="S1383" s="3"/>
      <c r="T1383" s="3"/>
      <c r="U1383" s="33"/>
      <c r="V1383" s="9"/>
      <c r="W1383" s="13"/>
      <c r="X1383" s="10"/>
      <c r="Y1383" s="4"/>
      <c r="Z1383" s="4"/>
      <c r="AA1383" s="4"/>
      <c r="AB1383" s="4"/>
      <c r="AC1383" s="3"/>
      <c r="AD1383" s="29"/>
    </row>
    <row r="1384" spans="1:30" ht="24.95" customHeight="1" x14ac:dyDescent="0.2">
      <c r="A1384" s="23" t="str">
        <f t="shared" si="87"/>
        <v>||||||</v>
      </c>
      <c r="B1384" s="23" t="str">
        <f t="shared" si="88"/>
        <v>||||</v>
      </c>
      <c r="C1384" s="28" t="str">
        <f t="shared" si="89"/>
        <v>|</v>
      </c>
      <c r="D1384" s="10"/>
      <c r="E1384" s="10"/>
      <c r="F1384" s="36"/>
      <c r="G1384" s="10"/>
      <c r="H1384" s="10"/>
      <c r="I1384" s="36"/>
      <c r="J1384" s="10"/>
      <c r="K1384" s="10"/>
      <c r="L1384" s="10"/>
      <c r="M1384" s="11"/>
      <c r="N1384" s="10"/>
      <c r="O1384" s="11"/>
      <c r="P1384" s="9"/>
      <c r="Q1384" s="10"/>
      <c r="R1384" s="3"/>
      <c r="S1384" s="3"/>
      <c r="T1384" s="3"/>
      <c r="U1384" s="33"/>
      <c r="V1384" s="9"/>
      <c r="W1384" s="13"/>
      <c r="X1384" s="10"/>
      <c r="Y1384" s="4"/>
      <c r="Z1384" s="4"/>
      <c r="AA1384" s="4"/>
      <c r="AB1384" s="4"/>
      <c r="AC1384" s="3"/>
      <c r="AD1384" s="29"/>
    </row>
    <row r="1385" spans="1:30" ht="24.95" customHeight="1" x14ac:dyDescent="0.2">
      <c r="A1385" s="23" t="str">
        <f t="shared" si="87"/>
        <v>||||||</v>
      </c>
      <c r="B1385" s="23" t="str">
        <f t="shared" si="88"/>
        <v>||||</v>
      </c>
      <c r="C1385" s="28" t="str">
        <f t="shared" si="89"/>
        <v>|</v>
      </c>
      <c r="D1385" s="10"/>
      <c r="E1385" s="10"/>
      <c r="F1385" s="36"/>
      <c r="G1385" s="10"/>
      <c r="H1385" s="10"/>
      <c r="I1385" s="36"/>
      <c r="J1385" s="10"/>
      <c r="K1385" s="10"/>
      <c r="L1385" s="10"/>
      <c r="M1385" s="11"/>
      <c r="N1385" s="10"/>
      <c r="O1385" s="11"/>
      <c r="P1385" s="9"/>
      <c r="Q1385" s="10"/>
      <c r="R1385" s="3"/>
      <c r="S1385" s="3"/>
      <c r="T1385" s="3"/>
      <c r="U1385" s="33"/>
      <c r="V1385" s="9"/>
      <c r="W1385" s="13"/>
      <c r="X1385" s="10"/>
      <c r="Y1385" s="4"/>
      <c r="Z1385" s="4"/>
      <c r="AA1385" s="4"/>
      <c r="AB1385" s="4"/>
      <c r="AC1385" s="3"/>
      <c r="AD1385" s="29"/>
    </row>
    <row r="1386" spans="1:30" ht="24.95" customHeight="1" x14ac:dyDescent="0.2">
      <c r="A1386" s="23" t="str">
        <f t="shared" si="87"/>
        <v>||||||</v>
      </c>
      <c r="B1386" s="23" t="str">
        <f t="shared" si="88"/>
        <v>||||</v>
      </c>
      <c r="C1386" s="28" t="str">
        <f t="shared" si="89"/>
        <v>|</v>
      </c>
      <c r="D1386" s="10"/>
      <c r="E1386" s="10"/>
      <c r="F1386" s="36"/>
      <c r="G1386" s="10"/>
      <c r="H1386" s="10"/>
      <c r="I1386" s="36"/>
      <c r="J1386" s="10"/>
      <c r="K1386" s="10"/>
      <c r="L1386" s="10"/>
      <c r="M1386" s="11"/>
      <c r="N1386" s="10"/>
      <c r="O1386" s="11"/>
      <c r="P1386" s="9"/>
      <c r="Q1386" s="10"/>
      <c r="R1386" s="3"/>
      <c r="S1386" s="3"/>
      <c r="T1386" s="3"/>
      <c r="U1386" s="33"/>
      <c r="V1386" s="9"/>
      <c r="W1386" s="13"/>
      <c r="X1386" s="10"/>
      <c r="Y1386" s="4"/>
      <c r="Z1386" s="4"/>
      <c r="AA1386" s="4"/>
      <c r="AB1386" s="4"/>
      <c r="AC1386" s="3"/>
      <c r="AD1386" s="29"/>
    </row>
    <row r="1387" spans="1:30" ht="24.95" customHeight="1" x14ac:dyDescent="0.2">
      <c r="A1387" s="23" t="str">
        <f t="shared" si="87"/>
        <v>||||||</v>
      </c>
      <c r="B1387" s="23" t="str">
        <f t="shared" si="88"/>
        <v>||||</v>
      </c>
      <c r="C1387" s="28" t="str">
        <f t="shared" si="89"/>
        <v>|</v>
      </c>
      <c r="D1387" s="10"/>
      <c r="E1387" s="10"/>
      <c r="F1387" s="36"/>
      <c r="G1387" s="10"/>
      <c r="H1387" s="10"/>
      <c r="I1387" s="36"/>
      <c r="J1387" s="10"/>
      <c r="K1387" s="10"/>
      <c r="L1387" s="10"/>
      <c r="M1387" s="11"/>
      <c r="N1387" s="10"/>
      <c r="O1387" s="11"/>
      <c r="P1387" s="9"/>
      <c r="Q1387" s="10"/>
      <c r="R1387" s="3"/>
      <c r="S1387" s="3"/>
      <c r="T1387" s="3"/>
      <c r="U1387" s="33"/>
      <c r="V1387" s="9"/>
      <c r="W1387" s="13"/>
      <c r="X1387" s="10"/>
      <c r="Y1387" s="4"/>
      <c r="Z1387" s="4"/>
      <c r="AA1387" s="4"/>
      <c r="AB1387" s="4"/>
      <c r="AC1387" s="3"/>
      <c r="AD1387" s="29"/>
    </row>
    <row r="1388" spans="1:30" ht="24.95" customHeight="1" x14ac:dyDescent="0.2">
      <c r="A1388" s="23" t="str">
        <f t="shared" si="87"/>
        <v>||||||</v>
      </c>
      <c r="B1388" s="23" t="str">
        <f t="shared" si="88"/>
        <v>||||</v>
      </c>
      <c r="C1388" s="28" t="str">
        <f t="shared" si="89"/>
        <v>|</v>
      </c>
      <c r="D1388" s="10"/>
      <c r="E1388" s="10"/>
      <c r="F1388" s="36"/>
      <c r="G1388" s="10"/>
      <c r="H1388" s="10"/>
      <c r="I1388" s="36"/>
      <c r="J1388" s="10"/>
      <c r="K1388" s="10"/>
      <c r="L1388" s="10"/>
      <c r="M1388" s="11"/>
      <c r="N1388" s="10"/>
      <c r="O1388" s="11"/>
      <c r="P1388" s="9"/>
      <c r="Q1388" s="10"/>
      <c r="R1388" s="3"/>
      <c r="S1388" s="3"/>
      <c r="T1388" s="3"/>
      <c r="U1388" s="33"/>
      <c r="V1388" s="9"/>
      <c r="W1388" s="13"/>
      <c r="X1388" s="10"/>
      <c r="Y1388" s="4"/>
      <c r="Z1388" s="4"/>
      <c r="AA1388" s="4"/>
      <c r="AB1388" s="4"/>
      <c r="AC1388" s="3"/>
      <c r="AD1388" s="29"/>
    </row>
    <row r="1389" spans="1:30" ht="24.95" customHeight="1" x14ac:dyDescent="0.2">
      <c r="A1389" s="23" t="str">
        <f t="shared" si="87"/>
        <v>||||||</v>
      </c>
      <c r="B1389" s="23" t="str">
        <f t="shared" si="88"/>
        <v>||||</v>
      </c>
      <c r="C1389" s="28" t="str">
        <f t="shared" si="89"/>
        <v>|</v>
      </c>
      <c r="D1389" s="10"/>
      <c r="E1389" s="10"/>
      <c r="F1389" s="36"/>
      <c r="G1389" s="10"/>
      <c r="H1389" s="10"/>
      <c r="I1389" s="36"/>
      <c r="J1389" s="10"/>
      <c r="K1389" s="10"/>
      <c r="L1389" s="10"/>
      <c r="M1389" s="11"/>
      <c r="N1389" s="10"/>
      <c r="O1389" s="11"/>
      <c r="P1389" s="9"/>
      <c r="Q1389" s="10"/>
      <c r="R1389" s="3"/>
      <c r="S1389" s="3"/>
      <c r="T1389" s="3"/>
      <c r="U1389" s="33"/>
      <c r="V1389" s="9"/>
      <c r="W1389" s="13"/>
      <c r="X1389" s="10"/>
      <c r="Y1389" s="4"/>
      <c r="Z1389" s="4"/>
      <c r="AA1389" s="4"/>
      <c r="AB1389" s="4"/>
      <c r="AC1389" s="3"/>
      <c r="AD1389" s="29"/>
    </row>
    <row r="1390" spans="1:30" ht="24.95" customHeight="1" x14ac:dyDescent="0.2">
      <c r="A1390" s="23" t="str">
        <f t="shared" si="87"/>
        <v>||||||</v>
      </c>
      <c r="B1390" s="23" t="str">
        <f t="shared" si="88"/>
        <v>||||</v>
      </c>
      <c r="C1390" s="28" t="str">
        <f t="shared" si="89"/>
        <v>|</v>
      </c>
      <c r="D1390" s="10"/>
      <c r="E1390" s="10"/>
      <c r="F1390" s="36"/>
      <c r="G1390" s="10"/>
      <c r="H1390" s="10"/>
      <c r="I1390" s="36"/>
      <c r="J1390" s="10"/>
      <c r="K1390" s="10"/>
      <c r="L1390" s="10"/>
      <c r="M1390" s="11"/>
      <c r="N1390" s="10"/>
      <c r="O1390" s="11"/>
      <c r="P1390" s="9"/>
      <c r="Q1390" s="10"/>
      <c r="R1390" s="3"/>
      <c r="S1390" s="3"/>
      <c r="T1390" s="3"/>
      <c r="U1390" s="33"/>
      <c r="V1390" s="9"/>
      <c r="W1390" s="13"/>
      <c r="X1390" s="10"/>
      <c r="Y1390" s="4"/>
      <c r="Z1390" s="4"/>
      <c r="AA1390" s="4"/>
      <c r="AB1390" s="4"/>
      <c r="AC1390" s="3"/>
      <c r="AD1390" s="29"/>
    </row>
    <row r="1391" spans="1:30" ht="24.95" customHeight="1" x14ac:dyDescent="0.2">
      <c r="A1391" s="23" t="str">
        <f t="shared" si="87"/>
        <v>||||||</v>
      </c>
      <c r="B1391" s="23" t="str">
        <f t="shared" si="88"/>
        <v>||||</v>
      </c>
      <c r="C1391" s="28" t="str">
        <f t="shared" si="89"/>
        <v>|</v>
      </c>
      <c r="D1391" s="10"/>
      <c r="E1391" s="10"/>
      <c r="F1391" s="36"/>
      <c r="G1391" s="10"/>
      <c r="H1391" s="10"/>
      <c r="I1391" s="36"/>
      <c r="J1391" s="10"/>
      <c r="K1391" s="10"/>
      <c r="L1391" s="10"/>
      <c r="M1391" s="11"/>
      <c r="N1391" s="10"/>
      <c r="O1391" s="11"/>
      <c r="P1391" s="9"/>
      <c r="Q1391" s="10"/>
      <c r="R1391" s="3"/>
      <c r="S1391" s="3"/>
      <c r="T1391" s="3"/>
      <c r="U1391" s="33"/>
      <c r="V1391" s="9"/>
      <c r="W1391" s="13"/>
      <c r="X1391" s="10"/>
      <c r="Y1391" s="4"/>
      <c r="Z1391" s="4"/>
      <c r="AA1391" s="4"/>
      <c r="AB1391" s="4"/>
      <c r="AC1391" s="3"/>
      <c r="AD1391" s="29"/>
    </row>
    <row r="1392" spans="1:30" ht="24.95" customHeight="1" x14ac:dyDescent="0.2">
      <c r="A1392" s="23" t="str">
        <f t="shared" si="87"/>
        <v>||||||</v>
      </c>
      <c r="B1392" s="23" t="str">
        <f t="shared" si="88"/>
        <v>||||</v>
      </c>
      <c r="C1392" s="28" t="str">
        <f t="shared" si="89"/>
        <v>|</v>
      </c>
      <c r="D1392" s="10"/>
      <c r="E1392" s="10"/>
      <c r="F1392" s="36"/>
      <c r="G1392" s="10"/>
      <c r="H1392" s="10"/>
      <c r="I1392" s="36"/>
      <c r="J1392" s="10"/>
      <c r="K1392" s="10"/>
      <c r="L1392" s="10"/>
      <c r="M1392" s="11"/>
      <c r="N1392" s="10"/>
      <c r="O1392" s="11"/>
      <c r="P1392" s="9"/>
      <c r="Q1392" s="10"/>
      <c r="R1392" s="3"/>
      <c r="S1392" s="3"/>
      <c r="T1392" s="3"/>
      <c r="U1392" s="33"/>
      <c r="V1392" s="9"/>
      <c r="W1392" s="13"/>
      <c r="X1392" s="10"/>
      <c r="Y1392" s="4"/>
      <c r="Z1392" s="4"/>
      <c r="AA1392" s="4"/>
      <c r="AB1392" s="4"/>
      <c r="AC1392" s="3"/>
      <c r="AD1392" s="29"/>
    </row>
    <row r="1393" spans="1:30" ht="24.95" customHeight="1" x14ac:dyDescent="0.2">
      <c r="A1393" s="23" t="str">
        <f t="shared" si="87"/>
        <v>||||||</v>
      </c>
      <c r="B1393" s="23" t="str">
        <f t="shared" si="88"/>
        <v>||||</v>
      </c>
      <c r="C1393" s="28" t="str">
        <f t="shared" si="89"/>
        <v>|</v>
      </c>
      <c r="D1393" s="10"/>
      <c r="E1393" s="10"/>
      <c r="F1393" s="36"/>
      <c r="G1393" s="10"/>
      <c r="H1393" s="10"/>
      <c r="I1393" s="36"/>
      <c r="J1393" s="10"/>
      <c r="K1393" s="10"/>
      <c r="L1393" s="10"/>
      <c r="M1393" s="11"/>
      <c r="N1393" s="10"/>
      <c r="O1393" s="11"/>
      <c r="P1393" s="9"/>
      <c r="Q1393" s="10"/>
      <c r="R1393" s="3"/>
      <c r="S1393" s="3"/>
      <c r="T1393" s="3"/>
      <c r="U1393" s="33"/>
      <c r="V1393" s="9"/>
      <c r="W1393" s="13"/>
      <c r="X1393" s="10"/>
      <c r="Y1393" s="4"/>
      <c r="Z1393" s="4"/>
      <c r="AA1393" s="4"/>
      <c r="AB1393" s="4"/>
      <c r="AC1393" s="3"/>
      <c r="AD1393" s="29"/>
    </row>
    <row r="1394" spans="1:30" ht="24.95" customHeight="1" x14ac:dyDescent="0.2">
      <c r="A1394" s="23" t="str">
        <f t="shared" si="87"/>
        <v>||||||</v>
      </c>
      <c r="B1394" s="23" t="str">
        <f t="shared" si="88"/>
        <v>||||</v>
      </c>
      <c r="C1394" s="28" t="str">
        <f t="shared" si="89"/>
        <v>|</v>
      </c>
      <c r="D1394" s="10"/>
      <c r="E1394" s="10"/>
      <c r="F1394" s="36"/>
      <c r="G1394" s="10"/>
      <c r="H1394" s="10"/>
      <c r="I1394" s="36"/>
      <c r="J1394" s="10"/>
      <c r="K1394" s="10"/>
      <c r="L1394" s="10"/>
      <c r="M1394" s="11"/>
      <c r="N1394" s="10"/>
      <c r="O1394" s="11"/>
      <c r="P1394" s="9"/>
      <c r="Q1394" s="10"/>
      <c r="R1394" s="3"/>
      <c r="S1394" s="3"/>
      <c r="T1394" s="3"/>
      <c r="U1394" s="33"/>
      <c r="V1394" s="9"/>
      <c r="W1394" s="13"/>
      <c r="X1394" s="10"/>
      <c r="Y1394" s="4"/>
      <c r="Z1394" s="4"/>
      <c r="AA1394" s="4"/>
      <c r="AB1394" s="4"/>
      <c r="AC1394" s="3"/>
      <c r="AD1394" s="29"/>
    </row>
    <row r="1395" spans="1:30" ht="24.95" customHeight="1" x14ac:dyDescent="0.2">
      <c r="A1395" s="23" t="str">
        <f t="shared" si="87"/>
        <v>||||||</v>
      </c>
      <c r="B1395" s="23" t="str">
        <f t="shared" si="88"/>
        <v>||||</v>
      </c>
      <c r="C1395" s="28" t="str">
        <f t="shared" si="89"/>
        <v>|</v>
      </c>
      <c r="D1395" s="10"/>
      <c r="E1395" s="10"/>
      <c r="F1395" s="36"/>
      <c r="G1395" s="10"/>
      <c r="H1395" s="10"/>
      <c r="I1395" s="36"/>
      <c r="J1395" s="10"/>
      <c r="K1395" s="10"/>
      <c r="L1395" s="10"/>
      <c r="M1395" s="11"/>
      <c r="N1395" s="10"/>
      <c r="O1395" s="11"/>
      <c r="P1395" s="9"/>
      <c r="Q1395" s="10"/>
      <c r="R1395" s="3"/>
      <c r="S1395" s="3"/>
      <c r="T1395" s="3"/>
      <c r="U1395" s="33"/>
      <c r="V1395" s="9"/>
      <c r="W1395" s="13"/>
      <c r="X1395" s="10"/>
      <c r="Y1395" s="4"/>
      <c r="Z1395" s="4"/>
      <c r="AA1395" s="4"/>
      <c r="AB1395" s="4"/>
      <c r="AC1395" s="3"/>
      <c r="AD1395" s="29"/>
    </row>
    <row r="1396" spans="1:30" ht="24.95" customHeight="1" x14ac:dyDescent="0.2">
      <c r="A1396" s="23" t="str">
        <f t="shared" si="87"/>
        <v>||||||</v>
      </c>
      <c r="B1396" s="23" t="str">
        <f t="shared" si="88"/>
        <v>||||</v>
      </c>
      <c r="C1396" s="28" t="str">
        <f t="shared" si="89"/>
        <v>|</v>
      </c>
      <c r="D1396" s="10"/>
      <c r="E1396" s="10"/>
      <c r="F1396" s="36"/>
      <c r="G1396" s="10"/>
      <c r="H1396" s="10"/>
      <c r="I1396" s="36"/>
      <c r="J1396" s="10"/>
      <c r="K1396" s="10"/>
      <c r="L1396" s="10"/>
      <c r="M1396" s="11"/>
      <c r="N1396" s="10"/>
      <c r="O1396" s="11"/>
      <c r="P1396" s="9"/>
      <c r="Q1396" s="10"/>
      <c r="R1396" s="3"/>
      <c r="S1396" s="3"/>
      <c r="T1396" s="3"/>
      <c r="U1396" s="33"/>
      <c r="V1396" s="9"/>
      <c r="W1396" s="13"/>
      <c r="X1396" s="10"/>
      <c r="Y1396" s="4"/>
      <c r="Z1396" s="4"/>
      <c r="AA1396" s="4"/>
      <c r="AB1396" s="4"/>
      <c r="AC1396" s="3"/>
      <c r="AD1396" s="29"/>
    </row>
    <row r="1397" spans="1:30" ht="24.95" customHeight="1" x14ac:dyDescent="0.2">
      <c r="A1397" s="23" t="str">
        <f t="shared" si="87"/>
        <v>||||||</v>
      </c>
      <c r="B1397" s="23" t="str">
        <f t="shared" si="88"/>
        <v>||||</v>
      </c>
      <c r="C1397" s="28" t="str">
        <f t="shared" si="89"/>
        <v>|</v>
      </c>
      <c r="D1397" s="10"/>
      <c r="E1397" s="10"/>
      <c r="F1397" s="36"/>
      <c r="G1397" s="10"/>
      <c r="H1397" s="10"/>
      <c r="I1397" s="36"/>
      <c r="J1397" s="10"/>
      <c r="K1397" s="10"/>
      <c r="L1397" s="10"/>
      <c r="M1397" s="11"/>
      <c r="N1397" s="10"/>
      <c r="O1397" s="11"/>
      <c r="P1397" s="9"/>
      <c r="Q1397" s="10"/>
      <c r="R1397" s="3"/>
      <c r="S1397" s="3"/>
      <c r="T1397" s="3"/>
      <c r="U1397" s="33"/>
      <c r="V1397" s="9"/>
      <c r="W1397" s="13"/>
      <c r="X1397" s="10"/>
      <c r="Y1397" s="4"/>
      <c r="Z1397" s="4"/>
      <c r="AA1397" s="4"/>
      <c r="AB1397" s="4"/>
      <c r="AC1397" s="3"/>
      <c r="AD1397" s="29"/>
    </row>
    <row r="1398" spans="1:30" ht="24.95" customHeight="1" x14ac:dyDescent="0.2">
      <c r="A1398" s="23" t="str">
        <f t="shared" si="87"/>
        <v>||||||</v>
      </c>
      <c r="B1398" s="23" t="str">
        <f t="shared" si="88"/>
        <v>||||</v>
      </c>
      <c r="C1398" s="28" t="str">
        <f t="shared" si="89"/>
        <v>|</v>
      </c>
      <c r="D1398" s="10"/>
      <c r="E1398" s="10"/>
      <c r="F1398" s="36"/>
      <c r="G1398" s="10"/>
      <c r="H1398" s="10"/>
      <c r="I1398" s="36"/>
      <c r="J1398" s="10"/>
      <c r="K1398" s="10"/>
      <c r="L1398" s="10"/>
      <c r="M1398" s="11"/>
      <c r="N1398" s="10"/>
      <c r="O1398" s="11"/>
      <c r="P1398" s="9"/>
      <c r="Q1398" s="10"/>
      <c r="R1398" s="3"/>
      <c r="S1398" s="3"/>
      <c r="T1398" s="3"/>
      <c r="U1398" s="33"/>
      <c r="V1398" s="9"/>
      <c r="W1398" s="13"/>
      <c r="X1398" s="10"/>
      <c r="Y1398" s="4"/>
      <c r="Z1398" s="4"/>
      <c r="AA1398" s="4"/>
      <c r="AB1398" s="4"/>
      <c r="AC1398" s="3"/>
      <c r="AD1398" s="29"/>
    </row>
    <row r="1399" spans="1:30" ht="24.95" customHeight="1" x14ac:dyDescent="0.2">
      <c r="A1399" s="23" t="str">
        <f t="shared" si="87"/>
        <v>||||||</v>
      </c>
      <c r="B1399" s="23" t="str">
        <f t="shared" si="88"/>
        <v>||||</v>
      </c>
      <c r="C1399" s="28" t="str">
        <f t="shared" si="89"/>
        <v>|</v>
      </c>
      <c r="D1399" s="10"/>
      <c r="E1399" s="10"/>
      <c r="F1399" s="36"/>
      <c r="G1399" s="10"/>
      <c r="H1399" s="10"/>
      <c r="I1399" s="36"/>
      <c r="J1399" s="10"/>
      <c r="K1399" s="10"/>
      <c r="L1399" s="10"/>
      <c r="M1399" s="11"/>
      <c r="N1399" s="10"/>
      <c r="O1399" s="11"/>
      <c r="P1399" s="9"/>
      <c r="Q1399" s="10"/>
      <c r="R1399" s="3"/>
      <c r="S1399" s="3"/>
      <c r="T1399" s="3"/>
      <c r="U1399" s="33"/>
      <c r="V1399" s="9"/>
      <c r="W1399" s="13"/>
      <c r="X1399" s="10"/>
      <c r="Y1399" s="4"/>
      <c r="Z1399" s="4"/>
      <c r="AA1399" s="4"/>
      <c r="AB1399" s="4"/>
      <c r="AC1399" s="3"/>
      <c r="AD1399" s="29"/>
    </row>
    <row r="1400" spans="1:30" ht="24.95" customHeight="1" x14ac:dyDescent="0.2">
      <c r="A1400" s="23" t="str">
        <f t="shared" ref="A1400:A1463" si="90">D1400&amp;"|"&amp;E1400&amp;"|"&amp;G1400&amp;"|"&amp;H1400&amp;"|"&amp;L1400&amp;"|"&amp;N1400&amp;"|"&amp;U1400</f>
        <v>||||||</v>
      </c>
      <c r="B1400" s="23" t="str">
        <f t="shared" ref="B1400:B1463" si="91">D1400&amp;"|"&amp;E1400&amp;"|"&amp;G1400&amp;"|"&amp;H1400&amp;"|"&amp;X1400</f>
        <v>||||</v>
      </c>
      <c r="C1400" s="28" t="str">
        <f t="shared" ref="C1400:C1463" si="92">E1400&amp;"|"&amp;X1400</f>
        <v>|</v>
      </c>
      <c r="D1400" s="10"/>
      <c r="E1400" s="10"/>
      <c r="F1400" s="36"/>
      <c r="G1400" s="10"/>
      <c r="H1400" s="10"/>
      <c r="I1400" s="36"/>
      <c r="J1400" s="10"/>
      <c r="K1400" s="10"/>
      <c r="L1400" s="10"/>
      <c r="M1400" s="11"/>
      <c r="N1400" s="10"/>
      <c r="O1400" s="11"/>
      <c r="P1400" s="9"/>
      <c r="Q1400" s="10"/>
      <c r="R1400" s="3"/>
      <c r="S1400" s="3"/>
      <c r="T1400" s="3"/>
      <c r="U1400" s="33"/>
      <c r="V1400" s="9"/>
      <c r="W1400" s="13"/>
      <c r="X1400" s="10"/>
      <c r="Y1400" s="4"/>
      <c r="Z1400" s="4"/>
      <c r="AA1400" s="4"/>
      <c r="AB1400" s="4"/>
      <c r="AC1400" s="3"/>
      <c r="AD1400" s="29"/>
    </row>
    <row r="1401" spans="1:30" ht="24.95" customHeight="1" x14ac:dyDescent="0.2">
      <c r="A1401" s="23" t="str">
        <f t="shared" si="90"/>
        <v>||||||</v>
      </c>
      <c r="B1401" s="23" t="str">
        <f t="shared" si="91"/>
        <v>||||</v>
      </c>
      <c r="C1401" s="28" t="str">
        <f t="shared" si="92"/>
        <v>|</v>
      </c>
      <c r="D1401" s="10"/>
      <c r="E1401" s="10"/>
      <c r="F1401" s="36"/>
      <c r="G1401" s="10"/>
      <c r="H1401" s="10"/>
      <c r="I1401" s="36"/>
      <c r="J1401" s="10"/>
      <c r="K1401" s="10"/>
      <c r="L1401" s="10"/>
      <c r="M1401" s="11"/>
      <c r="N1401" s="10"/>
      <c r="O1401" s="11"/>
      <c r="P1401" s="9"/>
      <c r="Q1401" s="10"/>
      <c r="R1401" s="3"/>
      <c r="S1401" s="3"/>
      <c r="T1401" s="3"/>
      <c r="U1401" s="33"/>
      <c r="V1401" s="9"/>
      <c r="W1401" s="13"/>
      <c r="X1401" s="10"/>
      <c r="Y1401" s="4"/>
      <c r="Z1401" s="4"/>
      <c r="AA1401" s="4"/>
      <c r="AB1401" s="4"/>
      <c r="AC1401" s="3"/>
      <c r="AD1401" s="29"/>
    </row>
    <row r="1402" spans="1:30" ht="24.95" customHeight="1" x14ac:dyDescent="0.2">
      <c r="A1402" s="23" t="str">
        <f t="shared" si="90"/>
        <v>||||||</v>
      </c>
      <c r="B1402" s="23" t="str">
        <f t="shared" si="91"/>
        <v>||||</v>
      </c>
      <c r="C1402" s="28" t="str">
        <f t="shared" si="92"/>
        <v>|</v>
      </c>
      <c r="D1402" s="10"/>
      <c r="E1402" s="10"/>
      <c r="F1402" s="36"/>
      <c r="G1402" s="10"/>
      <c r="H1402" s="10"/>
      <c r="I1402" s="36"/>
      <c r="J1402" s="10"/>
      <c r="K1402" s="10"/>
      <c r="L1402" s="10"/>
      <c r="M1402" s="11"/>
      <c r="N1402" s="10"/>
      <c r="O1402" s="11"/>
      <c r="P1402" s="9"/>
      <c r="Q1402" s="10"/>
      <c r="R1402" s="3"/>
      <c r="S1402" s="3"/>
      <c r="T1402" s="3"/>
      <c r="U1402" s="33"/>
      <c r="V1402" s="9"/>
      <c r="W1402" s="13"/>
      <c r="X1402" s="10"/>
      <c r="Y1402" s="4"/>
      <c r="Z1402" s="4"/>
      <c r="AA1402" s="4"/>
      <c r="AB1402" s="4"/>
      <c r="AC1402" s="3"/>
      <c r="AD1402" s="29"/>
    </row>
    <row r="1403" spans="1:30" ht="24.95" customHeight="1" x14ac:dyDescent="0.2">
      <c r="A1403" s="23" t="str">
        <f t="shared" si="90"/>
        <v>||||||</v>
      </c>
      <c r="B1403" s="23" t="str">
        <f t="shared" si="91"/>
        <v>||||</v>
      </c>
      <c r="C1403" s="28" t="str">
        <f t="shared" si="92"/>
        <v>|</v>
      </c>
      <c r="D1403" s="10"/>
      <c r="E1403" s="10"/>
      <c r="F1403" s="36"/>
      <c r="G1403" s="10"/>
      <c r="H1403" s="10"/>
      <c r="I1403" s="36"/>
      <c r="J1403" s="10"/>
      <c r="K1403" s="10"/>
      <c r="L1403" s="10"/>
      <c r="M1403" s="11"/>
      <c r="N1403" s="10"/>
      <c r="O1403" s="11"/>
      <c r="P1403" s="9"/>
      <c r="Q1403" s="10"/>
      <c r="R1403" s="3"/>
      <c r="S1403" s="3"/>
      <c r="T1403" s="3"/>
      <c r="U1403" s="33"/>
      <c r="V1403" s="9"/>
      <c r="W1403" s="13"/>
      <c r="X1403" s="10"/>
      <c r="Y1403" s="4"/>
      <c r="Z1403" s="4"/>
      <c r="AA1403" s="4"/>
      <c r="AB1403" s="4"/>
      <c r="AC1403" s="3"/>
      <c r="AD1403" s="29"/>
    </row>
    <row r="1404" spans="1:30" ht="24.95" customHeight="1" x14ac:dyDescent="0.2">
      <c r="A1404" s="23" t="str">
        <f t="shared" si="90"/>
        <v>||||||</v>
      </c>
      <c r="B1404" s="23" t="str">
        <f t="shared" si="91"/>
        <v>||||</v>
      </c>
      <c r="C1404" s="28" t="str">
        <f t="shared" si="92"/>
        <v>|</v>
      </c>
      <c r="D1404" s="10"/>
      <c r="E1404" s="10"/>
      <c r="F1404" s="36"/>
      <c r="G1404" s="10"/>
      <c r="H1404" s="10"/>
      <c r="I1404" s="36"/>
      <c r="J1404" s="10"/>
      <c r="K1404" s="10"/>
      <c r="L1404" s="10"/>
      <c r="M1404" s="11"/>
      <c r="N1404" s="10"/>
      <c r="O1404" s="11"/>
      <c r="P1404" s="9"/>
      <c r="Q1404" s="10"/>
      <c r="R1404" s="3"/>
      <c r="S1404" s="3"/>
      <c r="T1404" s="3"/>
      <c r="U1404" s="33"/>
      <c r="V1404" s="9"/>
      <c r="W1404" s="13"/>
      <c r="X1404" s="10"/>
      <c r="Y1404" s="4"/>
      <c r="Z1404" s="4"/>
      <c r="AA1404" s="4"/>
      <c r="AB1404" s="4"/>
      <c r="AC1404" s="3"/>
      <c r="AD1404" s="29"/>
    </row>
    <row r="1405" spans="1:30" ht="24.95" customHeight="1" x14ac:dyDescent="0.2">
      <c r="A1405" s="23" t="str">
        <f t="shared" si="90"/>
        <v>||||||</v>
      </c>
      <c r="B1405" s="23" t="str">
        <f t="shared" si="91"/>
        <v>||||</v>
      </c>
      <c r="C1405" s="28" t="str">
        <f t="shared" si="92"/>
        <v>|</v>
      </c>
      <c r="D1405" s="10"/>
      <c r="E1405" s="10"/>
      <c r="F1405" s="36"/>
      <c r="G1405" s="10"/>
      <c r="H1405" s="10"/>
      <c r="I1405" s="36"/>
      <c r="J1405" s="10"/>
      <c r="K1405" s="10"/>
      <c r="L1405" s="10"/>
      <c r="M1405" s="11"/>
      <c r="N1405" s="10"/>
      <c r="O1405" s="11"/>
      <c r="P1405" s="9"/>
      <c r="Q1405" s="10"/>
      <c r="R1405" s="3"/>
      <c r="S1405" s="3"/>
      <c r="T1405" s="3"/>
      <c r="U1405" s="33"/>
      <c r="V1405" s="9"/>
      <c r="W1405" s="13"/>
      <c r="X1405" s="10"/>
      <c r="Y1405" s="4"/>
      <c r="Z1405" s="4"/>
      <c r="AA1405" s="4"/>
      <c r="AB1405" s="4"/>
      <c r="AC1405" s="3"/>
      <c r="AD1405" s="29"/>
    </row>
    <row r="1406" spans="1:30" ht="24.95" customHeight="1" x14ac:dyDescent="0.2">
      <c r="A1406" s="23" t="str">
        <f t="shared" si="90"/>
        <v>||||||</v>
      </c>
      <c r="B1406" s="23" t="str">
        <f t="shared" si="91"/>
        <v>||||</v>
      </c>
      <c r="C1406" s="28" t="str">
        <f t="shared" si="92"/>
        <v>|</v>
      </c>
      <c r="D1406" s="10"/>
      <c r="E1406" s="10"/>
      <c r="F1406" s="36"/>
      <c r="G1406" s="10"/>
      <c r="H1406" s="10"/>
      <c r="I1406" s="36"/>
      <c r="J1406" s="10"/>
      <c r="K1406" s="10"/>
      <c r="L1406" s="10"/>
      <c r="M1406" s="11"/>
      <c r="N1406" s="10"/>
      <c r="O1406" s="11"/>
      <c r="P1406" s="9"/>
      <c r="Q1406" s="10"/>
      <c r="R1406" s="3"/>
      <c r="S1406" s="3"/>
      <c r="T1406" s="3"/>
      <c r="U1406" s="33"/>
      <c r="V1406" s="9"/>
      <c r="W1406" s="13"/>
      <c r="X1406" s="10"/>
      <c r="Y1406" s="4"/>
      <c r="Z1406" s="4"/>
      <c r="AA1406" s="4"/>
      <c r="AB1406" s="4"/>
      <c r="AC1406" s="3"/>
      <c r="AD1406" s="29"/>
    </row>
    <row r="1407" spans="1:30" ht="24.95" customHeight="1" x14ac:dyDescent="0.2">
      <c r="A1407" s="23" t="str">
        <f t="shared" si="90"/>
        <v>||||||</v>
      </c>
      <c r="B1407" s="23" t="str">
        <f t="shared" si="91"/>
        <v>||||</v>
      </c>
      <c r="C1407" s="28" t="str">
        <f t="shared" si="92"/>
        <v>|</v>
      </c>
      <c r="D1407" s="10"/>
      <c r="E1407" s="10"/>
      <c r="F1407" s="36"/>
      <c r="G1407" s="10"/>
      <c r="H1407" s="10"/>
      <c r="I1407" s="36"/>
      <c r="J1407" s="10"/>
      <c r="K1407" s="10"/>
      <c r="L1407" s="10"/>
      <c r="M1407" s="11"/>
      <c r="N1407" s="10"/>
      <c r="O1407" s="11"/>
      <c r="P1407" s="9"/>
      <c r="Q1407" s="10"/>
      <c r="R1407" s="3"/>
      <c r="S1407" s="3"/>
      <c r="T1407" s="3"/>
      <c r="U1407" s="33"/>
      <c r="V1407" s="9"/>
      <c r="W1407" s="13"/>
      <c r="X1407" s="10"/>
      <c r="Y1407" s="4"/>
      <c r="Z1407" s="4"/>
      <c r="AA1407" s="4"/>
      <c r="AB1407" s="4"/>
      <c r="AC1407" s="3"/>
      <c r="AD1407" s="29"/>
    </row>
    <row r="1408" spans="1:30" ht="24.95" customHeight="1" x14ac:dyDescent="0.2">
      <c r="A1408" s="23" t="str">
        <f t="shared" si="90"/>
        <v>||||||</v>
      </c>
      <c r="B1408" s="23" t="str">
        <f t="shared" si="91"/>
        <v>||||</v>
      </c>
      <c r="C1408" s="28" t="str">
        <f t="shared" si="92"/>
        <v>|</v>
      </c>
      <c r="D1408" s="10"/>
      <c r="E1408" s="10"/>
      <c r="F1408" s="36"/>
      <c r="G1408" s="10"/>
      <c r="H1408" s="10"/>
      <c r="I1408" s="36"/>
      <c r="J1408" s="10"/>
      <c r="K1408" s="10"/>
      <c r="L1408" s="10"/>
      <c r="M1408" s="11"/>
      <c r="N1408" s="10"/>
      <c r="O1408" s="11"/>
      <c r="P1408" s="9"/>
      <c r="Q1408" s="10"/>
      <c r="R1408" s="3"/>
      <c r="S1408" s="3"/>
      <c r="T1408" s="3"/>
      <c r="U1408" s="33"/>
      <c r="V1408" s="9"/>
      <c r="W1408" s="13"/>
      <c r="X1408" s="10"/>
      <c r="Y1408" s="4"/>
      <c r="Z1408" s="4"/>
      <c r="AA1408" s="4"/>
      <c r="AB1408" s="4"/>
      <c r="AC1408" s="3"/>
      <c r="AD1408" s="29"/>
    </row>
    <row r="1409" spans="1:30" ht="24.95" customHeight="1" x14ac:dyDescent="0.2">
      <c r="A1409" s="23" t="str">
        <f t="shared" si="90"/>
        <v>||||||</v>
      </c>
      <c r="B1409" s="23" t="str">
        <f t="shared" si="91"/>
        <v>||||</v>
      </c>
      <c r="C1409" s="28" t="str">
        <f t="shared" si="92"/>
        <v>|</v>
      </c>
      <c r="D1409" s="10"/>
      <c r="E1409" s="10"/>
      <c r="F1409" s="36"/>
      <c r="G1409" s="10"/>
      <c r="H1409" s="10"/>
      <c r="I1409" s="36"/>
      <c r="J1409" s="10"/>
      <c r="K1409" s="10"/>
      <c r="L1409" s="10"/>
      <c r="M1409" s="11"/>
      <c r="N1409" s="10"/>
      <c r="O1409" s="11"/>
      <c r="P1409" s="9"/>
      <c r="Q1409" s="10"/>
      <c r="R1409" s="3"/>
      <c r="S1409" s="3"/>
      <c r="T1409" s="3"/>
      <c r="U1409" s="33"/>
      <c r="V1409" s="9"/>
      <c r="W1409" s="13"/>
      <c r="X1409" s="10"/>
      <c r="Y1409" s="4"/>
      <c r="Z1409" s="4"/>
      <c r="AA1409" s="4"/>
      <c r="AB1409" s="4"/>
      <c r="AC1409" s="3"/>
      <c r="AD1409" s="29"/>
    </row>
    <row r="1410" spans="1:30" ht="24.95" customHeight="1" x14ac:dyDescent="0.2">
      <c r="A1410" s="23" t="str">
        <f t="shared" si="90"/>
        <v>||||||</v>
      </c>
      <c r="B1410" s="23" t="str">
        <f t="shared" si="91"/>
        <v>||||</v>
      </c>
      <c r="C1410" s="28" t="str">
        <f t="shared" si="92"/>
        <v>|</v>
      </c>
      <c r="D1410" s="10"/>
      <c r="E1410" s="10"/>
      <c r="F1410" s="36"/>
      <c r="G1410" s="10"/>
      <c r="H1410" s="10"/>
      <c r="I1410" s="36"/>
      <c r="J1410" s="10"/>
      <c r="K1410" s="10"/>
      <c r="L1410" s="10"/>
      <c r="M1410" s="11"/>
      <c r="N1410" s="10"/>
      <c r="O1410" s="11"/>
      <c r="P1410" s="9"/>
      <c r="Q1410" s="10"/>
      <c r="R1410" s="3"/>
      <c r="S1410" s="3"/>
      <c r="T1410" s="3"/>
      <c r="U1410" s="33"/>
      <c r="V1410" s="9"/>
      <c r="W1410" s="13"/>
      <c r="X1410" s="10"/>
      <c r="Y1410" s="4"/>
      <c r="Z1410" s="4"/>
      <c r="AA1410" s="4"/>
      <c r="AB1410" s="4"/>
      <c r="AC1410" s="3"/>
      <c r="AD1410" s="29"/>
    </row>
    <row r="1411" spans="1:30" ht="24.95" customHeight="1" x14ac:dyDescent="0.2">
      <c r="A1411" s="23" t="str">
        <f t="shared" si="90"/>
        <v>||||||</v>
      </c>
      <c r="B1411" s="23" t="str">
        <f t="shared" si="91"/>
        <v>||||</v>
      </c>
      <c r="C1411" s="28" t="str">
        <f t="shared" si="92"/>
        <v>|</v>
      </c>
      <c r="D1411" s="10"/>
      <c r="E1411" s="10"/>
      <c r="F1411" s="36"/>
      <c r="G1411" s="10"/>
      <c r="H1411" s="10"/>
      <c r="I1411" s="36"/>
      <c r="J1411" s="10"/>
      <c r="K1411" s="10"/>
      <c r="L1411" s="10"/>
      <c r="M1411" s="11"/>
      <c r="N1411" s="10"/>
      <c r="O1411" s="11"/>
      <c r="P1411" s="9"/>
      <c r="Q1411" s="10"/>
      <c r="R1411" s="3"/>
      <c r="S1411" s="3"/>
      <c r="T1411" s="3"/>
      <c r="U1411" s="33"/>
      <c r="V1411" s="9"/>
      <c r="W1411" s="13"/>
      <c r="X1411" s="10"/>
      <c r="Y1411" s="4"/>
      <c r="Z1411" s="4"/>
      <c r="AA1411" s="4"/>
      <c r="AB1411" s="4"/>
      <c r="AC1411" s="3"/>
      <c r="AD1411" s="29"/>
    </row>
    <row r="1412" spans="1:30" ht="24.95" customHeight="1" x14ac:dyDescent="0.2">
      <c r="A1412" s="23" t="str">
        <f t="shared" si="90"/>
        <v>||||||</v>
      </c>
      <c r="B1412" s="23" t="str">
        <f t="shared" si="91"/>
        <v>||||</v>
      </c>
      <c r="C1412" s="28" t="str">
        <f t="shared" si="92"/>
        <v>|</v>
      </c>
      <c r="D1412" s="10"/>
      <c r="E1412" s="10"/>
      <c r="F1412" s="36"/>
      <c r="G1412" s="10"/>
      <c r="H1412" s="10"/>
      <c r="I1412" s="36"/>
      <c r="J1412" s="10"/>
      <c r="K1412" s="10"/>
      <c r="L1412" s="10"/>
      <c r="M1412" s="11"/>
      <c r="N1412" s="10"/>
      <c r="O1412" s="11"/>
      <c r="P1412" s="9"/>
      <c r="Q1412" s="10"/>
      <c r="R1412" s="3"/>
      <c r="S1412" s="3"/>
      <c r="T1412" s="3"/>
      <c r="U1412" s="33"/>
      <c r="V1412" s="9"/>
      <c r="W1412" s="13"/>
      <c r="X1412" s="10"/>
      <c r="Y1412" s="4"/>
      <c r="Z1412" s="4"/>
      <c r="AA1412" s="4"/>
      <c r="AB1412" s="4"/>
      <c r="AC1412" s="3"/>
      <c r="AD1412" s="29"/>
    </row>
    <row r="1413" spans="1:30" ht="24.95" customHeight="1" x14ac:dyDescent="0.2">
      <c r="A1413" s="23" t="str">
        <f t="shared" si="90"/>
        <v>||||||</v>
      </c>
      <c r="B1413" s="23" t="str">
        <f t="shared" si="91"/>
        <v>||||</v>
      </c>
      <c r="C1413" s="28" t="str">
        <f t="shared" si="92"/>
        <v>|</v>
      </c>
      <c r="D1413" s="10"/>
      <c r="E1413" s="10"/>
      <c r="F1413" s="36"/>
      <c r="G1413" s="10"/>
      <c r="H1413" s="10"/>
      <c r="I1413" s="36"/>
      <c r="J1413" s="10"/>
      <c r="K1413" s="10"/>
      <c r="L1413" s="10"/>
      <c r="M1413" s="11"/>
      <c r="N1413" s="10"/>
      <c r="O1413" s="11"/>
      <c r="P1413" s="9"/>
      <c r="Q1413" s="10"/>
      <c r="R1413" s="3"/>
      <c r="S1413" s="3"/>
      <c r="T1413" s="3"/>
      <c r="U1413" s="33"/>
      <c r="V1413" s="9"/>
      <c r="W1413" s="13"/>
      <c r="X1413" s="10"/>
      <c r="Y1413" s="4"/>
      <c r="Z1413" s="4"/>
      <c r="AA1413" s="4"/>
      <c r="AB1413" s="4"/>
      <c r="AC1413" s="3"/>
      <c r="AD1413" s="29"/>
    </row>
    <row r="1414" spans="1:30" ht="24.95" customHeight="1" x14ac:dyDescent="0.2">
      <c r="A1414" s="23" t="str">
        <f t="shared" si="90"/>
        <v>||||||</v>
      </c>
      <c r="B1414" s="23" t="str">
        <f t="shared" si="91"/>
        <v>||||</v>
      </c>
      <c r="C1414" s="28" t="str">
        <f t="shared" si="92"/>
        <v>|</v>
      </c>
      <c r="D1414" s="10"/>
      <c r="E1414" s="10"/>
      <c r="F1414" s="36"/>
      <c r="G1414" s="10"/>
      <c r="H1414" s="10"/>
      <c r="I1414" s="36"/>
      <c r="J1414" s="10"/>
      <c r="K1414" s="10"/>
      <c r="L1414" s="10"/>
      <c r="M1414" s="11"/>
      <c r="N1414" s="10"/>
      <c r="O1414" s="11"/>
      <c r="P1414" s="9"/>
      <c r="Q1414" s="10"/>
      <c r="R1414" s="3"/>
      <c r="S1414" s="3"/>
      <c r="T1414" s="3"/>
      <c r="U1414" s="33"/>
      <c r="V1414" s="9"/>
      <c r="W1414" s="13"/>
      <c r="X1414" s="10"/>
      <c r="Y1414" s="4"/>
      <c r="Z1414" s="4"/>
      <c r="AA1414" s="4"/>
      <c r="AB1414" s="4"/>
      <c r="AC1414" s="3"/>
      <c r="AD1414" s="29"/>
    </row>
    <row r="1415" spans="1:30" ht="24.95" customHeight="1" x14ac:dyDescent="0.2">
      <c r="A1415" s="23" t="str">
        <f t="shared" si="90"/>
        <v>||||||</v>
      </c>
      <c r="B1415" s="23" t="str">
        <f t="shared" si="91"/>
        <v>||||</v>
      </c>
      <c r="C1415" s="28" t="str">
        <f t="shared" si="92"/>
        <v>|</v>
      </c>
      <c r="D1415" s="10"/>
      <c r="E1415" s="10"/>
      <c r="F1415" s="36"/>
      <c r="G1415" s="10"/>
      <c r="H1415" s="10"/>
      <c r="I1415" s="36"/>
      <c r="J1415" s="10"/>
      <c r="K1415" s="10"/>
      <c r="L1415" s="10"/>
      <c r="M1415" s="11"/>
      <c r="N1415" s="10"/>
      <c r="O1415" s="11"/>
      <c r="P1415" s="9"/>
      <c r="Q1415" s="10"/>
      <c r="R1415" s="3"/>
      <c r="S1415" s="3"/>
      <c r="T1415" s="3"/>
      <c r="U1415" s="33"/>
      <c r="V1415" s="9"/>
      <c r="W1415" s="13"/>
      <c r="X1415" s="10"/>
      <c r="Y1415" s="4"/>
      <c r="Z1415" s="4"/>
      <c r="AA1415" s="4"/>
      <c r="AB1415" s="4"/>
      <c r="AC1415" s="3"/>
      <c r="AD1415" s="29"/>
    </row>
    <row r="1416" spans="1:30" ht="24.95" customHeight="1" x14ac:dyDescent="0.2">
      <c r="A1416" s="23" t="str">
        <f t="shared" si="90"/>
        <v>||||||</v>
      </c>
      <c r="B1416" s="23" t="str">
        <f t="shared" si="91"/>
        <v>||||</v>
      </c>
      <c r="C1416" s="28" t="str">
        <f t="shared" si="92"/>
        <v>|</v>
      </c>
      <c r="D1416" s="10"/>
      <c r="E1416" s="10"/>
      <c r="F1416" s="36"/>
      <c r="G1416" s="10"/>
      <c r="H1416" s="10"/>
      <c r="I1416" s="36"/>
      <c r="J1416" s="10"/>
      <c r="K1416" s="10"/>
      <c r="L1416" s="10"/>
      <c r="M1416" s="11"/>
      <c r="N1416" s="10"/>
      <c r="O1416" s="11"/>
      <c r="P1416" s="9"/>
      <c r="Q1416" s="10"/>
      <c r="R1416" s="3"/>
      <c r="S1416" s="3"/>
      <c r="T1416" s="3"/>
      <c r="U1416" s="33"/>
      <c r="V1416" s="9"/>
      <c r="W1416" s="13"/>
      <c r="X1416" s="10"/>
      <c r="Y1416" s="4"/>
      <c r="Z1416" s="4"/>
      <c r="AA1416" s="4"/>
      <c r="AB1416" s="4"/>
      <c r="AC1416" s="3"/>
      <c r="AD1416" s="29"/>
    </row>
    <row r="1417" spans="1:30" ht="24.95" customHeight="1" x14ac:dyDescent="0.2">
      <c r="A1417" s="23" t="str">
        <f t="shared" si="90"/>
        <v>||||||</v>
      </c>
      <c r="B1417" s="23" t="str">
        <f t="shared" si="91"/>
        <v>||||</v>
      </c>
      <c r="C1417" s="28" t="str">
        <f t="shared" si="92"/>
        <v>|</v>
      </c>
      <c r="D1417" s="10"/>
      <c r="E1417" s="10"/>
      <c r="F1417" s="36"/>
      <c r="G1417" s="10"/>
      <c r="H1417" s="10"/>
      <c r="I1417" s="36"/>
      <c r="J1417" s="10"/>
      <c r="K1417" s="10"/>
      <c r="L1417" s="10"/>
      <c r="M1417" s="11"/>
      <c r="N1417" s="10"/>
      <c r="O1417" s="11"/>
      <c r="P1417" s="9"/>
      <c r="Q1417" s="10"/>
      <c r="R1417" s="3"/>
      <c r="S1417" s="3"/>
      <c r="T1417" s="3"/>
      <c r="U1417" s="33"/>
      <c r="V1417" s="9"/>
      <c r="W1417" s="13"/>
      <c r="X1417" s="10"/>
      <c r="Y1417" s="4"/>
      <c r="Z1417" s="4"/>
      <c r="AA1417" s="4"/>
      <c r="AB1417" s="4"/>
      <c r="AC1417" s="3"/>
      <c r="AD1417" s="29"/>
    </row>
    <row r="1418" spans="1:30" ht="24.95" customHeight="1" x14ac:dyDescent="0.2">
      <c r="A1418" s="23" t="str">
        <f t="shared" si="90"/>
        <v>||||||</v>
      </c>
      <c r="B1418" s="23" t="str">
        <f t="shared" si="91"/>
        <v>||||</v>
      </c>
      <c r="C1418" s="28" t="str">
        <f t="shared" si="92"/>
        <v>|</v>
      </c>
      <c r="D1418" s="10"/>
      <c r="E1418" s="10"/>
      <c r="F1418" s="36"/>
      <c r="G1418" s="10"/>
      <c r="H1418" s="10"/>
      <c r="I1418" s="36"/>
      <c r="J1418" s="10"/>
      <c r="K1418" s="10"/>
      <c r="L1418" s="10"/>
      <c r="M1418" s="11"/>
      <c r="N1418" s="10"/>
      <c r="O1418" s="11"/>
      <c r="P1418" s="9"/>
      <c r="Q1418" s="10"/>
      <c r="R1418" s="3"/>
      <c r="S1418" s="3"/>
      <c r="T1418" s="3"/>
      <c r="U1418" s="33"/>
      <c r="V1418" s="9"/>
      <c r="W1418" s="13"/>
      <c r="X1418" s="10"/>
      <c r="Y1418" s="4"/>
      <c r="Z1418" s="4"/>
      <c r="AA1418" s="4"/>
      <c r="AB1418" s="4"/>
      <c r="AC1418" s="3"/>
      <c r="AD1418" s="29"/>
    </row>
    <row r="1419" spans="1:30" ht="24.95" customHeight="1" x14ac:dyDescent="0.2">
      <c r="A1419" s="23" t="str">
        <f t="shared" si="90"/>
        <v>||||||</v>
      </c>
      <c r="B1419" s="23" t="str">
        <f t="shared" si="91"/>
        <v>||||</v>
      </c>
      <c r="C1419" s="28" t="str">
        <f t="shared" si="92"/>
        <v>|</v>
      </c>
      <c r="D1419" s="10"/>
      <c r="E1419" s="10"/>
      <c r="F1419" s="36"/>
      <c r="G1419" s="10"/>
      <c r="H1419" s="10"/>
      <c r="I1419" s="36"/>
      <c r="J1419" s="10"/>
      <c r="K1419" s="10"/>
      <c r="L1419" s="10"/>
      <c r="M1419" s="11"/>
      <c r="N1419" s="10"/>
      <c r="O1419" s="11"/>
      <c r="P1419" s="9"/>
      <c r="Q1419" s="10"/>
      <c r="R1419" s="3"/>
      <c r="S1419" s="3"/>
      <c r="T1419" s="3"/>
      <c r="U1419" s="33"/>
      <c r="V1419" s="9"/>
      <c r="W1419" s="13"/>
      <c r="X1419" s="10"/>
      <c r="Y1419" s="4"/>
      <c r="Z1419" s="4"/>
      <c r="AA1419" s="4"/>
      <c r="AB1419" s="4"/>
      <c r="AC1419" s="3"/>
      <c r="AD1419" s="29"/>
    </row>
    <row r="1420" spans="1:30" ht="24.95" customHeight="1" x14ac:dyDescent="0.2">
      <c r="A1420" s="23" t="str">
        <f t="shared" si="90"/>
        <v>||||||</v>
      </c>
      <c r="B1420" s="23" t="str">
        <f t="shared" si="91"/>
        <v>||||</v>
      </c>
      <c r="C1420" s="28" t="str">
        <f t="shared" si="92"/>
        <v>|</v>
      </c>
      <c r="D1420" s="10"/>
      <c r="E1420" s="10"/>
      <c r="F1420" s="36"/>
      <c r="G1420" s="10"/>
      <c r="H1420" s="10"/>
      <c r="I1420" s="36"/>
      <c r="J1420" s="10"/>
      <c r="K1420" s="10"/>
      <c r="L1420" s="10"/>
      <c r="M1420" s="11"/>
      <c r="N1420" s="10"/>
      <c r="O1420" s="11"/>
      <c r="P1420" s="9"/>
      <c r="Q1420" s="10"/>
      <c r="R1420" s="3"/>
      <c r="S1420" s="3"/>
      <c r="T1420" s="3"/>
      <c r="U1420" s="33"/>
      <c r="V1420" s="9"/>
      <c r="W1420" s="13"/>
      <c r="X1420" s="10"/>
      <c r="Y1420" s="4"/>
      <c r="Z1420" s="4"/>
      <c r="AA1420" s="4"/>
      <c r="AB1420" s="4"/>
      <c r="AC1420" s="3"/>
      <c r="AD1420" s="29"/>
    </row>
    <row r="1421" spans="1:30" ht="24.95" customHeight="1" x14ac:dyDescent="0.2">
      <c r="A1421" s="23" t="str">
        <f t="shared" si="90"/>
        <v>||||||</v>
      </c>
      <c r="B1421" s="23" t="str">
        <f t="shared" si="91"/>
        <v>||||</v>
      </c>
      <c r="C1421" s="28" t="str">
        <f t="shared" si="92"/>
        <v>|</v>
      </c>
      <c r="D1421" s="10"/>
      <c r="E1421" s="10"/>
      <c r="F1421" s="36"/>
      <c r="G1421" s="10"/>
      <c r="H1421" s="10"/>
      <c r="I1421" s="36"/>
      <c r="J1421" s="10"/>
      <c r="K1421" s="10"/>
      <c r="L1421" s="10"/>
      <c r="M1421" s="11"/>
      <c r="N1421" s="10"/>
      <c r="O1421" s="11"/>
      <c r="P1421" s="9"/>
      <c r="Q1421" s="10"/>
      <c r="R1421" s="3"/>
      <c r="S1421" s="3"/>
      <c r="T1421" s="3"/>
      <c r="U1421" s="33"/>
      <c r="V1421" s="9"/>
      <c r="W1421" s="13"/>
      <c r="X1421" s="10"/>
      <c r="Y1421" s="4"/>
      <c r="Z1421" s="4"/>
      <c r="AA1421" s="4"/>
      <c r="AB1421" s="4"/>
      <c r="AC1421" s="3"/>
      <c r="AD1421" s="29"/>
    </row>
    <row r="1422" spans="1:30" ht="24.95" customHeight="1" x14ac:dyDescent="0.2">
      <c r="A1422" s="23" t="str">
        <f t="shared" si="90"/>
        <v>||||||</v>
      </c>
      <c r="B1422" s="23" t="str">
        <f t="shared" si="91"/>
        <v>||||</v>
      </c>
      <c r="C1422" s="28" t="str">
        <f t="shared" si="92"/>
        <v>|</v>
      </c>
      <c r="D1422" s="10"/>
      <c r="E1422" s="10"/>
      <c r="F1422" s="36"/>
      <c r="G1422" s="10"/>
      <c r="H1422" s="10"/>
      <c r="I1422" s="36"/>
      <c r="J1422" s="10"/>
      <c r="K1422" s="10"/>
      <c r="L1422" s="10"/>
      <c r="M1422" s="11"/>
      <c r="N1422" s="10"/>
      <c r="O1422" s="11"/>
      <c r="P1422" s="9"/>
      <c r="Q1422" s="10"/>
      <c r="R1422" s="3"/>
      <c r="S1422" s="3"/>
      <c r="T1422" s="3"/>
      <c r="U1422" s="33"/>
      <c r="V1422" s="9"/>
      <c r="W1422" s="13"/>
      <c r="X1422" s="10"/>
      <c r="Y1422" s="4"/>
      <c r="Z1422" s="4"/>
      <c r="AA1422" s="4"/>
      <c r="AB1422" s="4"/>
      <c r="AC1422" s="3"/>
      <c r="AD1422" s="29"/>
    </row>
    <row r="1423" spans="1:30" ht="24.95" customHeight="1" x14ac:dyDescent="0.2">
      <c r="A1423" s="23" t="str">
        <f t="shared" si="90"/>
        <v>||||||</v>
      </c>
      <c r="B1423" s="23" t="str">
        <f t="shared" si="91"/>
        <v>||||</v>
      </c>
      <c r="C1423" s="28" t="str">
        <f t="shared" si="92"/>
        <v>|</v>
      </c>
      <c r="D1423" s="10"/>
      <c r="E1423" s="10"/>
      <c r="F1423" s="36"/>
      <c r="G1423" s="10"/>
      <c r="H1423" s="10"/>
      <c r="I1423" s="36"/>
      <c r="J1423" s="10"/>
      <c r="K1423" s="10"/>
      <c r="L1423" s="10"/>
      <c r="M1423" s="11"/>
      <c r="N1423" s="10"/>
      <c r="O1423" s="11"/>
      <c r="P1423" s="9"/>
      <c r="Q1423" s="10"/>
      <c r="R1423" s="3"/>
      <c r="S1423" s="3"/>
      <c r="T1423" s="3"/>
      <c r="U1423" s="33"/>
      <c r="V1423" s="9"/>
      <c r="W1423" s="13"/>
      <c r="X1423" s="10"/>
      <c r="Y1423" s="4"/>
      <c r="Z1423" s="4"/>
      <c r="AA1423" s="4"/>
      <c r="AB1423" s="4"/>
      <c r="AC1423" s="3"/>
      <c r="AD1423" s="29"/>
    </row>
    <row r="1424" spans="1:30" ht="24.95" customHeight="1" x14ac:dyDescent="0.2">
      <c r="A1424" s="23" t="str">
        <f t="shared" si="90"/>
        <v>||||||</v>
      </c>
      <c r="B1424" s="23" t="str">
        <f t="shared" si="91"/>
        <v>||||</v>
      </c>
      <c r="C1424" s="28" t="str">
        <f t="shared" si="92"/>
        <v>|</v>
      </c>
      <c r="D1424" s="10"/>
      <c r="E1424" s="10"/>
      <c r="F1424" s="36"/>
      <c r="G1424" s="10"/>
      <c r="H1424" s="10"/>
      <c r="I1424" s="36"/>
      <c r="J1424" s="10"/>
      <c r="K1424" s="10"/>
      <c r="L1424" s="10"/>
      <c r="M1424" s="11"/>
      <c r="N1424" s="10"/>
      <c r="O1424" s="11"/>
      <c r="P1424" s="9"/>
      <c r="Q1424" s="10"/>
      <c r="R1424" s="3"/>
      <c r="S1424" s="3"/>
      <c r="T1424" s="3"/>
      <c r="U1424" s="33"/>
      <c r="V1424" s="9"/>
      <c r="W1424" s="13"/>
      <c r="X1424" s="10"/>
      <c r="Y1424" s="4"/>
      <c r="Z1424" s="4"/>
      <c r="AA1424" s="4"/>
      <c r="AB1424" s="4"/>
      <c r="AC1424" s="3"/>
      <c r="AD1424" s="29"/>
    </row>
    <row r="1425" spans="1:30" ht="24.95" customHeight="1" x14ac:dyDescent="0.2">
      <c r="A1425" s="23" t="str">
        <f t="shared" si="90"/>
        <v>||||||</v>
      </c>
      <c r="B1425" s="23" t="str">
        <f t="shared" si="91"/>
        <v>||||</v>
      </c>
      <c r="C1425" s="28" t="str">
        <f t="shared" si="92"/>
        <v>|</v>
      </c>
      <c r="D1425" s="10"/>
      <c r="E1425" s="10"/>
      <c r="F1425" s="36"/>
      <c r="G1425" s="10"/>
      <c r="H1425" s="10"/>
      <c r="I1425" s="36"/>
      <c r="J1425" s="10"/>
      <c r="K1425" s="10"/>
      <c r="L1425" s="10"/>
      <c r="M1425" s="11"/>
      <c r="N1425" s="10"/>
      <c r="O1425" s="11"/>
      <c r="P1425" s="9"/>
      <c r="Q1425" s="10"/>
      <c r="R1425" s="3"/>
      <c r="S1425" s="3"/>
      <c r="T1425" s="3"/>
      <c r="U1425" s="33"/>
      <c r="V1425" s="9"/>
      <c r="W1425" s="13"/>
      <c r="X1425" s="10"/>
      <c r="Y1425" s="4"/>
      <c r="Z1425" s="4"/>
      <c r="AA1425" s="4"/>
      <c r="AB1425" s="4"/>
      <c r="AC1425" s="3"/>
      <c r="AD1425" s="29"/>
    </row>
    <row r="1426" spans="1:30" ht="24.95" customHeight="1" x14ac:dyDescent="0.2">
      <c r="A1426" s="23" t="str">
        <f t="shared" si="90"/>
        <v>||||||</v>
      </c>
      <c r="B1426" s="23" t="str">
        <f t="shared" si="91"/>
        <v>||||</v>
      </c>
      <c r="C1426" s="28" t="str">
        <f t="shared" si="92"/>
        <v>|</v>
      </c>
      <c r="D1426" s="10"/>
      <c r="E1426" s="10"/>
      <c r="F1426" s="36"/>
      <c r="G1426" s="10"/>
      <c r="H1426" s="10"/>
      <c r="I1426" s="36"/>
      <c r="J1426" s="10"/>
      <c r="K1426" s="10"/>
      <c r="L1426" s="10"/>
      <c r="M1426" s="11"/>
      <c r="N1426" s="10"/>
      <c r="O1426" s="11"/>
      <c r="P1426" s="9"/>
      <c r="Q1426" s="10"/>
      <c r="R1426" s="3"/>
      <c r="S1426" s="3"/>
      <c r="T1426" s="3"/>
      <c r="U1426" s="33"/>
      <c r="V1426" s="9"/>
      <c r="W1426" s="13"/>
      <c r="X1426" s="10"/>
      <c r="Y1426" s="4"/>
      <c r="Z1426" s="4"/>
      <c r="AA1426" s="4"/>
      <c r="AB1426" s="4"/>
      <c r="AC1426" s="3"/>
      <c r="AD1426" s="29"/>
    </row>
    <row r="1427" spans="1:30" ht="24.95" customHeight="1" x14ac:dyDescent="0.2">
      <c r="A1427" s="23" t="str">
        <f t="shared" si="90"/>
        <v>||||||</v>
      </c>
      <c r="B1427" s="23" t="str">
        <f t="shared" si="91"/>
        <v>||||</v>
      </c>
      <c r="C1427" s="28" t="str">
        <f t="shared" si="92"/>
        <v>|</v>
      </c>
      <c r="D1427" s="10"/>
      <c r="E1427" s="10"/>
      <c r="F1427" s="36"/>
      <c r="G1427" s="10"/>
      <c r="H1427" s="10"/>
      <c r="I1427" s="36"/>
      <c r="J1427" s="10"/>
      <c r="K1427" s="10"/>
      <c r="L1427" s="10"/>
      <c r="M1427" s="11"/>
      <c r="N1427" s="10"/>
      <c r="O1427" s="11"/>
      <c r="P1427" s="9"/>
      <c r="Q1427" s="10"/>
      <c r="R1427" s="3"/>
      <c r="S1427" s="3"/>
      <c r="T1427" s="3"/>
      <c r="U1427" s="33"/>
      <c r="V1427" s="9"/>
      <c r="W1427" s="13"/>
      <c r="X1427" s="10"/>
      <c r="Y1427" s="4"/>
      <c r="Z1427" s="4"/>
      <c r="AA1427" s="4"/>
      <c r="AB1427" s="4"/>
      <c r="AC1427" s="3"/>
      <c r="AD1427" s="29"/>
    </row>
    <row r="1428" spans="1:30" ht="24.95" customHeight="1" x14ac:dyDescent="0.2">
      <c r="A1428" s="23" t="str">
        <f t="shared" si="90"/>
        <v>||||||</v>
      </c>
      <c r="B1428" s="23" t="str">
        <f t="shared" si="91"/>
        <v>||||</v>
      </c>
      <c r="C1428" s="28" t="str">
        <f t="shared" si="92"/>
        <v>|</v>
      </c>
      <c r="D1428" s="10"/>
      <c r="E1428" s="10"/>
      <c r="F1428" s="36"/>
      <c r="G1428" s="10"/>
      <c r="H1428" s="10"/>
      <c r="I1428" s="36"/>
      <c r="J1428" s="10"/>
      <c r="K1428" s="10"/>
      <c r="L1428" s="10"/>
      <c r="M1428" s="11"/>
      <c r="N1428" s="10"/>
      <c r="O1428" s="11"/>
      <c r="P1428" s="9"/>
      <c r="Q1428" s="10"/>
      <c r="R1428" s="3"/>
      <c r="S1428" s="3"/>
      <c r="T1428" s="3"/>
      <c r="U1428" s="33"/>
      <c r="V1428" s="9"/>
      <c r="W1428" s="13"/>
      <c r="X1428" s="10"/>
      <c r="Y1428" s="4"/>
      <c r="Z1428" s="4"/>
      <c r="AA1428" s="4"/>
      <c r="AB1428" s="4"/>
      <c r="AC1428" s="3"/>
      <c r="AD1428" s="29"/>
    </row>
    <row r="1429" spans="1:30" ht="24.95" customHeight="1" x14ac:dyDescent="0.2">
      <c r="A1429" s="23" t="str">
        <f t="shared" si="90"/>
        <v>||||||</v>
      </c>
      <c r="B1429" s="23" t="str">
        <f t="shared" si="91"/>
        <v>||||</v>
      </c>
      <c r="C1429" s="28" t="str">
        <f t="shared" si="92"/>
        <v>|</v>
      </c>
      <c r="D1429" s="10"/>
      <c r="E1429" s="10"/>
      <c r="F1429" s="36"/>
      <c r="G1429" s="10"/>
      <c r="H1429" s="10"/>
      <c r="I1429" s="36"/>
      <c r="J1429" s="10"/>
      <c r="K1429" s="10"/>
      <c r="L1429" s="10"/>
      <c r="M1429" s="11"/>
      <c r="N1429" s="10"/>
      <c r="O1429" s="11"/>
      <c r="P1429" s="9"/>
      <c r="Q1429" s="10"/>
      <c r="R1429" s="3"/>
      <c r="S1429" s="3"/>
      <c r="T1429" s="3"/>
      <c r="U1429" s="33"/>
      <c r="V1429" s="9"/>
      <c r="W1429" s="13"/>
      <c r="X1429" s="10"/>
      <c r="Y1429" s="4"/>
      <c r="Z1429" s="4"/>
      <c r="AA1429" s="4"/>
      <c r="AB1429" s="4"/>
      <c r="AC1429" s="3"/>
      <c r="AD1429" s="29"/>
    </row>
    <row r="1430" spans="1:30" ht="24.95" customHeight="1" x14ac:dyDescent="0.2">
      <c r="A1430" s="23" t="str">
        <f t="shared" si="90"/>
        <v>||||||</v>
      </c>
      <c r="B1430" s="23" t="str">
        <f t="shared" si="91"/>
        <v>||||</v>
      </c>
      <c r="C1430" s="28" t="str">
        <f t="shared" si="92"/>
        <v>|</v>
      </c>
      <c r="D1430" s="10"/>
      <c r="E1430" s="10"/>
      <c r="F1430" s="36"/>
      <c r="G1430" s="10"/>
      <c r="H1430" s="10"/>
      <c r="I1430" s="36"/>
      <c r="J1430" s="10"/>
      <c r="K1430" s="10"/>
      <c r="L1430" s="10"/>
      <c r="M1430" s="11"/>
      <c r="N1430" s="10"/>
      <c r="O1430" s="11"/>
      <c r="P1430" s="9"/>
      <c r="Q1430" s="10"/>
      <c r="R1430" s="3"/>
      <c r="S1430" s="3"/>
      <c r="T1430" s="3"/>
      <c r="U1430" s="33"/>
      <c r="V1430" s="9"/>
      <c r="W1430" s="13"/>
      <c r="X1430" s="10"/>
      <c r="Y1430" s="4"/>
      <c r="Z1430" s="4"/>
      <c r="AA1430" s="4"/>
      <c r="AB1430" s="4"/>
      <c r="AC1430" s="3"/>
      <c r="AD1430" s="29"/>
    </row>
    <row r="1431" spans="1:30" ht="24.95" customHeight="1" x14ac:dyDescent="0.2">
      <c r="A1431" s="23" t="str">
        <f t="shared" si="90"/>
        <v>||||||</v>
      </c>
      <c r="B1431" s="23" t="str">
        <f t="shared" si="91"/>
        <v>||||</v>
      </c>
      <c r="C1431" s="28" t="str">
        <f t="shared" si="92"/>
        <v>|</v>
      </c>
      <c r="D1431" s="10"/>
      <c r="E1431" s="10"/>
      <c r="F1431" s="36"/>
      <c r="G1431" s="10"/>
      <c r="H1431" s="10"/>
      <c r="I1431" s="36"/>
      <c r="J1431" s="10"/>
      <c r="K1431" s="10"/>
      <c r="L1431" s="10"/>
      <c r="M1431" s="11"/>
      <c r="N1431" s="10"/>
      <c r="O1431" s="11"/>
      <c r="P1431" s="9"/>
      <c r="Q1431" s="10"/>
      <c r="R1431" s="3"/>
      <c r="S1431" s="3"/>
      <c r="T1431" s="3"/>
      <c r="U1431" s="33"/>
      <c r="V1431" s="9"/>
      <c r="W1431" s="13"/>
      <c r="X1431" s="10"/>
      <c r="Y1431" s="4"/>
      <c r="Z1431" s="4"/>
      <c r="AA1431" s="4"/>
      <c r="AB1431" s="4"/>
      <c r="AC1431" s="3"/>
      <c r="AD1431" s="29"/>
    </row>
    <row r="1432" spans="1:30" ht="24.95" customHeight="1" x14ac:dyDescent="0.2">
      <c r="A1432" s="23" t="str">
        <f t="shared" si="90"/>
        <v>||||||</v>
      </c>
      <c r="B1432" s="23" t="str">
        <f t="shared" si="91"/>
        <v>||||</v>
      </c>
      <c r="C1432" s="28" t="str">
        <f t="shared" si="92"/>
        <v>|</v>
      </c>
      <c r="D1432" s="10"/>
      <c r="E1432" s="10"/>
      <c r="F1432" s="36"/>
      <c r="G1432" s="10"/>
      <c r="H1432" s="10"/>
      <c r="I1432" s="36"/>
      <c r="J1432" s="10"/>
      <c r="K1432" s="10"/>
      <c r="L1432" s="10"/>
      <c r="M1432" s="11"/>
      <c r="N1432" s="10"/>
      <c r="O1432" s="11"/>
      <c r="P1432" s="9"/>
      <c r="Q1432" s="10"/>
      <c r="R1432" s="3"/>
      <c r="S1432" s="3"/>
      <c r="T1432" s="3"/>
      <c r="U1432" s="33"/>
      <c r="V1432" s="9"/>
      <c r="W1432" s="13"/>
      <c r="X1432" s="10"/>
      <c r="Y1432" s="4"/>
      <c r="Z1432" s="4"/>
      <c r="AA1432" s="4"/>
      <c r="AB1432" s="4"/>
      <c r="AC1432" s="3"/>
      <c r="AD1432" s="29"/>
    </row>
    <row r="1433" spans="1:30" ht="24.95" customHeight="1" x14ac:dyDescent="0.2">
      <c r="A1433" s="23" t="str">
        <f t="shared" si="90"/>
        <v>||||||</v>
      </c>
      <c r="B1433" s="23" t="str">
        <f t="shared" si="91"/>
        <v>||||</v>
      </c>
      <c r="C1433" s="28" t="str">
        <f t="shared" si="92"/>
        <v>|</v>
      </c>
      <c r="D1433" s="10"/>
      <c r="E1433" s="10"/>
      <c r="F1433" s="36"/>
      <c r="G1433" s="10"/>
      <c r="H1433" s="10"/>
      <c r="I1433" s="36"/>
      <c r="J1433" s="10"/>
      <c r="K1433" s="10"/>
      <c r="L1433" s="10"/>
      <c r="M1433" s="11"/>
      <c r="N1433" s="10"/>
      <c r="O1433" s="11"/>
      <c r="P1433" s="9"/>
      <c r="Q1433" s="10"/>
      <c r="R1433" s="3"/>
      <c r="S1433" s="3"/>
      <c r="T1433" s="3"/>
      <c r="U1433" s="33"/>
      <c r="V1433" s="9"/>
      <c r="W1433" s="13"/>
      <c r="X1433" s="10"/>
      <c r="Y1433" s="4"/>
      <c r="Z1433" s="4"/>
      <c r="AA1433" s="4"/>
      <c r="AB1433" s="4"/>
      <c r="AC1433" s="3"/>
      <c r="AD1433" s="29"/>
    </row>
    <row r="1434" spans="1:30" ht="24.95" customHeight="1" x14ac:dyDescent="0.2">
      <c r="A1434" s="23" t="str">
        <f t="shared" si="90"/>
        <v>||||||</v>
      </c>
      <c r="B1434" s="23" t="str">
        <f t="shared" si="91"/>
        <v>||||</v>
      </c>
      <c r="C1434" s="28" t="str">
        <f t="shared" si="92"/>
        <v>|</v>
      </c>
      <c r="D1434" s="10"/>
      <c r="E1434" s="10"/>
      <c r="F1434" s="36"/>
      <c r="G1434" s="10"/>
      <c r="H1434" s="10"/>
      <c r="I1434" s="36"/>
      <c r="J1434" s="10"/>
      <c r="K1434" s="10"/>
      <c r="L1434" s="10"/>
      <c r="M1434" s="11"/>
      <c r="N1434" s="10"/>
      <c r="O1434" s="11"/>
      <c r="P1434" s="9"/>
      <c r="Q1434" s="10"/>
      <c r="R1434" s="3"/>
      <c r="S1434" s="3"/>
      <c r="T1434" s="3"/>
      <c r="U1434" s="33"/>
      <c r="V1434" s="9"/>
      <c r="W1434" s="13"/>
      <c r="X1434" s="10"/>
      <c r="Y1434" s="4"/>
      <c r="Z1434" s="4"/>
      <c r="AA1434" s="4"/>
      <c r="AB1434" s="4"/>
      <c r="AC1434" s="3"/>
      <c r="AD1434" s="29"/>
    </row>
    <row r="1435" spans="1:30" ht="24.95" customHeight="1" x14ac:dyDescent="0.2">
      <c r="A1435" s="23" t="str">
        <f t="shared" si="90"/>
        <v>||||||</v>
      </c>
      <c r="B1435" s="23" t="str">
        <f t="shared" si="91"/>
        <v>||||</v>
      </c>
      <c r="C1435" s="28" t="str">
        <f t="shared" si="92"/>
        <v>|</v>
      </c>
      <c r="D1435" s="10"/>
      <c r="E1435" s="10"/>
      <c r="F1435" s="36"/>
      <c r="G1435" s="10"/>
      <c r="H1435" s="10"/>
      <c r="I1435" s="36"/>
      <c r="J1435" s="10"/>
      <c r="K1435" s="10"/>
      <c r="L1435" s="10"/>
      <c r="M1435" s="11"/>
      <c r="N1435" s="10"/>
      <c r="O1435" s="11"/>
      <c r="P1435" s="9"/>
      <c r="Q1435" s="10"/>
      <c r="R1435" s="3"/>
      <c r="S1435" s="3"/>
      <c r="T1435" s="3"/>
      <c r="U1435" s="33"/>
      <c r="V1435" s="9"/>
      <c r="W1435" s="13"/>
      <c r="X1435" s="10"/>
      <c r="Y1435" s="4"/>
      <c r="Z1435" s="4"/>
      <c r="AA1435" s="4"/>
      <c r="AB1435" s="4"/>
      <c r="AC1435" s="3"/>
      <c r="AD1435" s="29"/>
    </row>
    <row r="1436" spans="1:30" ht="24.95" customHeight="1" x14ac:dyDescent="0.2">
      <c r="A1436" s="23" t="str">
        <f t="shared" si="90"/>
        <v>||||||</v>
      </c>
      <c r="B1436" s="23" t="str">
        <f t="shared" si="91"/>
        <v>||||</v>
      </c>
      <c r="C1436" s="28" t="str">
        <f t="shared" si="92"/>
        <v>|</v>
      </c>
      <c r="D1436" s="10"/>
      <c r="E1436" s="10"/>
      <c r="F1436" s="36"/>
      <c r="G1436" s="10"/>
      <c r="H1436" s="10"/>
      <c r="I1436" s="36"/>
      <c r="J1436" s="10"/>
      <c r="K1436" s="10"/>
      <c r="L1436" s="10"/>
      <c r="M1436" s="11"/>
      <c r="N1436" s="10"/>
      <c r="O1436" s="11"/>
      <c r="P1436" s="9"/>
      <c r="Q1436" s="10"/>
      <c r="R1436" s="3"/>
      <c r="S1436" s="3"/>
      <c r="T1436" s="3"/>
      <c r="U1436" s="33"/>
      <c r="V1436" s="9"/>
      <c r="W1436" s="13"/>
      <c r="X1436" s="10"/>
      <c r="Y1436" s="4"/>
      <c r="Z1436" s="4"/>
      <c r="AA1436" s="4"/>
      <c r="AB1436" s="4"/>
      <c r="AC1436" s="3"/>
      <c r="AD1436" s="29"/>
    </row>
    <row r="1437" spans="1:30" ht="24.95" customHeight="1" x14ac:dyDescent="0.2">
      <c r="A1437" s="23" t="str">
        <f t="shared" si="90"/>
        <v>||||||</v>
      </c>
      <c r="B1437" s="23" t="str">
        <f t="shared" si="91"/>
        <v>||||</v>
      </c>
      <c r="C1437" s="28" t="str">
        <f t="shared" si="92"/>
        <v>|</v>
      </c>
      <c r="D1437" s="10"/>
      <c r="E1437" s="10"/>
      <c r="F1437" s="36"/>
      <c r="G1437" s="10"/>
      <c r="H1437" s="10"/>
      <c r="I1437" s="36"/>
      <c r="J1437" s="10"/>
      <c r="K1437" s="10"/>
      <c r="L1437" s="10"/>
      <c r="M1437" s="11"/>
      <c r="N1437" s="10"/>
      <c r="O1437" s="11"/>
      <c r="P1437" s="9"/>
      <c r="Q1437" s="10"/>
      <c r="R1437" s="3"/>
      <c r="S1437" s="3"/>
      <c r="T1437" s="3"/>
      <c r="U1437" s="33"/>
      <c r="V1437" s="9"/>
      <c r="W1437" s="13"/>
      <c r="X1437" s="10"/>
      <c r="Y1437" s="4"/>
      <c r="Z1437" s="4"/>
      <c r="AA1437" s="4"/>
      <c r="AB1437" s="4"/>
      <c r="AC1437" s="3"/>
      <c r="AD1437" s="29"/>
    </row>
    <row r="1438" spans="1:30" ht="24.95" customHeight="1" x14ac:dyDescent="0.2">
      <c r="A1438" s="23" t="str">
        <f t="shared" si="90"/>
        <v>||||||</v>
      </c>
      <c r="B1438" s="23" t="str">
        <f t="shared" si="91"/>
        <v>||||</v>
      </c>
      <c r="C1438" s="28" t="str">
        <f t="shared" si="92"/>
        <v>|</v>
      </c>
      <c r="D1438" s="10"/>
      <c r="E1438" s="10"/>
      <c r="F1438" s="36"/>
      <c r="G1438" s="10"/>
      <c r="H1438" s="10"/>
      <c r="I1438" s="36"/>
      <c r="J1438" s="10"/>
      <c r="K1438" s="10"/>
      <c r="L1438" s="10"/>
      <c r="M1438" s="11"/>
      <c r="N1438" s="10"/>
      <c r="O1438" s="11"/>
      <c r="P1438" s="9"/>
      <c r="Q1438" s="10"/>
      <c r="R1438" s="3"/>
      <c r="S1438" s="3"/>
      <c r="T1438" s="3"/>
      <c r="U1438" s="33"/>
      <c r="V1438" s="9"/>
      <c r="W1438" s="13"/>
      <c r="X1438" s="10"/>
      <c r="Y1438" s="4"/>
      <c r="Z1438" s="4"/>
      <c r="AA1438" s="4"/>
      <c r="AB1438" s="4"/>
      <c r="AC1438" s="3"/>
      <c r="AD1438" s="29"/>
    </row>
    <row r="1439" spans="1:30" ht="24.95" customHeight="1" x14ac:dyDescent="0.2">
      <c r="A1439" s="23" t="str">
        <f t="shared" si="90"/>
        <v>||||||</v>
      </c>
      <c r="B1439" s="23" t="str">
        <f t="shared" si="91"/>
        <v>||||</v>
      </c>
      <c r="C1439" s="28" t="str">
        <f t="shared" si="92"/>
        <v>|</v>
      </c>
      <c r="D1439" s="10"/>
      <c r="E1439" s="10"/>
      <c r="F1439" s="36"/>
      <c r="G1439" s="10"/>
      <c r="H1439" s="10"/>
      <c r="I1439" s="36"/>
      <c r="J1439" s="10"/>
      <c r="K1439" s="10"/>
      <c r="L1439" s="10"/>
      <c r="M1439" s="11"/>
      <c r="N1439" s="10"/>
      <c r="O1439" s="11"/>
      <c r="P1439" s="9"/>
      <c r="Q1439" s="10"/>
      <c r="R1439" s="3"/>
      <c r="S1439" s="3"/>
      <c r="T1439" s="3"/>
      <c r="U1439" s="33"/>
      <c r="V1439" s="9"/>
      <c r="W1439" s="13"/>
      <c r="X1439" s="10"/>
      <c r="Y1439" s="4"/>
      <c r="Z1439" s="4"/>
      <c r="AA1439" s="4"/>
      <c r="AB1439" s="4"/>
      <c r="AC1439" s="3"/>
      <c r="AD1439" s="29"/>
    </row>
    <row r="1440" spans="1:30" ht="24.95" customHeight="1" x14ac:dyDescent="0.2">
      <c r="A1440" s="23" t="str">
        <f t="shared" si="90"/>
        <v>||||||</v>
      </c>
      <c r="B1440" s="23" t="str">
        <f t="shared" si="91"/>
        <v>||||</v>
      </c>
      <c r="C1440" s="28" t="str">
        <f t="shared" si="92"/>
        <v>|</v>
      </c>
      <c r="D1440" s="10"/>
      <c r="E1440" s="10"/>
      <c r="F1440" s="36"/>
      <c r="G1440" s="10"/>
      <c r="H1440" s="10"/>
      <c r="I1440" s="36"/>
      <c r="J1440" s="10"/>
      <c r="K1440" s="10"/>
      <c r="L1440" s="10"/>
      <c r="M1440" s="11"/>
      <c r="N1440" s="10"/>
      <c r="O1440" s="11"/>
      <c r="P1440" s="9"/>
      <c r="Q1440" s="10"/>
      <c r="R1440" s="3"/>
      <c r="S1440" s="3"/>
      <c r="T1440" s="3"/>
      <c r="U1440" s="33"/>
      <c r="V1440" s="9"/>
      <c r="W1440" s="13"/>
      <c r="X1440" s="10"/>
      <c r="Y1440" s="4"/>
      <c r="Z1440" s="4"/>
      <c r="AA1440" s="4"/>
      <c r="AB1440" s="4"/>
      <c r="AC1440" s="3"/>
      <c r="AD1440" s="29"/>
    </row>
    <row r="1441" spans="1:30" ht="24.95" customHeight="1" x14ac:dyDescent="0.2">
      <c r="A1441" s="23" t="str">
        <f t="shared" si="90"/>
        <v>||||||</v>
      </c>
      <c r="B1441" s="23" t="str">
        <f t="shared" si="91"/>
        <v>||||</v>
      </c>
      <c r="C1441" s="28" t="str">
        <f t="shared" si="92"/>
        <v>|</v>
      </c>
      <c r="D1441" s="10"/>
      <c r="E1441" s="10"/>
      <c r="F1441" s="36"/>
      <c r="G1441" s="10"/>
      <c r="H1441" s="10"/>
      <c r="I1441" s="36"/>
      <c r="J1441" s="10"/>
      <c r="K1441" s="10"/>
      <c r="L1441" s="10"/>
      <c r="M1441" s="11"/>
      <c r="N1441" s="10"/>
      <c r="O1441" s="11"/>
      <c r="P1441" s="9"/>
      <c r="Q1441" s="10"/>
      <c r="R1441" s="3"/>
      <c r="S1441" s="3"/>
      <c r="T1441" s="3"/>
      <c r="U1441" s="33"/>
      <c r="V1441" s="9"/>
      <c r="W1441" s="13"/>
      <c r="X1441" s="10"/>
      <c r="Y1441" s="4"/>
      <c r="Z1441" s="4"/>
      <c r="AA1441" s="4"/>
      <c r="AB1441" s="4"/>
      <c r="AC1441" s="3"/>
      <c r="AD1441" s="29"/>
    </row>
    <row r="1442" spans="1:30" ht="24.95" customHeight="1" x14ac:dyDescent="0.2">
      <c r="A1442" s="23" t="str">
        <f t="shared" si="90"/>
        <v>||||||</v>
      </c>
      <c r="B1442" s="23" t="str">
        <f t="shared" si="91"/>
        <v>||||</v>
      </c>
      <c r="C1442" s="28" t="str">
        <f t="shared" si="92"/>
        <v>|</v>
      </c>
      <c r="D1442" s="10"/>
      <c r="E1442" s="10"/>
      <c r="F1442" s="36"/>
      <c r="G1442" s="10"/>
      <c r="H1442" s="10"/>
      <c r="I1442" s="36"/>
      <c r="J1442" s="10"/>
      <c r="K1442" s="10"/>
      <c r="L1442" s="10"/>
      <c r="M1442" s="11"/>
      <c r="N1442" s="10"/>
      <c r="O1442" s="11"/>
      <c r="P1442" s="9"/>
      <c r="Q1442" s="10"/>
      <c r="R1442" s="3"/>
      <c r="S1442" s="3"/>
      <c r="T1442" s="3"/>
      <c r="U1442" s="33"/>
      <c r="V1442" s="9"/>
      <c r="W1442" s="13"/>
      <c r="X1442" s="10"/>
      <c r="Y1442" s="4"/>
      <c r="Z1442" s="4"/>
      <c r="AA1442" s="4"/>
      <c r="AB1442" s="4"/>
      <c r="AC1442" s="3"/>
      <c r="AD1442" s="29"/>
    </row>
    <row r="1443" spans="1:30" ht="24.95" customHeight="1" x14ac:dyDescent="0.2">
      <c r="A1443" s="23" t="str">
        <f t="shared" si="90"/>
        <v>||||||</v>
      </c>
      <c r="B1443" s="23" t="str">
        <f t="shared" si="91"/>
        <v>||||</v>
      </c>
      <c r="C1443" s="28" t="str">
        <f t="shared" si="92"/>
        <v>|</v>
      </c>
      <c r="D1443" s="10"/>
      <c r="E1443" s="10"/>
      <c r="F1443" s="36"/>
      <c r="G1443" s="10"/>
      <c r="H1443" s="10"/>
      <c r="I1443" s="36"/>
      <c r="J1443" s="10"/>
      <c r="K1443" s="10"/>
      <c r="L1443" s="10"/>
      <c r="M1443" s="11"/>
      <c r="N1443" s="10"/>
      <c r="O1443" s="11"/>
      <c r="P1443" s="9"/>
      <c r="Q1443" s="10"/>
      <c r="R1443" s="3"/>
      <c r="S1443" s="3"/>
      <c r="T1443" s="3"/>
      <c r="U1443" s="33"/>
      <c r="V1443" s="9"/>
      <c r="W1443" s="13"/>
      <c r="X1443" s="10"/>
      <c r="Y1443" s="4"/>
      <c r="Z1443" s="4"/>
      <c r="AA1443" s="4"/>
      <c r="AB1443" s="4"/>
      <c r="AC1443" s="3"/>
      <c r="AD1443" s="29"/>
    </row>
    <row r="1444" spans="1:30" ht="24.95" customHeight="1" x14ac:dyDescent="0.2">
      <c r="A1444" s="23" t="str">
        <f t="shared" si="90"/>
        <v>||||||</v>
      </c>
      <c r="B1444" s="23" t="str">
        <f t="shared" si="91"/>
        <v>||||</v>
      </c>
      <c r="C1444" s="28" t="str">
        <f t="shared" si="92"/>
        <v>|</v>
      </c>
      <c r="D1444" s="10"/>
      <c r="E1444" s="10"/>
      <c r="F1444" s="36"/>
      <c r="G1444" s="10"/>
      <c r="H1444" s="10"/>
      <c r="I1444" s="36"/>
      <c r="J1444" s="10"/>
      <c r="K1444" s="10"/>
      <c r="L1444" s="10"/>
      <c r="M1444" s="11"/>
      <c r="N1444" s="10"/>
      <c r="O1444" s="11"/>
      <c r="P1444" s="9"/>
      <c r="Q1444" s="10"/>
      <c r="R1444" s="3"/>
      <c r="S1444" s="3"/>
      <c r="T1444" s="3"/>
      <c r="U1444" s="33"/>
      <c r="V1444" s="9"/>
      <c r="W1444" s="13"/>
      <c r="X1444" s="10"/>
      <c r="Y1444" s="4"/>
      <c r="Z1444" s="4"/>
      <c r="AA1444" s="4"/>
      <c r="AB1444" s="4"/>
      <c r="AC1444" s="3"/>
      <c r="AD1444" s="29"/>
    </row>
    <row r="1445" spans="1:30" ht="24.95" customHeight="1" x14ac:dyDescent="0.2">
      <c r="A1445" s="23" t="str">
        <f t="shared" si="90"/>
        <v>||||||</v>
      </c>
      <c r="B1445" s="23" t="str">
        <f t="shared" si="91"/>
        <v>||||</v>
      </c>
      <c r="C1445" s="28" t="str">
        <f t="shared" si="92"/>
        <v>|</v>
      </c>
      <c r="D1445" s="10"/>
      <c r="E1445" s="10"/>
      <c r="F1445" s="36"/>
      <c r="G1445" s="10"/>
      <c r="H1445" s="10"/>
      <c r="I1445" s="36"/>
      <c r="J1445" s="10"/>
      <c r="K1445" s="10"/>
      <c r="L1445" s="10"/>
      <c r="M1445" s="11"/>
      <c r="N1445" s="10"/>
      <c r="O1445" s="11"/>
      <c r="P1445" s="9"/>
      <c r="Q1445" s="10"/>
      <c r="R1445" s="3"/>
      <c r="S1445" s="3"/>
      <c r="T1445" s="3"/>
      <c r="U1445" s="33"/>
      <c r="V1445" s="9"/>
      <c r="W1445" s="13"/>
      <c r="X1445" s="10"/>
      <c r="Y1445" s="4"/>
      <c r="Z1445" s="4"/>
      <c r="AA1445" s="4"/>
      <c r="AB1445" s="4"/>
      <c r="AC1445" s="3"/>
      <c r="AD1445" s="29"/>
    </row>
    <row r="1446" spans="1:30" ht="24.95" customHeight="1" x14ac:dyDescent="0.2">
      <c r="A1446" s="23" t="str">
        <f t="shared" si="90"/>
        <v>||||||</v>
      </c>
      <c r="B1446" s="23" t="str">
        <f t="shared" si="91"/>
        <v>||||</v>
      </c>
      <c r="C1446" s="28" t="str">
        <f t="shared" si="92"/>
        <v>|</v>
      </c>
      <c r="D1446" s="10"/>
      <c r="E1446" s="10"/>
      <c r="F1446" s="36"/>
      <c r="G1446" s="10"/>
      <c r="H1446" s="10"/>
      <c r="I1446" s="36"/>
      <c r="J1446" s="10"/>
      <c r="K1446" s="10"/>
      <c r="L1446" s="10"/>
      <c r="M1446" s="11"/>
      <c r="N1446" s="10"/>
      <c r="O1446" s="11"/>
      <c r="P1446" s="9"/>
      <c r="Q1446" s="10"/>
      <c r="R1446" s="3"/>
      <c r="S1446" s="3"/>
      <c r="T1446" s="3"/>
      <c r="U1446" s="33"/>
      <c r="V1446" s="9"/>
      <c r="W1446" s="13"/>
      <c r="X1446" s="10"/>
      <c r="Y1446" s="4"/>
      <c r="Z1446" s="4"/>
      <c r="AA1446" s="4"/>
      <c r="AB1446" s="4"/>
      <c r="AC1446" s="3"/>
      <c r="AD1446" s="29"/>
    </row>
    <row r="1447" spans="1:30" ht="24.95" customHeight="1" x14ac:dyDescent="0.2">
      <c r="A1447" s="23" t="str">
        <f t="shared" si="90"/>
        <v>||||||</v>
      </c>
      <c r="B1447" s="23" t="str">
        <f t="shared" si="91"/>
        <v>||||</v>
      </c>
      <c r="C1447" s="28" t="str">
        <f t="shared" si="92"/>
        <v>|</v>
      </c>
      <c r="D1447" s="10"/>
      <c r="E1447" s="10"/>
      <c r="F1447" s="36"/>
      <c r="G1447" s="10"/>
      <c r="H1447" s="10"/>
      <c r="I1447" s="36"/>
      <c r="J1447" s="10"/>
      <c r="K1447" s="10"/>
      <c r="L1447" s="10"/>
      <c r="M1447" s="11"/>
      <c r="N1447" s="10"/>
      <c r="O1447" s="11"/>
      <c r="P1447" s="9"/>
      <c r="Q1447" s="10"/>
      <c r="R1447" s="3"/>
      <c r="S1447" s="3"/>
      <c r="T1447" s="3"/>
      <c r="U1447" s="33"/>
      <c r="V1447" s="9"/>
      <c r="W1447" s="13"/>
      <c r="X1447" s="10"/>
      <c r="Y1447" s="4"/>
      <c r="Z1447" s="4"/>
      <c r="AA1447" s="4"/>
      <c r="AB1447" s="4"/>
      <c r="AC1447" s="3"/>
      <c r="AD1447" s="29"/>
    </row>
    <row r="1448" spans="1:30" ht="24.95" customHeight="1" x14ac:dyDescent="0.2">
      <c r="A1448" s="23" t="str">
        <f t="shared" si="90"/>
        <v>||||||</v>
      </c>
      <c r="B1448" s="23" t="str">
        <f t="shared" si="91"/>
        <v>||||</v>
      </c>
      <c r="C1448" s="28" t="str">
        <f t="shared" si="92"/>
        <v>|</v>
      </c>
      <c r="D1448" s="10"/>
      <c r="E1448" s="10"/>
      <c r="F1448" s="36"/>
      <c r="G1448" s="10"/>
      <c r="H1448" s="10"/>
      <c r="I1448" s="36"/>
      <c r="J1448" s="10"/>
      <c r="K1448" s="10"/>
      <c r="L1448" s="10"/>
      <c r="M1448" s="11"/>
      <c r="N1448" s="10"/>
      <c r="O1448" s="11"/>
      <c r="P1448" s="9"/>
      <c r="Q1448" s="10"/>
      <c r="R1448" s="3"/>
      <c r="S1448" s="3"/>
      <c r="T1448" s="3"/>
      <c r="U1448" s="33"/>
      <c r="V1448" s="9"/>
      <c r="W1448" s="13"/>
      <c r="X1448" s="10"/>
      <c r="Y1448" s="4"/>
      <c r="Z1448" s="4"/>
      <c r="AA1448" s="4"/>
      <c r="AB1448" s="4"/>
      <c r="AC1448" s="3"/>
      <c r="AD1448" s="29"/>
    </row>
    <row r="1449" spans="1:30" ht="24.95" customHeight="1" x14ac:dyDescent="0.2">
      <c r="A1449" s="23" t="str">
        <f t="shared" si="90"/>
        <v>||||||</v>
      </c>
      <c r="B1449" s="23" t="str">
        <f t="shared" si="91"/>
        <v>||||</v>
      </c>
      <c r="C1449" s="28" t="str">
        <f t="shared" si="92"/>
        <v>|</v>
      </c>
      <c r="D1449" s="10"/>
      <c r="E1449" s="10"/>
      <c r="F1449" s="36"/>
      <c r="G1449" s="10"/>
      <c r="H1449" s="10"/>
      <c r="I1449" s="36"/>
      <c r="J1449" s="10"/>
      <c r="K1449" s="10"/>
      <c r="L1449" s="10"/>
      <c r="M1449" s="11"/>
      <c r="N1449" s="10"/>
      <c r="O1449" s="11"/>
      <c r="P1449" s="9"/>
      <c r="Q1449" s="10"/>
      <c r="R1449" s="3"/>
      <c r="S1449" s="3"/>
      <c r="T1449" s="3"/>
      <c r="U1449" s="33"/>
      <c r="V1449" s="9"/>
      <c r="W1449" s="13"/>
      <c r="X1449" s="10"/>
      <c r="Y1449" s="4"/>
      <c r="Z1449" s="4"/>
      <c r="AA1449" s="4"/>
      <c r="AB1449" s="4"/>
      <c r="AC1449" s="3"/>
      <c r="AD1449" s="29"/>
    </row>
    <row r="1450" spans="1:30" ht="24.95" customHeight="1" x14ac:dyDescent="0.2">
      <c r="A1450" s="23" t="str">
        <f t="shared" si="90"/>
        <v>||||||</v>
      </c>
      <c r="B1450" s="23" t="str">
        <f t="shared" si="91"/>
        <v>||||</v>
      </c>
      <c r="C1450" s="28" t="str">
        <f t="shared" si="92"/>
        <v>|</v>
      </c>
      <c r="D1450" s="10"/>
      <c r="E1450" s="10"/>
      <c r="F1450" s="36"/>
      <c r="G1450" s="10"/>
      <c r="H1450" s="10"/>
      <c r="I1450" s="36"/>
      <c r="J1450" s="10"/>
      <c r="K1450" s="10"/>
      <c r="L1450" s="10"/>
      <c r="M1450" s="11"/>
      <c r="N1450" s="10"/>
      <c r="O1450" s="11"/>
      <c r="P1450" s="9"/>
      <c r="Q1450" s="10"/>
      <c r="R1450" s="3"/>
      <c r="S1450" s="3"/>
      <c r="T1450" s="3"/>
      <c r="U1450" s="33"/>
      <c r="V1450" s="9"/>
      <c r="W1450" s="13"/>
      <c r="X1450" s="10"/>
      <c r="Y1450" s="4"/>
      <c r="Z1450" s="4"/>
      <c r="AA1450" s="4"/>
      <c r="AB1450" s="4"/>
      <c r="AC1450" s="3"/>
      <c r="AD1450" s="29"/>
    </row>
    <row r="1451" spans="1:30" ht="24.95" customHeight="1" x14ac:dyDescent="0.2">
      <c r="A1451" s="23" t="str">
        <f t="shared" si="90"/>
        <v>||||||</v>
      </c>
      <c r="B1451" s="23" t="str">
        <f t="shared" si="91"/>
        <v>||||</v>
      </c>
      <c r="C1451" s="28" t="str">
        <f t="shared" si="92"/>
        <v>|</v>
      </c>
      <c r="D1451" s="10"/>
      <c r="E1451" s="10"/>
      <c r="F1451" s="36"/>
      <c r="G1451" s="10"/>
      <c r="H1451" s="10"/>
      <c r="I1451" s="36"/>
      <c r="J1451" s="10"/>
      <c r="K1451" s="10"/>
      <c r="L1451" s="10"/>
      <c r="M1451" s="11"/>
      <c r="N1451" s="10"/>
      <c r="O1451" s="11"/>
      <c r="P1451" s="9"/>
      <c r="Q1451" s="10"/>
      <c r="R1451" s="3"/>
      <c r="S1451" s="3"/>
      <c r="T1451" s="3"/>
      <c r="U1451" s="33"/>
      <c r="V1451" s="9"/>
      <c r="W1451" s="13"/>
      <c r="X1451" s="10"/>
      <c r="Y1451" s="4"/>
      <c r="Z1451" s="4"/>
      <c r="AA1451" s="4"/>
      <c r="AB1451" s="4"/>
      <c r="AC1451" s="3"/>
      <c r="AD1451" s="29"/>
    </row>
    <row r="1452" spans="1:30" ht="24.95" customHeight="1" x14ac:dyDescent="0.2">
      <c r="A1452" s="23" t="str">
        <f t="shared" si="90"/>
        <v>||||||</v>
      </c>
      <c r="B1452" s="23" t="str">
        <f t="shared" si="91"/>
        <v>||||</v>
      </c>
      <c r="C1452" s="28" t="str">
        <f t="shared" si="92"/>
        <v>|</v>
      </c>
      <c r="D1452" s="10"/>
      <c r="E1452" s="10"/>
      <c r="F1452" s="36"/>
      <c r="G1452" s="10"/>
      <c r="H1452" s="10"/>
      <c r="I1452" s="36"/>
      <c r="J1452" s="10"/>
      <c r="K1452" s="10"/>
      <c r="L1452" s="10"/>
      <c r="M1452" s="11"/>
      <c r="N1452" s="10"/>
      <c r="O1452" s="11"/>
      <c r="P1452" s="9"/>
      <c r="Q1452" s="10"/>
      <c r="R1452" s="3"/>
      <c r="S1452" s="3"/>
      <c r="T1452" s="3"/>
      <c r="U1452" s="33"/>
      <c r="V1452" s="9"/>
      <c r="W1452" s="13"/>
      <c r="X1452" s="10"/>
      <c r="Y1452" s="4"/>
      <c r="Z1452" s="4"/>
      <c r="AA1452" s="4"/>
      <c r="AB1452" s="4"/>
      <c r="AC1452" s="3"/>
      <c r="AD1452" s="29"/>
    </row>
    <row r="1453" spans="1:30" ht="24.95" customHeight="1" x14ac:dyDescent="0.2">
      <c r="A1453" s="23" t="str">
        <f t="shared" si="90"/>
        <v>||||||</v>
      </c>
      <c r="B1453" s="23" t="str">
        <f t="shared" si="91"/>
        <v>||||</v>
      </c>
      <c r="C1453" s="28" t="str">
        <f t="shared" si="92"/>
        <v>|</v>
      </c>
      <c r="D1453" s="10"/>
      <c r="E1453" s="10"/>
      <c r="F1453" s="36"/>
      <c r="G1453" s="10"/>
      <c r="H1453" s="10"/>
      <c r="I1453" s="36"/>
      <c r="J1453" s="10"/>
      <c r="K1453" s="10"/>
      <c r="L1453" s="10"/>
      <c r="M1453" s="11"/>
      <c r="N1453" s="10"/>
      <c r="O1453" s="11"/>
      <c r="P1453" s="9"/>
      <c r="Q1453" s="10"/>
      <c r="R1453" s="3"/>
      <c r="S1453" s="3"/>
      <c r="T1453" s="3"/>
      <c r="U1453" s="33"/>
      <c r="V1453" s="9"/>
      <c r="W1453" s="13"/>
      <c r="X1453" s="10"/>
      <c r="Y1453" s="4"/>
      <c r="Z1453" s="4"/>
      <c r="AA1453" s="4"/>
      <c r="AB1453" s="4"/>
      <c r="AC1453" s="3"/>
      <c r="AD1453" s="29"/>
    </row>
    <row r="1454" spans="1:30" ht="24.95" customHeight="1" x14ac:dyDescent="0.2">
      <c r="A1454" s="23" t="str">
        <f t="shared" si="90"/>
        <v>||||||</v>
      </c>
      <c r="B1454" s="23" t="str">
        <f t="shared" si="91"/>
        <v>||||</v>
      </c>
      <c r="C1454" s="28" t="str">
        <f t="shared" si="92"/>
        <v>|</v>
      </c>
      <c r="D1454" s="10"/>
      <c r="E1454" s="10"/>
      <c r="F1454" s="36"/>
      <c r="G1454" s="10"/>
      <c r="H1454" s="10"/>
      <c r="I1454" s="36"/>
      <c r="J1454" s="10"/>
      <c r="K1454" s="10"/>
      <c r="L1454" s="10"/>
      <c r="M1454" s="11"/>
      <c r="N1454" s="10"/>
      <c r="O1454" s="11"/>
      <c r="P1454" s="9"/>
      <c r="Q1454" s="10"/>
      <c r="R1454" s="3"/>
      <c r="S1454" s="3"/>
      <c r="T1454" s="3"/>
      <c r="U1454" s="33"/>
      <c r="V1454" s="9"/>
      <c r="W1454" s="13"/>
      <c r="X1454" s="10"/>
      <c r="Y1454" s="4"/>
      <c r="Z1454" s="4"/>
      <c r="AA1454" s="4"/>
      <c r="AB1454" s="4"/>
      <c r="AC1454" s="3"/>
      <c r="AD1454" s="29"/>
    </row>
    <row r="1455" spans="1:30" ht="24.95" customHeight="1" x14ac:dyDescent="0.2">
      <c r="A1455" s="23" t="str">
        <f t="shared" si="90"/>
        <v>||||||</v>
      </c>
      <c r="B1455" s="23" t="str">
        <f t="shared" si="91"/>
        <v>||||</v>
      </c>
      <c r="C1455" s="28" t="str">
        <f t="shared" si="92"/>
        <v>|</v>
      </c>
      <c r="D1455" s="10"/>
      <c r="E1455" s="10"/>
      <c r="F1455" s="36"/>
      <c r="G1455" s="10"/>
      <c r="H1455" s="10"/>
      <c r="I1455" s="36"/>
      <c r="J1455" s="10"/>
      <c r="K1455" s="10"/>
      <c r="L1455" s="10"/>
      <c r="M1455" s="11"/>
      <c r="N1455" s="10"/>
      <c r="O1455" s="11"/>
      <c r="P1455" s="9"/>
      <c r="Q1455" s="10"/>
      <c r="R1455" s="3"/>
      <c r="S1455" s="3"/>
      <c r="T1455" s="3"/>
      <c r="U1455" s="33"/>
      <c r="V1455" s="9"/>
      <c r="W1455" s="13"/>
      <c r="X1455" s="10"/>
      <c r="Y1455" s="4"/>
      <c r="Z1455" s="4"/>
      <c r="AA1455" s="4"/>
      <c r="AB1455" s="4"/>
      <c r="AC1455" s="3"/>
      <c r="AD1455" s="29"/>
    </row>
    <row r="1456" spans="1:30" ht="24.95" customHeight="1" x14ac:dyDescent="0.2">
      <c r="A1456" s="23" t="str">
        <f t="shared" si="90"/>
        <v>||||||</v>
      </c>
      <c r="B1456" s="23" t="str">
        <f t="shared" si="91"/>
        <v>||||</v>
      </c>
      <c r="C1456" s="28" t="str">
        <f t="shared" si="92"/>
        <v>|</v>
      </c>
      <c r="D1456" s="10"/>
      <c r="E1456" s="10"/>
      <c r="F1456" s="36"/>
      <c r="G1456" s="10"/>
      <c r="H1456" s="10"/>
      <c r="I1456" s="36"/>
      <c r="J1456" s="10"/>
      <c r="K1456" s="10"/>
      <c r="L1456" s="10"/>
      <c r="M1456" s="11"/>
      <c r="N1456" s="10"/>
      <c r="O1456" s="11"/>
      <c r="P1456" s="9"/>
      <c r="Q1456" s="10"/>
      <c r="R1456" s="3"/>
      <c r="S1456" s="3"/>
      <c r="T1456" s="3"/>
      <c r="U1456" s="33"/>
      <c r="V1456" s="9"/>
      <c r="W1456" s="13"/>
      <c r="X1456" s="10"/>
      <c r="Y1456" s="4"/>
      <c r="Z1456" s="4"/>
      <c r="AA1456" s="4"/>
      <c r="AB1456" s="4"/>
      <c r="AC1456" s="3"/>
      <c r="AD1456" s="29"/>
    </row>
    <row r="1457" spans="1:30" ht="24.95" customHeight="1" x14ac:dyDescent="0.2">
      <c r="A1457" s="23" t="str">
        <f t="shared" si="90"/>
        <v>||||||</v>
      </c>
      <c r="B1457" s="23" t="str">
        <f t="shared" si="91"/>
        <v>||||</v>
      </c>
      <c r="C1457" s="28" t="str">
        <f t="shared" si="92"/>
        <v>|</v>
      </c>
      <c r="D1457" s="10"/>
      <c r="E1457" s="10"/>
      <c r="F1457" s="36"/>
      <c r="G1457" s="10"/>
      <c r="H1457" s="10"/>
      <c r="I1457" s="36"/>
      <c r="J1457" s="10"/>
      <c r="K1457" s="10"/>
      <c r="L1457" s="10"/>
      <c r="M1457" s="11"/>
      <c r="N1457" s="10"/>
      <c r="O1457" s="11"/>
      <c r="P1457" s="9"/>
      <c r="Q1457" s="10"/>
      <c r="R1457" s="3"/>
      <c r="S1457" s="3"/>
      <c r="T1457" s="3"/>
      <c r="U1457" s="33"/>
      <c r="V1457" s="9"/>
      <c r="W1457" s="13"/>
      <c r="X1457" s="10"/>
      <c r="Y1457" s="4"/>
      <c r="Z1457" s="4"/>
      <c r="AA1457" s="4"/>
      <c r="AB1457" s="4"/>
      <c r="AC1457" s="3"/>
      <c r="AD1457" s="29"/>
    </row>
    <row r="1458" spans="1:30" ht="24.95" customHeight="1" x14ac:dyDescent="0.2">
      <c r="A1458" s="23" t="str">
        <f t="shared" si="90"/>
        <v>||||||</v>
      </c>
      <c r="B1458" s="23" t="str">
        <f t="shared" si="91"/>
        <v>||||</v>
      </c>
      <c r="C1458" s="28" t="str">
        <f t="shared" si="92"/>
        <v>|</v>
      </c>
      <c r="D1458" s="10"/>
      <c r="E1458" s="10"/>
      <c r="F1458" s="36"/>
      <c r="G1458" s="10"/>
      <c r="H1458" s="10"/>
      <c r="I1458" s="36"/>
      <c r="J1458" s="10"/>
      <c r="K1458" s="10"/>
      <c r="L1458" s="10"/>
      <c r="M1458" s="11"/>
      <c r="N1458" s="10"/>
      <c r="O1458" s="11"/>
      <c r="P1458" s="9"/>
      <c r="Q1458" s="10"/>
      <c r="R1458" s="3"/>
      <c r="S1458" s="3"/>
      <c r="T1458" s="3"/>
      <c r="U1458" s="33"/>
      <c r="V1458" s="9"/>
      <c r="W1458" s="13"/>
      <c r="X1458" s="10"/>
      <c r="Y1458" s="4"/>
      <c r="Z1458" s="4"/>
      <c r="AA1458" s="4"/>
      <c r="AB1458" s="4"/>
      <c r="AC1458" s="3"/>
      <c r="AD1458" s="29"/>
    </row>
    <row r="1459" spans="1:30" ht="24.95" customHeight="1" x14ac:dyDescent="0.2">
      <c r="A1459" s="23" t="str">
        <f t="shared" si="90"/>
        <v>||||||</v>
      </c>
      <c r="B1459" s="23" t="str">
        <f t="shared" si="91"/>
        <v>||||</v>
      </c>
      <c r="C1459" s="28" t="str">
        <f t="shared" si="92"/>
        <v>|</v>
      </c>
      <c r="D1459" s="10"/>
      <c r="E1459" s="10"/>
      <c r="F1459" s="36"/>
      <c r="G1459" s="10"/>
      <c r="H1459" s="10"/>
      <c r="I1459" s="36"/>
      <c r="J1459" s="10"/>
      <c r="K1459" s="10"/>
      <c r="L1459" s="10"/>
      <c r="M1459" s="11"/>
      <c r="N1459" s="10"/>
      <c r="O1459" s="11"/>
      <c r="P1459" s="9"/>
      <c r="Q1459" s="10"/>
      <c r="R1459" s="3"/>
      <c r="S1459" s="3"/>
      <c r="T1459" s="3"/>
      <c r="U1459" s="33"/>
      <c r="V1459" s="9"/>
      <c r="W1459" s="13"/>
      <c r="X1459" s="10"/>
      <c r="Y1459" s="4"/>
      <c r="Z1459" s="4"/>
      <c r="AA1459" s="4"/>
      <c r="AB1459" s="4"/>
      <c r="AC1459" s="3"/>
      <c r="AD1459" s="29"/>
    </row>
    <row r="1460" spans="1:30" ht="24.95" customHeight="1" x14ac:dyDescent="0.2">
      <c r="A1460" s="23" t="str">
        <f t="shared" si="90"/>
        <v>||||||</v>
      </c>
      <c r="B1460" s="23" t="str">
        <f t="shared" si="91"/>
        <v>||||</v>
      </c>
      <c r="C1460" s="28" t="str">
        <f t="shared" si="92"/>
        <v>|</v>
      </c>
      <c r="D1460" s="10"/>
      <c r="E1460" s="10"/>
      <c r="F1460" s="36"/>
      <c r="G1460" s="10"/>
      <c r="H1460" s="10"/>
      <c r="I1460" s="36"/>
      <c r="J1460" s="10"/>
      <c r="K1460" s="10"/>
      <c r="L1460" s="10"/>
      <c r="M1460" s="11"/>
      <c r="N1460" s="10"/>
      <c r="O1460" s="11"/>
      <c r="P1460" s="9"/>
      <c r="Q1460" s="10"/>
      <c r="R1460" s="3"/>
      <c r="S1460" s="3"/>
      <c r="T1460" s="3"/>
      <c r="U1460" s="33"/>
      <c r="V1460" s="9"/>
      <c r="W1460" s="13"/>
      <c r="X1460" s="10"/>
      <c r="Y1460" s="4"/>
      <c r="Z1460" s="4"/>
      <c r="AA1460" s="4"/>
      <c r="AB1460" s="4"/>
      <c r="AC1460" s="3"/>
      <c r="AD1460" s="29"/>
    </row>
    <row r="1461" spans="1:30" ht="24.95" customHeight="1" x14ac:dyDescent="0.2">
      <c r="A1461" s="23" t="str">
        <f t="shared" si="90"/>
        <v>||||||</v>
      </c>
      <c r="B1461" s="23" t="str">
        <f t="shared" si="91"/>
        <v>||||</v>
      </c>
      <c r="C1461" s="28" t="str">
        <f t="shared" si="92"/>
        <v>|</v>
      </c>
      <c r="D1461" s="10"/>
      <c r="E1461" s="10"/>
      <c r="F1461" s="36"/>
      <c r="G1461" s="10"/>
      <c r="H1461" s="10"/>
      <c r="I1461" s="36"/>
      <c r="J1461" s="10"/>
      <c r="K1461" s="10"/>
      <c r="L1461" s="10"/>
      <c r="M1461" s="11"/>
      <c r="N1461" s="10"/>
      <c r="O1461" s="11"/>
      <c r="P1461" s="9"/>
      <c r="Q1461" s="10"/>
      <c r="R1461" s="3"/>
      <c r="S1461" s="3"/>
      <c r="T1461" s="3"/>
      <c r="U1461" s="33"/>
      <c r="V1461" s="9"/>
      <c r="W1461" s="13"/>
      <c r="X1461" s="10"/>
      <c r="Y1461" s="4"/>
      <c r="Z1461" s="4"/>
      <c r="AA1461" s="4"/>
      <c r="AB1461" s="4"/>
      <c r="AC1461" s="3"/>
      <c r="AD1461" s="29"/>
    </row>
    <row r="1462" spans="1:30" ht="24.95" customHeight="1" x14ac:dyDescent="0.2">
      <c r="A1462" s="23" t="str">
        <f t="shared" si="90"/>
        <v>||||||</v>
      </c>
      <c r="B1462" s="23" t="str">
        <f t="shared" si="91"/>
        <v>||||</v>
      </c>
      <c r="C1462" s="28" t="str">
        <f t="shared" si="92"/>
        <v>|</v>
      </c>
      <c r="D1462" s="10"/>
      <c r="E1462" s="10"/>
      <c r="F1462" s="36"/>
      <c r="G1462" s="10"/>
      <c r="H1462" s="10"/>
      <c r="I1462" s="36"/>
      <c r="J1462" s="10"/>
      <c r="K1462" s="10"/>
      <c r="L1462" s="10"/>
      <c r="M1462" s="11"/>
      <c r="N1462" s="10"/>
      <c r="O1462" s="11"/>
      <c r="P1462" s="9"/>
      <c r="Q1462" s="10"/>
      <c r="R1462" s="3"/>
      <c r="S1462" s="3"/>
      <c r="T1462" s="3"/>
      <c r="U1462" s="33"/>
      <c r="V1462" s="9"/>
      <c r="W1462" s="13"/>
      <c r="X1462" s="10"/>
      <c r="Y1462" s="4"/>
      <c r="Z1462" s="4"/>
      <c r="AA1462" s="4"/>
      <c r="AB1462" s="4"/>
      <c r="AC1462" s="3"/>
      <c r="AD1462" s="29"/>
    </row>
    <row r="1463" spans="1:30" ht="24.95" customHeight="1" x14ac:dyDescent="0.2">
      <c r="A1463" s="23" t="str">
        <f t="shared" si="90"/>
        <v>||||||</v>
      </c>
      <c r="B1463" s="23" t="str">
        <f t="shared" si="91"/>
        <v>||||</v>
      </c>
      <c r="C1463" s="28" t="str">
        <f t="shared" si="92"/>
        <v>|</v>
      </c>
      <c r="D1463" s="10"/>
      <c r="E1463" s="10"/>
      <c r="F1463" s="36"/>
      <c r="G1463" s="10"/>
      <c r="H1463" s="10"/>
      <c r="I1463" s="36"/>
      <c r="J1463" s="10"/>
      <c r="K1463" s="10"/>
      <c r="L1463" s="10"/>
      <c r="M1463" s="11"/>
      <c r="N1463" s="10"/>
      <c r="O1463" s="11"/>
      <c r="P1463" s="9"/>
      <c r="Q1463" s="10"/>
      <c r="R1463" s="3"/>
      <c r="S1463" s="3"/>
      <c r="T1463" s="3"/>
      <c r="U1463" s="33"/>
      <c r="V1463" s="9"/>
      <c r="W1463" s="13"/>
      <c r="X1463" s="10"/>
      <c r="Y1463" s="4"/>
      <c r="Z1463" s="4"/>
      <c r="AA1463" s="4"/>
      <c r="AB1463" s="4"/>
      <c r="AC1463" s="3"/>
      <c r="AD1463" s="29"/>
    </row>
    <row r="1464" spans="1:30" ht="24.95" customHeight="1" x14ac:dyDescent="0.2">
      <c r="A1464" s="23" t="str">
        <f t="shared" ref="A1464:A1527" si="93">D1464&amp;"|"&amp;E1464&amp;"|"&amp;G1464&amp;"|"&amp;H1464&amp;"|"&amp;L1464&amp;"|"&amp;N1464&amp;"|"&amp;U1464</f>
        <v>||||||</v>
      </c>
      <c r="B1464" s="23" t="str">
        <f t="shared" ref="B1464:B1527" si="94">D1464&amp;"|"&amp;E1464&amp;"|"&amp;G1464&amp;"|"&amp;H1464&amp;"|"&amp;X1464</f>
        <v>||||</v>
      </c>
      <c r="C1464" s="28" t="str">
        <f t="shared" ref="C1464:C1527" si="95">E1464&amp;"|"&amp;X1464</f>
        <v>|</v>
      </c>
      <c r="D1464" s="10"/>
      <c r="E1464" s="10"/>
      <c r="F1464" s="36"/>
      <c r="G1464" s="10"/>
      <c r="H1464" s="10"/>
      <c r="I1464" s="36"/>
      <c r="J1464" s="10"/>
      <c r="K1464" s="10"/>
      <c r="L1464" s="10"/>
      <c r="M1464" s="11"/>
      <c r="N1464" s="10"/>
      <c r="O1464" s="11"/>
      <c r="P1464" s="9"/>
      <c r="Q1464" s="10"/>
      <c r="R1464" s="3"/>
      <c r="S1464" s="3"/>
      <c r="T1464" s="3"/>
      <c r="U1464" s="33"/>
      <c r="V1464" s="9"/>
      <c r="W1464" s="13"/>
      <c r="X1464" s="10"/>
      <c r="Y1464" s="4"/>
      <c r="Z1464" s="4"/>
      <c r="AA1464" s="4"/>
      <c r="AB1464" s="4"/>
      <c r="AC1464" s="3"/>
      <c r="AD1464" s="29"/>
    </row>
    <row r="1465" spans="1:30" ht="24.95" customHeight="1" x14ac:dyDescent="0.2">
      <c r="A1465" s="23" t="str">
        <f t="shared" si="93"/>
        <v>||||||</v>
      </c>
      <c r="B1465" s="23" t="str">
        <f t="shared" si="94"/>
        <v>||||</v>
      </c>
      <c r="C1465" s="28" t="str">
        <f t="shared" si="95"/>
        <v>|</v>
      </c>
      <c r="D1465" s="10"/>
      <c r="E1465" s="10"/>
      <c r="F1465" s="36"/>
      <c r="G1465" s="10"/>
      <c r="H1465" s="10"/>
      <c r="I1465" s="36"/>
      <c r="J1465" s="10"/>
      <c r="K1465" s="10"/>
      <c r="L1465" s="10"/>
      <c r="M1465" s="11"/>
      <c r="N1465" s="10"/>
      <c r="O1465" s="11"/>
      <c r="P1465" s="9"/>
      <c r="Q1465" s="10"/>
      <c r="R1465" s="3"/>
      <c r="S1465" s="3"/>
      <c r="T1465" s="3"/>
      <c r="U1465" s="33"/>
      <c r="V1465" s="9"/>
      <c r="W1465" s="13"/>
      <c r="X1465" s="10"/>
      <c r="Y1465" s="4"/>
      <c r="Z1465" s="4"/>
      <c r="AA1465" s="4"/>
      <c r="AB1465" s="4"/>
      <c r="AC1465" s="3"/>
      <c r="AD1465" s="29"/>
    </row>
    <row r="1466" spans="1:30" ht="24.95" customHeight="1" x14ac:dyDescent="0.2">
      <c r="A1466" s="23" t="str">
        <f t="shared" si="93"/>
        <v>||||||</v>
      </c>
      <c r="B1466" s="23" t="str">
        <f t="shared" si="94"/>
        <v>||||</v>
      </c>
      <c r="C1466" s="28" t="str">
        <f t="shared" si="95"/>
        <v>|</v>
      </c>
      <c r="D1466" s="10"/>
      <c r="E1466" s="10"/>
      <c r="F1466" s="36"/>
      <c r="G1466" s="10"/>
      <c r="H1466" s="10"/>
      <c r="I1466" s="36"/>
      <c r="J1466" s="10"/>
      <c r="K1466" s="10"/>
      <c r="L1466" s="10"/>
      <c r="M1466" s="11"/>
      <c r="N1466" s="10"/>
      <c r="O1466" s="11"/>
      <c r="P1466" s="9"/>
      <c r="Q1466" s="10"/>
      <c r="R1466" s="3"/>
      <c r="S1466" s="3"/>
      <c r="T1466" s="3"/>
      <c r="U1466" s="33"/>
      <c r="V1466" s="9"/>
      <c r="W1466" s="13"/>
      <c r="X1466" s="10"/>
      <c r="Y1466" s="4"/>
      <c r="Z1466" s="4"/>
      <c r="AA1466" s="4"/>
      <c r="AB1466" s="4"/>
      <c r="AC1466" s="3"/>
      <c r="AD1466" s="29"/>
    </row>
    <row r="1467" spans="1:30" ht="24.95" customHeight="1" x14ac:dyDescent="0.2">
      <c r="A1467" s="23" t="str">
        <f t="shared" si="93"/>
        <v>||||||</v>
      </c>
      <c r="B1467" s="23" t="str">
        <f t="shared" si="94"/>
        <v>||||</v>
      </c>
      <c r="C1467" s="28" t="str">
        <f t="shared" si="95"/>
        <v>|</v>
      </c>
      <c r="D1467" s="10"/>
      <c r="E1467" s="10"/>
      <c r="F1467" s="36"/>
      <c r="G1467" s="10"/>
      <c r="H1467" s="10"/>
      <c r="I1467" s="36"/>
      <c r="J1467" s="10"/>
      <c r="K1467" s="10"/>
      <c r="L1467" s="10"/>
      <c r="M1467" s="11"/>
      <c r="N1467" s="10"/>
      <c r="O1467" s="11"/>
      <c r="P1467" s="9"/>
      <c r="Q1467" s="10"/>
      <c r="R1467" s="3"/>
      <c r="S1467" s="3"/>
      <c r="T1467" s="3"/>
      <c r="U1467" s="33"/>
      <c r="V1467" s="9"/>
      <c r="W1467" s="13"/>
      <c r="X1467" s="10"/>
      <c r="Y1467" s="4"/>
      <c r="Z1467" s="4"/>
      <c r="AA1467" s="4"/>
      <c r="AB1467" s="4"/>
      <c r="AC1467" s="3"/>
      <c r="AD1467" s="29"/>
    </row>
    <row r="1468" spans="1:30" ht="24.95" customHeight="1" x14ac:dyDescent="0.2">
      <c r="A1468" s="23" t="str">
        <f t="shared" si="93"/>
        <v>||||||</v>
      </c>
      <c r="B1468" s="23" t="str">
        <f t="shared" si="94"/>
        <v>||||</v>
      </c>
      <c r="C1468" s="28" t="str">
        <f t="shared" si="95"/>
        <v>|</v>
      </c>
      <c r="D1468" s="10"/>
      <c r="E1468" s="10"/>
      <c r="F1468" s="36"/>
      <c r="G1468" s="10"/>
      <c r="H1468" s="10"/>
      <c r="I1468" s="36"/>
      <c r="J1468" s="10"/>
      <c r="K1468" s="10"/>
      <c r="L1468" s="10"/>
      <c r="M1468" s="11"/>
      <c r="N1468" s="10"/>
      <c r="O1468" s="11"/>
      <c r="P1468" s="9"/>
      <c r="Q1468" s="10"/>
      <c r="R1468" s="3"/>
      <c r="S1468" s="3"/>
      <c r="T1468" s="3"/>
      <c r="U1468" s="33"/>
      <c r="V1468" s="9"/>
      <c r="W1468" s="13"/>
      <c r="X1468" s="10"/>
      <c r="Y1468" s="4"/>
      <c r="Z1468" s="4"/>
      <c r="AA1468" s="4"/>
      <c r="AB1468" s="4"/>
      <c r="AC1468" s="3"/>
      <c r="AD1468" s="29"/>
    </row>
    <row r="1469" spans="1:30" ht="24.95" customHeight="1" x14ac:dyDescent="0.2">
      <c r="A1469" s="23" t="str">
        <f t="shared" si="93"/>
        <v>||||||</v>
      </c>
      <c r="B1469" s="23" t="str">
        <f t="shared" si="94"/>
        <v>||||</v>
      </c>
      <c r="C1469" s="28" t="str">
        <f t="shared" si="95"/>
        <v>|</v>
      </c>
      <c r="D1469" s="10"/>
      <c r="E1469" s="10"/>
      <c r="F1469" s="36"/>
      <c r="G1469" s="10"/>
      <c r="H1469" s="10"/>
      <c r="I1469" s="36"/>
      <c r="J1469" s="10"/>
      <c r="K1469" s="10"/>
      <c r="L1469" s="10"/>
      <c r="M1469" s="11"/>
      <c r="N1469" s="10"/>
      <c r="O1469" s="11"/>
      <c r="P1469" s="9"/>
      <c r="Q1469" s="10"/>
      <c r="R1469" s="3"/>
      <c r="S1469" s="3"/>
      <c r="T1469" s="3"/>
      <c r="U1469" s="33"/>
      <c r="V1469" s="9"/>
      <c r="W1469" s="13"/>
      <c r="X1469" s="10"/>
      <c r="Y1469" s="4"/>
      <c r="Z1469" s="4"/>
      <c r="AA1469" s="4"/>
      <c r="AB1469" s="4"/>
      <c r="AC1469" s="3"/>
      <c r="AD1469" s="29"/>
    </row>
    <row r="1470" spans="1:30" ht="24.95" customHeight="1" x14ac:dyDescent="0.2">
      <c r="A1470" s="23" t="str">
        <f t="shared" si="93"/>
        <v>||||||</v>
      </c>
      <c r="B1470" s="23" t="str">
        <f t="shared" si="94"/>
        <v>||||</v>
      </c>
      <c r="C1470" s="28" t="str">
        <f t="shared" si="95"/>
        <v>|</v>
      </c>
      <c r="D1470" s="10"/>
      <c r="E1470" s="10"/>
      <c r="F1470" s="36"/>
      <c r="G1470" s="10"/>
      <c r="H1470" s="10"/>
      <c r="I1470" s="36"/>
      <c r="J1470" s="10"/>
      <c r="K1470" s="10"/>
      <c r="L1470" s="10"/>
      <c r="M1470" s="11"/>
      <c r="N1470" s="10"/>
      <c r="O1470" s="11"/>
      <c r="P1470" s="9"/>
      <c r="Q1470" s="10"/>
      <c r="R1470" s="3"/>
      <c r="S1470" s="3"/>
      <c r="T1470" s="3"/>
      <c r="U1470" s="33"/>
      <c r="V1470" s="9"/>
      <c r="W1470" s="13"/>
      <c r="X1470" s="10"/>
      <c r="Y1470" s="4"/>
      <c r="Z1470" s="4"/>
      <c r="AA1470" s="4"/>
      <c r="AB1470" s="4"/>
      <c r="AC1470" s="3"/>
      <c r="AD1470" s="29"/>
    </row>
    <row r="1471" spans="1:30" ht="24.95" customHeight="1" x14ac:dyDescent="0.2">
      <c r="A1471" s="23" t="str">
        <f t="shared" si="93"/>
        <v>||||||</v>
      </c>
      <c r="B1471" s="23" t="str">
        <f t="shared" si="94"/>
        <v>||||</v>
      </c>
      <c r="C1471" s="28" t="str">
        <f t="shared" si="95"/>
        <v>|</v>
      </c>
      <c r="D1471" s="10"/>
      <c r="E1471" s="10"/>
      <c r="F1471" s="36"/>
      <c r="G1471" s="10"/>
      <c r="H1471" s="10"/>
      <c r="I1471" s="36"/>
      <c r="J1471" s="10"/>
      <c r="K1471" s="10"/>
      <c r="L1471" s="10"/>
      <c r="M1471" s="11"/>
      <c r="N1471" s="10"/>
      <c r="O1471" s="11"/>
      <c r="P1471" s="9"/>
      <c r="Q1471" s="10"/>
      <c r="R1471" s="3"/>
      <c r="S1471" s="3"/>
      <c r="T1471" s="3"/>
      <c r="U1471" s="33"/>
      <c r="V1471" s="9"/>
      <c r="W1471" s="13"/>
      <c r="X1471" s="10"/>
      <c r="Y1471" s="4"/>
      <c r="Z1471" s="4"/>
      <c r="AA1471" s="4"/>
      <c r="AB1471" s="4"/>
      <c r="AC1471" s="3"/>
      <c r="AD1471" s="29"/>
    </row>
    <row r="1472" spans="1:30" ht="24.95" customHeight="1" x14ac:dyDescent="0.2">
      <c r="A1472" s="23" t="str">
        <f t="shared" si="93"/>
        <v>||||||</v>
      </c>
      <c r="B1472" s="23" t="str">
        <f t="shared" si="94"/>
        <v>||||</v>
      </c>
      <c r="C1472" s="28" t="str">
        <f t="shared" si="95"/>
        <v>|</v>
      </c>
      <c r="D1472" s="10"/>
      <c r="E1472" s="10"/>
      <c r="F1472" s="36"/>
      <c r="G1472" s="10"/>
      <c r="H1472" s="10"/>
      <c r="I1472" s="36"/>
      <c r="J1472" s="10"/>
      <c r="K1472" s="10"/>
      <c r="L1472" s="10"/>
      <c r="M1472" s="11"/>
      <c r="N1472" s="10"/>
      <c r="O1472" s="11"/>
      <c r="P1472" s="9"/>
      <c r="Q1472" s="10"/>
      <c r="R1472" s="3"/>
      <c r="S1472" s="3"/>
      <c r="T1472" s="3"/>
      <c r="U1472" s="33"/>
      <c r="V1472" s="9"/>
      <c r="W1472" s="13"/>
      <c r="X1472" s="10"/>
      <c r="Y1472" s="4"/>
      <c r="Z1472" s="4"/>
      <c r="AA1472" s="4"/>
      <c r="AB1472" s="4"/>
      <c r="AC1472" s="3"/>
      <c r="AD1472" s="29"/>
    </row>
    <row r="1473" spans="1:30" ht="24.95" customHeight="1" x14ac:dyDescent="0.2">
      <c r="A1473" s="23" t="str">
        <f t="shared" si="93"/>
        <v>||||||</v>
      </c>
      <c r="B1473" s="23" t="str">
        <f t="shared" si="94"/>
        <v>||||</v>
      </c>
      <c r="C1473" s="28" t="str">
        <f t="shared" si="95"/>
        <v>|</v>
      </c>
      <c r="D1473" s="10"/>
      <c r="E1473" s="10"/>
      <c r="F1473" s="36"/>
      <c r="G1473" s="10"/>
      <c r="H1473" s="10"/>
      <c r="I1473" s="36"/>
      <c r="J1473" s="10"/>
      <c r="K1473" s="10"/>
      <c r="L1473" s="10"/>
      <c r="M1473" s="11"/>
      <c r="N1473" s="10"/>
      <c r="O1473" s="11"/>
      <c r="P1473" s="9"/>
      <c r="Q1473" s="10"/>
      <c r="R1473" s="3"/>
      <c r="S1473" s="3"/>
      <c r="T1473" s="3"/>
      <c r="U1473" s="33"/>
      <c r="V1473" s="9"/>
      <c r="W1473" s="13"/>
      <c r="X1473" s="10"/>
      <c r="Y1473" s="4"/>
      <c r="Z1473" s="4"/>
      <c r="AA1473" s="4"/>
      <c r="AB1473" s="4"/>
      <c r="AC1473" s="3"/>
      <c r="AD1473" s="29"/>
    </row>
    <row r="1474" spans="1:30" ht="24.95" customHeight="1" x14ac:dyDescent="0.2">
      <c r="A1474" s="23" t="str">
        <f t="shared" si="93"/>
        <v>||||||</v>
      </c>
      <c r="B1474" s="23" t="str">
        <f t="shared" si="94"/>
        <v>||||</v>
      </c>
      <c r="C1474" s="28" t="str">
        <f t="shared" si="95"/>
        <v>|</v>
      </c>
      <c r="D1474" s="10"/>
      <c r="E1474" s="10"/>
      <c r="F1474" s="36"/>
      <c r="G1474" s="10"/>
      <c r="H1474" s="10"/>
      <c r="I1474" s="36"/>
      <c r="J1474" s="10"/>
      <c r="K1474" s="10"/>
      <c r="L1474" s="10"/>
      <c r="M1474" s="11"/>
      <c r="N1474" s="10"/>
      <c r="O1474" s="11"/>
      <c r="P1474" s="9"/>
      <c r="Q1474" s="10"/>
      <c r="R1474" s="3"/>
      <c r="S1474" s="3"/>
      <c r="T1474" s="3"/>
      <c r="U1474" s="33"/>
      <c r="V1474" s="9"/>
      <c r="W1474" s="13"/>
      <c r="X1474" s="10"/>
      <c r="Y1474" s="4"/>
      <c r="Z1474" s="4"/>
      <c r="AA1474" s="4"/>
      <c r="AB1474" s="4"/>
      <c r="AC1474" s="3"/>
      <c r="AD1474" s="29"/>
    </row>
    <row r="1475" spans="1:30" ht="24.95" customHeight="1" x14ac:dyDescent="0.2">
      <c r="A1475" s="23" t="str">
        <f t="shared" si="93"/>
        <v>||||||</v>
      </c>
      <c r="B1475" s="23" t="str">
        <f t="shared" si="94"/>
        <v>||||</v>
      </c>
      <c r="C1475" s="28" t="str">
        <f t="shared" si="95"/>
        <v>|</v>
      </c>
      <c r="D1475" s="10"/>
      <c r="E1475" s="10"/>
      <c r="F1475" s="36"/>
      <c r="G1475" s="10"/>
      <c r="H1475" s="10"/>
      <c r="I1475" s="36"/>
      <c r="J1475" s="10"/>
      <c r="K1475" s="10"/>
      <c r="L1475" s="10"/>
      <c r="M1475" s="11"/>
      <c r="N1475" s="10"/>
      <c r="O1475" s="11"/>
      <c r="P1475" s="9"/>
      <c r="Q1475" s="10"/>
      <c r="R1475" s="3"/>
      <c r="S1475" s="3"/>
      <c r="T1475" s="3"/>
      <c r="U1475" s="33"/>
      <c r="V1475" s="9"/>
      <c r="W1475" s="13"/>
      <c r="X1475" s="10"/>
      <c r="Y1475" s="4"/>
      <c r="Z1475" s="4"/>
      <c r="AA1475" s="4"/>
      <c r="AB1475" s="4"/>
      <c r="AC1475" s="3"/>
      <c r="AD1475" s="29"/>
    </row>
    <row r="1476" spans="1:30" ht="24.95" customHeight="1" x14ac:dyDescent="0.2">
      <c r="A1476" s="23" t="str">
        <f t="shared" si="93"/>
        <v>||||||</v>
      </c>
      <c r="B1476" s="23" t="str">
        <f t="shared" si="94"/>
        <v>||||</v>
      </c>
      <c r="C1476" s="28" t="str">
        <f t="shared" si="95"/>
        <v>|</v>
      </c>
      <c r="D1476" s="10"/>
      <c r="E1476" s="10"/>
      <c r="F1476" s="36"/>
      <c r="G1476" s="10"/>
      <c r="H1476" s="10"/>
      <c r="I1476" s="36"/>
      <c r="J1476" s="10"/>
      <c r="K1476" s="10"/>
      <c r="L1476" s="10"/>
      <c r="M1476" s="11"/>
      <c r="N1476" s="10"/>
      <c r="O1476" s="11"/>
      <c r="P1476" s="9"/>
      <c r="Q1476" s="10"/>
      <c r="R1476" s="3"/>
      <c r="S1476" s="3"/>
      <c r="T1476" s="3"/>
      <c r="U1476" s="33"/>
      <c r="V1476" s="9"/>
      <c r="W1476" s="13"/>
      <c r="X1476" s="10"/>
      <c r="Y1476" s="4"/>
      <c r="Z1476" s="4"/>
      <c r="AA1476" s="4"/>
      <c r="AB1476" s="4"/>
      <c r="AC1476" s="3"/>
      <c r="AD1476" s="29"/>
    </row>
    <row r="1477" spans="1:30" ht="24.95" customHeight="1" x14ac:dyDescent="0.2">
      <c r="A1477" s="23" t="str">
        <f t="shared" si="93"/>
        <v>||||||</v>
      </c>
      <c r="B1477" s="23" t="str">
        <f t="shared" si="94"/>
        <v>||||</v>
      </c>
      <c r="C1477" s="28" t="str">
        <f t="shared" si="95"/>
        <v>|</v>
      </c>
      <c r="D1477" s="10"/>
      <c r="E1477" s="10"/>
      <c r="F1477" s="36"/>
      <c r="G1477" s="10"/>
      <c r="H1477" s="10"/>
      <c r="I1477" s="36"/>
      <c r="J1477" s="10"/>
      <c r="K1477" s="10"/>
      <c r="L1477" s="10"/>
      <c r="M1477" s="11"/>
      <c r="N1477" s="10"/>
      <c r="O1477" s="11"/>
      <c r="P1477" s="9"/>
      <c r="Q1477" s="10"/>
      <c r="R1477" s="3"/>
      <c r="S1477" s="3"/>
      <c r="T1477" s="3"/>
      <c r="U1477" s="33"/>
      <c r="V1477" s="9"/>
      <c r="W1477" s="13"/>
      <c r="X1477" s="10"/>
      <c r="Y1477" s="4"/>
      <c r="Z1477" s="4"/>
      <c r="AA1477" s="4"/>
      <c r="AB1477" s="4"/>
      <c r="AC1477" s="3"/>
      <c r="AD1477" s="29"/>
    </row>
    <row r="1478" spans="1:30" ht="24.95" customHeight="1" x14ac:dyDescent="0.2">
      <c r="A1478" s="23" t="str">
        <f t="shared" si="93"/>
        <v>||||||</v>
      </c>
      <c r="B1478" s="23" t="str">
        <f t="shared" si="94"/>
        <v>||||</v>
      </c>
      <c r="C1478" s="28" t="str">
        <f t="shared" si="95"/>
        <v>|</v>
      </c>
      <c r="D1478" s="10"/>
      <c r="E1478" s="10"/>
      <c r="F1478" s="36"/>
      <c r="G1478" s="10"/>
      <c r="H1478" s="10"/>
      <c r="I1478" s="36"/>
      <c r="J1478" s="10"/>
      <c r="K1478" s="10"/>
      <c r="L1478" s="10"/>
      <c r="M1478" s="11"/>
      <c r="N1478" s="10"/>
      <c r="O1478" s="11"/>
      <c r="P1478" s="9"/>
      <c r="Q1478" s="10"/>
      <c r="R1478" s="3"/>
      <c r="S1478" s="3"/>
      <c r="T1478" s="3"/>
      <c r="U1478" s="33"/>
      <c r="V1478" s="9"/>
      <c r="W1478" s="13"/>
      <c r="X1478" s="10"/>
      <c r="Y1478" s="4"/>
      <c r="Z1478" s="4"/>
      <c r="AA1478" s="4"/>
      <c r="AB1478" s="4"/>
      <c r="AC1478" s="3"/>
      <c r="AD1478" s="29"/>
    </row>
    <row r="1479" spans="1:30" ht="24.95" customHeight="1" x14ac:dyDescent="0.2">
      <c r="A1479" s="23" t="str">
        <f t="shared" si="93"/>
        <v>||||||</v>
      </c>
      <c r="B1479" s="23" t="str">
        <f t="shared" si="94"/>
        <v>||||</v>
      </c>
      <c r="C1479" s="28" t="str">
        <f t="shared" si="95"/>
        <v>|</v>
      </c>
      <c r="D1479" s="10"/>
      <c r="E1479" s="10"/>
      <c r="F1479" s="36"/>
      <c r="G1479" s="10"/>
      <c r="H1479" s="10"/>
      <c r="I1479" s="36"/>
      <c r="J1479" s="10"/>
      <c r="K1479" s="10"/>
      <c r="L1479" s="10"/>
      <c r="M1479" s="11"/>
      <c r="N1479" s="10"/>
      <c r="O1479" s="11"/>
      <c r="P1479" s="9"/>
      <c r="Q1479" s="10"/>
      <c r="R1479" s="3"/>
      <c r="S1479" s="3"/>
      <c r="T1479" s="3"/>
      <c r="U1479" s="33"/>
      <c r="V1479" s="9"/>
      <c r="W1479" s="13"/>
      <c r="X1479" s="10"/>
      <c r="Y1479" s="4"/>
      <c r="Z1479" s="4"/>
      <c r="AA1479" s="4"/>
      <c r="AB1479" s="4"/>
      <c r="AC1479" s="3"/>
      <c r="AD1479" s="29"/>
    </row>
    <row r="1480" spans="1:30" ht="24.95" customHeight="1" x14ac:dyDescent="0.2">
      <c r="A1480" s="23" t="str">
        <f t="shared" si="93"/>
        <v>||||||</v>
      </c>
      <c r="B1480" s="23" t="str">
        <f t="shared" si="94"/>
        <v>||||</v>
      </c>
      <c r="C1480" s="28" t="str">
        <f t="shared" si="95"/>
        <v>|</v>
      </c>
      <c r="D1480" s="10"/>
      <c r="E1480" s="10"/>
      <c r="F1480" s="36"/>
      <c r="G1480" s="10"/>
      <c r="H1480" s="10"/>
      <c r="I1480" s="36"/>
      <c r="J1480" s="10"/>
      <c r="K1480" s="10"/>
      <c r="L1480" s="10"/>
      <c r="M1480" s="11"/>
      <c r="N1480" s="10"/>
      <c r="O1480" s="11"/>
      <c r="P1480" s="9"/>
      <c r="Q1480" s="10"/>
      <c r="R1480" s="3"/>
      <c r="S1480" s="3"/>
      <c r="T1480" s="3"/>
      <c r="U1480" s="33"/>
      <c r="V1480" s="9"/>
      <c r="W1480" s="13"/>
      <c r="X1480" s="10"/>
      <c r="Y1480" s="4"/>
      <c r="Z1480" s="4"/>
      <c r="AA1480" s="4"/>
      <c r="AB1480" s="4"/>
      <c r="AC1480" s="3"/>
      <c r="AD1480" s="29"/>
    </row>
    <row r="1481" spans="1:30" ht="24.95" customHeight="1" x14ac:dyDescent="0.2">
      <c r="A1481" s="23" t="str">
        <f t="shared" si="93"/>
        <v>||||||</v>
      </c>
      <c r="B1481" s="23" t="str">
        <f t="shared" si="94"/>
        <v>||||</v>
      </c>
      <c r="C1481" s="28" t="str">
        <f t="shared" si="95"/>
        <v>|</v>
      </c>
      <c r="D1481" s="10"/>
      <c r="E1481" s="10"/>
      <c r="F1481" s="36"/>
      <c r="G1481" s="10"/>
      <c r="H1481" s="10"/>
      <c r="I1481" s="36"/>
      <c r="J1481" s="10"/>
      <c r="K1481" s="10"/>
      <c r="L1481" s="10"/>
      <c r="M1481" s="11"/>
      <c r="N1481" s="10"/>
      <c r="O1481" s="11"/>
      <c r="P1481" s="9"/>
      <c r="Q1481" s="10"/>
      <c r="R1481" s="3"/>
      <c r="S1481" s="3"/>
      <c r="T1481" s="3"/>
      <c r="U1481" s="33"/>
      <c r="V1481" s="9"/>
      <c r="W1481" s="13"/>
      <c r="X1481" s="10"/>
      <c r="Y1481" s="4"/>
      <c r="Z1481" s="4"/>
      <c r="AA1481" s="4"/>
      <c r="AB1481" s="4"/>
      <c r="AC1481" s="3"/>
      <c r="AD1481" s="29"/>
    </row>
    <row r="1482" spans="1:30" ht="24.95" customHeight="1" x14ac:dyDescent="0.2">
      <c r="A1482" s="23" t="str">
        <f t="shared" si="93"/>
        <v>||||||</v>
      </c>
      <c r="B1482" s="23" t="str">
        <f t="shared" si="94"/>
        <v>||||</v>
      </c>
      <c r="C1482" s="28" t="str">
        <f t="shared" si="95"/>
        <v>|</v>
      </c>
      <c r="D1482" s="10"/>
      <c r="E1482" s="10"/>
      <c r="F1482" s="36"/>
      <c r="G1482" s="10"/>
      <c r="H1482" s="10"/>
      <c r="I1482" s="36"/>
      <c r="J1482" s="10"/>
      <c r="K1482" s="10"/>
      <c r="L1482" s="10"/>
      <c r="M1482" s="11"/>
      <c r="N1482" s="10"/>
      <c r="O1482" s="11"/>
      <c r="P1482" s="9"/>
      <c r="Q1482" s="10"/>
      <c r="R1482" s="3"/>
      <c r="S1482" s="3"/>
      <c r="T1482" s="3"/>
      <c r="U1482" s="33"/>
      <c r="V1482" s="9"/>
      <c r="W1482" s="13"/>
      <c r="X1482" s="10"/>
      <c r="Y1482" s="4"/>
      <c r="Z1482" s="4"/>
      <c r="AA1482" s="4"/>
      <c r="AB1482" s="4"/>
      <c r="AC1482" s="3"/>
      <c r="AD1482" s="29"/>
    </row>
    <row r="1483" spans="1:30" ht="24.95" customHeight="1" x14ac:dyDescent="0.2">
      <c r="A1483" s="23" t="str">
        <f t="shared" si="93"/>
        <v>||||||</v>
      </c>
      <c r="B1483" s="23" t="str">
        <f t="shared" si="94"/>
        <v>||||</v>
      </c>
      <c r="C1483" s="28" t="str">
        <f t="shared" si="95"/>
        <v>|</v>
      </c>
      <c r="D1483" s="10"/>
      <c r="E1483" s="10"/>
      <c r="F1483" s="36"/>
      <c r="G1483" s="10"/>
      <c r="H1483" s="10"/>
      <c r="I1483" s="36"/>
      <c r="J1483" s="10"/>
      <c r="K1483" s="10"/>
      <c r="L1483" s="10"/>
      <c r="M1483" s="11"/>
      <c r="N1483" s="10"/>
      <c r="O1483" s="11"/>
      <c r="P1483" s="9"/>
      <c r="Q1483" s="10"/>
      <c r="R1483" s="3"/>
      <c r="S1483" s="3"/>
      <c r="T1483" s="3"/>
      <c r="U1483" s="33"/>
      <c r="V1483" s="9"/>
      <c r="W1483" s="13"/>
      <c r="X1483" s="10"/>
      <c r="Y1483" s="4"/>
      <c r="Z1483" s="4"/>
      <c r="AA1483" s="4"/>
      <c r="AB1483" s="4"/>
      <c r="AC1483" s="3"/>
      <c r="AD1483" s="29"/>
    </row>
    <row r="1484" spans="1:30" ht="24.95" customHeight="1" x14ac:dyDescent="0.2">
      <c r="A1484" s="23" t="str">
        <f t="shared" si="93"/>
        <v>||||||</v>
      </c>
      <c r="B1484" s="23" t="str">
        <f t="shared" si="94"/>
        <v>||||</v>
      </c>
      <c r="C1484" s="28" t="str">
        <f t="shared" si="95"/>
        <v>|</v>
      </c>
      <c r="D1484" s="10"/>
      <c r="E1484" s="10"/>
      <c r="F1484" s="36"/>
      <c r="G1484" s="10"/>
      <c r="H1484" s="10"/>
      <c r="I1484" s="36"/>
      <c r="J1484" s="10"/>
      <c r="K1484" s="10"/>
      <c r="L1484" s="10"/>
      <c r="M1484" s="11"/>
      <c r="N1484" s="10"/>
      <c r="O1484" s="11"/>
      <c r="P1484" s="9"/>
      <c r="Q1484" s="10"/>
      <c r="R1484" s="3"/>
      <c r="S1484" s="3"/>
      <c r="T1484" s="3"/>
      <c r="U1484" s="33"/>
      <c r="V1484" s="9"/>
      <c r="W1484" s="13"/>
      <c r="X1484" s="10"/>
      <c r="Y1484" s="4"/>
      <c r="Z1484" s="4"/>
      <c r="AA1484" s="4"/>
      <c r="AB1484" s="4"/>
      <c r="AC1484" s="3"/>
      <c r="AD1484" s="29"/>
    </row>
    <row r="1485" spans="1:30" ht="24.95" customHeight="1" x14ac:dyDescent="0.2">
      <c r="A1485" s="23" t="str">
        <f t="shared" si="93"/>
        <v>||||||</v>
      </c>
      <c r="B1485" s="23" t="str">
        <f t="shared" si="94"/>
        <v>||||</v>
      </c>
      <c r="C1485" s="28" t="str">
        <f t="shared" si="95"/>
        <v>|</v>
      </c>
      <c r="D1485" s="10"/>
      <c r="E1485" s="10"/>
      <c r="F1485" s="36"/>
      <c r="G1485" s="10"/>
      <c r="H1485" s="10"/>
      <c r="I1485" s="36"/>
      <c r="J1485" s="10"/>
      <c r="K1485" s="10"/>
      <c r="L1485" s="10"/>
      <c r="M1485" s="11"/>
      <c r="N1485" s="10"/>
      <c r="O1485" s="11"/>
      <c r="P1485" s="9"/>
      <c r="Q1485" s="10"/>
      <c r="R1485" s="3"/>
      <c r="S1485" s="3"/>
      <c r="T1485" s="3"/>
      <c r="U1485" s="33"/>
      <c r="V1485" s="9"/>
      <c r="W1485" s="13"/>
      <c r="X1485" s="10"/>
      <c r="Y1485" s="4"/>
      <c r="Z1485" s="4"/>
      <c r="AA1485" s="4"/>
      <c r="AB1485" s="4"/>
      <c r="AC1485" s="3"/>
      <c r="AD1485" s="29"/>
    </row>
    <row r="1486" spans="1:30" ht="24.95" customHeight="1" x14ac:dyDescent="0.2">
      <c r="A1486" s="23" t="str">
        <f t="shared" si="93"/>
        <v>||||||</v>
      </c>
      <c r="B1486" s="23" t="str">
        <f t="shared" si="94"/>
        <v>||||</v>
      </c>
      <c r="C1486" s="28" t="str">
        <f t="shared" si="95"/>
        <v>|</v>
      </c>
      <c r="D1486" s="10"/>
      <c r="E1486" s="10"/>
      <c r="F1486" s="36"/>
      <c r="G1486" s="10"/>
      <c r="H1486" s="10"/>
      <c r="I1486" s="36"/>
      <c r="J1486" s="10"/>
      <c r="K1486" s="10"/>
      <c r="L1486" s="10"/>
      <c r="M1486" s="11"/>
      <c r="N1486" s="10"/>
      <c r="O1486" s="11"/>
      <c r="P1486" s="9"/>
      <c r="Q1486" s="10"/>
      <c r="R1486" s="3"/>
      <c r="S1486" s="3"/>
      <c r="T1486" s="3"/>
      <c r="U1486" s="33"/>
      <c r="V1486" s="9"/>
      <c r="W1486" s="13"/>
      <c r="X1486" s="10"/>
      <c r="Y1486" s="4"/>
      <c r="Z1486" s="4"/>
      <c r="AA1486" s="4"/>
      <c r="AB1486" s="4"/>
      <c r="AC1486" s="3"/>
      <c r="AD1486" s="29"/>
    </row>
    <row r="1487" spans="1:30" ht="24.95" customHeight="1" x14ac:dyDescent="0.2">
      <c r="A1487" s="23" t="str">
        <f t="shared" si="93"/>
        <v>||||||</v>
      </c>
      <c r="B1487" s="23" t="str">
        <f t="shared" si="94"/>
        <v>||||</v>
      </c>
      <c r="C1487" s="28" t="str">
        <f t="shared" si="95"/>
        <v>|</v>
      </c>
      <c r="D1487" s="10"/>
      <c r="E1487" s="10"/>
      <c r="F1487" s="36"/>
      <c r="G1487" s="10"/>
      <c r="H1487" s="10"/>
      <c r="I1487" s="36"/>
      <c r="J1487" s="10"/>
      <c r="K1487" s="10"/>
      <c r="L1487" s="10"/>
      <c r="M1487" s="11"/>
      <c r="N1487" s="10"/>
      <c r="O1487" s="11"/>
      <c r="P1487" s="9"/>
      <c r="Q1487" s="10"/>
      <c r="R1487" s="3"/>
      <c r="S1487" s="3"/>
      <c r="T1487" s="3"/>
      <c r="U1487" s="33"/>
      <c r="V1487" s="9"/>
      <c r="W1487" s="13"/>
      <c r="X1487" s="10"/>
      <c r="Y1487" s="4"/>
      <c r="Z1487" s="4"/>
      <c r="AA1487" s="4"/>
      <c r="AB1487" s="4"/>
      <c r="AC1487" s="3"/>
      <c r="AD1487" s="29"/>
    </row>
    <row r="1488" spans="1:30" ht="24.95" customHeight="1" x14ac:dyDescent="0.2">
      <c r="A1488" s="23" t="str">
        <f t="shared" si="93"/>
        <v>||||||</v>
      </c>
      <c r="B1488" s="23" t="str">
        <f t="shared" si="94"/>
        <v>||||</v>
      </c>
      <c r="C1488" s="28" t="str">
        <f t="shared" si="95"/>
        <v>|</v>
      </c>
      <c r="D1488" s="10"/>
      <c r="E1488" s="10"/>
      <c r="F1488" s="36"/>
      <c r="G1488" s="10"/>
      <c r="H1488" s="10"/>
      <c r="I1488" s="36"/>
      <c r="J1488" s="10"/>
      <c r="K1488" s="10"/>
      <c r="L1488" s="10"/>
      <c r="M1488" s="11"/>
      <c r="N1488" s="10"/>
      <c r="O1488" s="11"/>
      <c r="P1488" s="9"/>
      <c r="Q1488" s="10"/>
      <c r="R1488" s="3"/>
      <c r="S1488" s="3"/>
      <c r="T1488" s="3"/>
      <c r="U1488" s="33"/>
      <c r="V1488" s="9"/>
      <c r="W1488" s="13"/>
      <c r="X1488" s="10"/>
      <c r="Y1488" s="4"/>
      <c r="Z1488" s="4"/>
      <c r="AA1488" s="4"/>
      <c r="AB1488" s="4"/>
      <c r="AC1488" s="3"/>
      <c r="AD1488" s="29"/>
    </row>
    <row r="1489" spans="1:30" ht="24.95" customHeight="1" x14ac:dyDescent="0.2">
      <c r="A1489" s="23" t="str">
        <f t="shared" si="93"/>
        <v>||||||</v>
      </c>
      <c r="B1489" s="23" t="str">
        <f t="shared" si="94"/>
        <v>||||</v>
      </c>
      <c r="C1489" s="28" t="str">
        <f t="shared" si="95"/>
        <v>|</v>
      </c>
      <c r="D1489" s="10"/>
      <c r="E1489" s="10"/>
      <c r="F1489" s="36"/>
      <c r="G1489" s="10"/>
      <c r="H1489" s="10"/>
      <c r="I1489" s="36"/>
      <c r="J1489" s="10"/>
      <c r="K1489" s="10"/>
      <c r="L1489" s="10"/>
      <c r="M1489" s="11"/>
      <c r="N1489" s="10"/>
      <c r="O1489" s="11"/>
      <c r="P1489" s="9"/>
      <c r="Q1489" s="10"/>
      <c r="R1489" s="3"/>
      <c r="S1489" s="3"/>
      <c r="T1489" s="3"/>
      <c r="U1489" s="33"/>
      <c r="V1489" s="9"/>
      <c r="W1489" s="13"/>
      <c r="X1489" s="10"/>
      <c r="Y1489" s="4"/>
      <c r="Z1489" s="4"/>
      <c r="AA1489" s="4"/>
      <c r="AB1489" s="4"/>
      <c r="AC1489" s="3"/>
      <c r="AD1489" s="29"/>
    </row>
    <row r="1490" spans="1:30" ht="24.95" customHeight="1" x14ac:dyDescent="0.2">
      <c r="A1490" s="23" t="str">
        <f t="shared" si="93"/>
        <v>||||||</v>
      </c>
      <c r="B1490" s="23" t="str">
        <f t="shared" si="94"/>
        <v>||||</v>
      </c>
      <c r="C1490" s="28" t="str">
        <f t="shared" si="95"/>
        <v>|</v>
      </c>
      <c r="D1490" s="10"/>
      <c r="E1490" s="10"/>
      <c r="F1490" s="36"/>
      <c r="G1490" s="10"/>
      <c r="H1490" s="10"/>
      <c r="I1490" s="36"/>
      <c r="J1490" s="10"/>
      <c r="K1490" s="10"/>
      <c r="L1490" s="10"/>
      <c r="M1490" s="11"/>
      <c r="N1490" s="10"/>
      <c r="O1490" s="11"/>
      <c r="P1490" s="9"/>
      <c r="Q1490" s="10"/>
      <c r="R1490" s="3"/>
      <c r="S1490" s="3"/>
      <c r="T1490" s="3"/>
      <c r="U1490" s="33"/>
      <c r="V1490" s="9"/>
      <c r="W1490" s="13"/>
      <c r="X1490" s="10"/>
      <c r="Y1490" s="4"/>
      <c r="Z1490" s="4"/>
      <c r="AA1490" s="4"/>
      <c r="AB1490" s="4"/>
      <c r="AC1490" s="3"/>
      <c r="AD1490" s="29"/>
    </row>
    <row r="1491" spans="1:30" ht="24.95" customHeight="1" x14ac:dyDescent="0.2">
      <c r="A1491" s="23" t="str">
        <f t="shared" si="93"/>
        <v>||||||</v>
      </c>
      <c r="B1491" s="23" t="str">
        <f t="shared" si="94"/>
        <v>||||</v>
      </c>
      <c r="C1491" s="28" t="str">
        <f t="shared" si="95"/>
        <v>|</v>
      </c>
      <c r="D1491" s="10"/>
      <c r="E1491" s="10"/>
      <c r="F1491" s="36"/>
      <c r="G1491" s="10"/>
      <c r="H1491" s="10"/>
      <c r="I1491" s="36"/>
      <c r="J1491" s="10"/>
      <c r="K1491" s="10"/>
      <c r="L1491" s="10"/>
      <c r="M1491" s="11"/>
      <c r="N1491" s="10"/>
      <c r="O1491" s="11"/>
      <c r="P1491" s="9"/>
      <c r="Q1491" s="10"/>
      <c r="R1491" s="3"/>
      <c r="S1491" s="3"/>
      <c r="T1491" s="3"/>
      <c r="U1491" s="33"/>
      <c r="V1491" s="9"/>
      <c r="W1491" s="13"/>
      <c r="X1491" s="10"/>
      <c r="Y1491" s="4"/>
      <c r="Z1491" s="4"/>
      <c r="AA1491" s="4"/>
      <c r="AB1491" s="4"/>
      <c r="AC1491" s="3"/>
      <c r="AD1491" s="29"/>
    </row>
    <row r="1492" spans="1:30" ht="24.95" customHeight="1" x14ac:dyDescent="0.2">
      <c r="A1492" s="23" t="str">
        <f t="shared" si="93"/>
        <v>||||||</v>
      </c>
      <c r="B1492" s="23" t="str">
        <f t="shared" si="94"/>
        <v>||||</v>
      </c>
      <c r="C1492" s="28" t="str">
        <f t="shared" si="95"/>
        <v>|</v>
      </c>
      <c r="D1492" s="10"/>
      <c r="E1492" s="10"/>
      <c r="F1492" s="36"/>
      <c r="G1492" s="10"/>
      <c r="H1492" s="10"/>
      <c r="I1492" s="36"/>
      <c r="J1492" s="10"/>
      <c r="K1492" s="10"/>
      <c r="L1492" s="10"/>
      <c r="M1492" s="11"/>
      <c r="N1492" s="10"/>
      <c r="O1492" s="11"/>
      <c r="P1492" s="9"/>
      <c r="Q1492" s="10"/>
      <c r="R1492" s="3"/>
      <c r="S1492" s="3"/>
      <c r="T1492" s="3"/>
      <c r="U1492" s="33"/>
      <c r="V1492" s="9"/>
      <c r="W1492" s="13"/>
      <c r="X1492" s="10"/>
      <c r="Y1492" s="4"/>
      <c r="Z1492" s="4"/>
      <c r="AA1492" s="4"/>
      <c r="AB1492" s="4"/>
      <c r="AC1492" s="3"/>
      <c r="AD1492" s="29"/>
    </row>
    <row r="1493" spans="1:30" ht="24.95" customHeight="1" x14ac:dyDescent="0.2">
      <c r="A1493" s="23" t="str">
        <f t="shared" si="93"/>
        <v>||||||</v>
      </c>
      <c r="B1493" s="23" t="str">
        <f t="shared" si="94"/>
        <v>||||</v>
      </c>
      <c r="C1493" s="28" t="str">
        <f t="shared" si="95"/>
        <v>|</v>
      </c>
      <c r="D1493" s="10"/>
      <c r="E1493" s="10"/>
      <c r="F1493" s="36"/>
      <c r="G1493" s="10"/>
      <c r="H1493" s="10"/>
      <c r="I1493" s="36"/>
      <c r="J1493" s="10"/>
      <c r="K1493" s="10"/>
      <c r="L1493" s="10"/>
      <c r="M1493" s="11"/>
      <c r="N1493" s="10"/>
      <c r="O1493" s="11"/>
      <c r="P1493" s="9"/>
      <c r="Q1493" s="10"/>
      <c r="R1493" s="3"/>
      <c r="S1493" s="3"/>
      <c r="T1493" s="3"/>
      <c r="U1493" s="33"/>
      <c r="V1493" s="9"/>
      <c r="W1493" s="13"/>
      <c r="X1493" s="10"/>
      <c r="Y1493" s="4"/>
      <c r="Z1493" s="4"/>
      <c r="AA1493" s="4"/>
      <c r="AB1493" s="4"/>
      <c r="AC1493" s="3"/>
      <c r="AD1493" s="29"/>
    </row>
    <row r="1494" spans="1:30" ht="24.95" customHeight="1" x14ac:dyDescent="0.2">
      <c r="A1494" s="23" t="str">
        <f t="shared" si="93"/>
        <v>||||||</v>
      </c>
      <c r="B1494" s="23" t="str">
        <f t="shared" si="94"/>
        <v>||||</v>
      </c>
      <c r="C1494" s="28" t="str">
        <f t="shared" si="95"/>
        <v>|</v>
      </c>
      <c r="D1494" s="10"/>
      <c r="E1494" s="10"/>
      <c r="F1494" s="36"/>
      <c r="G1494" s="10"/>
      <c r="H1494" s="10"/>
      <c r="I1494" s="36"/>
      <c r="J1494" s="10"/>
      <c r="K1494" s="10"/>
      <c r="L1494" s="10"/>
      <c r="M1494" s="11"/>
      <c r="N1494" s="10"/>
      <c r="O1494" s="11"/>
      <c r="P1494" s="9"/>
      <c r="Q1494" s="10"/>
      <c r="R1494" s="3"/>
      <c r="S1494" s="3"/>
      <c r="T1494" s="3"/>
      <c r="U1494" s="33"/>
      <c r="V1494" s="9"/>
      <c r="W1494" s="13"/>
      <c r="X1494" s="10"/>
      <c r="Y1494" s="4"/>
      <c r="Z1494" s="4"/>
      <c r="AA1494" s="4"/>
      <c r="AB1494" s="4"/>
      <c r="AC1494" s="3"/>
      <c r="AD1494" s="29"/>
    </row>
    <row r="1495" spans="1:30" ht="24.95" customHeight="1" x14ac:dyDescent="0.2">
      <c r="A1495" s="23" t="str">
        <f t="shared" si="93"/>
        <v>||||||</v>
      </c>
      <c r="B1495" s="23" t="str">
        <f t="shared" si="94"/>
        <v>||||</v>
      </c>
      <c r="C1495" s="28" t="str">
        <f t="shared" si="95"/>
        <v>|</v>
      </c>
      <c r="D1495" s="10"/>
      <c r="E1495" s="10"/>
      <c r="F1495" s="36"/>
      <c r="G1495" s="10"/>
      <c r="H1495" s="10"/>
      <c r="I1495" s="36"/>
      <c r="J1495" s="10"/>
      <c r="K1495" s="10"/>
      <c r="L1495" s="10"/>
      <c r="M1495" s="11"/>
      <c r="N1495" s="10"/>
      <c r="O1495" s="11"/>
      <c r="P1495" s="9"/>
      <c r="Q1495" s="10"/>
      <c r="R1495" s="3"/>
      <c r="S1495" s="3"/>
      <c r="T1495" s="3"/>
      <c r="U1495" s="33"/>
      <c r="V1495" s="9"/>
      <c r="W1495" s="13"/>
      <c r="X1495" s="10"/>
      <c r="Y1495" s="4"/>
      <c r="Z1495" s="4"/>
      <c r="AA1495" s="4"/>
      <c r="AB1495" s="4"/>
      <c r="AC1495" s="3"/>
      <c r="AD1495" s="29"/>
    </row>
    <row r="1496" spans="1:30" ht="24.95" customHeight="1" x14ac:dyDescent="0.2">
      <c r="A1496" s="23" t="str">
        <f t="shared" si="93"/>
        <v>||||||</v>
      </c>
      <c r="B1496" s="23" t="str">
        <f t="shared" si="94"/>
        <v>||||</v>
      </c>
      <c r="C1496" s="28" t="str">
        <f t="shared" si="95"/>
        <v>|</v>
      </c>
      <c r="D1496" s="10"/>
      <c r="E1496" s="10"/>
      <c r="F1496" s="36"/>
      <c r="G1496" s="10"/>
      <c r="H1496" s="10"/>
      <c r="I1496" s="36"/>
      <c r="J1496" s="10"/>
      <c r="K1496" s="10"/>
      <c r="L1496" s="10"/>
      <c r="M1496" s="11"/>
      <c r="N1496" s="10"/>
      <c r="O1496" s="11"/>
      <c r="P1496" s="9"/>
      <c r="Q1496" s="10"/>
      <c r="R1496" s="3"/>
      <c r="S1496" s="3"/>
      <c r="T1496" s="3"/>
      <c r="U1496" s="33"/>
      <c r="V1496" s="9"/>
      <c r="W1496" s="13"/>
      <c r="X1496" s="10"/>
      <c r="Y1496" s="4"/>
      <c r="Z1496" s="4"/>
      <c r="AA1496" s="4"/>
      <c r="AB1496" s="4"/>
      <c r="AC1496" s="3"/>
      <c r="AD1496" s="29"/>
    </row>
    <row r="1497" spans="1:30" ht="24.95" customHeight="1" x14ac:dyDescent="0.2">
      <c r="A1497" s="23" t="str">
        <f t="shared" si="93"/>
        <v>||||||</v>
      </c>
      <c r="B1497" s="23" t="str">
        <f t="shared" si="94"/>
        <v>||||</v>
      </c>
      <c r="C1497" s="28" t="str">
        <f t="shared" si="95"/>
        <v>|</v>
      </c>
      <c r="D1497" s="10"/>
      <c r="E1497" s="10"/>
      <c r="F1497" s="36"/>
      <c r="G1497" s="10"/>
      <c r="H1497" s="10"/>
      <c r="I1497" s="36"/>
      <c r="J1497" s="10"/>
      <c r="K1497" s="10"/>
      <c r="L1497" s="10"/>
      <c r="M1497" s="11"/>
      <c r="N1497" s="10"/>
      <c r="O1497" s="11"/>
      <c r="P1497" s="9"/>
      <c r="Q1497" s="10"/>
      <c r="R1497" s="3"/>
      <c r="S1497" s="3"/>
      <c r="T1497" s="3"/>
      <c r="U1497" s="33"/>
      <c r="V1497" s="9"/>
      <c r="W1497" s="13"/>
      <c r="X1497" s="10"/>
      <c r="Y1497" s="4"/>
      <c r="Z1497" s="4"/>
      <c r="AA1497" s="4"/>
      <c r="AB1497" s="4"/>
      <c r="AC1497" s="3"/>
      <c r="AD1497" s="29"/>
    </row>
    <row r="1498" spans="1:30" ht="24.95" customHeight="1" x14ac:dyDescent="0.2">
      <c r="A1498" s="23" t="str">
        <f t="shared" si="93"/>
        <v>||||||</v>
      </c>
      <c r="B1498" s="23" t="str">
        <f t="shared" si="94"/>
        <v>||||</v>
      </c>
      <c r="C1498" s="28" t="str">
        <f t="shared" si="95"/>
        <v>|</v>
      </c>
      <c r="D1498" s="10"/>
      <c r="E1498" s="10"/>
      <c r="F1498" s="36"/>
      <c r="G1498" s="10"/>
      <c r="H1498" s="10"/>
      <c r="I1498" s="36"/>
      <c r="J1498" s="10"/>
      <c r="K1498" s="10"/>
      <c r="L1498" s="10"/>
      <c r="M1498" s="11"/>
      <c r="N1498" s="10"/>
      <c r="O1498" s="11"/>
      <c r="P1498" s="9"/>
      <c r="Q1498" s="10"/>
      <c r="R1498" s="3"/>
      <c r="S1498" s="3"/>
      <c r="T1498" s="3"/>
      <c r="U1498" s="33"/>
      <c r="V1498" s="9"/>
      <c r="W1498" s="13"/>
      <c r="X1498" s="10"/>
      <c r="Y1498" s="4"/>
      <c r="Z1498" s="4"/>
      <c r="AA1498" s="4"/>
      <c r="AB1498" s="4"/>
      <c r="AC1498" s="3"/>
      <c r="AD1498" s="29"/>
    </row>
    <row r="1499" spans="1:30" ht="24.95" customHeight="1" x14ac:dyDescent="0.2">
      <c r="A1499" s="23" t="str">
        <f t="shared" si="93"/>
        <v>||||||</v>
      </c>
      <c r="B1499" s="23" t="str">
        <f t="shared" si="94"/>
        <v>||||</v>
      </c>
      <c r="C1499" s="28" t="str">
        <f t="shared" si="95"/>
        <v>|</v>
      </c>
      <c r="D1499" s="10"/>
      <c r="E1499" s="10"/>
      <c r="F1499" s="36"/>
      <c r="G1499" s="10"/>
      <c r="H1499" s="10"/>
      <c r="I1499" s="36"/>
      <c r="J1499" s="10"/>
      <c r="K1499" s="10"/>
      <c r="L1499" s="10"/>
      <c r="M1499" s="11"/>
      <c r="N1499" s="10"/>
      <c r="O1499" s="11"/>
      <c r="P1499" s="9"/>
      <c r="Q1499" s="10"/>
      <c r="R1499" s="3"/>
      <c r="S1499" s="3"/>
      <c r="T1499" s="3"/>
      <c r="U1499" s="33"/>
      <c r="V1499" s="9"/>
      <c r="W1499" s="13"/>
      <c r="X1499" s="10"/>
      <c r="Y1499" s="4"/>
      <c r="Z1499" s="4"/>
      <c r="AA1499" s="4"/>
      <c r="AB1499" s="4"/>
      <c r="AC1499" s="3"/>
      <c r="AD1499" s="29"/>
    </row>
    <row r="1500" spans="1:30" ht="24.95" customHeight="1" x14ac:dyDescent="0.2">
      <c r="A1500" s="23" t="str">
        <f t="shared" si="93"/>
        <v>||||||</v>
      </c>
      <c r="B1500" s="23" t="str">
        <f t="shared" si="94"/>
        <v>||||</v>
      </c>
      <c r="C1500" s="28" t="str">
        <f t="shared" si="95"/>
        <v>|</v>
      </c>
      <c r="D1500" s="10"/>
      <c r="E1500" s="10"/>
      <c r="F1500" s="36"/>
      <c r="G1500" s="10"/>
      <c r="H1500" s="10"/>
      <c r="I1500" s="36"/>
      <c r="J1500" s="10"/>
      <c r="K1500" s="10"/>
      <c r="L1500" s="10"/>
      <c r="M1500" s="11"/>
      <c r="N1500" s="10"/>
      <c r="O1500" s="11"/>
      <c r="P1500" s="9"/>
      <c r="Q1500" s="10"/>
      <c r="R1500" s="3"/>
      <c r="S1500" s="3"/>
      <c r="T1500" s="3"/>
      <c r="U1500" s="33"/>
      <c r="V1500" s="9"/>
      <c r="W1500" s="13"/>
      <c r="X1500" s="10"/>
      <c r="Y1500" s="4"/>
      <c r="Z1500" s="4"/>
      <c r="AA1500" s="4"/>
      <c r="AB1500" s="4"/>
      <c r="AC1500" s="3"/>
      <c r="AD1500" s="29"/>
    </row>
    <row r="1501" spans="1:30" ht="24.95" customHeight="1" x14ac:dyDescent="0.2">
      <c r="A1501" s="23" t="str">
        <f t="shared" si="93"/>
        <v>||||||</v>
      </c>
      <c r="B1501" s="23" t="str">
        <f t="shared" si="94"/>
        <v>||||</v>
      </c>
      <c r="C1501" s="28" t="str">
        <f t="shared" si="95"/>
        <v>|</v>
      </c>
      <c r="D1501" s="10"/>
      <c r="E1501" s="10"/>
      <c r="F1501" s="36"/>
      <c r="G1501" s="10"/>
      <c r="H1501" s="10"/>
      <c r="I1501" s="36"/>
      <c r="J1501" s="10"/>
      <c r="K1501" s="10"/>
      <c r="L1501" s="10"/>
      <c r="M1501" s="11"/>
      <c r="N1501" s="10"/>
      <c r="O1501" s="11"/>
      <c r="P1501" s="9"/>
      <c r="Q1501" s="10"/>
      <c r="R1501" s="3"/>
      <c r="S1501" s="3"/>
      <c r="T1501" s="3"/>
      <c r="U1501" s="33"/>
      <c r="V1501" s="9"/>
      <c r="W1501" s="13"/>
      <c r="X1501" s="10"/>
      <c r="Y1501" s="4"/>
      <c r="Z1501" s="4"/>
      <c r="AA1501" s="4"/>
      <c r="AB1501" s="4"/>
      <c r="AC1501" s="3"/>
      <c r="AD1501" s="29"/>
    </row>
    <row r="1502" spans="1:30" ht="24.95" customHeight="1" x14ac:dyDescent="0.2">
      <c r="A1502" s="23" t="str">
        <f t="shared" si="93"/>
        <v>||||||</v>
      </c>
      <c r="B1502" s="23" t="str">
        <f t="shared" si="94"/>
        <v>||||</v>
      </c>
      <c r="C1502" s="28" t="str">
        <f t="shared" si="95"/>
        <v>|</v>
      </c>
      <c r="D1502" s="10"/>
      <c r="E1502" s="10"/>
      <c r="F1502" s="36"/>
      <c r="G1502" s="10"/>
      <c r="H1502" s="10"/>
      <c r="I1502" s="36"/>
      <c r="J1502" s="10"/>
      <c r="K1502" s="10"/>
      <c r="L1502" s="10"/>
      <c r="M1502" s="11"/>
      <c r="N1502" s="10"/>
      <c r="O1502" s="11"/>
      <c r="P1502" s="9"/>
      <c r="Q1502" s="10"/>
      <c r="R1502" s="3"/>
      <c r="S1502" s="3"/>
      <c r="T1502" s="3"/>
      <c r="U1502" s="33"/>
      <c r="V1502" s="9"/>
      <c r="W1502" s="13"/>
      <c r="X1502" s="10"/>
      <c r="Y1502" s="4"/>
      <c r="Z1502" s="4"/>
      <c r="AA1502" s="4"/>
      <c r="AB1502" s="4"/>
      <c r="AC1502" s="3"/>
      <c r="AD1502" s="29"/>
    </row>
    <row r="1503" spans="1:30" ht="24.95" customHeight="1" x14ac:dyDescent="0.2">
      <c r="A1503" s="23" t="str">
        <f t="shared" si="93"/>
        <v>||||||</v>
      </c>
      <c r="B1503" s="23" t="str">
        <f t="shared" si="94"/>
        <v>||||</v>
      </c>
      <c r="C1503" s="28" t="str">
        <f t="shared" si="95"/>
        <v>|</v>
      </c>
      <c r="D1503" s="10"/>
      <c r="E1503" s="10"/>
      <c r="F1503" s="36"/>
      <c r="G1503" s="10"/>
      <c r="H1503" s="10"/>
      <c r="I1503" s="36"/>
      <c r="J1503" s="10"/>
      <c r="K1503" s="10"/>
      <c r="L1503" s="10"/>
      <c r="M1503" s="11"/>
      <c r="N1503" s="10"/>
      <c r="O1503" s="11"/>
      <c r="P1503" s="9"/>
      <c r="Q1503" s="10"/>
      <c r="R1503" s="3"/>
      <c r="S1503" s="3"/>
      <c r="T1503" s="3"/>
      <c r="U1503" s="33"/>
      <c r="V1503" s="9"/>
      <c r="W1503" s="13"/>
      <c r="X1503" s="10"/>
      <c r="Y1503" s="4"/>
      <c r="Z1503" s="4"/>
      <c r="AA1503" s="4"/>
      <c r="AB1503" s="4"/>
      <c r="AC1503" s="3"/>
      <c r="AD1503" s="29"/>
    </row>
    <row r="1504" spans="1:30" ht="24.95" customHeight="1" x14ac:dyDescent="0.2">
      <c r="A1504" s="23" t="str">
        <f t="shared" si="93"/>
        <v>||||||</v>
      </c>
      <c r="B1504" s="23" t="str">
        <f t="shared" si="94"/>
        <v>||||</v>
      </c>
      <c r="C1504" s="28" t="str">
        <f t="shared" si="95"/>
        <v>|</v>
      </c>
      <c r="D1504" s="10"/>
      <c r="E1504" s="10"/>
      <c r="F1504" s="36"/>
      <c r="G1504" s="10"/>
      <c r="H1504" s="10"/>
      <c r="I1504" s="36"/>
      <c r="J1504" s="10"/>
      <c r="K1504" s="10"/>
      <c r="L1504" s="10"/>
      <c r="M1504" s="11"/>
      <c r="N1504" s="10"/>
      <c r="O1504" s="11"/>
      <c r="P1504" s="9"/>
      <c r="Q1504" s="10"/>
      <c r="R1504" s="3"/>
      <c r="S1504" s="3"/>
      <c r="T1504" s="3"/>
      <c r="U1504" s="33"/>
      <c r="V1504" s="9"/>
      <c r="W1504" s="13"/>
      <c r="X1504" s="10"/>
      <c r="Y1504" s="4"/>
      <c r="Z1504" s="4"/>
      <c r="AA1504" s="4"/>
      <c r="AB1504" s="4"/>
      <c r="AC1504" s="3"/>
      <c r="AD1504" s="29"/>
    </row>
    <row r="1505" spans="1:30" ht="24.95" customHeight="1" x14ac:dyDescent="0.2">
      <c r="A1505" s="23" t="str">
        <f t="shared" si="93"/>
        <v>||||||</v>
      </c>
      <c r="B1505" s="23" t="str">
        <f t="shared" si="94"/>
        <v>||||</v>
      </c>
      <c r="C1505" s="28" t="str">
        <f t="shared" si="95"/>
        <v>|</v>
      </c>
      <c r="D1505" s="10"/>
      <c r="E1505" s="10"/>
      <c r="F1505" s="36"/>
      <c r="G1505" s="10"/>
      <c r="H1505" s="10"/>
      <c r="I1505" s="36"/>
      <c r="J1505" s="10"/>
      <c r="K1505" s="10"/>
      <c r="L1505" s="10"/>
      <c r="M1505" s="11"/>
      <c r="N1505" s="10"/>
      <c r="O1505" s="11"/>
      <c r="P1505" s="9"/>
      <c r="Q1505" s="10"/>
      <c r="R1505" s="3"/>
      <c r="S1505" s="3"/>
      <c r="T1505" s="3"/>
      <c r="U1505" s="33"/>
      <c r="V1505" s="9"/>
      <c r="W1505" s="13"/>
      <c r="X1505" s="10"/>
      <c r="Y1505" s="4"/>
      <c r="Z1505" s="4"/>
      <c r="AA1505" s="4"/>
      <c r="AB1505" s="4"/>
      <c r="AC1505" s="3"/>
      <c r="AD1505" s="29"/>
    </row>
    <row r="1506" spans="1:30" ht="24.95" customHeight="1" x14ac:dyDescent="0.2">
      <c r="A1506" s="23" t="str">
        <f t="shared" si="93"/>
        <v>||||||</v>
      </c>
      <c r="B1506" s="23" t="str">
        <f t="shared" si="94"/>
        <v>||||</v>
      </c>
      <c r="C1506" s="28" t="str">
        <f t="shared" si="95"/>
        <v>|</v>
      </c>
      <c r="D1506" s="10"/>
      <c r="E1506" s="10"/>
      <c r="F1506" s="36"/>
      <c r="G1506" s="10"/>
      <c r="H1506" s="10"/>
      <c r="I1506" s="36"/>
      <c r="J1506" s="10"/>
      <c r="K1506" s="10"/>
      <c r="L1506" s="10"/>
      <c r="M1506" s="11"/>
      <c r="N1506" s="10"/>
      <c r="O1506" s="11"/>
      <c r="P1506" s="9"/>
      <c r="Q1506" s="10"/>
      <c r="R1506" s="3"/>
      <c r="S1506" s="3"/>
      <c r="T1506" s="3"/>
      <c r="U1506" s="33"/>
      <c r="V1506" s="9"/>
      <c r="W1506" s="13"/>
      <c r="X1506" s="10"/>
      <c r="Y1506" s="4"/>
      <c r="Z1506" s="4"/>
      <c r="AA1506" s="4"/>
      <c r="AB1506" s="4"/>
      <c r="AC1506" s="3"/>
      <c r="AD1506" s="29"/>
    </row>
    <row r="1507" spans="1:30" ht="24.95" customHeight="1" x14ac:dyDescent="0.2">
      <c r="A1507" s="23" t="str">
        <f t="shared" si="93"/>
        <v>||||||</v>
      </c>
      <c r="B1507" s="23" t="str">
        <f t="shared" si="94"/>
        <v>||||</v>
      </c>
      <c r="C1507" s="28" t="str">
        <f t="shared" si="95"/>
        <v>|</v>
      </c>
      <c r="D1507" s="10"/>
      <c r="E1507" s="10"/>
      <c r="F1507" s="36"/>
      <c r="G1507" s="10"/>
      <c r="H1507" s="10"/>
      <c r="I1507" s="36"/>
      <c r="J1507" s="10"/>
      <c r="K1507" s="10"/>
      <c r="L1507" s="10"/>
      <c r="M1507" s="11"/>
      <c r="N1507" s="10"/>
      <c r="O1507" s="11"/>
      <c r="P1507" s="9"/>
      <c r="Q1507" s="10"/>
      <c r="R1507" s="3"/>
      <c r="S1507" s="3"/>
      <c r="T1507" s="3"/>
      <c r="U1507" s="33"/>
      <c r="V1507" s="9"/>
      <c r="W1507" s="13"/>
      <c r="X1507" s="10"/>
      <c r="Y1507" s="4"/>
      <c r="Z1507" s="4"/>
      <c r="AA1507" s="4"/>
      <c r="AB1507" s="4"/>
      <c r="AC1507" s="3"/>
      <c r="AD1507" s="29"/>
    </row>
    <row r="1508" spans="1:30" ht="24.95" customHeight="1" x14ac:dyDescent="0.2">
      <c r="A1508" s="23" t="str">
        <f t="shared" si="93"/>
        <v>||||||</v>
      </c>
      <c r="B1508" s="23" t="str">
        <f t="shared" si="94"/>
        <v>||||</v>
      </c>
      <c r="C1508" s="28" t="str">
        <f t="shared" si="95"/>
        <v>|</v>
      </c>
      <c r="D1508" s="10"/>
      <c r="E1508" s="10"/>
      <c r="F1508" s="36"/>
      <c r="G1508" s="10"/>
      <c r="H1508" s="10"/>
      <c r="I1508" s="36"/>
      <c r="J1508" s="10"/>
      <c r="K1508" s="10"/>
      <c r="L1508" s="10"/>
      <c r="M1508" s="11"/>
      <c r="N1508" s="10"/>
      <c r="O1508" s="11"/>
      <c r="P1508" s="9"/>
      <c r="Q1508" s="10"/>
      <c r="R1508" s="3"/>
      <c r="S1508" s="3"/>
      <c r="T1508" s="3"/>
      <c r="U1508" s="33"/>
      <c r="V1508" s="9"/>
      <c r="W1508" s="13"/>
      <c r="X1508" s="10"/>
      <c r="Y1508" s="4"/>
      <c r="Z1508" s="4"/>
      <c r="AA1508" s="4"/>
      <c r="AB1508" s="4"/>
      <c r="AC1508" s="3"/>
      <c r="AD1508" s="29"/>
    </row>
    <row r="1509" spans="1:30" ht="24.95" customHeight="1" x14ac:dyDescent="0.2">
      <c r="A1509" s="23" t="str">
        <f t="shared" si="93"/>
        <v>||||||</v>
      </c>
      <c r="B1509" s="23" t="str">
        <f t="shared" si="94"/>
        <v>||||</v>
      </c>
      <c r="C1509" s="28" t="str">
        <f t="shared" si="95"/>
        <v>|</v>
      </c>
      <c r="D1509" s="10"/>
      <c r="E1509" s="10"/>
      <c r="F1509" s="36"/>
      <c r="G1509" s="10"/>
      <c r="H1509" s="10"/>
      <c r="I1509" s="36"/>
      <c r="J1509" s="10"/>
      <c r="K1509" s="10"/>
      <c r="L1509" s="10"/>
      <c r="M1509" s="11"/>
      <c r="N1509" s="10"/>
      <c r="O1509" s="11"/>
      <c r="P1509" s="9"/>
      <c r="Q1509" s="10"/>
      <c r="R1509" s="3"/>
      <c r="S1509" s="3"/>
      <c r="T1509" s="3"/>
      <c r="U1509" s="33"/>
      <c r="V1509" s="9"/>
      <c r="W1509" s="13"/>
      <c r="X1509" s="10"/>
      <c r="Y1509" s="4"/>
      <c r="Z1509" s="4"/>
      <c r="AA1509" s="4"/>
      <c r="AB1509" s="4"/>
      <c r="AC1509" s="3"/>
      <c r="AD1509" s="29"/>
    </row>
    <row r="1510" spans="1:30" ht="24.95" customHeight="1" x14ac:dyDescent="0.2">
      <c r="A1510" s="23" t="str">
        <f t="shared" si="93"/>
        <v>||||||</v>
      </c>
      <c r="B1510" s="23" t="str">
        <f t="shared" si="94"/>
        <v>||||</v>
      </c>
      <c r="C1510" s="28" t="str">
        <f t="shared" si="95"/>
        <v>|</v>
      </c>
      <c r="D1510" s="10"/>
      <c r="E1510" s="10"/>
      <c r="F1510" s="36"/>
      <c r="G1510" s="10"/>
      <c r="H1510" s="10"/>
      <c r="I1510" s="36"/>
      <c r="J1510" s="10"/>
      <c r="K1510" s="10"/>
      <c r="L1510" s="10"/>
      <c r="M1510" s="11"/>
      <c r="N1510" s="10"/>
      <c r="O1510" s="11"/>
      <c r="P1510" s="9"/>
      <c r="Q1510" s="10"/>
      <c r="R1510" s="3"/>
      <c r="S1510" s="3"/>
      <c r="T1510" s="3"/>
      <c r="U1510" s="33"/>
      <c r="V1510" s="9"/>
      <c r="W1510" s="13"/>
      <c r="X1510" s="10"/>
      <c r="Y1510" s="4"/>
      <c r="Z1510" s="4"/>
      <c r="AA1510" s="4"/>
      <c r="AB1510" s="4"/>
      <c r="AC1510" s="3"/>
      <c r="AD1510" s="29"/>
    </row>
    <row r="1511" spans="1:30" ht="24.95" customHeight="1" x14ac:dyDescent="0.2">
      <c r="A1511" s="23" t="str">
        <f t="shared" si="93"/>
        <v>||||||</v>
      </c>
      <c r="B1511" s="23" t="str">
        <f t="shared" si="94"/>
        <v>||||</v>
      </c>
      <c r="C1511" s="28" t="str">
        <f t="shared" si="95"/>
        <v>|</v>
      </c>
      <c r="D1511" s="10"/>
      <c r="E1511" s="10"/>
      <c r="F1511" s="36"/>
      <c r="G1511" s="10"/>
      <c r="H1511" s="10"/>
      <c r="I1511" s="36"/>
      <c r="J1511" s="10"/>
      <c r="K1511" s="10"/>
      <c r="L1511" s="10"/>
      <c r="M1511" s="11"/>
      <c r="N1511" s="10"/>
      <c r="O1511" s="11"/>
      <c r="P1511" s="9"/>
      <c r="Q1511" s="10"/>
      <c r="R1511" s="3"/>
      <c r="S1511" s="3"/>
      <c r="T1511" s="3"/>
      <c r="U1511" s="33"/>
      <c r="V1511" s="9"/>
      <c r="W1511" s="13"/>
      <c r="X1511" s="10"/>
      <c r="Y1511" s="4"/>
      <c r="Z1511" s="4"/>
      <c r="AA1511" s="4"/>
      <c r="AB1511" s="4"/>
      <c r="AC1511" s="3"/>
      <c r="AD1511" s="29"/>
    </row>
    <row r="1512" spans="1:30" ht="24.95" customHeight="1" x14ac:dyDescent="0.2">
      <c r="A1512" s="23" t="str">
        <f t="shared" si="93"/>
        <v>||||||</v>
      </c>
      <c r="B1512" s="23" t="str">
        <f t="shared" si="94"/>
        <v>||||</v>
      </c>
      <c r="C1512" s="28" t="str">
        <f t="shared" si="95"/>
        <v>|</v>
      </c>
      <c r="D1512" s="10"/>
      <c r="E1512" s="10"/>
      <c r="F1512" s="36"/>
      <c r="G1512" s="10"/>
      <c r="H1512" s="10"/>
      <c r="I1512" s="36"/>
      <c r="J1512" s="10"/>
      <c r="K1512" s="10"/>
      <c r="L1512" s="10"/>
      <c r="M1512" s="11"/>
      <c r="N1512" s="10"/>
      <c r="O1512" s="11"/>
      <c r="P1512" s="9"/>
      <c r="Q1512" s="10"/>
      <c r="R1512" s="3"/>
      <c r="S1512" s="3"/>
      <c r="T1512" s="3"/>
      <c r="U1512" s="33"/>
      <c r="V1512" s="9"/>
      <c r="W1512" s="13"/>
      <c r="X1512" s="10"/>
      <c r="Y1512" s="4"/>
      <c r="Z1512" s="4"/>
      <c r="AA1512" s="4"/>
      <c r="AB1512" s="4"/>
      <c r="AC1512" s="3"/>
      <c r="AD1512" s="29"/>
    </row>
    <row r="1513" spans="1:30" ht="24.95" customHeight="1" x14ac:dyDescent="0.2">
      <c r="A1513" s="23" t="str">
        <f t="shared" si="93"/>
        <v>||||||</v>
      </c>
      <c r="B1513" s="23" t="str">
        <f t="shared" si="94"/>
        <v>||||</v>
      </c>
      <c r="C1513" s="28" t="str">
        <f t="shared" si="95"/>
        <v>|</v>
      </c>
      <c r="D1513" s="10"/>
      <c r="E1513" s="10"/>
      <c r="F1513" s="36"/>
      <c r="G1513" s="10"/>
      <c r="H1513" s="10"/>
      <c r="I1513" s="36"/>
      <c r="J1513" s="10"/>
      <c r="K1513" s="10"/>
      <c r="L1513" s="10"/>
      <c r="M1513" s="11"/>
      <c r="N1513" s="10"/>
      <c r="O1513" s="11"/>
      <c r="P1513" s="9"/>
      <c r="Q1513" s="10"/>
      <c r="R1513" s="3"/>
      <c r="S1513" s="3"/>
      <c r="T1513" s="3"/>
      <c r="U1513" s="33"/>
      <c r="V1513" s="9"/>
      <c r="W1513" s="13"/>
      <c r="X1513" s="10"/>
      <c r="Y1513" s="4"/>
      <c r="Z1513" s="4"/>
      <c r="AA1513" s="4"/>
      <c r="AB1513" s="4"/>
      <c r="AC1513" s="3"/>
      <c r="AD1513" s="29"/>
    </row>
    <row r="1514" spans="1:30" ht="24.95" customHeight="1" x14ac:dyDescent="0.2">
      <c r="A1514" s="23" t="str">
        <f t="shared" si="93"/>
        <v>||||||</v>
      </c>
      <c r="B1514" s="23" t="str">
        <f t="shared" si="94"/>
        <v>||||</v>
      </c>
      <c r="C1514" s="28" t="str">
        <f t="shared" si="95"/>
        <v>|</v>
      </c>
      <c r="D1514" s="10"/>
      <c r="E1514" s="10"/>
      <c r="F1514" s="36"/>
      <c r="G1514" s="10"/>
      <c r="H1514" s="10"/>
      <c r="I1514" s="36"/>
      <c r="J1514" s="10"/>
      <c r="K1514" s="10"/>
      <c r="L1514" s="10"/>
      <c r="M1514" s="11"/>
      <c r="N1514" s="10"/>
      <c r="O1514" s="11"/>
      <c r="P1514" s="9"/>
      <c r="Q1514" s="10"/>
      <c r="R1514" s="3"/>
      <c r="S1514" s="3"/>
      <c r="T1514" s="3"/>
      <c r="U1514" s="33"/>
      <c r="V1514" s="9"/>
      <c r="W1514" s="13"/>
      <c r="X1514" s="10"/>
      <c r="Y1514" s="4"/>
      <c r="Z1514" s="4"/>
      <c r="AA1514" s="4"/>
      <c r="AB1514" s="4"/>
      <c r="AC1514" s="3"/>
      <c r="AD1514" s="29"/>
    </row>
    <row r="1515" spans="1:30" ht="24.95" customHeight="1" x14ac:dyDescent="0.2">
      <c r="A1515" s="23" t="str">
        <f t="shared" si="93"/>
        <v>||||||</v>
      </c>
      <c r="B1515" s="23" t="str">
        <f t="shared" si="94"/>
        <v>||||</v>
      </c>
      <c r="C1515" s="28" t="str">
        <f t="shared" si="95"/>
        <v>|</v>
      </c>
      <c r="D1515" s="10"/>
      <c r="E1515" s="10"/>
      <c r="F1515" s="36"/>
      <c r="G1515" s="10"/>
      <c r="H1515" s="10"/>
      <c r="I1515" s="36"/>
      <c r="J1515" s="10"/>
      <c r="K1515" s="10"/>
      <c r="L1515" s="10"/>
      <c r="M1515" s="11"/>
      <c r="N1515" s="10"/>
      <c r="O1515" s="11"/>
      <c r="P1515" s="9"/>
      <c r="Q1515" s="10"/>
      <c r="R1515" s="3"/>
      <c r="S1515" s="3"/>
      <c r="T1515" s="3"/>
      <c r="U1515" s="33"/>
      <c r="V1515" s="9"/>
      <c r="W1515" s="13"/>
      <c r="X1515" s="10"/>
      <c r="Y1515" s="4"/>
      <c r="Z1515" s="4"/>
      <c r="AA1515" s="4"/>
      <c r="AB1515" s="4"/>
      <c r="AC1515" s="3"/>
      <c r="AD1515" s="29"/>
    </row>
    <row r="1516" spans="1:30" ht="24.95" customHeight="1" x14ac:dyDescent="0.2">
      <c r="A1516" s="23" t="str">
        <f t="shared" si="93"/>
        <v>||||||</v>
      </c>
      <c r="B1516" s="23" t="str">
        <f t="shared" si="94"/>
        <v>||||</v>
      </c>
      <c r="C1516" s="28" t="str">
        <f t="shared" si="95"/>
        <v>|</v>
      </c>
      <c r="D1516" s="10"/>
      <c r="E1516" s="10"/>
      <c r="F1516" s="36"/>
      <c r="G1516" s="10"/>
      <c r="H1516" s="10"/>
      <c r="I1516" s="36"/>
      <c r="J1516" s="10"/>
      <c r="K1516" s="10"/>
      <c r="L1516" s="10"/>
      <c r="M1516" s="11"/>
      <c r="N1516" s="10"/>
      <c r="O1516" s="11"/>
      <c r="P1516" s="9"/>
      <c r="Q1516" s="10"/>
      <c r="R1516" s="3"/>
      <c r="S1516" s="3"/>
      <c r="T1516" s="3"/>
      <c r="U1516" s="33"/>
      <c r="V1516" s="9"/>
      <c r="W1516" s="13"/>
      <c r="X1516" s="10"/>
      <c r="Y1516" s="4"/>
      <c r="Z1516" s="4"/>
      <c r="AA1516" s="4"/>
      <c r="AB1516" s="4"/>
      <c r="AC1516" s="3"/>
      <c r="AD1516" s="29"/>
    </row>
    <row r="1517" spans="1:30" ht="24.95" customHeight="1" x14ac:dyDescent="0.2">
      <c r="A1517" s="23" t="str">
        <f t="shared" si="93"/>
        <v>||||||</v>
      </c>
      <c r="B1517" s="23" t="str">
        <f t="shared" si="94"/>
        <v>||||</v>
      </c>
      <c r="C1517" s="28" t="str">
        <f t="shared" si="95"/>
        <v>|</v>
      </c>
      <c r="D1517" s="10"/>
      <c r="E1517" s="10"/>
      <c r="F1517" s="36"/>
      <c r="G1517" s="10"/>
      <c r="H1517" s="10"/>
      <c r="I1517" s="36"/>
      <c r="J1517" s="10"/>
      <c r="K1517" s="10"/>
      <c r="L1517" s="10"/>
      <c r="M1517" s="11"/>
      <c r="N1517" s="10"/>
      <c r="O1517" s="11"/>
      <c r="P1517" s="9"/>
      <c r="Q1517" s="10"/>
      <c r="R1517" s="3"/>
      <c r="S1517" s="3"/>
      <c r="T1517" s="3"/>
      <c r="U1517" s="33"/>
      <c r="V1517" s="9"/>
      <c r="W1517" s="13"/>
      <c r="X1517" s="10"/>
      <c r="Y1517" s="4"/>
      <c r="Z1517" s="4"/>
      <c r="AA1517" s="4"/>
      <c r="AB1517" s="4"/>
      <c r="AC1517" s="3"/>
      <c r="AD1517" s="29"/>
    </row>
    <row r="1518" spans="1:30" ht="24.95" customHeight="1" x14ac:dyDescent="0.2">
      <c r="A1518" s="23" t="str">
        <f t="shared" si="93"/>
        <v>||||||</v>
      </c>
      <c r="B1518" s="23" t="str">
        <f t="shared" si="94"/>
        <v>||||</v>
      </c>
      <c r="C1518" s="28" t="str">
        <f t="shared" si="95"/>
        <v>|</v>
      </c>
      <c r="D1518" s="10"/>
      <c r="E1518" s="10"/>
      <c r="F1518" s="36"/>
      <c r="G1518" s="10"/>
      <c r="H1518" s="10"/>
      <c r="I1518" s="36"/>
      <c r="J1518" s="10"/>
      <c r="K1518" s="10"/>
      <c r="L1518" s="10"/>
      <c r="M1518" s="11"/>
      <c r="N1518" s="10"/>
      <c r="O1518" s="11"/>
      <c r="P1518" s="9"/>
      <c r="Q1518" s="10"/>
      <c r="R1518" s="3"/>
      <c r="S1518" s="3"/>
      <c r="T1518" s="3"/>
      <c r="U1518" s="33"/>
      <c r="V1518" s="9"/>
      <c r="W1518" s="13"/>
      <c r="X1518" s="10"/>
      <c r="Y1518" s="4"/>
      <c r="Z1518" s="4"/>
      <c r="AA1518" s="4"/>
      <c r="AB1518" s="4"/>
      <c r="AC1518" s="3"/>
      <c r="AD1518" s="29"/>
    </row>
    <row r="1519" spans="1:30" ht="24.95" customHeight="1" x14ac:dyDescent="0.2">
      <c r="A1519" s="23" t="str">
        <f t="shared" si="93"/>
        <v>||||||</v>
      </c>
      <c r="B1519" s="23" t="str">
        <f t="shared" si="94"/>
        <v>||||</v>
      </c>
      <c r="C1519" s="28" t="str">
        <f t="shared" si="95"/>
        <v>|</v>
      </c>
      <c r="D1519" s="10"/>
      <c r="E1519" s="10"/>
      <c r="F1519" s="36"/>
      <c r="G1519" s="10"/>
      <c r="H1519" s="10"/>
      <c r="I1519" s="36"/>
      <c r="J1519" s="10"/>
      <c r="K1519" s="10"/>
      <c r="L1519" s="10"/>
      <c r="M1519" s="11"/>
      <c r="N1519" s="10"/>
      <c r="O1519" s="11"/>
      <c r="P1519" s="9"/>
      <c r="Q1519" s="10"/>
      <c r="R1519" s="3"/>
      <c r="S1519" s="3"/>
      <c r="T1519" s="3"/>
      <c r="U1519" s="33"/>
      <c r="V1519" s="9"/>
      <c r="W1519" s="13"/>
      <c r="X1519" s="10"/>
      <c r="Y1519" s="4"/>
      <c r="Z1519" s="4"/>
      <c r="AA1519" s="4"/>
      <c r="AB1519" s="4"/>
      <c r="AC1519" s="3"/>
      <c r="AD1519" s="29"/>
    </row>
    <row r="1520" spans="1:30" ht="24.95" customHeight="1" x14ac:dyDescent="0.2">
      <c r="A1520" s="23" t="str">
        <f t="shared" si="93"/>
        <v>||||||</v>
      </c>
      <c r="B1520" s="23" t="str">
        <f t="shared" si="94"/>
        <v>||||</v>
      </c>
      <c r="C1520" s="28" t="str">
        <f t="shared" si="95"/>
        <v>|</v>
      </c>
      <c r="D1520" s="10"/>
      <c r="E1520" s="10"/>
      <c r="F1520" s="36"/>
      <c r="G1520" s="10"/>
      <c r="H1520" s="10"/>
      <c r="I1520" s="36"/>
      <c r="J1520" s="10"/>
      <c r="K1520" s="10"/>
      <c r="L1520" s="10"/>
      <c r="M1520" s="11"/>
      <c r="N1520" s="10"/>
      <c r="O1520" s="11"/>
      <c r="P1520" s="9"/>
      <c r="Q1520" s="10"/>
      <c r="R1520" s="3"/>
      <c r="S1520" s="3"/>
      <c r="T1520" s="3"/>
      <c r="U1520" s="33"/>
      <c r="V1520" s="9"/>
      <c r="W1520" s="13"/>
      <c r="X1520" s="10"/>
      <c r="Y1520" s="4"/>
      <c r="Z1520" s="4"/>
      <c r="AA1520" s="4"/>
      <c r="AB1520" s="4"/>
      <c r="AC1520" s="3"/>
      <c r="AD1520" s="29"/>
    </row>
    <row r="1521" spans="1:30" ht="24.95" customHeight="1" x14ac:dyDescent="0.2">
      <c r="A1521" s="23" t="str">
        <f t="shared" si="93"/>
        <v>||||||</v>
      </c>
      <c r="B1521" s="23" t="str">
        <f t="shared" si="94"/>
        <v>||||</v>
      </c>
      <c r="C1521" s="28" t="str">
        <f t="shared" si="95"/>
        <v>|</v>
      </c>
      <c r="D1521" s="10"/>
      <c r="E1521" s="10"/>
      <c r="F1521" s="36"/>
      <c r="G1521" s="10"/>
      <c r="H1521" s="10"/>
      <c r="I1521" s="36"/>
      <c r="J1521" s="10"/>
      <c r="K1521" s="10"/>
      <c r="L1521" s="10"/>
      <c r="M1521" s="11"/>
      <c r="N1521" s="10"/>
      <c r="O1521" s="11"/>
      <c r="P1521" s="9"/>
      <c r="Q1521" s="10"/>
      <c r="R1521" s="3"/>
      <c r="S1521" s="3"/>
      <c r="T1521" s="3"/>
      <c r="U1521" s="33"/>
      <c r="V1521" s="9"/>
      <c r="W1521" s="13"/>
      <c r="X1521" s="10"/>
      <c r="Y1521" s="4"/>
      <c r="Z1521" s="4"/>
      <c r="AA1521" s="4"/>
      <c r="AB1521" s="4"/>
      <c r="AC1521" s="3"/>
      <c r="AD1521" s="29"/>
    </row>
    <row r="1522" spans="1:30" ht="24.95" customHeight="1" x14ac:dyDescent="0.2">
      <c r="A1522" s="23" t="str">
        <f t="shared" si="93"/>
        <v>||||||</v>
      </c>
      <c r="B1522" s="23" t="str">
        <f t="shared" si="94"/>
        <v>||||</v>
      </c>
      <c r="C1522" s="28" t="str">
        <f t="shared" si="95"/>
        <v>|</v>
      </c>
      <c r="D1522" s="10"/>
      <c r="E1522" s="10"/>
      <c r="F1522" s="36"/>
      <c r="G1522" s="10"/>
      <c r="H1522" s="10"/>
      <c r="I1522" s="36"/>
      <c r="J1522" s="10"/>
      <c r="K1522" s="10"/>
      <c r="L1522" s="10"/>
      <c r="M1522" s="11"/>
      <c r="N1522" s="10"/>
      <c r="O1522" s="11"/>
      <c r="P1522" s="9"/>
      <c r="Q1522" s="10"/>
      <c r="R1522" s="3"/>
      <c r="S1522" s="3"/>
      <c r="T1522" s="3"/>
      <c r="U1522" s="33"/>
      <c r="V1522" s="9"/>
      <c r="W1522" s="13"/>
      <c r="X1522" s="10"/>
      <c r="Y1522" s="4"/>
      <c r="Z1522" s="4"/>
      <c r="AA1522" s="4"/>
      <c r="AB1522" s="4"/>
      <c r="AC1522" s="3"/>
      <c r="AD1522" s="29"/>
    </row>
    <row r="1523" spans="1:30" ht="24.95" customHeight="1" x14ac:dyDescent="0.2">
      <c r="A1523" s="23" t="str">
        <f t="shared" si="93"/>
        <v>||||||</v>
      </c>
      <c r="B1523" s="23" t="str">
        <f t="shared" si="94"/>
        <v>||||</v>
      </c>
      <c r="C1523" s="28" t="str">
        <f t="shared" si="95"/>
        <v>|</v>
      </c>
      <c r="D1523" s="10"/>
      <c r="E1523" s="10"/>
      <c r="F1523" s="36"/>
      <c r="G1523" s="10"/>
      <c r="H1523" s="10"/>
      <c r="I1523" s="36"/>
      <c r="J1523" s="10"/>
      <c r="K1523" s="10"/>
      <c r="L1523" s="10"/>
      <c r="M1523" s="11"/>
      <c r="N1523" s="10"/>
      <c r="O1523" s="11"/>
      <c r="P1523" s="9"/>
      <c r="Q1523" s="10"/>
      <c r="R1523" s="3"/>
      <c r="S1523" s="3"/>
      <c r="T1523" s="3"/>
      <c r="U1523" s="33"/>
      <c r="V1523" s="9"/>
      <c r="W1523" s="13"/>
      <c r="X1523" s="10"/>
      <c r="Y1523" s="4"/>
      <c r="Z1523" s="4"/>
      <c r="AA1523" s="4"/>
      <c r="AB1523" s="4"/>
      <c r="AC1523" s="3"/>
      <c r="AD1523" s="29"/>
    </row>
    <row r="1524" spans="1:30" ht="24.95" customHeight="1" x14ac:dyDescent="0.2">
      <c r="A1524" s="23" t="str">
        <f t="shared" si="93"/>
        <v>||||||</v>
      </c>
      <c r="B1524" s="23" t="str">
        <f t="shared" si="94"/>
        <v>||||</v>
      </c>
      <c r="C1524" s="28" t="str">
        <f t="shared" si="95"/>
        <v>|</v>
      </c>
      <c r="D1524" s="10"/>
      <c r="E1524" s="10"/>
      <c r="F1524" s="36"/>
      <c r="G1524" s="10"/>
      <c r="H1524" s="10"/>
      <c r="I1524" s="36"/>
      <c r="J1524" s="10"/>
      <c r="K1524" s="10"/>
      <c r="L1524" s="10"/>
      <c r="M1524" s="11"/>
      <c r="N1524" s="10"/>
      <c r="O1524" s="11"/>
      <c r="P1524" s="9"/>
      <c r="Q1524" s="10"/>
      <c r="R1524" s="3"/>
      <c r="S1524" s="3"/>
      <c r="T1524" s="3"/>
      <c r="U1524" s="33"/>
      <c r="V1524" s="9"/>
      <c r="W1524" s="13"/>
      <c r="X1524" s="10"/>
      <c r="Y1524" s="4"/>
      <c r="Z1524" s="4"/>
      <c r="AA1524" s="4"/>
      <c r="AB1524" s="4"/>
      <c r="AC1524" s="3"/>
      <c r="AD1524" s="29"/>
    </row>
    <row r="1525" spans="1:30" ht="24.95" customHeight="1" x14ac:dyDescent="0.2">
      <c r="A1525" s="23" t="str">
        <f t="shared" si="93"/>
        <v>||||||</v>
      </c>
      <c r="B1525" s="23" t="str">
        <f t="shared" si="94"/>
        <v>||||</v>
      </c>
      <c r="C1525" s="28" t="str">
        <f t="shared" si="95"/>
        <v>|</v>
      </c>
      <c r="D1525" s="10"/>
      <c r="E1525" s="10"/>
      <c r="F1525" s="36"/>
      <c r="G1525" s="10"/>
      <c r="H1525" s="10"/>
      <c r="I1525" s="36"/>
      <c r="J1525" s="10"/>
      <c r="K1525" s="10"/>
      <c r="L1525" s="10"/>
      <c r="M1525" s="11"/>
      <c r="N1525" s="10"/>
      <c r="O1525" s="11"/>
      <c r="P1525" s="9"/>
      <c r="Q1525" s="10"/>
      <c r="R1525" s="3"/>
      <c r="S1525" s="3"/>
      <c r="T1525" s="3"/>
      <c r="U1525" s="33"/>
      <c r="V1525" s="9"/>
      <c r="W1525" s="13"/>
      <c r="X1525" s="10"/>
      <c r="Y1525" s="4"/>
      <c r="Z1525" s="4"/>
      <c r="AA1525" s="4"/>
      <c r="AB1525" s="4"/>
      <c r="AC1525" s="3"/>
      <c r="AD1525" s="29"/>
    </row>
    <row r="1526" spans="1:30" ht="24.95" customHeight="1" x14ac:dyDescent="0.2">
      <c r="A1526" s="23" t="str">
        <f t="shared" si="93"/>
        <v>||||||</v>
      </c>
      <c r="B1526" s="23" t="str">
        <f t="shared" si="94"/>
        <v>||||</v>
      </c>
      <c r="C1526" s="28" t="str">
        <f t="shared" si="95"/>
        <v>|</v>
      </c>
      <c r="D1526" s="10"/>
      <c r="E1526" s="10"/>
      <c r="F1526" s="36"/>
      <c r="G1526" s="10"/>
      <c r="H1526" s="10"/>
      <c r="I1526" s="36"/>
      <c r="J1526" s="10"/>
      <c r="K1526" s="10"/>
      <c r="L1526" s="10"/>
      <c r="M1526" s="11"/>
      <c r="N1526" s="10"/>
      <c r="O1526" s="11"/>
      <c r="P1526" s="9"/>
      <c r="Q1526" s="10"/>
      <c r="R1526" s="3"/>
      <c r="S1526" s="3"/>
      <c r="T1526" s="3"/>
      <c r="U1526" s="33"/>
      <c r="V1526" s="9"/>
      <c r="W1526" s="13"/>
      <c r="X1526" s="10"/>
      <c r="Y1526" s="4"/>
      <c r="Z1526" s="4"/>
      <c r="AA1526" s="4"/>
      <c r="AB1526" s="4"/>
      <c r="AC1526" s="3"/>
      <c r="AD1526" s="29"/>
    </row>
    <row r="1527" spans="1:30" ht="24.95" customHeight="1" x14ac:dyDescent="0.2">
      <c r="A1527" s="23" t="str">
        <f t="shared" si="93"/>
        <v>||||||</v>
      </c>
      <c r="B1527" s="23" t="str">
        <f t="shared" si="94"/>
        <v>||||</v>
      </c>
      <c r="C1527" s="28" t="str">
        <f t="shared" si="95"/>
        <v>|</v>
      </c>
      <c r="D1527" s="10"/>
      <c r="E1527" s="10"/>
      <c r="F1527" s="36"/>
      <c r="G1527" s="10"/>
      <c r="H1527" s="10"/>
      <c r="I1527" s="36"/>
      <c r="J1527" s="10"/>
      <c r="K1527" s="10"/>
      <c r="L1527" s="10"/>
      <c r="M1527" s="11"/>
      <c r="N1527" s="10"/>
      <c r="O1527" s="11"/>
      <c r="P1527" s="9"/>
      <c r="Q1527" s="10"/>
      <c r="R1527" s="3"/>
      <c r="S1527" s="3"/>
      <c r="T1527" s="3"/>
      <c r="U1527" s="33"/>
      <c r="V1527" s="9"/>
      <c r="W1527" s="13"/>
      <c r="X1527" s="10"/>
      <c r="Y1527" s="4"/>
      <c r="Z1527" s="4"/>
      <c r="AA1527" s="4"/>
      <c r="AB1527" s="4"/>
      <c r="AC1527" s="3"/>
      <c r="AD1527" s="29"/>
    </row>
    <row r="1528" spans="1:30" ht="24.95" customHeight="1" x14ac:dyDescent="0.2">
      <c r="A1528" s="23" t="str">
        <f t="shared" ref="A1528:A1591" si="96">D1528&amp;"|"&amp;E1528&amp;"|"&amp;G1528&amp;"|"&amp;H1528&amp;"|"&amp;L1528&amp;"|"&amp;N1528&amp;"|"&amp;U1528</f>
        <v>||||||</v>
      </c>
      <c r="B1528" s="23" t="str">
        <f t="shared" ref="B1528:B1591" si="97">D1528&amp;"|"&amp;E1528&amp;"|"&amp;G1528&amp;"|"&amp;H1528&amp;"|"&amp;X1528</f>
        <v>||||</v>
      </c>
      <c r="C1528" s="28" t="str">
        <f t="shared" ref="C1528:C1591" si="98">E1528&amp;"|"&amp;X1528</f>
        <v>|</v>
      </c>
      <c r="D1528" s="10"/>
      <c r="E1528" s="10"/>
      <c r="F1528" s="36"/>
      <c r="G1528" s="10"/>
      <c r="H1528" s="10"/>
      <c r="I1528" s="36"/>
      <c r="J1528" s="10"/>
      <c r="K1528" s="10"/>
      <c r="L1528" s="10"/>
      <c r="M1528" s="11"/>
      <c r="N1528" s="10"/>
      <c r="O1528" s="11"/>
      <c r="P1528" s="9"/>
      <c r="Q1528" s="10"/>
      <c r="R1528" s="3"/>
      <c r="S1528" s="3"/>
      <c r="T1528" s="3"/>
      <c r="U1528" s="33"/>
      <c r="V1528" s="9"/>
      <c r="W1528" s="13"/>
      <c r="X1528" s="10"/>
      <c r="Y1528" s="4"/>
      <c r="Z1528" s="4"/>
      <c r="AA1528" s="4"/>
      <c r="AB1528" s="4"/>
      <c r="AC1528" s="3"/>
      <c r="AD1528" s="29"/>
    </row>
    <row r="1529" spans="1:30" ht="24.95" customHeight="1" x14ac:dyDescent="0.2">
      <c r="A1529" s="23" t="str">
        <f t="shared" si="96"/>
        <v>||||||</v>
      </c>
      <c r="B1529" s="23" t="str">
        <f t="shared" si="97"/>
        <v>||||</v>
      </c>
      <c r="C1529" s="28" t="str">
        <f t="shared" si="98"/>
        <v>|</v>
      </c>
      <c r="D1529" s="10"/>
      <c r="E1529" s="10"/>
      <c r="F1529" s="36"/>
      <c r="G1529" s="10"/>
      <c r="H1529" s="10"/>
      <c r="I1529" s="36"/>
      <c r="J1529" s="10"/>
      <c r="K1529" s="10"/>
      <c r="L1529" s="10"/>
      <c r="M1529" s="11"/>
      <c r="N1529" s="10"/>
      <c r="O1529" s="11"/>
      <c r="P1529" s="9"/>
      <c r="Q1529" s="10"/>
      <c r="R1529" s="3"/>
      <c r="S1529" s="3"/>
      <c r="T1529" s="3"/>
      <c r="U1529" s="33"/>
      <c r="V1529" s="9"/>
      <c r="W1529" s="13"/>
      <c r="X1529" s="10"/>
      <c r="Y1529" s="4"/>
      <c r="Z1529" s="4"/>
      <c r="AA1529" s="4"/>
      <c r="AB1529" s="4"/>
      <c r="AC1529" s="3"/>
      <c r="AD1529" s="29"/>
    </row>
    <row r="1530" spans="1:30" ht="24.95" customHeight="1" x14ac:dyDescent="0.2">
      <c r="A1530" s="23" t="str">
        <f t="shared" si="96"/>
        <v>||||||</v>
      </c>
      <c r="B1530" s="23" t="str">
        <f t="shared" si="97"/>
        <v>||||</v>
      </c>
      <c r="C1530" s="28" t="str">
        <f t="shared" si="98"/>
        <v>|</v>
      </c>
      <c r="D1530" s="10"/>
      <c r="E1530" s="10"/>
      <c r="F1530" s="36"/>
      <c r="G1530" s="10"/>
      <c r="H1530" s="10"/>
      <c r="I1530" s="36"/>
      <c r="J1530" s="10"/>
      <c r="K1530" s="10"/>
      <c r="L1530" s="10"/>
      <c r="M1530" s="11"/>
      <c r="N1530" s="10"/>
      <c r="O1530" s="11"/>
      <c r="P1530" s="9"/>
      <c r="Q1530" s="10"/>
      <c r="R1530" s="3"/>
      <c r="S1530" s="3"/>
      <c r="T1530" s="3"/>
      <c r="U1530" s="33"/>
      <c r="V1530" s="9"/>
      <c r="W1530" s="13"/>
      <c r="X1530" s="10"/>
      <c r="Y1530" s="4"/>
      <c r="Z1530" s="4"/>
      <c r="AA1530" s="4"/>
      <c r="AB1530" s="4"/>
      <c r="AC1530" s="3"/>
      <c r="AD1530" s="29"/>
    </row>
    <row r="1531" spans="1:30" ht="24.95" customHeight="1" x14ac:dyDescent="0.2">
      <c r="A1531" s="23" t="str">
        <f t="shared" si="96"/>
        <v>||||||</v>
      </c>
      <c r="B1531" s="23" t="str">
        <f t="shared" si="97"/>
        <v>||||</v>
      </c>
      <c r="C1531" s="28" t="str">
        <f t="shared" si="98"/>
        <v>|</v>
      </c>
      <c r="D1531" s="10"/>
      <c r="E1531" s="10"/>
      <c r="F1531" s="36"/>
      <c r="G1531" s="10"/>
      <c r="H1531" s="10"/>
      <c r="I1531" s="36"/>
      <c r="J1531" s="10"/>
      <c r="K1531" s="10"/>
      <c r="L1531" s="10"/>
      <c r="M1531" s="11"/>
      <c r="N1531" s="10"/>
      <c r="O1531" s="11"/>
      <c r="P1531" s="9"/>
      <c r="Q1531" s="10"/>
      <c r="R1531" s="3"/>
      <c r="S1531" s="3"/>
      <c r="T1531" s="3"/>
      <c r="U1531" s="33"/>
      <c r="V1531" s="9"/>
      <c r="W1531" s="13"/>
      <c r="X1531" s="10"/>
      <c r="Y1531" s="4"/>
      <c r="Z1531" s="4"/>
      <c r="AA1531" s="4"/>
      <c r="AB1531" s="4"/>
      <c r="AC1531" s="3"/>
      <c r="AD1531" s="29"/>
    </row>
    <row r="1532" spans="1:30" ht="24.95" customHeight="1" x14ac:dyDescent="0.2">
      <c r="A1532" s="23" t="str">
        <f t="shared" si="96"/>
        <v>||||||</v>
      </c>
      <c r="B1532" s="23" t="str">
        <f t="shared" si="97"/>
        <v>||||</v>
      </c>
      <c r="C1532" s="28" t="str">
        <f t="shared" si="98"/>
        <v>|</v>
      </c>
      <c r="D1532" s="10"/>
      <c r="E1532" s="10"/>
      <c r="F1532" s="36"/>
      <c r="G1532" s="10"/>
      <c r="H1532" s="10"/>
      <c r="I1532" s="36"/>
      <c r="J1532" s="10"/>
      <c r="K1532" s="10"/>
      <c r="L1532" s="10"/>
      <c r="M1532" s="11"/>
      <c r="N1532" s="10"/>
      <c r="O1532" s="11"/>
      <c r="P1532" s="9"/>
      <c r="Q1532" s="10"/>
      <c r="R1532" s="3"/>
      <c r="S1532" s="3"/>
      <c r="T1532" s="3"/>
      <c r="U1532" s="33"/>
      <c r="V1532" s="9"/>
      <c r="W1532" s="13"/>
      <c r="X1532" s="10"/>
      <c r="Y1532" s="4"/>
      <c r="Z1532" s="4"/>
      <c r="AA1532" s="4"/>
      <c r="AB1532" s="4"/>
      <c r="AC1532" s="3"/>
      <c r="AD1532" s="29"/>
    </row>
    <row r="1533" spans="1:30" ht="24.95" customHeight="1" x14ac:dyDescent="0.2">
      <c r="A1533" s="23" t="str">
        <f t="shared" si="96"/>
        <v>||||||</v>
      </c>
      <c r="B1533" s="23" t="str">
        <f t="shared" si="97"/>
        <v>||||</v>
      </c>
      <c r="C1533" s="28" t="str">
        <f t="shared" si="98"/>
        <v>|</v>
      </c>
      <c r="D1533" s="10"/>
      <c r="E1533" s="10"/>
      <c r="F1533" s="36"/>
      <c r="G1533" s="10"/>
      <c r="H1533" s="10"/>
      <c r="I1533" s="36"/>
      <c r="J1533" s="10"/>
      <c r="K1533" s="10"/>
      <c r="L1533" s="10"/>
      <c r="M1533" s="11"/>
      <c r="N1533" s="10"/>
      <c r="O1533" s="11"/>
      <c r="P1533" s="9"/>
      <c r="Q1533" s="10"/>
      <c r="R1533" s="3"/>
      <c r="S1533" s="3"/>
      <c r="T1533" s="3"/>
      <c r="U1533" s="33"/>
      <c r="V1533" s="9"/>
      <c r="W1533" s="13"/>
      <c r="X1533" s="10"/>
      <c r="Y1533" s="4"/>
      <c r="Z1533" s="4"/>
      <c r="AA1533" s="4"/>
      <c r="AB1533" s="4"/>
      <c r="AC1533" s="3"/>
      <c r="AD1533" s="29"/>
    </row>
    <row r="1534" spans="1:30" ht="24.95" customHeight="1" x14ac:dyDescent="0.2">
      <c r="A1534" s="23" t="str">
        <f t="shared" si="96"/>
        <v>||||||</v>
      </c>
      <c r="B1534" s="23" t="str">
        <f t="shared" si="97"/>
        <v>||||</v>
      </c>
      <c r="C1534" s="28" t="str">
        <f t="shared" si="98"/>
        <v>|</v>
      </c>
      <c r="D1534" s="10"/>
      <c r="E1534" s="10"/>
      <c r="F1534" s="36"/>
      <c r="G1534" s="10"/>
      <c r="H1534" s="10"/>
      <c r="I1534" s="36"/>
      <c r="J1534" s="10"/>
      <c r="K1534" s="10"/>
      <c r="L1534" s="10"/>
      <c r="M1534" s="11"/>
      <c r="N1534" s="10"/>
      <c r="O1534" s="11"/>
      <c r="P1534" s="9"/>
      <c r="Q1534" s="10"/>
      <c r="R1534" s="3"/>
      <c r="S1534" s="3"/>
      <c r="T1534" s="3"/>
      <c r="U1534" s="33"/>
      <c r="V1534" s="9"/>
      <c r="W1534" s="13"/>
      <c r="X1534" s="10"/>
      <c r="Y1534" s="4"/>
      <c r="Z1534" s="4"/>
      <c r="AA1534" s="4"/>
      <c r="AB1534" s="4"/>
      <c r="AC1534" s="3"/>
      <c r="AD1534" s="29"/>
    </row>
    <row r="1535" spans="1:30" ht="24.95" customHeight="1" x14ac:dyDescent="0.2">
      <c r="A1535" s="23" t="str">
        <f t="shared" si="96"/>
        <v>||||||</v>
      </c>
      <c r="B1535" s="23" t="str">
        <f t="shared" si="97"/>
        <v>||||</v>
      </c>
      <c r="C1535" s="28" t="str">
        <f t="shared" si="98"/>
        <v>|</v>
      </c>
      <c r="D1535" s="10"/>
      <c r="E1535" s="10"/>
      <c r="F1535" s="36"/>
      <c r="G1535" s="10"/>
      <c r="H1535" s="10"/>
      <c r="I1535" s="36"/>
      <c r="J1535" s="10"/>
      <c r="K1535" s="10"/>
      <c r="L1535" s="10"/>
      <c r="M1535" s="11"/>
      <c r="N1535" s="10"/>
      <c r="O1535" s="11"/>
      <c r="P1535" s="9"/>
      <c r="Q1535" s="10"/>
      <c r="R1535" s="3"/>
      <c r="S1535" s="3"/>
      <c r="T1535" s="3"/>
      <c r="U1535" s="33"/>
      <c r="V1535" s="9"/>
      <c r="W1535" s="13"/>
      <c r="X1535" s="10"/>
      <c r="Y1535" s="4"/>
      <c r="Z1535" s="4"/>
      <c r="AA1535" s="4"/>
      <c r="AB1535" s="4"/>
      <c r="AC1535" s="3"/>
      <c r="AD1535" s="29"/>
    </row>
    <row r="1536" spans="1:30" ht="24.95" customHeight="1" x14ac:dyDescent="0.2">
      <c r="A1536" s="23" t="str">
        <f t="shared" si="96"/>
        <v>||||||</v>
      </c>
      <c r="B1536" s="23" t="str">
        <f t="shared" si="97"/>
        <v>||||</v>
      </c>
      <c r="C1536" s="28" t="str">
        <f t="shared" si="98"/>
        <v>|</v>
      </c>
      <c r="D1536" s="10"/>
      <c r="E1536" s="10"/>
      <c r="F1536" s="36"/>
      <c r="G1536" s="10"/>
      <c r="H1536" s="10"/>
      <c r="I1536" s="36"/>
      <c r="J1536" s="10"/>
      <c r="K1536" s="10"/>
      <c r="L1536" s="10"/>
      <c r="M1536" s="11"/>
      <c r="N1536" s="10"/>
      <c r="O1536" s="11"/>
      <c r="P1536" s="9"/>
      <c r="Q1536" s="10"/>
      <c r="R1536" s="3"/>
      <c r="S1536" s="3"/>
      <c r="T1536" s="3"/>
      <c r="U1536" s="33"/>
      <c r="V1536" s="9"/>
      <c r="W1536" s="13"/>
      <c r="X1536" s="10"/>
      <c r="Y1536" s="4"/>
      <c r="Z1536" s="4"/>
      <c r="AA1536" s="4"/>
      <c r="AB1536" s="4"/>
      <c r="AC1536" s="3"/>
      <c r="AD1536" s="29"/>
    </row>
    <row r="1537" spans="1:30" ht="24.95" customHeight="1" x14ac:dyDescent="0.2">
      <c r="A1537" s="23" t="str">
        <f t="shared" si="96"/>
        <v>||||||</v>
      </c>
      <c r="B1537" s="23" t="str">
        <f t="shared" si="97"/>
        <v>||||</v>
      </c>
      <c r="C1537" s="28" t="str">
        <f t="shared" si="98"/>
        <v>|</v>
      </c>
      <c r="D1537" s="10"/>
      <c r="E1537" s="10"/>
      <c r="F1537" s="36"/>
      <c r="G1537" s="10"/>
      <c r="H1537" s="10"/>
      <c r="I1537" s="36"/>
      <c r="J1537" s="10"/>
      <c r="K1537" s="10"/>
      <c r="L1537" s="10"/>
      <c r="M1537" s="11"/>
      <c r="N1537" s="10"/>
      <c r="O1537" s="11"/>
      <c r="P1537" s="9"/>
      <c r="Q1537" s="10"/>
      <c r="R1537" s="3"/>
      <c r="S1537" s="3"/>
      <c r="T1537" s="3"/>
      <c r="U1537" s="33"/>
      <c r="V1537" s="9"/>
      <c r="W1537" s="13"/>
      <c r="X1537" s="10"/>
      <c r="Y1537" s="4"/>
      <c r="Z1537" s="4"/>
      <c r="AA1537" s="4"/>
      <c r="AB1537" s="4"/>
      <c r="AC1537" s="3"/>
      <c r="AD1537" s="29"/>
    </row>
    <row r="1538" spans="1:30" ht="24.95" customHeight="1" x14ac:dyDescent="0.2">
      <c r="A1538" s="23" t="str">
        <f t="shared" si="96"/>
        <v>||||||</v>
      </c>
      <c r="B1538" s="23" t="str">
        <f t="shared" si="97"/>
        <v>||||</v>
      </c>
      <c r="C1538" s="28" t="str">
        <f t="shared" si="98"/>
        <v>|</v>
      </c>
      <c r="D1538" s="10"/>
      <c r="E1538" s="10"/>
      <c r="F1538" s="36"/>
      <c r="G1538" s="10"/>
      <c r="H1538" s="10"/>
      <c r="I1538" s="36"/>
      <c r="J1538" s="10"/>
      <c r="K1538" s="10"/>
      <c r="L1538" s="10"/>
      <c r="M1538" s="11"/>
      <c r="N1538" s="10"/>
      <c r="O1538" s="11"/>
      <c r="P1538" s="9"/>
      <c r="Q1538" s="10"/>
      <c r="R1538" s="3"/>
      <c r="S1538" s="3"/>
      <c r="T1538" s="3"/>
      <c r="U1538" s="33"/>
      <c r="V1538" s="9"/>
      <c r="W1538" s="13"/>
      <c r="X1538" s="10"/>
      <c r="Y1538" s="4"/>
      <c r="Z1538" s="4"/>
      <c r="AA1538" s="4"/>
      <c r="AB1538" s="4"/>
      <c r="AC1538" s="3"/>
      <c r="AD1538" s="29"/>
    </row>
    <row r="1539" spans="1:30" ht="24.95" customHeight="1" x14ac:dyDescent="0.2">
      <c r="A1539" s="23" t="str">
        <f t="shared" si="96"/>
        <v>||||||</v>
      </c>
      <c r="B1539" s="23" t="str">
        <f t="shared" si="97"/>
        <v>||||</v>
      </c>
      <c r="C1539" s="28" t="str">
        <f t="shared" si="98"/>
        <v>|</v>
      </c>
      <c r="D1539" s="10"/>
      <c r="E1539" s="10"/>
      <c r="F1539" s="36"/>
      <c r="G1539" s="10"/>
      <c r="H1539" s="10"/>
      <c r="I1539" s="36"/>
      <c r="J1539" s="10"/>
      <c r="K1539" s="10"/>
      <c r="L1539" s="10"/>
      <c r="M1539" s="11"/>
      <c r="N1539" s="10"/>
      <c r="O1539" s="11"/>
      <c r="P1539" s="9"/>
      <c r="Q1539" s="10"/>
      <c r="R1539" s="3"/>
      <c r="S1539" s="3"/>
      <c r="T1539" s="3"/>
      <c r="U1539" s="33"/>
      <c r="V1539" s="9"/>
      <c r="W1539" s="13"/>
      <c r="X1539" s="10"/>
      <c r="Y1539" s="4"/>
      <c r="Z1539" s="4"/>
      <c r="AA1539" s="4"/>
      <c r="AB1539" s="4"/>
      <c r="AC1539" s="3"/>
      <c r="AD1539" s="29"/>
    </row>
    <row r="1540" spans="1:30" ht="24.95" customHeight="1" x14ac:dyDescent="0.2">
      <c r="A1540" s="23" t="str">
        <f t="shared" si="96"/>
        <v>||||||</v>
      </c>
      <c r="B1540" s="23" t="str">
        <f t="shared" si="97"/>
        <v>||||</v>
      </c>
      <c r="C1540" s="28" t="str">
        <f t="shared" si="98"/>
        <v>|</v>
      </c>
      <c r="D1540" s="10"/>
      <c r="E1540" s="10"/>
      <c r="F1540" s="36"/>
      <c r="G1540" s="10"/>
      <c r="H1540" s="10"/>
      <c r="I1540" s="36"/>
      <c r="J1540" s="10"/>
      <c r="K1540" s="10"/>
      <c r="L1540" s="10"/>
      <c r="M1540" s="11"/>
      <c r="N1540" s="10"/>
      <c r="O1540" s="11"/>
      <c r="P1540" s="9"/>
      <c r="Q1540" s="10"/>
      <c r="R1540" s="3"/>
      <c r="S1540" s="3"/>
      <c r="T1540" s="3"/>
      <c r="U1540" s="33"/>
      <c r="V1540" s="9"/>
      <c r="W1540" s="13"/>
      <c r="X1540" s="10"/>
      <c r="Y1540" s="4"/>
      <c r="Z1540" s="4"/>
      <c r="AA1540" s="4"/>
      <c r="AB1540" s="4"/>
      <c r="AC1540" s="3"/>
      <c r="AD1540" s="29"/>
    </row>
    <row r="1541" spans="1:30" ht="24.95" customHeight="1" x14ac:dyDescent="0.2">
      <c r="A1541" s="23" t="str">
        <f t="shared" si="96"/>
        <v>||||||</v>
      </c>
      <c r="B1541" s="23" t="str">
        <f t="shared" si="97"/>
        <v>||||</v>
      </c>
      <c r="C1541" s="28" t="str">
        <f t="shared" si="98"/>
        <v>|</v>
      </c>
      <c r="D1541" s="10"/>
      <c r="E1541" s="10"/>
      <c r="F1541" s="36"/>
      <c r="G1541" s="10"/>
      <c r="H1541" s="10"/>
      <c r="I1541" s="36"/>
      <c r="J1541" s="10"/>
      <c r="K1541" s="10"/>
      <c r="L1541" s="10"/>
      <c r="M1541" s="11"/>
      <c r="N1541" s="10"/>
      <c r="O1541" s="11"/>
      <c r="P1541" s="9"/>
      <c r="Q1541" s="10"/>
      <c r="R1541" s="3"/>
      <c r="S1541" s="3"/>
      <c r="T1541" s="3"/>
      <c r="U1541" s="33"/>
      <c r="V1541" s="9"/>
      <c r="W1541" s="13"/>
      <c r="X1541" s="10"/>
      <c r="Y1541" s="4"/>
      <c r="Z1541" s="4"/>
      <c r="AA1541" s="4"/>
      <c r="AB1541" s="4"/>
      <c r="AC1541" s="3"/>
      <c r="AD1541" s="29"/>
    </row>
    <row r="1542" spans="1:30" ht="24.95" customHeight="1" x14ac:dyDescent="0.2">
      <c r="A1542" s="23" t="str">
        <f t="shared" si="96"/>
        <v>||||||</v>
      </c>
      <c r="B1542" s="23" t="str">
        <f t="shared" si="97"/>
        <v>||||</v>
      </c>
      <c r="C1542" s="28" t="str">
        <f t="shared" si="98"/>
        <v>|</v>
      </c>
      <c r="D1542" s="10"/>
      <c r="E1542" s="10"/>
      <c r="F1542" s="36"/>
      <c r="G1542" s="10"/>
      <c r="H1542" s="10"/>
      <c r="I1542" s="36"/>
      <c r="J1542" s="10"/>
      <c r="K1542" s="10"/>
      <c r="L1542" s="10"/>
      <c r="M1542" s="11"/>
      <c r="N1542" s="10"/>
      <c r="O1542" s="11"/>
      <c r="P1542" s="9"/>
      <c r="Q1542" s="10"/>
      <c r="R1542" s="3"/>
      <c r="S1542" s="3"/>
      <c r="T1542" s="3"/>
      <c r="U1542" s="33"/>
      <c r="V1542" s="9"/>
      <c r="W1542" s="13"/>
      <c r="X1542" s="10"/>
      <c r="Y1542" s="4"/>
      <c r="Z1542" s="4"/>
      <c r="AA1542" s="4"/>
      <c r="AB1542" s="4"/>
      <c r="AC1542" s="3"/>
      <c r="AD1542" s="29"/>
    </row>
    <row r="1543" spans="1:30" ht="24.95" customHeight="1" x14ac:dyDescent="0.2">
      <c r="A1543" s="23" t="str">
        <f t="shared" si="96"/>
        <v>||||||</v>
      </c>
      <c r="B1543" s="23" t="str">
        <f t="shared" si="97"/>
        <v>||||</v>
      </c>
      <c r="C1543" s="28" t="str">
        <f t="shared" si="98"/>
        <v>|</v>
      </c>
      <c r="D1543" s="10"/>
      <c r="E1543" s="10"/>
      <c r="F1543" s="36"/>
      <c r="G1543" s="10"/>
      <c r="H1543" s="10"/>
      <c r="I1543" s="36"/>
      <c r="J1543" s="10"/>
      <c r="K1543" s="10"/>
      <c r="L1543" s="10"/>
      <c r="M1543" s="11"/>
      <c r="N1543" s="10"/>
      <c r="O1543" s="11"/>
      <c r="P1543" s="9"/>
      <c r="Q1543" s="10"/>
      <c r="R1543" s="3"/>
      <c r="S1543" s="3"/>
      <c r="T1543" s="3"/>
      <c r="U1543" s="33"/>
      <c r="V1543" s="9"/>
      <c r="W1543" s="13"/>
      <c r="X1543" s="10"/>
      <c r="Y1543" s="4"/>
      <c r="Z1543" s="4"/>
      <c r="AA1543" s="4"/>
      <c r="AB1543" s="4"/>
      <c r="AC1543" s="3"/>
      <c r="AD1543" s="29"/>
    </row>
    <row r="1544" spans="1:30" ht="24.95" customHeight="1" x14ac:dyDescent="0.2">
      <c r="A1544" s="23" t="str">
        <f t="shared" si="96"/>
        <v>||||||</v>
      </c>
      <c r="B1544" s="23" t="str">
        <f t="shared" si="97"/>
        <v>||||</v>
      </c>
      <c r="C1544" s="28" t="str">
        <f t="shared" si="98"/>
        <v>|</v>
      </c>
      <c r="D1544" s="10"/>
      <c r="E1544" s="10"/>
      <c r="F1544" s="36"/>
      <c r="G1544" s="10"/>
      <c r="H1544" s="10"/>
      <c r="I1544" s="36"/>
      <c r="J1544" s="10"/>
      <c r="K1544" s="10"/>
      <c r="L1544" s="10"/>
      <c r="M1544" s="11"/>
      <c r="N1544" s="10"/>
      <c r="O1544" s="11"/>
      <c r="P1544" s="9"/>
      <c r="Q1544" s="10"/>
      <c r="R1544" s="3"/>
      <c r="S1544" s="3"/>
      <c r="T1544" s="3"/>
      <c r="U1544" s="33"/>
      <c r="V1544" s="9"/>
      <c r="W1544" s="13"/>
      <c r="X1544" s="10"/>
      <c r="Y1544" s="4"/>
      <c r="Z1544" s="4"/>
      <c r="AA1544" s="4"/>
      <c r="AB1544" s="4"/>
      <c r="AC1544" s="3"/>
      <c r="AD1544" s="29"/>
    </row>
    <row r="1545" spans="1:30" ht="24.95" customHeight="1" x14ac:dyDescent="0.2">
      <c r="A1545" s="23" t="str">
        <f t="shared" si="96"/>
        <v>||||||</v>
      </c>
      <c r="B1545" s="23" t="str">
        <f t="shared" si="97"/>
        <v>||||</v>
      </c>
      <c r="C1545" s="28" t="str">
        <f t="shared" si="98"/>
        <v>|</v>
      </c>
      <c r="D1545" s="10"/>
      <c r="E1545" s="10"/>
      <c r="F1545" s="36"/>
      <c r="G1545" s="10"/>
      <c r="H1545" s="10"/>
      <c r="I1545" s="36"/>
      <c r="J1545" s="10"/>
      <c r="K1545" s="10"/>
      <c r="L1545" s="10"/>
      <c r="M1545" s="11"/>
      <c r="N1545" s="10"/>
      <c r="O1545" s="11"/>
      <c r="P1545" s="9"/>
      <c r="Q1545" s="10"/>
      <c r="R1545" s="3"/>
      <c r="S1545" s="3"/>
      <c r="T1545" s="3"/>
      <c r="U1545" s="33"/>
      <c r="V1545" s="9"/>
      <c r="W1545" s="13"/>
      <c r="X1545" s="10"/>
      <c r="Y1545" s="4"/>
      <c r="Z1545" s="4"/>
      <c r="AA1545" s="4"/>
      <c r="AB1545" s="4"/>
      <c r="AC1545" s="3"/>
      <c r="AD1545" s="29"/>
    </row>
    <row r="1546" spans="1:30" ht="24.95" customHeight="1" x14ac:dyDescent="0.2">
      <c r="A1546" s="23" t="str">
        <f t="shared" si="96"/>
        <v>||||||</v>
      </c>
      <c r="B1546" s="23" t="str">
        <f t="shared" si="97"/>
        <v>||||</v>
      </c>
      <c r="C1546" s="28" t="str">
        <f t="shared" si="98"/>
        <v>|</v>
      </c>
      <c r="D1546" s="10"/>
      <c r="E1546" s="10"/>
      <c r="F1546" s="36"/>
      <c r="G1546" s="10"/>
      <c r="H1546" s="10"/>
      <c r="I1546" s="36"/>
      <c r="J1546" s="10"/>
      <c r="K1546" s="10"/>
      <c r="L1546" s="10"/>
      <c r="M1546" s="11"/>
      <c r="N1546" s="10"/>
      <c r="O1546" s="11"/>
      <c r="P1546" s="9"/>
      <c r="Q1546" s="10"/>
      <c r="R1546" s="3"/>
      <c r="S1546" s="3"/>
      <c r="T1546" s="3"/>
      <c r="U1546" s="33"/>
      <c r="V1546" s="9"/>
      <c r="W1546" s="13"/>
      <c r="X1546" s="10"/>
      <c r="Y1546" s="4"/>
      <c r="Z1546" s="4"/>
      <c r="AA1546" s="4"/>
      <c r="AB1546" s="4"/>
      <c r="AC1546" s="3"/>
      <c r="AD1546" s="29"/>
    </row>
    <row r="1547" spans="1:30" ht="24.95" customHeight="1" x14ac:dyDescent="0.2">
      <c r="A1547" s="23" t="str">
        <f t="shared" si="96"/>
        <v>||||||</v>
      </c>
      <c r="B1547" s="23" t="str">
        <f t="shared" si="97"/>
        <v>||||</v>
      </c>
      <c r="C1547" s="28" t="str">
        <f t="shared" si="98"/>
        <v>|</v>
      </c>
      <c r="D1547" s="10"/>
      <c r="E1547" s="10"/>
      <c r="F1547" s="36"/>
      <c r="G1547" s="10"/>
      <c r="H1547" s="10"/>
      <c r="I1547" s="36"/>
      <c r="J1547" s="10"/>
      <c r="K1547" s="10"/>
      <c r="L1547" s="10"/>
      <c r="M1547" s="11"/>
      <c r="N1547" s="10"/>
      <c r="O1547" s="11"/>
      <c r="P1547" s="9"/>
      <c r="Q1547" s="10"/>
      <c r="R1547" s="3"/>
      <c r="S1547" s="3"/>
      <c r="T1547" s="3"/>
      <c r="U1547" s="33"/>
      <c r="V1547" s="9"/>
      <c r="W1547" s="13"/>
      <c r="X1547" s="10"/>
      <c r="Y1547" s="4"/>
      <c r="Z1547" s="4"/>
      <c r="AA1547" s="4"/>
      <c r="AB1547" s="4"/>
      <c r="AC1547" s="3"/>
      <c r="AD1547" s="29"/>
    </row>
    <row r="1548" spans="1:30" ht="24.95" customHeight="1" x14ac:dyDescent="0.2">
      <c r="A1548" s="23" t="str">
        <f t="shared" si="96"/>
        <v>||||||</v>
      </c>
      <c r="B1548" s="23" t="str">
        <f t="shared" si="97"/>
        <v>||||</v>
      </c>
      <c r="C1548" s="28" t="str">
        <f t="shared" si="98"/>
        <v>|</v>
      </c>
      <c r="D1548" s="10"/>
      <c r="E1548" s="10"/>
      <c r="F1548" s="36"/>
      <c r="G1548" s="10"/>
      <c r="H1548" s="10"/>
      <c r="I1548" s="36"/>
      <c r="J1548" s="10"/>
      <c r="K1548" s="10"/>
      <c r="L1548" s="10"/>
      <c r="M1548" s="11"/>
      <c r="N1548" s="10"/>
      <c r="O1548" s="11"/>
      <c r="P1548" s="9"/>
      <c r="Q1548" s="10"/>
      <c r="R1548" s="3"/>
      <c r="S1548" s="3"/>
      <c r="T1548" s="3"/>
      <c r="U1548" s="33"/>
      <c r="V1548" s="9"/>
      <c r="W1548" s="13"/>
      <c r="X1548" s="10"/>
      <c r="Y1548" s="4"/>
      <c r="Z1548" s="4"/>
      <c r="AA1548" s="4"/>
      <c r="AB1548" s="4"/>
      <c r="AC1548" s="3"/>
      <c r="AD1548" s="29"/>
    </row>
    <row r="1549" spans="1:30" ht="24.95" customHeight="1" x14ac:dyDescent="0.2">
      <c r="A1549" s="23" t="str">
        <f t="shared" si="96"/>
        <v>||||||</v>
      </c>
      <c r="B1549" s="23" t="str">
        <f t="shared" si="97"/>
        <v>||||</v>
      </c>
      <c r="C1549" s="28" t="str">
        <f t="shared" si="98"/>
        <v>|</v>
      </c>
      <c r="D1549" s="10"/>
      <c r="E1549" s="10"/>
      <c r="F1549" s="36"/>
      <c r="G1549" s="10"/>
      <c r="H1549" s="10"/>
      <c r="I1549" s="36"/>
      <c r="J1549" s="10"/>
      <c r="K1549" s="10"/>
      <c r="L1549" s="10"/>
      <c r="M1549" s="11"/>
      <c r="N1549" s="10"/>
      <c r="O1549" s="11"/>
      <c r="P1549" s="9"/>
      <c r="Q1549" s="10"/>
      <c r="R1549" s="3"/>
      <c r="S1549" s="3"/>
      <c r="T1549" s="3"/>
      <c r="U1549" s="33"/>
      <c r="V1549" s="9"/>
      <c r="W1549" s="13"/>
      <c r="X1549" s="10"/>
      <c r="Y1549" s="4"/>
      <c r="Z1549" s="4"/>
      <c r="AA1549" s="4"/>
      <c r="AB1549" s="4"/>
      <c r="AC1549" s="3"/>
      <c r="AD1549" s="29"/>
    </row>
    <row r="1550" spans="1:30" ht="24.95" customHeight="1" x14ac:dyDescent="0.2">
      <c r="A1550" s="23" t="str">
        <f t="shared" si="96"/>
        <v>||||||</v>
      </c>
      <c r="B1550" s="23" t="str">
        <f t="shared" si="97"/>
        <v>||||</v>
      </c>
      <c r="C1550" s="28" t="str">
        <f t="shared" si="98"/>
        <v>|</v>
      </c>
      <c r="D1550" s="10"/>
      <c r="E1550" s="10"/>
      <c r="F1550" s="36"/>
      <c r="G1550" s="10"/>
      <c r="H1550" s="10"/>
      <c r="I1550" s="36"/>
      <c r="J1550" s="10"/>
      <c r="K1550" s="10"/>
      <c r="L1550" s="10"/>
      <c r="M1550" s="11"/>
      <c r="N1550" s="10"/>
      <c r="O1550" s="11"/>
      <c r="P1550" s="9"/>
      <c r="Q1550" s="10"/>
      <c r="R1550" s="3"/>
      <c r="S1550" s="3"/>
      <c r="T1550" s="3"/>
      <c r="U1550" s="33"/>
      <c r="V1550" s="9"/>
      <c r="W1550" s="13"/>
      <c r="X1550" s="10"/>
      <c r="Y1550" s="4"/>
      <c r="Z1550" s="4"/>
      <c r="AA1550" s="4"/>
      <c r="AB1550" s="4"/>
      <c r="AC1550" s="3"/>
      <c r="AD1550" s="29"/>
    </row>
    <row r="1551" spans="1:30" ht="24.95" customHeight="1" x14ac:dyDescent="0.2">
      <c r="A1551" s="23" t="str">
        <f t="shared" si="96"/>
        <v>||||||</v>
      </c>
      <c r="B1551" s="23" t="str">
        <f t="shared" si="97"/>
        <v>||||</v>
      </c>
      <c r="C1551" s="28" t="str">
        <f t="shared" si="98"/>
        <v>|</v>
      </c>
      <c r="D1551" s="10"/>
      <c r="E1551" s="10"/>
      <c r="F1551" s="36"/>
      <c r="G1551" s="10"/>
      <c r="H1551" s="10"/>
      <c r="I1551" s="36"/>
      <c r="J1551" s="10"/>
      <c r="K1551" s="10"/>
      <c r="L1551" s="10"/>
      <c r="M1551" s="11"/>
      <c r="N1551" s="10"/>
      <c r="O1551" s="11"/>
      <c r="P1551" s="9"/>
      <c r="Q1551" s="10"/>
      <c r="R1551" s="3"/>
      <c r="S1551" s="3"/>
      <c r="T1551" s="3"/>
      <c r="U1551" s="33"/>
      <c r="V1551" s="9"/>
      <c r="W1551" s="13"/>
      <c r="X1551" s="10"/>
      <c r="Y1551" s="4"/>
      <c r="Z1551" s="4"/>
      <c r="AA1551" s="4"/>
      <c r="AB1551" s="4"/>
      <c r="AC1551" s="3"/>
      <c r="AD1551" s="29"/>
    </row>
    <row r="1552" spans="1:30" ht="24.95" customHeight="1" x14ac:dyDescent="0.2">
      <c r="A1552" s="23" t="str">
        <f t="shared" si="96"/>
        <v>||||||</v>
      </c>
      <c r="B1552" s="23" t="str">
        <f t="shared" si="97"/>
        <v>||||</v>
      </c>
      <c r="C1552" s="28" t="str">
        <f t="shared" si="98"/>
        <v>|</v>
      </c>
      <c r="D1552" s="10"/>
      <c r="E1552" s="10"/>
      <c r="F1552" s="36"/>
      <c r="G1552" s="10"/>
      <c r="H1552" s="10"/>
      <c r="I1552" s="36"/>
      <c r="J1552" s="10"/>
      <c r="K1552" s="10"/>
      <c r="L1552" s="10"/>
      <c r="M1552" s="11"/>
      <c r="N1552" s="10"/>
      <c r="O1552" s="11"/>
      <c r="P1552" s="9"/>
      <c r="Q1552" s="10"/>
      <c r="R1552" s="3"/>
      <c r="S1552" s="3"/>
      <c r="T1552" s="3"/>
      <c r="U1552" s="33"/>
      <c r="V1552" s="9"/>
      <c r="W1552" s="13"/>
      <c r="X1552" s="10"/>
      <c r="Y1552" s="4"/>
      <c r="Z1552" s="4"/>
      <c r="AA1552" s="4"/>
      <c r="AB1552" s="4"/>
      <c r="AC1552" s="3"/>
      <c r="AD1552" s="29"/>
    </row>
    <row r="1553" spans="1:30" ht="24.95" customHeight="1" x14ac:dyDescent="0.2">
      <c r="A1553" s="23" t="str">
        <f t="shared" si="96"/>
        <v>||||||</v>
      </c>
      <c r="B1553" s="23" t="str">
        <f t="shared" si="97"/>
        <v>||||</v>
      </c>
      <c r="C1553" s="28" t="str">
        <f t="shared" si="98"/>
        <v>|</v>
      </c>
      <c r="D1553" s="10"/>
      <c r="E1553" s="10"/>
      <c r="F1553" s="36"/>
      <c r="G1553" s="10"/>
      <c r="H1553" s="10"/>
      <c r="I1553" s="36"/>
      <c r="J1553" s="10"/>
      <c r="K1553" s="10"/>
      <c r="L1553" s="10"/>
      <c r="M1553" s="11"/>
      <c r="N1553" s="10"/>
      <c r="O1553" s="11"/>
      <c r="P1553" s="9"/>
      <c r="Q1553" s="10"/>
      <c r="R1553" s="3"/>
      <c r="S1553" s="3"/>
      <c r="T1553" s="3"/>
      <c r="U1553" s="33"/>
      <c r="V1553" s="9"/>
      <c r="W1553" s="13"/>
      <c r="X1553" s="10"/>
      <c r="Y1553" s="4"/>
      <c r="Z1553" s="4"/>
      <c r="AA1553" s="4"/>
      <c r="AB1553" s="4"/>
      <c r="AC1553" s="3"/>
      <c r="AD1553" s="29"/>
    </row>
    <row r="1554" spans="1:30" ht="24.95" customHeight="1" x14ac:dyDescent="0.2">
      <c r="A1554" s="23" t="str">
        <f t="shared" si="96"/>
        <v>||||||</v>
      </c>
      <c r="B1554" s="23" t="str">
        <f t="shared" si="97"/>
        <v>||||</v>
      </c>
      <c r="C1554" s="28" t="str">
        <f t="shared" si="98"/>
        <v>|</v>
      </c>
      <c r="D1554" s="10"/>
      <c r="E1554" s="10"/>
      <c r="F1554" s="36"/>
      <c r="G1554" s="10"/>
      <c r="H1554" s="10"/>
      <c r="I1554" s="36"/>
      <c r="J1554" s="10"/>
      <c r="K1554" s="10"/>
      <c r="L1554" s="10"/>
      <c r="M1554" s="11"/>
      <c r="N1554" s="10"/>
      <c r="O1554" s="11"/>
      <c r="P1554" s="9"/>
      <c r="Q1554" s="10"/>
      <c r="R1554" s="3"/>
      <c r="S1554" s="3"/>
      <c r="T1554" s="3"/>
      <c r="U1554" s="33"/>
      <c r="V1554" s="9"/>
      <c r="W1554" s="13"/>
      <c r="X1554" s="10"/>
      <c r="Y1554" s="4"/>
      <c r="Z1554" s="4"/>
      <c r="AA1554" s="4"/>
      <c r="AB1554" s="4"/>
      <c r="AC1554" s="3"/>
      <c r="AD1554" s="29"/>
    </row>
    <row r="1555" spans="1:30" ht="24.95" customHeight="1" x14ac:dyDescent="0.2">
      <c r="A1555" s="23" t="str">
        <f t="shared" si="96"/>
        <v>||||||</v>
      </c>
      <c r="B1555" s="23" t="str">
        <f t="shared" si="97"/>
        <v>||||</v>
      </c>
      <c r="C1555" s="28" t="str">
        <f t="shared" si="98"/>
        <v>|</v>
      </c>
      <c r="D1555" s="10"/>
      <c r="E1555" s="10"/>
      <c r="F1555" s="36"/>
      <c r="G1555" s="10"/>
      <c r="H1555" s="10"/>
      <c r="I1555" s="36"/>
      <c r="J1555" s="10"/>
      <c r="K1555" s="10"/>
      <c r="L1555" s="10"/>
      <c r="M1555" s="11"/>
      <c r="N1555" s="10"/>
      <c r="O1555" s="11"/>
      <c r="P1555" s="9"/>
      <c r="Q1555" s="10"/>
      <c r="R1555" s="3"/>
      <c r="S1555" s="3"/>
      <c r="T1555" s="3"/>
      <c r="U1555" s="33"/>
      <c r="V1555" s="9"/>
      <c r="W1555" s="13"/>
      <c r="X1555" s="10"/>
      <c r="Y1555" s="4"/>
      <c r="Z1555" s="4"/>
      <c r="AA1555" s="4"/>
      <c r="AB1555" s="4"/>
      <c r="AC1555" s="3"/>
      <c r="AD1555" s="29"/>
    </row>
    <row r="1556" spans="1:30" ht="24.95" customHeight="1" x14ac:dyDescent="0.2">
      <c r="A1556" s="23" t="str">
        <f t="shared" si="96"/>
        <v>||||||</v>
      </c>
      <c r="B1556" s="23" t="str">
        <f t="shared" si="97"/>
        <v>||||</v>
      </c>
      <c r="C1556" s="28" t="str">
        <f t="shared" si="98"/>
        <v>|</v>
      </c>
      <c r="D1556" s="10"/>
      <c r="E1556" s="10"/>
      <c r="F1556" s="36"/>
      <c r="G1556" s="10"/>
      <c r="H1556" s="10"/>
      <c r="I1556" s="36"/>
      <c r="J1556" s="10"/>
      <c r="K1556" s="10"/>
      <c r="L1556" s="10"/>
      <c r="M1556" s="11"/>
      <c r="N1556" s="10"/>
      <c r="O1556" s="11"/>
      <c r="P1556" s="9"/>
      <c r="Q1556" s="10"/>
      <c r="R1556" s="3"/>
      <c r="S1556" s="3"/>
      <c r="T1556" s="3"/>
      <c r="U1556" s="33"/>
      <c r="V1556" s="9"/>
      <c r="W1556" s="13"/>
      <c r="X1556" s="10"/>
      <c r="Y1556" s="4"/>
      <c r="Z1556" s="4"/>
      <c r="AA1556" s="4"/>
      <c r="AB1556" s="4"/>
      <c r="AC1556" s="3"/>
      <c r="AD1556" s="29"/>
    </row>
    <row r="1557" spans="1:30" ht="24.95" customHeight="1" x14ac:dyDescent="0.2">
      <c r="A1557" s="23" t="str">
        <f t="shared" si="96"/>
        <v>||||||</v>
      </c>
      <c r="B1557" s="23" t="str">
        <f t="shared" si="97"/>
        <v>||||</v>
      </c>
      <c r="C1557" s="28" t="str">
        <f t="shared" si="98"/>
        <v>|</v>
      </c>
      <c r="D1557" s="10"/>
      <c r="E1557" s="10"/>
      <c r="F1557" s="36"/>
      <c r="G1557" s="10"/>
      <c r="H1557" s="10"/>
      <c r="I1557" s="36"/>
      <c r="J1557" s="10"/>
      <c r="K1557" s="10"/>
      <c r="L1557" s="10"/>
      <c r="M1557" s="11"/>
      <c r="N1557" s="10"/>
      <c r="O1557" s="11"/>
      <c r="P1557" s="9"/>
      <c r="Q1557" s="10"/>
      <c r="R1557" s="3"/>
      <c r="S1557" s="3"/>
      <c r="T1557" s="3"/>
      <c r="U1557" s="33"/>
      <c r="V1557" s="9"/>
      <c r="W1557" s="13"/>
      <c r="X1557" s="10"/>
      <c r="Y1557" s="4"/>
      <c r="Z1557" s="4"/>
      <c r="AA1557" s="4"/>
      <c r="AB1557" s="4"/>
      <c r="AC1557" s="3"/>
      <c r="AD1557" s="29"/>
    </row>
    <row r="1558" spans="1:30" ht="24.95" customHeight="1" x14ac:dyDescent="0.2">
      <c r="A1558" s="23" t="str">
        <f t="shared" si="96"/>
        <v>||||||</v>
      </c>
      <c r="B1558" s="23" t="str">
        <f t="shared" si="97"/>
        <v>||||</v>
      </c>
      <c r="C1558" s="28" t="str">
        <f t="shared" si="98"/>
        <v>|</v>
      </c>
      <c r="D1558" s="10"/>
      <c r="E1558" s="10"/>
      <c r="F1558" s="36"/>
      <c r="G1558" s="10"/>
      <c r="H1558" s="10"/>
      <c r="I1558" s="36"/>
      <c r="J1558" s="10"/>
      <c r="K1558" s="10"/>
      <c r="L1558" s="10"/>
      <c r="M1558" s="11"/>
      <c r="N1558" s="10"/>
      <c r="O1558" s="11"/>
      <c r="P1558" s="9"/>
      <c r="Q1558" s="10"/>
      <c r="R1558" s="3"/>
      <c r="S1558" s="3"/>
      <c r="T1558" s="3"/>
      <c r="U1558" s="33"/>
      <c r="V1558" s="9"/>
      <c r="W1558" s="13"/>
      <c r="X1558" s="10"/>
      <c r="Y1558" s="4"/>
      <c r="Z1558" s="4"/>
      <c r="AA1558" s="4"/>
      <c r="AB1558" s="4"/>
      <c r="AC1558" s="3"/>
      <c r="AD1558" s="29"/>
    </row>
    <row r="1559" spans="1:30" ht="24.95" customHeight="1" x14ac:dyDescent="0.2">
      <c r="A1559" s="23" t="str">
        <f t="shared" si="96"/>
        <v>||||||</v>
      </c>
      <c r="B1559" s="23" t="str">
        <f t="shared" si="97"/>
        <v>||||</v>
      </c>
      <c r="C1559" s="28" t="str">
        <f t="shared" si="98"/>
        <v>|</v>
      </c>
      <c r="D1559" s="10"/>
      <c r="E1559" s="10"/>
      <c r="F1559" s="36"/>
      <c r="G1559" s="10"/>
      <c r="H1559" s="10"/>
      <c r="I1559" s="36"/>
      <c r="J1559" s="10"/>
      <c r="K1559" s="10"/>
      <c r="L1559" s="10"/>
      <c r="M1559" s="11"/>
      <c r="N1559" s="10"/>
      <c r="O1559" s="11"/>
      <c r="P1559" s="9"/>
      <c r="Q1559" s="10"/>
      <c r="R1559" s="3"/>
      <c r="S1559" s="3"/>
      <c r="T1559" s="3"/>
      <c r="U1559" s="33"/>
      <c r="V1559" s="9"/>
      <c r="W1559" s="13"/>
      <c r="X1559" s="10"/>
      <c r="Y1559" s="4"/>
      <c r="Z1559" s="4"/>
      <c r="AA1559" s="4"/>
      <c r="AB1559" s="4"/>
      <c r="AC1559" s="3"/>
      <c r="AD1559" s="29"/>
    </row>
    <row r="1560" spans="1:30" ht="24.95" customHeight="1" x14ac:dyDescent="0.2">
      <c r="A1560" s="23" t="str">
        <f t="shared" si="96"/>
        <v>||||||</v>
      </c>
      <c r="B1560" s="23" t="str">
        <f t="shared" si="97"/>
        <v>||||</v>
      </c>
      <c r="C1560" s="28" t="str">
        <f t="shared" si="98"/>
        <v>|</v>
      </c>
      <c r="D1560" s="10"/>
      <c r="E1560" s="10"/>
      <c r="F1560" s="36"/>
      <c r="G1560" s="10"/>
      <c r="H1560" s="10"/>
      <c r="I1560" s="36"/>
      <c r="J1560" s="10"/>
      <c r="K1560" s="10"/>
      <c r="L1560" s="10"/>
      <c r="M1560" s="11"/>
      <c r="N1560" s="10"/>
      <c r="O1560" s="11"/>
      <c r="P1560" s="9"/>
      <c r="Q1560" s="10"/>
      <c r="R1560" s="3"/>
      <c r="S1560" s="3"/>
      <c r="T1560" s="3"/>
      <c r="U1560" s="33"/>
      <c r="V1560" s="9"/>
      <c r="W1560" s="13"/>
      <c r="X1560" s="10"/>
      <c r="Y1560" s="4"/>
      <c r="Z1560" s="4"/>
      <c r="AA1560" s="4"/>
      <c r="AB1560" s="4"/>
      <c r="AC1560" s="3"/>
      <c r="AD1560" s="29"/>
    </row>
    <row r="1561" spans="1:30" ht="24.95" customHeight="1" x14ac:dyDescent="0.2">
      <c r="A1561" s="23" t="str">
        <f t="shared" si="96"/>
        <v>||||||</v>
      </c>
      <c r="B1561" s="23" t="str">
        <f t="shared" si="97"/>
        <v>||||</v>
      </c>
      <c r="C1561" s="28" t="str">
        <f t="shared" si="98"/>
        <v>|</v>
      </c>
      <c r="D1561" s="10"/>
      <c r="E1561" s="10"/>
      <c r="F1561" s="36"/>
      <c r="G1561" s="10"/>
      <c r="H1561" s="10"/>
      <c r="I1561" s="36"/>
      <c r="J1561" s="10"/>
      <c r="K1561" s="10"/>
      <c r="L1561" s="10"/>
      <c r="M1561" s="11"/>
      <c r="N1561" s="10"/>
      <c r="O1561" s="11"/>
      <c r="P1561" s="9"/>
      <c r="Q1561" s="10"/>
      <c r="R1561" s="3"/>
      <c r="S1561" s="3"/>
      <c r="T1561" s="3"/>
      <c r="U1561" s="33"/>
      <c r="V1561" s="9"/>
      <c r="W1561" s="13"/>
      <c r="X1561" s="10"/>
      <c r="Y1561" s="4"/>
      <c r="Z1561" s="4"/>
      <c r="AA1561" s="4"/>
      <c r="AB1561" s="4"/>
      <c r="AC1561" s="3"/>
      <c r="AD1561" s="29"/>
    </row>
    <row r="1562" spans="1:30" ht="24.95" customHeight="1" x14ac:dyDescent="0.2">
      <c r="A1562" s="23" t="str">
        <f t="shared" si="96"/>
        <v>||||||</v>
      </c>
      <c r="B1562" s="23" t="str">
        <f t="shared" si="97"/>
        <v>||||</v>
      </c>
      <c r="C1562" s="28" t="str">
        <f t="shared" si="98"/>
        <v>|</v>
      </c>
      <c r="D1562" s="10"/>
      <c r="E1562" s="10"/>
      <c r="F1562" s="36"/>
      <c r="G1562" s="10"/>
      <c r="H1562" s="10"/>
      <c r="I1562" s="36"/>
      <c r="J1562" s="10"/>
      <c r="K1562" s="10"/>
      <c r="L1562" s="10"/>
      <c r="M1562" s="11"/>
      <c r="N1562" s="10"/>
      <c r="O1562" s="11"/>
      <c r="P1562" s="9"/>
      <c r="Q1562" s="10"/>
      <c r="R1562" s="3"/>
      <c r="S1562" s="3"/>
      <c r="T1562" s="3"/>
      <c r="U1562" s="33"/>
      <c r="V1562" s="9"/>
      <c r="W1562" s="13"/>
      <c r="X1562" s="10"/>
      <c r="Y1562" s="4"/>
      <c r="Z1562" s="4"/>
      <c r="AA1562" s="4"/>
      <c r="AB1562" s="4"/>
      <c r="AC1562" s="3"/>
      <c r="AD1562" s="29"/>
    </row>
    <row r="1563" spans="1:30" ht="24.95" customHeight="1" x14ac:dyDescent="0.2">
      <c r="A1563" s="23" t="str">
        <f t="shared" si="96"/>
        <v>||||||</v>
      </c>
      <c r="B1563" s="23" t="str">
        <f t="shared" si="97"/>
        <v>||||</v>
      </c>
      <c r="C1563" s="28" t="str">
        <f t="shared" si="98"/>
        <v>|</v>
      </c>
      <c r="D1563" s="10"/>
      <c r="E1563" s="10"/>
      <c r="F1563" s="36"/>
      <c r="G1563" s="10"/>
      <c r="H1563" s="10"/>
      <c r="I1563" s="36"/>
      <c r="J1563" s="10"/>
      <c r="K1563" s="10"/>
      <c r="L1563" s="10"/>
      <c r="M1563" s="11"/>
      <c r="N1563" s="10"/>
      <c r="O1563" s="11"/>
      <c r="P1563" s="9"/>
      <c r="Q1563" s="10"/>
      <c r="R1563" s="3"/>
      <c r="S1563" s="3"/>
      <c r="T1563" s="3"/>
      <c r="U1563" s="33"/>
      <c r="V1563" s="9"/>
      <c r="W1563" s="13"/>
      <c r="X1563" s="10"/>
      <c r="Y1563" s="4"/>
      <c r="Z1563" s="4"/>
      <c r="AA1563" s="4"/>
      <c r="AB1563" s="4"/>
      <c r="AC1563" s="3"/>
      <c r="AD1563" s="29"/>
    </row>
    <row r="1564" spans="1:30" ht="24.95" customHeight="1" x14ac:dyDescent="0.2">
      <c r="A1564" s="23" t="str">
        <f t="shared" si="96"/>
        <v>||||||</v>
      </c>
      <c r="B1564" s="23" t="str">
        <f t="shared" si="97"/>
        <v>||||</v>
      </c>
      <c r="C1564" s="28" t="str">
        <f t="shared" si="98"/>
        <v>|</v>
      </c>
      <c r="D1564" s="10"/>
      <c r="E1564" s="10"/>
      <c r="F1564" s="36"/>
      <c r="G1564" s="10"/>
      <c r="H1564" s="10"/>
      <c r="I1564" s="36"/>
      <c r="J1564" s="10"/>
      <c r="K1564" s="10"/>
      <c r="L1564" s="10"/>
      <c r="M1564" s="11"/>
      <c r="N1564" s="10"/>
      <c r="O1564" s="11"/>
      <c r="P1564" s="9"/>
      <c r="Q1564" s="10"/>
      <c r="R1564" s="3"/>
      <c r="S1564" s="3"/>
      <c r="T1564" s="3"/>
      <c r="U1564" s="33"/>
      <c r="V1564" s="9"/>
      <c r="W1564" s="13"/>
      <c r="X1564" s="10"/>
      <c r="Y1564" s="4"/>
      <c r="Z1564" s="4"/>
      <c r="AA1564" s="4"/>
      <c r="AB1564" s="4"/>
      <c r="AC1564" s="3"/>
      <c r="AD1564" s="29"/>
    </row>
    <row r="1565" spans="1:30" ht="24.95" customHeight="1" x14ac:dyDescent="0.2">
      <c r="A1565" s="23" t="str">
        <f t="shared" si="96"/>
        <v>||||||</v>
      </c>
      <c r="B1565" s="23" t="str">
        <f t="shared" si="97"/>
        <v>||||</v>
      </c>
      <c r="C1565" s="28" t="str">
        <f t="shared" si="98"/>
        <v>|</v>
      </c>
      <c r="D1565" s="10"/>
      <c r="E1565" s="10"/>
      <c r="F1565" s="36"/>
      <c r="G1565" s="10"/>
      <c r="H1565" s="10"/>
      <c r="I1565" s="36"/>
      <c r="J1565" s="10"/>
      <c r="K1565" s="10"/>
      <c r="L1565" s="10"/>
      <c r="M1565" s="11"/>
      <c r="N1565" s="10"/>
      <c r="O1565" s="11"/>
      <c r="P1565" s="9"/>
      <c r="Q1565" s="10"/>
      <c r="R1565" s="3"/>
      <c r="S1565" s="3"/>
      <c r="T1565" s="3"/>
      <c r="U1565" s="33"/>
      <c r="V1565" s="9"/>
      <c r="W1565" s="13"/>
      <c r="X1565" s="10"/>
      <c r="Y1565" s="4"/>
      <c r="Z1565" s="4"/>
      <c r="AA1565" s="4"/>
      <c r="AB1565" s="4"/>
      <c r="AC1565" s="3"/>
      <c r="AD1565" s="29"/>
    </row>
    <row r="1566" spans="1:30" ht="24.95" customHeight="1" x14ac:dyDescent="0.2">
      <c r="A1566" s="23" t="str">
        <f t="shared" si="96"/>
        <v>||||||</v>
      </c>
      <c r="B1566" s="23" t="str">
        <f t="shared" si="97"/>
        <v>||||</v>
      </c>
      <c r="C1566" s="28" t="str">
        <f t="shared" si="98"/>
        <v>|</v>
      </c>
      <c r="D1566" s="10"/>
      <c r="E1566" s="10"/>
      <c r="F1566" s="36"/>
      <c r="G1566" s="10"/>
      <c r="H1566" s="10"/>
      <c r="I1566" s="36"/>
      <c r="J1566" s="10"/>
      <c r="K1566" s="10"/>
      <c r="L1566" s="10"/>
      <c r="M1566" s="11"/>
      <c r="N1566" s="10"/>
      <c r="O1566" s="11"/>
      <c r="P1566" s="9"/>
      <c r="Q1566" s="10"/>
      <c r="R1566" s="3"/>
      <c r="S1566" s="3"/>
      <c r="T1566" s="3"/>
      <c r="U1566" s="33"/>
      <c r="V1566" s="9"/>
      <c r="W1566" s="13"/>
      <c r="X1566" s="10"/>
      <c r="Y1566" s="4"/>
      <c r="Z1566" s="4"/>
      <c r="AA1566" s="4"/>
      <c r="AB1566" s="4"/>
      <c r="AC1566" s="3"/>
      <c r="AD1566" s="29"/>
    </row>
    <row r="1567" spans="1:30" ht="24.95" customHeight="1" x14ac:dyDescent="0.2">
      <c r="A1567" s="23" t="str">
        <f t="shared" si="96"/>
        <v>||||||</v>
      </c>
      <c r="B1567" s="23" t="str">
        <f t="shared" si="97"/>
        <v>||||</v>
      </c>
      <c r="C1567" s="28" t="str">
        <f t="shared" si="98"/>
        <v>|</v>
      </c>
      <c r="D1567" s="10"/>
      <c r="E1567" s="10"/>
      <c r="F1567" s="36"/>
      <c r="G1567" s="10"/>
      <c r="H1567" s="10"/>
      <c r="I1567" s="36"/>
      <c r="J1567" s="10"/>
      <c r="K1567" s="10"/>
      <c r="L1567" s="10"/>
      <c r="M1567" s="11"/>
      <c r="N1567" s="10"/>
      <c r="O1567" s="11"/>
      <c r="P1567" s="9"/>
      <c r="Q1567" s="10"/>
      <c r="R1567" s="3"/>
      <c r="S1567" s="3"/>
      <c r="T1567" s="3"/>
      <c r="U1567" s="33"/>
      <c r="V1567" s="9"/>
      <c r="W1567" s="13"/>
      <c r="X1567" s="10"/>
      <c r="Y1567" s="4"/>
      <c r="Z1567" s="4"/>
      <c r="AA1567" s="4"/>
      <c r="AB1567" s="4"/>
      <c r="AC1567" s="3"/>
      <c r="AD1567" s="29"/>
    </row>
    <row r="1568" spans="1:30" ht="24.95" customHeight="1" x14ac:dyDescent="0.2">
      <c r="A1568" s="23" t="str">
        <f t="shared" si="96"/>
        <v>||||||</v>
      </c>
      <c r="B1568" s="23" t="str">
        <f t="shared" si="97"/>
        <v>||||</v>
      </c>
      <c r="C1568" s="28" t="str">
        <f t="shared" si="98"/>
        <v>|</v>
      </c>
      <c r="D1568" s="10"/>
      <c r="E1568" s="10"/>
      <c r="F1568" s="36"/>
      <c r="G1568" s="10"/>
      <c r="H1568" s="10"/>
      <c r="I1568" s="36"/>
      <c r="J1568" s="10"/>
      <c r="K1568" s="10"/>
      <c r="L1568" s="10"/>
      <c r="M1568" s="11"/>
      <c r="N1568" s="10"/>
      <c r="O1568" s="11"/>
      <c r="P1568" s="9"/>
      <c r="Q1568" s="10"/>
      <c r="R1568" s="3"/>
      <c r="S1568" s="3"/>
      <c r="T1568" s="3"/>
      <c r="U1568" s="33"/>
      <c r="V1568" s="9"/>
      <c r="W1568" s="13"/>
      <c r="X1568" s="10"/>
      <c r="Y1568" s="4"/>
      <c r="Z1568" s="4"/>
      <c r="AA1568" s="4"/>
      <c r="AB1568" s="4"/>
      <c r="AC1568" s="3"/>
      <c r="AD1568" s="29"/>
    </row>
    <row r="1569" spans="1:30" ht="24.95" customHeight="1" x14ac:dyDescent="0.2">
      <c r="A1569" s="23" t="str">
        <f t="shared" si="96"/>
        <v>||||||</v>
      </c>
      <c r="B1569" s="23" t="str">
        <f t="shared" si="97"/>
        <v>||||</v>
      </c>
      <c r="C1569" s="28" t="str">
        <f t="shared" si="98"/>
        <v>|</v>
      </c>
      <c r="D1569" s="10"/>
      <c r="E1569" s="10"/>
      <c r="F1569" s="36"/>
      <c r="G1569" s="10"/>
      <c r="H1569" s="10"/>
      <c r="I1569" s="36"/>
      <c r="J1569" s="10"/>
      <c r="K1569" s="10"/>
      <c r="L1569" s="10"/>
      <c r="M1569" s="11"/>
      <c r="N1569" s="10"/>
      <c r="O1569" s="11"/>
      <c r="P1569" s="9"/>
      <c r="Q1569" s="10"/>
      <c r="R1569" s="3"/>
      <c r="S1569" s="3"/>
      <c r="T1569" s="3"/>
      <c r="U1569" s="33"/>
      <c r="V1569" s="9"/>
      <c r="W1569" s="13"/>
      <c r="X1569" s="10"/>
      <c r="Y1569" s="4"/>
      <c r="Z1569" s="4"/>
      <c r="AA1569" s="4"/>
      <c r="AB1569" s="4"/>
      <c r="AC1569" s="3"/>
      <c r="AD1569" s="29"/>
    </row>
    <row r="1570" spans="1:30" ht="24.95" customHeight="1" x14ac:dyDescent="0.2">
      <c r="A1570" s="23" t="str">
        <f t="shared" si="96"/>
        <v>||||||</v>
      </c>
      <c r="B1570" s="23" t="str">
        <f t="shared" si="97"/>
        <v>||||</v>
      </c>
      <c r="C1570" s="28" t="str">
        <f t="shared" si="98"/>
        <v>|</v>
      </c>
      <c r="D1570" s="10"/>
      <c r="E1570" s="10"/>
      <c r="F1570" s="36"/>
      <c r="G1570" s="10"/>
      <c r="H1570" s="10"/>
      <c r="I1570" s="36"/>
      <c r="J1570" s="10"/>
      <c r="K1570" s="10"/>
      <c r="L1570" s="10"/>
      <c r="M1570" s="11"/>
      <c r="N1570" s="10"/>
      <c r="O1570" s="11"/>
      <c r="P1570" s="9"/>
      <c r="Q1570" s="10"/>
      <c r="R1570" s="3"/>
      <c r="S1570" s="3"/>
      <c r="T1570" s="3"/>
      <c r="U1570" s="33"/>
      <c r="V1570" s="9"/>
      <c r="W1570" s="13"/>
      <c r="X1570" s="10"/>
      <c r="Y1570" s="4"/>
      <c r="Z1570" s="4"/>
      <c r="AA1570" s="4"/>
      <c r="AB1570" s="4"/>
      <c r="AC1570" s="3"/>
      <c r="AD1570" s="29"/>
    </row>
    <row r="1571" spans="1:30" ht="24.95" customHeight="1" x14ac:dyDescent="0.2">
      <c r="A1571" s="23" t="str">
        <f t="shared" si="96"/>
        <v>||||||</v>
      </c>
      <c r="B1571" s="23" t="str">
        <f t="shared" si="97"/>
        <v>||||</v>
      </c>
      <c r="C1571" s="28" t="str">
        <f t="shared" si="98"/>
        <v>|</v>
      </c>
      <c r="D1571" s="10"/>
      <c r="E1571" s="10"/>
      <c r="F1571" s="36"/>
      <c r="G1571" s="10"/>
      <c r="H1571" s="10"/>
      <c r="I1571" s="36"/>
      <c r="J1571" s="10"/>
      <c r="K1571" s="10"/>
      <c r="L1571" s="10"/>
      <c r="M1571" s="11"/>
      <c r="N1571" s="10"/>
      <c r="O1571" s="11"/>
      <c r="P1571" s="9"/>
      <c r="Q1571" s="10"/>
      <c r="R1571" s="3"/>
      <c r="S1571" s="3"/>
      <c r="T1571" s="3"/>
      <c r="U1571" s="33"/>
      <c r="V1571" s="9"/>
      <c r="W1571" s="13"/>
      <c r="X1571" s="10"/>
      <c r="Y1571" s="4"/>
      <c r="Z1571" s="4"/>
      <c r="AA1571" s="4"/>
      <c r="AB1571" s="4"/>
      <c r="AC1571" s="3"/>
      <c r="AD1571" s="29"/>
    </row>
    <row r="1572" spans="1:30" ht="24.95" customHeight="1" x14ac:dyDescent="0.2">
      <c r="A1572" s="23" t="str">
        <f t="shared" si="96"/>
        <v>||||||</v>
      </c>
      <c r="B1572" s="23" t="str">
        <f t="shared" si="97"/>
        <v>||||</v>
      </c>
      <c r="C1572" s="28" t="str">
        <f t="shared" si="98"/>
        <v>|</v>
      </c>
      <c r="D1572" s="10"/>
      <c r="E1572" s="10"/>
      <c r="F1572" s="36"/>
      <c r="G1572" s="10"/>
      <c r="H1572" s="10"/>
      <c r="I1572" s="36"/>
      <c r="J1572" s="10"/>
      <c r="K1572" s="10"/>
      <c r="L1572" s="10"/>
      <c r="M1572" s="11"/>
      <c r="N1572" s="10"/>
      <c r="O1572" s="11"/>
      <c r="P1572" s="9"/>
      <c r="Q1572" s="10"/>
      <c r="R1572" s="3"/>
      <c r="S1572" s="3"/>
      <c r="T1572" s="3"/>
      <c r="U1572" s="33"/>
      <c r="V1572" s="9"/>
      <c r="W1572" s="13"/>
      <c r="X1572" s="10"/>
      <c r="Y1572" s="4"/>
      <c r="Z1572" s="4"/>
      <c r="AA1572" s="4"/>
      <c r="AB1572" s="4"/>
      <c r="AC1572" s="3"/>
      <c r="AD1572" s="29"/>
    </row>
    <row r="1573" spans="1:30" ht="24.95" customHeight="1" x14ac:dyDescent="0.2">
      <c r="A1573" s="23" t="str">
        <f t="shared" si="96"/>
        <v>||||||</v>
      </c>
      <c r="B1573" s="23" t="str">
        <f t="shared" si="97"/>
        <v>||||</v>
      </c>
      <c r="C1573" s="28" t="str">
        <f t="shared" si="98"/>
        <v>|</v>
      </c>
      <c r="D1573" s="10"/>
      <c r="E1573" s="10"/>
      <c r="F1573" s="36"/>
      <c r="G1573" s="10"/>
      <c r="H1573" s="10"/>
      <c r="I1573" s="36"/>
      <c r="J1573" s="10"/>
      <c r="K1573" s="10"/>
      <c r="L1573" s="10"/>
      <c r="M1573" s="11"/>
      <c r="N1573" s="10"/>
      <c r="O1573" s="11"/>
      <c r="P1573" s="9"/>
      <c r="Q1573" s="10"/>
      <c r="R1573" s="3"/>
      <c r="S1573" s="3"/>
      <c r="T1573" s="3"/>
      <c r="U1573" s="33"/>
      <c r="V1573" s="9"/>
      <c r="W1573" s="13"/>
      <c r="X1573" s="10"/>
      <c r="Y1573" s="4"/>
      <c r="Z1573" s="4"/>
      <c r="AA1573" s="4"/>
      <c r="AB1573" s="4"/>
      <c r="AC1573" s="3"/>
      <c r="AD1573" s="29"/>
    </row>
    <row r="1574" spans="1:30" ht="24.95" customHeight="1" x14ac:dyDescent="0.2">
      <c r="A1574" s="23" t="str">
        <f t="shared" si="96"/>
        <v>||||||</v>
      </c>
      <c r="B1574" s="23" t="str">
        <f t="shared" si="97"/>
        <v>||||</v>
      </c>
      <c r="C1574" s="28" t="str">
        <f t="shared" si="98"/>
        <v>|</v>
      </c>
      <c r="D1574" s="10"/>
      <c r="E1574" s="10"/>
      <c r="F1574" s="36"/>
      <c r="G1574" s="10"/>
      <c r="H1574" s="10"/>
      <c r="I1574" s="36"/>
      <c r="J1574" s="10"/>
      <c r="K1574" s="10"/>
      <c r="L1574" s="10"/>
      <c r="M1574" s="11"/>
      <c r="N1574" s="10"/>
      <c r="O1574" s="11"/>
      <c r="P1574" s="9"/>
      <c r="Q1574" s="10"/>
      <c r="R1574" s="3"/>
      <c r="S1574" s="3"/>
      <c r="T1574" s="3"/>
      <c r="U1574" s="33"/>
      <c r="V1574" s="9"/>
      <c r="W1574" s="13"/>
      <c r="X1574" s="10"/>
      <c r="Y1574" s="4"/>
      <c r="Z1574" s="4"/>
      <c r="AA1574" s="4"/>
      <c r="AB1574" s="4"/>
      <c r="AC1574" s="3"/>
      <c r="AD1574" s="29"/>
    </row>
    <row r="1575" spans="1:30" ht="24.95" customHeight="1" x14ac:dyDescent="0.2">
      <c r="A1575" s="23" t="str">
        <f t="shared" si="96"/>
        <v>||||||</v>
      </c>
      <c r="B1575" s="23" t="str">
        <f t="shared" si="97"/>
        <v>||||</v>
      </c>
      <c r="C1575" s="28" t="str">
        <f t="shared" si="98"/>
        <v>|</v>
      </c>
      <c r="D1575" s="10"/>
      <c r="E1575" s="10"/>
      <c r="F1575" s="36"/>
      <c r="G1575" s="10"/>
      <c r="H1575" s="10"/>
      <c r="I1575" s="36"/>
      <c r="J1575" s="10"/>
      <c r="K1575" s="10"/>
      <c r="L1575" s="10"/>
      <c r="M1575" s="11"/>
      <c r="N1575" s="10"/>
      <c r="O1575" s="11"/>
      <c r="P1575" s="9"/>
      <c r="Q1575" s="10"/>
      <c r="R1575" s="3"/>
      <c r="S1575" s="3"/>
      <c r="T1575" s="3"/>
      <c r="U1575" s="33"/>
      <c r="V1575" s="9"/>
      <c r="W1575" s="13"/>
      <c r="X1575" s="10"/>
      <c r="Y1575" s="4"/>
      <c r="Z1575" s="4"/>
      <c r="AA1575" s="4"/>
      <c r="AB1575" s="4"/>
      <c r="AC1575" s="3"/>
      <c r="AD1575" s="29"/>
    </row>
    <row r="1576" spans="1:30" ht="24.95" customHeight="1" x14ac:dyDescent="0.2">
      <c r="A1576" s="23" t="str">
        <f t="shared" si="96"/>
        <v>||||||</v>
      </c>
      <c r="B1576" s="23" t="str">
        <f t="shared" si="97"/>
        <v>||||</v>
      </c>
      <c r="C1576" s="28" t="str">
        <f t="shared" si="98"/>
        <v>|</v>
      </c>
      <c r="D1576" s="10"/>
      <c r="E1576" s="10"/>
      <c r="F1576" s="36"/>
      <c r="G1576" s="10"/>
      <c r="H1576" s="10"/>
      <c r="I1576" s="36"/>
      <c r="J1576" s="10"/>
      <c r="K1576" s="10"/>
      <c r="L1576" s="10"/>
      <c r="M1576" s="11"/>
      <c r="N1576" s="10"/>
      <c r="O1576" s="11"/>
      <c r="P1576" s="9"/>
      <c r="Q1576" s="10"/>
      <c r="R1576" s="3"/>
      <c r="S1576" s="3"/>
      <c r="T1576" s="3"/>
      <c r="U1576" s="33"/>
      <c r="V1576" s="9"/>
      <c r="W1576" s="13"/>
      <c r="X1576" s="10"/>
      <c r="Y1576" s="4"/>
      <c r="Z1576" s="4"/>
      <c r="AA1576" s="4"/>
      <c r="AB1576" s="4"/>
      <c r="AC1576" s="3"/>
      <c r="AD1576" s="29"/>
    </row>
    <row r="1577" spans="1:30" ht="24.95" customHeight="1" x14ac:dyDescent="0.2">
      <c r="A1577" s="23" t="str">
        <f t="shared" si="96"/>
        <v>||||||</v>
      </c>
      <c r="B1577" s="23" t="str">
        <f t="shared" si="97"/>
        <v>||||</v>
      </c>
      <c r="C1577" s="28" t="str">
        <f t="shared" si="98"/>
        <v>|</v>
      </c>
      <c r="D1577" s="10"/>
      <c r="E1577" s="10"/>
      <c r="F1577" s="36"/>
      <c r="G1577" s="10"/>
      <c r="H1577" s="10"/>
      <c r="I1577" s="36"/>
      <c r="J1577" s="10"/>
      <c r="K1577" s="10"/>
      <c r="L1577" s="10"/>
      <c r="M1577" s="11"/>
      <c r="N1577" s="10"/>
      <c r="O1577" s="11"/>
      <c r="P1577" s="9"/>
      <c r="Q1577" s="10"/>
      <c r="R1577" s="3"/>
      <c r="S1577" s="3"/>
      <c r="T1577" s="3"/>
      <c r="U1577" s="33"/>
      <c r="V1577" s="9"/>
      <c r="W1577" s="13"/>
      <c r="X1577" s="10"/>
      <c r="Y1577" s="4"/>
      <c r="Z1577" s="4"/>
      <c r="AA1577" s="4"/>
      <c r="AB1577" s="4"/>
      <c r="AC1577" s="3"/>
      <c r="AD1577" s="29"/>
    </row>
    <row r="1578" spans="1:30" ht="24.95" customHeight="1" x14ac:dyDescent="0.2">
      <c r="A1578" s="23" t="str">
        <f t="shared" si="96"/>
        <v>||||||</v>
      </c>
      <c r="B1578" s="23" t="str">
        <f t="shared" si="97"/>
        <v>||||</v>
      </c>
      <c r="C1578" s="28" t="str">
        <f t="shared" si="98"/>
        <v>|</v>
      </c>
      <c r="D1578" s="10"/>
      <c r="E1578" s="10"/>
      <c r="F1578" s="36"/>
      <c r="G1578" s="10"/>
      <c r="H1578" s="10"/>
      <c r="I1578" s="36"/>
      <c r="J1578" s="10"/>
      <c r="K1578" s="10"/>
      <c r="L1578" s="10"/>
      <c r="M1578" s="11"/>
      <c r="N1578" s="10"/>
      <c r="O1578" s="11"/>
      <c r="P1578" s="9"/>
      <c r="Q1578" s="10"/>
      <c r="R1578" s="3"/>
      <c r="S1578" s="3"/>
      <c r="T1578" s="3"/>
      <c r="U1578" s="33"/>
      <c r="V1578" s="9"/>
      <c r="W1578" s="13"/>
      <c r="X1578" s="10"/>
      <c r="Y1578" s="4"/>
      <c r="Z1578" s="4"/>
      <c r="AA1578" s="4"/>
      <c r="AB1578" s="4"/>
      <c r="AC1578" s="3"/>
      <c r="AD1578" s="29"/>
    </row>
    <row r="1579" spans="1:30" ht="24.95" customHeight="1" x14ac:dyDescent="0.2">
      <c r="A1579" s="23" t="str">
        <f t="shared" si="96"/>
        <v>||||||</v>
      </c>
      <c r="B1579" s="23" t="str">
        <f t="shared" si="97"/>
        <v>||||</v>
      </c>
      <c r="C1579" s="28" t="str">
        <f t="shared" si="98"/>
        <v>|</v>
      </c>
      <c r="D1579" s="10"/>
      <c r="E1579" s="10"/>
      <c r="F1579" s="36"/>
      <c r="G1579" s="10"/>
      <c r="H1579" s="10"/>
      <c r="I1579" s="36"/>
      <c r="J1579" s="10"/>
      <c r="K1579" s="10"/>
      <c r="L1579" s="10"/>
      <c r="M1579" s="11"/>
      <c r="N1579" s="10"/>
      <c r="O1579" s="11"/>
      <c r="P1579" s="9"/>
      <c r="Q1579" s="10"/>
      <c r="R1579" s="3"/>
      <c r="S1579" s="3"/>
      <c r="T1579" s="3"/>
      <c r="U1579" s="33"/>
      <c r="V1579" s="9"/>
      <c r="W1579" s="13"/>
      <c r="X1579" s="10"/>
      <c r="Y1579" s="4"/>
      <c r="Z1579" s="4"/>
      <c r="AA1579" s="4"/>
      <c r="AB1579" s="4"/>
      <c r="AC1579" s="3"/>
      <c r="AD1579" s="29"/>
    </row>
    <row r="1580" spans="1:30" ht="24.95" customHeight="1" x14ac:dyDescent="0.2">
      <c r="A1580" s="23" t="str">
        <f t="shared" si="96"/>
        <v>||||||</v>
      </c>
      <c r="B1580" s="23" t="str">
        <f t="shared" si="97"/>
        <v>||||</v>
      </c>
      <c r="C1580" s="28" t="str">
        <f t="shared" si="98"/>
        <v>|</v>
      </c>
      <c r="D1580" s="10"/>
      <c r="E1580" s="10"/>
      <c r="F1580" s="36"/>
      <c r="G1580" s="10"/>
      <c r="H1580" s="10"/>
      <c r="I1580" s="36"/>
      <c r="J1580" s="10"/>
      <c r="K1580" s="10"/>
      <c r="L1580" s="10"/>
      <c r="M1580" s="11"/>
      <c r="N1580" s="10"/>
      <c r="O1580" s="11"/>
      <c r="P1580" s="9"/>
      <c r="Q1580" s="10"/>
      <c r="R1580" s="3"/>
      <c r="S1580" s="3"/>
      <c r="T1580" s="3"/>
      <c r="U1580" s="33"/>
      <c r="V1580" s="9"/>
      <c r="W1580" s="13"/>
      <c r="X1580" s="10"/>
      <c r="Y1580" s="4"/>
      <c r="Z1580" s="4"/>
      <c r="AA1580" s="4"/>
      <c r="AB1580" s="4"/>
      <c r="AC1580" s="3"/>
      <c r="AD1580" s="29"/>
    </row>
    <row r="1581" spans="1:30" ht="24.95" customHeight="1" x14ac:dyDescent="0.2">
      <c r="A1581" s="23" t="str">
        <f t="shared" si="96"/>
        <v>||||||</v>
      </c>
      <c r="B1581" s="23" t="str">
        <f t="shared" si="97"/>
        <v>||||</v>
      </c>
      <c r="C1581" s="28" t="str">
        <f t="shared" si="98"/>
        <v>|</v>
      </c>
      <c r="D1581" s="10"/>
      <c r="E1581" s="10"/>
      <c r="F1581" s="36"/>
      <c r="G1581" s="10"/>
      <c r="H1581" s="10"/>
      <c r="I1581" s="36"/>
      <c r="J1581" s="10"/>
      <c r="K1581" s="10"/>
      <c r="L1581" s="10"/>
      <c r="M1581" s="11"/>
      <c r="N1581" s="10"/>
      <c r="O1581" s="11"/>
      <c r="P1581" s="9"/>
      <c r="Q1581" s="10"/>
      <c r="R1581" s="3"/>
      <c r="S1581" s="3"/>
      <c r="T1581" s="3"/>
      <c r="U1581" s="33"/>
      <c r="V1581" s="9"/>
      <c r="W1581" s="13"/>
      <c r="X1581" s="10"/>
      <c r="Y1581" s="4"/>
      <c r="Z1581" s="4"/>
      <c r="AA1581" s="4"/>
      <c r="AB1581" s="4"/>
      <c r="AC1581" s="3"/>
      <c r="AD1581" s="29"/>
    </row>
    <row r="1582" spans="1:30" ht="24.95" customHeight="1" x14ac:dyDescent="0.2">
      <c r="A1582" s="23" t="str">
        <f t="shared" si="96"/>
        <v>||||||</v>
      </c>
      <c r="B1582" s="23" t="str">
        <f t="shared" si="97"/>
        <v>||||</v>
      </c>
      <c r="C1582" s="28" t="str">
        <f t="shared" si="98"/>
        <v>|</v>
      </c>
      <c r="D1582" s="10"/>
      <c r="E1582" s="10"/>
      <c r="F1582" s="36"/>
      <c r="G1582" s="10"/>
      <c r="H1582" s="10"/>
      <c r="I1582" s="36"/>
      <c r="J1582" s="10"/>
      <c r="K1582" s="10"/>
      <c r="L1582" s="10"/>
      <c r="M1582" s="11"/>
      <c r="N1582" s="10"/>
      <c r="O1582" s="11"/>
      <c r="P1582" s="9"/>
      <c r="Q1582" s="10"/>
      <c r="R1582" s="3"/>
      <c r="S1582" s="3"/>
      <c r="T1582" s="3"/>
      <c r="U1582" s="33"/>
      <c r="V1582" s="9"/>
      <c r="W1582" s="13"/>
      <c r="X1582" s="10"/>
      <c r="Y1582" s="4"/>
      <c r="Z1582" s="4"/>
      <c r="AA1582" s="4"/>
      <c r="AB1582" s="4"/>
      <c r="AC1582" s="3"/>
      <c r="AD1582" s="29"/>
    </row>
    <row r="1583" spans="1:30" ht="24.95" customHeight="1" x14ac:dyDescent="0.2">
      <c r="A1583" s="23" t="str">
        <f t="shared" si="96"/>
        <v>||||||</v>
      </c>
      <c r="B1583" s="23" t="str">
        <f t="shared" si="97"/>
        <v>||||</v>
      </c>
      <c r="C1583" s="28" t="str">
        <f t="shared" si="98"/>
        <v>|</v>
      </c>
      <c r="D1583" s="10"/>
      <c r="E1583" s="10"/>
      <c r="F1583" s="36"/>
      <c r="G1583" s="10"/>
      <c r="H1583" s="10"/>
      <c r="I1583" s="36"/>
      <c r="J1583" s="10"/>
      <c r="K1583" s="10"/>
      <c r="L1583" s="10"/>
      <c r="M1583" s="11"/>
      <c r="N1583" s="10"/>
      <c r="O1583" s="11"/>
      <c r="P1583" s="9"/>
      <c r="Q1583" s="10"/>
      <c r="R1583" s="3"/>
      <c r="S1583" s="3"/>
      <c r="T1583" s="3"/>
      <c r="U1583" s="33"/>
      <c r="V1583" s="9"/>
      <c r="W1583" s="13"/>
      <c r="X1583" s="10"/>
      <c r="Y1583" s="4"/>
      <c r="Z1583" s="4"/>
      <c r="AA1583" s="4"/>
      <c r="AB1583" s="4"/>
      <c r="AC1583" s="3"/>
      <c r="AD1583" s="29"/>
    </row>
    <row r="1584" spans="1:30" ht="24.95" customHeight="1" x14ac:dyDescent="0.2">
      <c r="A1584" s="23" t="str">
        <f t="shared" si="96"/>
        <v>||||||</v>
      </c>
      <c r="B1584" s="23" t="str">
        <f t="shared" si="97"/>
        <v>||||</v>
      </c>
      <c r="C1584" s="28" t="str">
        <f t="shared" si="98"/>
        <v>|</v>
      </c>
      <c r="D1584" s="10"/>
      <c r="E1584" s="10"/>
      <c r="F1584" s="36"/>
      <c r="G1584" s="10"/>
      <c r="H1584" s="10"/>
      <c r="I1584" s="36"/>
      <c r="J1584" s="10"/>
      <c r="K1584" s="10"/>
      <c r="L1584" s="10"/>
      <c r="M1584" s="11"/>
      <c r="N1584" s="10"/>
      <c r="O1584" s="11"/>
      <c r="P1584" s="9"/>
      <c r="Q1584" s="10"/>
      <c r="R1584" s="3"/>
      <c r="S1584" s="3"/>
      <c r="T1584" s="3"/>
      <c r="U1584" s="33"/>
      <c r="V1584" s="9"/>
      <c r="W1584" s="13"/>
      <c r="X1584" s="10"/>
      <c r="Y1584" s="4"/>
      <c r="Z1584" s="4"/>
      <c r="AA1584" s="4"/>
      <c r="AB1584" s="4"/>
      <c r="AC1584" s="3"/>
      <c r="AD1584" s="29"/>
    </row>
    <row r="1585" spans="1:30" ht="24.95" customHeight="1" x14ac:dyDescent="0.2">
      <c r="A1585" s="23" t="str">
        <f t="shared" si="96"/>
        <v>||||||</v>
      </c>
      <c r="B1585" s="23" t="str">
        <f t="shared" si="97"/>
        <v>||||</v>
      </c>
      <c r="C1585" s="28" t="str">
        <f t="shared" si="98"/>
        <v>|</v>
      </c>
      <c r="D1585" s="10"/>
      <c r="E1585" s="10"/>
      <c r="F1585" s="36"/>
      <c r="G1585" s="10"/>
      <c r="H1585" s="10"/>
      <c r="I1585" s="36"/>
      <c r="J1585" s="10"/>
      <c r="K1585" s="10"/>
      <c r="L1585" s="10"/>
      <c r="M1585" s="11"/>
      <c r="N1585" s="10"/>
      <c r="O1585" s="11"/>
      <c r="P1585" s="9"/>
      <c r="Q1585" s="10"/>
      <c r="R1585" s="3"/>
      <c r="S1585" s="3"/>
      <c r="T1585" s="3"/>
      <c r="U1585" s="33"/>
      <c r="V1585" s="9"/>
      <c r="W1585" s="13"/>
      <c r="X1585" s="10"/>
      <c r="Y1585" s="4"/>
      <c r="Z1585" s="4"/>
      <c r="AA1585" s="4"/>
      <c r="AB1585" s="4"/>
      <c r="AC1585" s="3"/>
      <c r="AD1585" s="29"/>
    </row>
    <row r="1586" spans="1:30" ht="24.95" customHeight="1" x14ac:dyDescent="0.2">
      <c r="A1586" s="23" t="str">
        <f t="shared" si="96"/>
        <v>||||||</v>
      </c>
      <c r="B1586" s="23" t="str">
        <f t="shared" si="97"/>
        <v>||||</v>
      </c>
      <c r="C1586" s="28" t="str">
        <f t="shared" si="98"/>
        <v>|</v>
      </c>
      <c r="D1586" s="10"/>
      <c r="E1586" s="10"/>
      <c r="F1586" s="36"/>
      <c r="G1586" s="10"/>
      <c r="H1586" s="10"/>
      <c r="I1586" s="36"/>
      <c r="J1586" s="10"/>
      <c r="K1586" s="10"/>
      <c r="L1586" s="10"/>
      <c r="M1586" s="11"/>
      <c r="N1586" s="10"/>
      <c r="O1586" s="11"/>
      <c r="P1586" s="9"/>
      <c r="Q1586" s="10"/>
      <c r="R1586" s="3"/>
      <c r="S1586" s="3"/>
      <c r="T1586" s="3"/>
      <c r="U1586" s="33"/>
      <c r="V1586" s="9"/>
      <c r="W1586" s="13"/>
      <c r="X1586" s="10"/>
      <c r="Y1586" s="4"/>
      <c r="Z1586" s="4"/>
      <c r="AA1586" s="4"/>
      <c r="AB1586" s="4"/>
      <c r="AC1586" s="3"/>
      <c r="AD1586" s="29"/>
    </row>
    <row r="1587" spans="1:30" ht="24.95" customHeight="1" x14ac:dyDescent="0.2">
      <c r="A1587" s="23" t="str">
        <f t="shared" si="96"/>
        <v>||||||</v>
      </c>
      <c r="B1587" s="23" t="str">
        <f t="shared" si="97"/>
        <v>||||</v>
      </c>
      <c r="C1587" s="28" t="str">
        <f t="shared" si="98"/>
        <v>|</v>
      </c>
      <c r="D1587" s="10"/>
      <c r="E1587" s="10"/>
      <c r="F1587" s="36"/>
      <c r="G1587" s="10"/>
      <c r="H1587" s="10"/>
      <c r="I1587" s="36"/>
      <c r="J1587" s="10"/>
      <c r="K1587" s="10"/>
      <c r="L1587" s="10"/>
      <c r="M1587" s="11"/>
      <c r="N1587" s="10"/>
      <c r="O1587" s="11"/>
      <c r="P1587" s="9"/>
      <c r="Q1587" s="10"/>
      <c r="R1587" s="3"/>
      <c r="S1587" s="3"/>
      <c r="T1587" s="3"/>
      <c r="U1587" s="33"/>
      <c r="V1587" s="9"/>
      <c r="W1587" s="13"/>
      <c r="X1587" s="10"/>
      <c r="Y1587" s="4"/>
      <c r="Z1587" s="4"/>
      <c r="AA1587" s="4"/>
      <c r="AB1587" s="4"/>
      <c r="AC1587" s="3"/>
      <c r="AD1587" s="29"/>
    </row>
    <row r="1588" spans="1:30" ht="24.95" customHeight="1" x14ac:dyDescent="0.2">
      <c r="A1588" s="23" t="str">
        <f t="shared" si="96"/>
        <v>||||||</v>
      </c>
      <c r="B1588" s="23" t="str">
        <f t="shared" si="97"/>
        <v>||||</v>
      </c>
      <c r="C1588" s="28" t="str">
        <f t="shared" si="98"/>
        <v>|</v>
      </c>
      <c r="D1588" s="10"/>
      <c r="E1588" s="10"/>
      <c r="F1588" s="36"/>
      <c r="G1588" s="10"/>
      <c r="H1588" s="10"/>
      <c r="I1588" s="36"/>
      <c r="J1588" s="10"/>
      <c r="K1588" s="10"/>
      <c r="L1588" s="10"/>
      <c r="M1588" s="11"/>
      <c r="N1588" s="10"/>
      <c r="O1588" s="11"/>
      <c r="P1588" s="9"/>
      <c r="Q1588" s="10"/>
      <c r="R1588" s="3"/>
      <c r="S1588" s="3"/>
      <c r="T1588" s="3"/>
      <c r="U1588" s="33"/>
      <c r="V1588" s="9"/>
      <c r="W1588" s="13"/>
      <c r="X1588" s="10"/>
      <c r="Y1588" s="4"/>
      <c r="Z1588" s="4"/>
      <c r="AA1588" s="4"/>
      <c r="AB1588" s="4"/>
      <c r="AC1588" s="3"/>
      <c r="AD1588" s="29"/>
    </row>
    <row r="1589" spans="1:30" ht="24.95" customHeight="1" x14ac:dyDescent="0.2">
      <c r="A1589" s="23" t="str">
        <f t="shared" si="96"/>
        <v>||||||</v>
      </c>
      <c r="B1589" s="23" t="str">
        <f t="shared" si="97"/>
        <v>||||</v>
      </c>
      <c r="C1589" s="28" t="str">
        <f t="shared" si="98"/>
        <v>|</v>
      </c>
      <c r="D1589" s="10"/>
      <c r="E1589" s="10"/>
      <c r="F1589" s="36"/>
      <c r="G1589" s="10"/>
      <c r="H1589" s="10"/>
      <c r="I1589" s="36"/>
      <c r="J1589" s="10"/>
      <c r="K1589" s="10"/>
      <c r="L1589" s="10"/>
      <c r="M1589" s="11"/>
      <c r="N1589" s="10"/>
      <c r="O1589" s="11"/>
      <c r="P1589" s="9"/>
      <c r="Q1589" s="10"/>
      <c r="R1589" s="3"/>
      <c r="S1589" s="3"/>
      <c r="T1589" s="3"/>
      <c r="U1589" s="33"/>
      <c r="V1589" s="9"/>
      <c r="W1589" s="13"/>
      <c r="X1589" s="10"/>
      <c r="Y1589" s="4"/>
      <c r="Z1589" s="4"/>
      <c r="AA1589" s="4"/>
      <c r="AB1589" s="4"/>
      <c r="AC1589" s="3"/>
      <c r="AD1589" s="29"/>
    </row>
    <row r="1590" spans="1:30" ht="24.95" customHeight="1" x14ac:dyDescent="0.2">
      <c r="A1590" s="23" t="str">
        <f t="shared" si="96"/>
        <v>||||||</v>
      </c>
      <c r="B1590" s="23" t="str">
        <f t="shared" si="97"/>
        <v>||||</v>
      </c>
      <c r="C1590" s="28" t="str">
        <f t="shared" si="98"/>
        <v>|</v>
      </c>
      <c r="D1590" s="10"/>
      <c r="E1590" s="10"/>
      <c r="F1590" s="36"/>
      <c r="G1590" s="10"/>
      <c r="H1590" s="10"/>
      <c r="I1590" s="36"/>
      <c r="J1590" s="10"/>
      <c r="K1590" s="10"/>
      <c r="L1590" s="10"/>
      <c r="M1590" s="11"/>
      <c r="N1590" s="10"/>
      <c r="O1590" s="11"/>
      <c r="P1590" s="9"/>
      <c r="Q1590" s="10"/>
      <c r="R1590" s="3"/>
      <c r="S1590" s="3"/>
      <c r="T1590" s="3"/>
      <c r="U1590" s="33"/>
      <c r="V1590" s="9"/>
      <c r="W1590" s="13"/>
      <c r="X1590" s="10"/>
      <c r="Y1590" s="4"/>
      <c r="Z1590" s="4"/>
      <c r="AA1590" s="4"/>
      <c r="AB1590" s="4"/>
      <c r="AC1590" s="3"/>
      <c r="AD1590" s="29"/>
    </row>
    <row r="1591" spans="1:30" ht="24.95" customHeight="1" x14ac:dyDescent="0.2">
      <c r="A1591" s="23" t="str">
        <f t="shared" si="96"/>
        <v>||||||</v>
      </c>
      <c r="B1591" s="23" t="str">
        <f t="shared" si="97"/>
        <v>||||</v>
      </c>
      <c r="C1591" s="28" t="str">
        <f t="shared" si="98"/>
        <v>|</v>
      </c>
      <c r="D1591" s="10"/>
      <c r="E1591" s="10"/>
      <c r="F1591" s="36"/>
      <c r="G1591" s="10"/>
      <c r="H1591" s="10"/>
      <c r="I1591" s="36"/>
      <c r="J1591" s="10"/>
      <c r="K1591" s="10"/>
      <c r="L1591" s="10"/>
      <c r="M1591" s="11"/>
      <c r="N1591" s="10"/>
      <c r="O1591" s="11"/>
      <c r="P1591" s="9"/>
      <c r="Q1591" s="10"/>
      <c r="R1591" s="3"/>
      <c r="S1591" s="3"/>
      <c r="T1591" s="3"/>
      <c r="U1591" s="33"/>
      <c r="V1591" s="9"/>
      <c r="W1591" s="13"/>
      <c r="X1591" s="10"/>
      <c r="Y1591" s="4"/>
      <c r="Z1591" s="4"/>
      <c r="AA1591" s="4"/>
      <c r="AB1591" s="4"/>
      <c r="AC1591" s="3"/>
      <c r="AD1591" s="29"/>
    </row>
    <row r="1592" spans="1:30" ht="24.95" customHeight="1" x14ac:dyDescent="0.2">
      <c r="A1592" s="23" t="str">
        <f t="shared" ref="A1592:A1655" si="99">D1592&amp;"|"&amp;E1592&amp;"|"&amp;G1592&amp;"|"&amp;H1592&amp;"|"&amp;L1592&amp;"|"&amp;N1592&amp;"|"&amp;U1592</f>
        <v>||||||</v>
      </c>
      <c r="B1592" s="23" t="str">
        <f t="shared" ref="B1592:B1655" si="100">D1592&amp;"|"&amp;E1592&amp;"|"&amp;G1592&amp;"|"&amp;H1592&amp;"|"&amp;X1592</f>
        <v>||||</v>
      </c>
      <c r="C1592" s="28" t="str">
        <f t="shared" ref="C1592:C1655" si="101">E1592&amp;"|"&amp;X1592</f>
        <v>|</v>
      </c>
      <c r="D1592" s="10"/>
      <c r="E1592" s="10"/>
      <c r="F1592" s="36"/>
      <c r="G1592" s="10"/>
      <c r="H1592" s="10"/>
      <c r="I1592" s="36"/>
      <c r="J1592" s="10"/>
      <c r="K1592" s="10"/>
      <c r="L1592" s="10"/>
      <c r="M1592" s="11"/>
      <c r="N1592" s="10"/>
      <c r="O1592" s="11"/>
      <c r="P1592" s="9"/>
      <c r="Q1592" s="10"/>
      <c r="R1592" s="3"/>
      <c r="S1592" s="3"/>
      <c r="T1592" s="3"/>
      <c r="U1592" s="33"/>
      <c r="V1592" s="9"/>
      <c r="W1592" s="13"/>
      <c r="X1592" s="10"/>
      <c r="Y1592" s="4"/>
      <c r="Z1592" s="4"/>
      <c r="AA1592" s="4"/>
      <c r="AB1592" s="4"/>
      <c r="AC1592" s="3"/>
      <c r="AD1592" s="29"/>
    </row>
    <row r="1593" spans="1:30" ht="24.95" customHeight="1" x14ac:dyDescent="0.2">
      <c r="A1593" s="23" t="str">
        <f t="shared" si="99"/>
        <v>||||||</v>
      </c>
      <c r="B1593" s="23" t="str">
        <f t="shared" si="100"/>
        <v>||||</v>
      </c>
      <c r="C1593" s="28" t="str">
        <f t="shared" si="101"/>
        <v>|</v>
      </c>
      <c r="D1593" s="10"/>
      <c r="E1593" s="10"/>
      <c r="F1593" s="36"/>
      <c r="G1593" s="10"/>
      <c r="H1593" s="10"/>
      <c r="I1593" s="36"/>
      <c r="J1593" s="10"/>
      <c r="K1593" s="10"/>
      <c r="L1593" s="10"/>
      <c r="M1593" s="11"/>
      <c r="N1593" s="10"/>
      <c r="O1593" s="11"/>
      <c r="P1593" s="9"/>
      <c r="Q1593" s="10"/>
      <c r="R1593" s="3"/>
      <c r="S1593" s="3"/>
      <c r="T1593" s="3"/>
      <c r="U1593" s="33"/>
      <c r="V1593" s="9"/>
      <c r="W1593" s="13"/>
      <c r="X1593" s="10"/>
      <c r="Y1593" s="4"/>
      <c r="Z1593" s="4"/>
      <c r="AA1593" s="4"/>
      <c r="AB1593" s="4"/>
      <c r="AC1593" s="3"/>
      <c r="AD1593" s="29"/>
    </row>
    <row r="1594" spans="1:30" ht="24.95" customHeight="1" x14ac:dyDescent="0.2">
      <c r="A1594" s="23" t="str">
        <f t="shared" si="99"/>
        <v>||||||</v>
      </c>
      <c r="B1594" s="23" t="str">
        <f t="shared" si="100"/>
        <v>||||</v>
      </c>
      <c r="C1594" s="28" t="str">
        <f t="shared" si="101"/>
        <v>|</v>
      </c>
      <c r="D1594" s="10"/>
      <c r="E1594" s="10"/>
      <c r="F1594" s="36"/>
      <c r="G1594" s="10"/>
      <c r="H1594" s="10"/>
      <c r="I1594" s="36"/>
      <c r="J1594" s="10"/>
      <c r="K1594" s="10"/>
      <c r="L1594" s="10"/>
      <c r="M1594" s="11"/>
      <c r="N1594" s="10"/>
      <c r="O1594" s="11"/>
      <c r="P1594" s="9"/>
      <c r="Q1594" s="10"/>
      <c r="R1594" s="3"/>
      <c r="S1594" s="3"/>
      <c r="T1594" s="3"/>
      <c r="U1594" s="33"/>
      <c r="V1594" s="9"/>
      <c r="W1594" s="13"/>
      <c r="X1594" s="10"/>
      <c r="Y1594" s="4"/>
      <c r="Z1594" s="4"/>
      <c r="AA1594" s="4"/>
      <c r="AB1594" s="4"/>
      <c r="AC1594" s="3"/>
      <c r="AD1594" s="29"/>
    </row>
    <row r="1595" spans="1:30" ht="24.95" customHeight="1" x14ac:dyDescent="0.2">
      <c r="A1595" s="23" t="str">
        <f t="shared" si="99"/>
        <v>||||||</v>
      </c>
      <c r="B1595" s="23" t="str">
        <f t="shared" si="100"/>
        <v>||||</v>
      </c>
      <c r="C1595" s="28" t="str">
        <f t="shared" si="101"/>
        <v>|</v>
      </c>
      <c r="D1595" s="10"/>
      <c r="E1595" s="10"/>
      <c r="F1595" s="36"/>
      <c r="G1595" s="10"/>
      <c r="H1595" s="10"/>
      <c r="I1595" s="36"/>
      <c r="J1595" s="10"/>
      <c r="K1595" s="10"/>
      <c r="L1595" s="10"/>
      <c r="M1595" s="11"/>
      <c r="N1595" s="10"/>
      <c r="O1595" s="11"/>
      <c r="P1595" s="9"/>
      <c r="Q1595" s="10"/>
      <c r="R1595" s="3"/>
      <c r="S1595" s="3"/>
      <c r="T1595" s="3"/>
      <c r="U1595" s="33"/>
      <c r="V1595" s="9"/>
      <c r="W1595" s="13"/>
      <c r="X1595" s="10"/>
      <c r="Y1595" s="4"/>
      <c r="Z1595" s="4"/>
      <c r="AA1595" s="4"/>
      <c r="AB1595" s="4"/>
      <c r="AC1595" s="3"/>
      <c r="AD1595" s="29"/>
    </row>
    <row r="1596" spans="1:30" ht="24.95" customHeight="1" x14ac:dyDescent="0.2">
      <c r="A1596" s="23" t="str">
        <f t="shared" si="99"/>
        <v>||||||</v>
      </c>
      <c r="B1596" s="23" t="str">
        <f t="shared" si="100"/>
        <v>||||</v>
      </c>
      <c r="C1596" s="28" t="str">
        <f t="shared" si="101"/>
        <v>|</v>
      </c>
      <c r="D1596" s="10"/>
      <c r="E1596" s="10"/>
      <c r="F1596" s="36"/>
      <c r="G1596" s="10"/>
      <c r="H1596" s="10"/>
      <c r="I1596" s="36"/>
      <c r="J1596" s="10"/>
      <c r="K1596" s="10"/>
      <c r="L1596" s="10"/>
      <c r="M1596" s="11"/>
      <c r="N1596" s="10"/>
      <c r="O1596" s="11"/>
      <c r="P1596" s="9"/>
      <c r="Q1596" s="10"/>
      <c r="R1596" s="3"/>
      <c r="S1596" s="3"/>
      <c r="T1596" s="3"/>
      <c r="U1596" s="33"/>
      <c r="V1596" s="9"/>
      <c r="W1596" s="13"/>
      <c r="X1596" s="10"/>
      <c r="Y1596" s="4"/>
      <c r="Z1596" s="4"/>
      <c r="AA1596" s="4"/>
      <c r="AB1596" s="4"/>
      <c r="AC1596" s="3"/>
      <c r="AD1596" s="29"/>
    </row>
    <row r="1597" spans="1:30" ht="24.95" customHeight="1" x14ac:dyDescent="0.2">
      <c r="A1597" s="23" t="str">
        <f t="shared" si="99"/>
        <v>||||||</v>
      </c>
      <c r="B1597" s="23" t="str">
        <f t="shared" si="100"/>
        <v>||||</v>
      </c>
      <c r="C1597" s="28" t="str">
        <f t="shared" si="101"/>
        <v>|</v>
      </c>
      <c r="D1597" s="10"/>
      <c r="E1597" s="10"/>
      <c r="F1597" s="36"/>
      <c r="G1597" s="10"/>
      <c r="H1597" s="10"/>
      <c r="I1597" s="36"/>
      <c r="J1597" s="10"/>
      <c r="K1597" s="10"/>
      <c r="L1597" s="10"/>
      <c r="M1597" s="11"/>
      <c r="N1597" s="10"/>
      <c r="O1597" s="11"/>
      <c r="P1597" s="9"/>
      <c r="Q1597" s="10"/>
      <c r="R1597" s="3"/>
      <c r="S1597" s="3"/>
      <c r="T1597" s="3"/>
      <c r="U1597" s="33"/>
      <c r="V1597" s="9"/>
      <c r="W1597" s="13"/>
      <c r="X1597" s="10"/>
      <c r="Y1597" s="4"/>
      <c r="Z1597" s="4"/>
      <c r="AA1597" s="4"/>
      <c r="AB1597" s="4"/>
      <c r="AC1597" s="3"/>
      <c r="AD1597" s="29"/>
    </row>
    <row r="1598" spans="1:30" ht="24.95" customHeight="1" x14ac:dyDescent="0.2">
      <c r="A1598" s="23" t="str">
        <f t="shared" si="99"/>
        <v>||||||</v>
      </c>
      <c r="B1598" s="23" t="str">
        <f t="shared" si="100"/>
        <v>||||</v>
      </c>
      <c r="C1598" s="28" t="str">
        <f t="shared" si="101"/>
        <v>|</v>
      </c>
      <c r="D1598" s="10"/>
      <c r="E1598" s="10"/>
      <c r="F1598" s="36"/>
      <c r="G1598" s="10"/>
      <c r="H1598" s="10"/>
      <c r="I1598" s="36"/>
      <c r="J1598" s="10"/>
      <c r="K1598" s="10"/>
      <c r="L1598" s="10"/>
      <c r="M1598" s="11"/>
      <c r="N1598" s="10"/>
      <c r="O1598" s="11"/>
      <c r="P1598" s="9"/>
      <c r="Q1598" s="10"/>
      <c r="R1598" s="3"/>
      <c r="S1598" s="3"/>
      <c r="T1598" s="3"/>
      <c r="U1598" s="33"/>
      <c r="V1598" s="9"/>
      <c r="W1598" s="13"/>
      <c r="X1598" s="10"/>
      <c r="Y1598" s="4"/>
      <c r="Z1598" s="4"/>
      <c r="AA1598" s="4"/>
      <c r="AB1598" s="4"/>
      <c r="AC1598" s="3"/>
      <c r="AD1598" s="29"/>
    </row>
    <row r="1599" spans="1:30" ht="24.95" customHeight="1" x14ac:dyDescent="0.2">
      <c r="A1599" s="23" t="str">
        <f t="shared" si="99"/>
        <v>||||||</v>
      </c>
      <c r="B1599" s="23" t="str">
        <f t="shared" si="100"/>
        <v>||||</v>
      </c>
      <c r="C1599" s="28" t="str">
        <f t="shared" si="101"/>
        <v>|</v>
      </c>
      <c r="D1599" s="10"/>
      <c r="E1599" s="10"/>
      <c r="F1599" s="36"/>
      <c r="G1599" s="10"/>
      <c r="H1599" s="10"/>
      <c r="I1599" s="36"/>
      <c r="J1599" s="10"/>
      <c r="K1599" s="10"/>
      <c r="L1599" s="10"/>
      <c r="M1599" s="11"/>
      <c r="N1599" s="10"/>
      <c r="O1599" s="11"/>
      <c r="P1599" s="9"/>
      <c r="Q1599" s="10"/>
      <c r="R1599" s="3"/>
      <c r="S1599" s="3"/>
      <c r="T1599" s="3"/>
      <c r="U1599" s="33"/>
      <c r="V1599" s="9"/>
      <c r="W1599" s="13"/>
      <c r="X1599" s="10"/>
      <c r="Y1599" s="4"/>
      <c r="Z1599" s="4"/>
      <c r="AA1599" s="4"/>
      <c r="AB1599" s="4"/>
      <c r="AC1599" s="3"/>
      <c r="AD1599" s="29"/>
    </row>
    <row r="1600" spans="1:30" ht="24.95" customHeight="1" x14ac:dyDescent="0.2">
      <c r="A1600" s="23" t="str">
        <f t="shared" si="99"/>
        <v>||||||</v>
      </c>
      <c r="B1600" s="23" t="str">
        <f t="shared" si="100"/>
        <v>||||</v>
      </c>
      <c r="C1600" s="28" t="str">
        <f t="shared" si="101"/>
        <v>|</v>
      </c>
      <c r="D1600" s="10"/>
      <c r="E1600" s="10"/>
      <c r="F1600" s="36"/>
      <c r="G1600" s="10"/>
      <c r="H1600" s="10"/>
      <c r="I1600" s="36"/>
      <c r="J1600" s="10"/>
      <c r="K1600" s="10"/>
      <c r="L1600" s="10"/>
      <c r="M1600" s="11"/>
      <c r="N1600" s="10"/>
      <c r="O1600" s="11"/>
      <c r="P1600" s="9"/>
      <c r="Q1600" s="10"/>
      <c r="R1600" s="3"/>
      <c r="S1600" s="3"/>
      <c r="T1600" s="3"/>
      <c r="U1600" s="33"/>
      <c r="V1600" s="9"/>
      <c r="W1600" s="13"/>
      <c r="X1600" s="10"/>
      <c r="Y1600" s="4"/>
      <c r="Z1600" s="4"/>
      <c r="AA1600" s="4"/>
      <c r="AB1600" s="4"/>
      <c r="AC1600" s="3"/>
      <c r="AD1600" s="29"/>
    </row>
    <row r="1601" spans="1:30" ht="24.95" customHeight="1" x14ac:dyDescent="0.2">
      <c r="A1601" s="23" t="str">
        <f t="shared" si="99"/>
        <v>||||||</v>
      </c>
      <c r="B1601" s="23" t="str">
        <f t="shared" si="100"/>
        <v>||||</v>
      </c>
      <c r="C1601" s="28" t="str">
        <f t="shared" si="101"/>
        <v>|</v>
      </c>
      <c r="D1601" s="10"/>
      <c r="E1601" s="10"/>
      <c r="F1601" s="36"/>
      <c r="G1601" s="10"/>
      <c r="H1601" s="10"/>
      <c r="I1601" s="36"/>
      <c r="J1601" s="10"/>
      <c r="K1601" s="10"/>
      <c r="L1601" s="10"/>
      <c r="M1601" s="11"/>
      <c r="N1601" s="10"/>
      <c r="O1601" s="11"/>
      <c r="P1601" s="9"/>
      <c r="Q1601" s="10"/>
      <c r="R1601" s="3"/>
      <c r="S1601" s="3"/>
      <c r="T1601" s="3"/>
      <c r="U1601" s="33"/>
      <c r="V1601" s="9"/>
      <c r="W1601" s="13"/>
      <c r="X1601" s="10"/>
      <c r="Y1601" s="4"/>
      <c r="Z1601" s="4"/>
      <c r="AA1601" s="4"/>
      <c r="AB1601" s="4"/>
      <c r="AC1601" s="3"/>
      <c r="AD1601" s="29"/>
    </row>
    <row r="1602" spans="1:30" ht="24.95" customHeight="1" x14ac:dyDescent="0.2">
      <c r="A1602" s="23" t="str">
        <f t="shared" si="99"/>
        <v>||||||</v>
      </c>
      <c r="B1602" s="23" t="str">
        <f t="shared" si="100"/>
        <v>||||</v>
      </c>
      <c r="C1602" s="28" t="str">
        <f t="shared" si="101"/>
        <v>|</v>
      </c>
      <c r="D1602" s="10"/>
      <c r="E1602" s="10"/>
      <c r="F1602" s="36"/>
      <c r="G1602" s="10"/>
      <c r="H1602" s="10"/>
      <c r="I1602" s="36"/>
      <c r="J1602" s="10"/>
      <c r="K1602" s="10"/>
      <c r="L1602" s="10"/>
      <c r="M1602" s="11"/>
      <c r="N1602" s="10"/>
      <c r="O1602" s="11"/>
      <c r="P1602" s="9"/>
      <c r="Q1602" s="10"/>
      <c r="R1602" s="3"/>
      <c r="S1602" s="3"/>
      <c r="T1602" s="3"/>
      <c r="U1602" s="33"/>
      <c r="V1602" s="9"/>
      <c r="W1602" s="13"/>
      <c r="X1602" s="10"/>
      <c r="Y1602" s="4"/>
      <c r="Z1602" s="4"/>
      <c r="AA1602" s="4"/>
      <c r="AB1602" s="4"/>
      <c r="AC1602" s="3"/>
      <c r="AD1602" s="29"/>
    </row>
    <row r="1603" spans="1:30" ht="24.95" customHeight="1" x14ac:dyDescent="0.2">
      <c r="A1603" s="23" t="str">
        <f t="shared" si="99"/>
        <v>||||||</v>
      </c>
      <c r="B1603" s="23" t="str">
        <f t="shared" si="100"/>
        <v>||||</v>
      </c>
      <c r="C1603" s="28" t="str">
        <f t="shared" si="101"/>
        <v>|</v>
      </c>
      <c r="D1603" s="10"/>
      <c r="E1603" s="10"/>
      <c r="F1603" s="36"/>
      <c r="G1603" s="10"/>
      <c r="H1603" s="10"/>
      <c r="I1603" s="36"/>
      <c r="J1603" s="10"/>
      <c r="K1603" s="10"/>
      <c r="L1603" s="10"/>
      <c r="M1603" s="11"/>
      <c r="N1603" s="10"/>
      <c r="O1603" s="11"/>
      <c r="P1603" s="9"/>
      <c r="Q1603" s="10"/>
      <c r="R1603" s="3"/>
      <c r="S1603" s="3"/>
      <c r="T1603" s="3"/>
      <c r="U1603" s="33"/>
      <c r="V1603" s="9"/>
      <c r="W1603" s="13"/>
      <c r="X1603" s="10"/>
      <c r="Y1603" s="4"/>
      <c r="Z1603" s="4"/>
      <c r="AA1603" s="4"/>
      <c r="AB1603" s="4"/>
      <c r="AC1603" s="3"/>
      <c r="AD1603" s="29"/>
    </row>
    <row r="1604" spans="1:30" ht="24.95" customHeight="1" x14ac:dyDescent="0.2">
      <c r="A1604" s="23" t="str">
        <f t="shared" si="99"/>
        <v>||||||</v>
      </c>
      <c r="B1604" s="23" t="str">
        <f t="shared" si="100"/>
        <v>||||</v>
      </c>
      <c r="C1604" s="28" t="str">
        <f t="shared" si="101"/>
        <v>|</v>
      </c>
      <c r="D1604" s="10"/>
      <c r="E1604" s="10"/>
      <c r="F1604" s="36"/>
      <c r="G1604" s="10"/>
      <c r="H1604" s="10"/>
      <c r="I1604" s="36"/>
      <c r="J1604" s="10"/>
      <c r="K1604" s="10"/>
      <c r="L1604" s="10"/>
      <c r="M1604" s="11"/>
      <c r="N1604" s="10"/>
      <c r="O1604" s="11"/>
      <c r="P1604" s="9"/>
      <c r="Q1604" s="10"/>
      <c r="R1604" s="3"/>
      <c r="S1604" s="3"/>
      <c r="T1604" s="3"/>
      <c r="U1604" s="33"/>
      <c r="V1604" s="9"/>
      <c r="W1604" s="13"/>
      <c r="X1604" s="10"/>
      <c r="Y1604" s="4"/>
      <c r="Z1604" s="4"/>
      <c r="AA1604" s="4"/>
      <c r="AB1604" s="4"/>
      <c r="AC1604" s="3"/>
      <c r="AD1604" s="29"/>
    </row>
    <row r="1605" spans="1:30" ht="24.95" customHeight="1" x14ac:dyDescent="0.2">
      <c r="A1605" s="23" t="str">
        <f t="shared" si="99"/>
        <v>||||||</v>
      </c>
      <c r="B1605" s="23" t="str">
        <f t="shared" si="100"/>
        <v>||||</v>
      </c>
      <c r="C1605" s="28" t="str">
        <f t="shared" si="101"/>
        <v>|</v>
      </c>
      <c r="D1605" s="10"/>
      <c r="E1605" s="10"/>
      <c r="F1605" s="36"/>
      <c r="G1605" s="10"/>
      <c r="H1605" s="10"/>
      <c r="I1605" s="36"/>
      <c r="J1605" s="10"/>
      <c r="K1605" s="10"/>
      <c r="L1605" s="10"/>
      <c r="M1605" s="11"/>
      <c r="N1605" s="10"/>
      <c r="O1605" s="11"/>
      <c r="P1605" s="9"/>
      <c r="Q1605" s="10"/>
      <c r="R1605" s="3"/>
      <c r="S1605" s="3"/>
      <c r="T1605" s="3"/>
      <c r="U1605" s="33"/>
      <c r="V1605" s="9"/>
      <c r="W1605" s="13"/>
      <c r="X1605" s="10"/>
      <c r="Y1605" s="4"/>
      <c r="Z1605" s="4"/>
      <c r="AA1605" s="4"/>
      <c r="AB1605" s="4"/>
      <c r="AC1605" s="3"/>
      <c r="AD1605" s="29"/>
    </row>
    <row r="1606" spans="1:30" ht="24.95" customHeight="1" x14ac:dyDescent="0.2">
      <c r="A1606" s="23" t="str">
        <f t="shared" si="99"/>
        <v>||||||</v>
      </c>
      <c r="B1606" s="23" t="str">
        <f t="shared" si="100"/>
        <v>||||</v>
      </c>
      <c r="C1606" s="28" t="str">
        <f t="shared" si="101"/>
        <v>|</v>
      </c>
      <c r="D1606" s="10"/>
      <c r="E1606" s="10"/>
      <c r="F1606" s="36"/>
      <c r="G1606" s="10"/>
      <c r="H1606" s="10"/>
      <c r="I1606" s="36"/>
      <c r="J1606" s="10"/>
      <c r="K1606" s="10"/>
      <c r="L1606" s="10"/>
      <c r="M1606" s="11"/>
      <c r="N1606" s="10"/>
      <c r="O1606" s="11"/>
      <c r="P1606" s="9"/>
      <c r="Q1606" s="10"/>
      <c r="R1606" s="3"/>
      <c r="S1606" s="3"/>
      <c r="T1606" s="3"/>
      <c r="U1606" s="33"/>
      <c r="V1606" s="9"/>
      <c r="W1606" s="13"/>
      <c r="X1606" s="10"/>
      <c r="Y1606" s="4"/>
      <c r="Z1606" s="4"/>
      <c r="AA1606" s="4"/>
      <c r="AB1606" s="4"/>
      <c r="AC1606" s="3"/>
      <c r="AD1606" s="29"/>
    </row>
    <row r="1607" spans="1:30" ht="24.95" customHeight="1" x14ac:dyDescent="0.2">
      <c r="A1607" s="23" t="str">
        <f t="shared" si="99"/>
        <v>||||||</v>
      </c>
      <c r="B1607" s="23" t="str">
        <f t="shared" si="100"/>
        <v>||||</v>
      </c>
      <c r="C1607" s="28" t="str">
        <f t="shared" si="101"/>
        <v>|</v>
      </c>
      <c r="D1607" s="10"/>
      <c r="E1607" s="10"/>
      <c r="F1607" s="36"/>
      <c r="G1607" s="10"/>
      <c r="H1607" s="10"/>
      <c r="I1607" s="36"/>
      <c r="J1607" s="10"/>
      <c r="K1607" s="10"/>
      <c r="L1607" s="10"/>
      <c r="M1607" s="11"/>
      <c r="N1607" s="10"/>
      <c r="O1607" s="11"/>
      <c r="P1607" s="9"/>
      <c r="Q1607" s="10"/>
      <c r="R1607" s="3"/>
      <c r="S1607" s="3"/>
      <c r="T1607" s="3"/>
      <c r="U1607" s="33"/>
      <c r="V1607" s="9"/>
      <c r="W1607" s="13"/>
      <c r="X1607" s="10"/>
      <c r="Y1607" s="4"/>
      <c r="Z1607" s="4"/>
      <c r="AA1607" s="4"/>
      <c r="AB1607" s="4"/>
      <c r="AC1607" s="3"/>
      <c r="AD1607" s="29"/>
    </row>
    <row r="1608" spans="1:30" ht="24.95" customHeight="1" x14ac:dyDescent="0.2">
      <c r="A1608" s="23" t="str">
        <f t="shared" si="99"/>
        <v>||||||</v>
      </c>
      <c r="B1608" s="23" t="str">
        <f t="shared" si="100"/>
        <v>||||</v>
      </c>
      <c r="C1608" s="28" t="str">
        <f t="shared" si="101"/>
        <v>|</v>
      </c>
      <c r="D1608" s="10"/>
      <c r="E1608" s="10"/>
      <c r="F1608" s="36"/>
      <c r="G1608" s="10"/>
      <c r="H1608" s="10"/>
      <c r="I1608" s="36"/>
      <c r="J1608" s="10"/>
      <c r="K1608" s="10"/>
      <c r="L1608" s="10"/>
      <c r="M1608" s="11"/>
      <c r="N1608" s="10"/>
      <c r="O1608" s="11"/>
      <c r="P1608" s="9"/>
      <c r="Q1608" s="10"/>
      <c r="R1608" s="3"/>
      <c r="S1608" s="3"/>
      <c r="T1608" s="3"/>
      <c r="U1608" s="33"/>
      <c r="V1608" s="9"/>
      <c r="W1608" s="13"/>
      <c r="X1608" s="10"/>
      <c r="Y1608" s="4"/>
      <c r="Z1608" s="4"/>
      <c r="AA1608" s="4"/>
      <c r="AB1608" s="4"/>
      <c r="AC1608" s="3"/>
      <c r="AD1608" s="29"/>
    </row>
    <row r="1609" spans="1:30" ht="24.95" customHeight="1" x14ac:dyDescent="0.2">
      <c r="A1609" s="23" t="str">
        <f t="shared" si="99"/>
        <v>||||||</v>
      </c>
      <c r="B1609" s="23" t="str">
        <f t="shared" si="100"/>
        <v>||||</v>
      </c>
      <c r="C1609" s="28" t="str">
        <f t="shared" si="101"/>
        <v>|</v>
      </c>
      <c r="D1609" s="10"/>
      <c r="E1609" s="10"/>
      <c r="F1609" s="36"/>
      <c r="G1609" s="10"/>
      <c r="H1609" s="10"/>
      <c r="I1609" s="36"/>
      <c r="J1609" s="10"/>
      <c r="K1609" s="10"/>
      <c r="L1609" s="10"/>
      <c r="M1609" s="11"/>
      <c r="N1609" s="10"/>
      <c r="O1609" s="11"/>
      <c r="P1609" s="9"/>
      <c r="Q1609" s="10"/>
      <c r="R1609" s="3"/>
      <c r="S1609" s="3"/>
      <c r="T1609" s="3"/>
      <c r="U1609" s="33"/>
      <c r="V1609" s="9"/>
      <c r="W1609" s="13"/>
      <c r="X1609" s="10"/>
      <c r="Y1609" s="4"/>
      <c r="Z1609" s="4"/>
      <c r="AA1609" s="4"/>
      <c r="AB1609" s="4"/>
      <c r="AC1609" s="3"/>
      <c r="AD1609" s="29"/>
    </row>
    <row r="1610" spans="1:30" ht="24.95" customHeight="1" x14ac:dyDescent="0.2">
      <c r="A1610" s="23" t="str">
        <f t="shared" si="99"/>
        <v>||||||</v>
      </c>
      <c r="B1610" s="23" t="str">
        <f t="shared" si="100"/>
        <v>||||</v>
      </c>
      <c r="C1610" s="28" t="str">
        <f t="shared" si="101"/>
        <v>|</v>
      </c>
      <c r="D1610" s="10"/>
      <c r="E1610" s="10"/>
      <c r="F1610" s="36"/>
      <c r="G1610" s="10"/>
      <c r="H1610" s="10"/>
      <c r="I1610" s="36"/>
      <c r="J1610" s="10"/>
      <c r="K1610" s="10"/>
      <c r="L1610" s="10"/>
      <c r="M1610" s="11"/>
      <c r="N1610" s="10"/>
      <c r="O1610" s="11"/>
      <c r="P1610" s="9"/>
      <c r="Q1610" s="10"/>
      <c r="R1610" s="3"/>
      <c r="S1610" s="3"/>
      <c r="T1610" s="3"/>
      <c r="U1610" s="33"/>
      <c r="V1610" s="9"/>
      <c r="W1610" s="13"/>
      <c r="X1610" s="10"/>
      <c r="Y1610" s="4"/>
      <c r="Z1610" s="4"/>
      <c r="AA1610" s="4"/>
      <c r="AB1610" s="4"/>
      <c r="AC1610" s="3"/>
      <c r="AD1610" s="29"/>
    </row>
    <row r="1611" spans="1:30" ht="24.95" customHeight="1" x14ac:dyDescent="0.2">
      <c r="A1611" s="23" t="str">
        <f t="shared" si="99"/>
        <v>||||||</v>
      </c>
      <c r="B1611" s="23" t="str">
        <f t="shared" si="100"/>
        <v>||||</v>
      </c>
      <c r="C1611" s="28" t="str">
        <f t="shared" si="101"/>
        <v>|</v>
      </c>
      <c r="D1611" s="10"/>
      <c r="E1611" s="10"/>
      <c r="F1611" s="36"/>
      <c r="G1611" s="10"/>
      <c r="H1611" s="10"/>
      <c r="I1611" s="36"/>
      <c r="J1611" s="10"/>
      <c r="K1611" s="10"/>
      <c r="L1611" s="10"/>
      <c r="M1611" s="11"/>
      <c r="N1611" s="10"/>
      <c r="O1611" s="11"/>
      <c r="P1611" s="9"/>
      <c r="Q1611" s="10"/>
      <c r="R1611" s="3"/>
      <c r="S1611" s="3"/>
      <c r="T1611" s="3"/>
      <c r="U1611" s="33"/>
      <c r="V1611" s="9"/>
      <c r="W1611" s="13"/>
      <c r="X1611" s="10"/>
      <c r="Y1611" s="4"/>
      <c r="Z1611" s="4"/>
      <c r="AA1611" s="4"/>
      <c r="AB1611" s="4"/>
      <c r="AC1611" s="3"/>
      <c r="AD1611" s="29"/>
    </row>
    <row r="1612" spans="1:30" ht="24.95" customHeight="1" x14ac:dyDescent="0.2">
      <c r="A1612" s="23" t="str">
        <f t="shared" si="99"/>
        <v>||||||</v>
      </c>
      <c r="B1612" s="23" t="str">
        <f t="shared" si="100"/>
        <v>||||</v>
      </c>
      <c r="C1612" s="28" t="str">
        <f t="shared" si="101"/>
        <v>|</v>
      </c>
      <c r="D1612" s="10"/>
      <c r="E1612" s="10"/>
      <c r="F1612" s="36"/>
      <c r="G1612" s="10"/>
      <c r="H1612" s="10"/>
      <c r="I1612" s="36"/>
      <c r="J1612" s="10"/>
      <c r="K1612" s="10"/>
      <c r="L1612" s="10"/>
      <c r="M1612" s="11"/>
      <c r="N1612" s="10"/>
      <c r="O1612" s="11"/>
      <c r="P1612" s="9"/>
      <c r="Q1612" s="10"/>
      <c r="R1612" s="3"/>
      <c r="S1612" s="3"/>
      <c r="T1612" s="3"/>
      <c r="U1612" s="33"/>
      <c r="V1612" s="9"/>
      <c r="W1612" s="13"/>
      <c r="X1612" s="10"/>
      <c r="Y1612" s="4"/>
      <c r="Z1612" s="4"/>
      <c r="AA1612" s="4"/>
      <c r="AB1612" s="4"/>
      <c r="AC1612" s="3"/>
      <c r="AD1612" s="29"/>
    </row>
    <row r="1613" spans="1:30" ht="24.95" customHeight="1" x14ac:dyDescent="0.2">
      <c r="A1613" s="23" t="str">
        <f t="shared" si="99"/>
        <v>||||||</v>
      </c>
      <c r="B1613" s="23" t="str">
        <f t="shared" si="100"/>
        <v>||||</v>
      </c>
      <c r="C1613" s="28" t="str">
        <f t="shared" si="101"/>
        <v>|</v>
      </c>
      <c r="D1613" s="10"/>
      <c r="E1613" s="10"/>
      <c r="F1613" s="36"/>
      <c r="G1613" s="10"/>
      <c r="H1613" s="10"/>
      <c r="I1613" s="36"/>
      <c r="J1613" s="10"/>
      <c r="K1613" s="10"/>
      <c r="L1613" s="10"/>
      <c r="M1613" s="11"/>
      <c r="N1613" s="10"/>
      <c r="O1613" s="11"/>
      <c r="P1613" s="9"/>
      <c r="Q1613" s="10"/>
      <c r="R1613" s="3"/>
      <c r="S1613" s="3"/>
      <c r="T1613" s="3"/>
      <c r="U1613" s="33"/>
      <c r="V1613" s="9"/>
      <c r="W1613" s="13"/>
      <c r="X1613" s="10"/>
      <c r="Y1613" s="4"/>
      <c r="Z1613" s="4"/>
      <c r="AA1613" s="4"/>
      <c r="AB1613" s="4"/>
      <c r="AC1613" s="3"/>
      <c r="AD1613" s="29"/>
    </row>
    <row r="1614" spans="1:30" ht="24.95" customHeight="1" x14ac:dyDescent="0.2">
      <c r="A1614" s="23" t="str">
        <f t="shared" si="99"/>
        <v>||||||</v>
      </c>
      <c r="B1614" s="23" t="str">
        <f t="shared" si="100"/>
        <v>||||</v>
      </c>
      <c r="C1614" s="28" t="str">
        <f t="shared" si="101"/>
        <v>|</v>
      </c>
      <c r="D1614" s="10"/>
      <c r="E1614" s="10"/>
      <c r="F1614" s="36"/>
      <c r="G1614" s="10"/>
      <c r="H1614" s="10"/>
      <c r="I1614" s="36"/>
      <c r="J1614" s="10"/>
      <c r="K1614" s="10"/>
      <c r="L1614" s="10"/>
      <c r="M1614" s="11"/>
      <c r="N1614" s="10"/>
      <c r="O1614" s="11"/>
      <c r="P1614" s="9"/>
      <c r="Q1614" s="10"/>
      <c r="R1614" s="3"/>
      <c r="S1614" s="3"/>
      <c r="T1614" s="3"/>
      <c r="U1614" s="33"/>
      <c r="V1614" s="9"/>
      <c r="W1614" s="13"/>
      <c r="X1614" s="10"/>
      <c r="Y1614" s="4"/>
      <c r="Z1614" s="4"/>
      <c r="AA1614" s="4"/>
      <c r="AB1614" s="4"/>
      <c r="AC1614" s="3"/>
      <c r="AD1614" s="29"/>
    </row>
    <row r="1615" spans="1:30" ht="24.95" customHeight="1" x14ac:dyDescent="0.2">
      <c r="A1615" s="23" t="str">
        <f t="shared" si="99"/>
        <v>||||||</v>
      </c>
      <c r="B1615" s="23" t="str">
        <f t="shared" si="100"/>
        <v>||||</v>
      </c>
      <c r="C1615" s="28" t="str">
        <f t="shared" si="101"/>
        <v>|</v>
      </c>
      <c r="D1615" s="10"/>
      <c r="E1615" s="10"/>
      <c r="F1615" s="36"/>
      <c r="G1615" s="10"/>
      <c r="H1615" s="10"/>
      <c r="I1615" s="36"/>
      <c r="J1615" s="10"/>
      <c r="K1615" s="10"/>
      <c r="L1615" s="10"/>
      <c r="M1615" s="11"/>
      <c r="N1615" s="10"/>
      <c r="O1615" s="11"/>
      <c r="P1615" s="9"/>
      <c r="Q1615" s="10"/>
      <c r="R1615" s="3"/>
      <c r="S1615" s="3"/>
      <c r="T1615" s="3"/>
      <c r="U1615" s="33"/>
      <c r="V1615" s="9"/>
      <c r="W1615" s="13"/>
      <c r="X1615" s="10"/>
      <c r="Y1615" s="4"/>
      <c r="Z1615" s="4"/>
      <c r="AA1615" s="4"/>
      <c r="AB1615" s="4"/>
      <c r="AC1615" s="3"/>
      <c r="AD1615" s="29"/>
    </row>
    <row r="1616" spans="1:30" ht="24.95" customHeight="1" x14ac:dyDescent="0.2">
      <c r="A1616" s="23" t="str">
        <f t="shared" si="99"/>
        <v>||||||</v>
      </c>
      <c r="B1616" s="23" t="str">
        <f t="shared" si="100"/>
        <v>||||</v>
      </c>
      <c r="C1616" s="28" t="str">
        <f t="shared" si="101"/>
        <v>|</v>
      </c>
      <c r="D1616" s="10"/>
      <c r="E1616" s="10"/>
      <c r="F1616" s="36"/>
      <c r="G1616" s="10"/>
      <c r="H1616" s="10"/>
      <c r="I1616" s="36"/>
      <c r="J1616" s="10"/>
      <c r="K1616" s="10"/>
      <c r="L1616" s="10"/>
      <c r="M1616" s="11"/>
      <c r="N1616" s="10"/>
      <c r="O1616" s="11"/>
      <c r="P1616" s="9"/>
      <c r="Q1616" s="10"/>
      <c r="R1616" s="3"/>
      <c r="S1616" s="3"/>
      <c r="T1616" s="3"/>
      <c r="U1616" s="33"/>
      <c r="V1616" s="9"/>
      <c r="W1616" s="13"/>
      <c r="X1616" s="10"/>
      <c r="Y1616" s="4"/>
      <c r="Z1616" s="4"/>
      <c r="AA1616" s="4"/>
      <c r="AB1616" s="4"/>
      <c r="AC1616" s="3"/>
      <c r="AD1616" s="29"/>
    </row>
    <row r="1617" spans="1:30" ht="24.95" customHeight="1" x14ac:dyDescent="0.2">
      <c r="A1617" s="23" t="str">
        <f t="shared" si="99"/>
        <v>||||||</v>
      </c>
      <c r="B1617" s="23" t="str">
        <f t="shared" si="100"/>
        <v>||||</v>
      </c>
      <c r="C1617" s="28" t="str">
        <f t="shared" si="101"/>
        <v>|</v>
      </c>
      <c r="D1617" s="10"/>
      <c r="E1617" s="10"/>
      <c r="F1617" s="36"/>
      <c r="G1617" s="10"/>
      <c r="H1617" s="10"/>
      <c r="I1617" s="36"/>
      <c r="J1617" s="10"/>
      <c r="K1617" s="10"/>
      <c r="L1617" s="10"/>
      <c r="M1617" s="11"/>
      <c r="N1617" s="10"/>
      <c r="O1617" s="11"/>
      <c r="P1617" s="9"/>
      <c r="Q1617" s="10"/>
      <c r="R1617" s="3"/>
      <c r="S1617" s="3"/>
      <c r="T1617" s="3"/>
      <c r="U1617" s="33"/>
      <c r="V1617" s="9"/>
      <c r="W1617" s="13"/>
      <c r="X1617" s="10"/>
      <c r="Y1617" s="4"/>
      <c r="Z1617" s="4"/>
      <c r="AA1617" s="4"/>
      <c r="AB1617" s="4"/>
      <c r="AC1617" s="3"/>
      <c r="AD1617" s="29"/>
    </row>
    <row r="1618" spans="1:30" ht="24.95" customHeight="1" x14ac:dyDescent="0.2">
      <c r="A1618" s="23" t="str">
        <f t="shared" si="99"/>
        <v>||||||</v>
      </c>
      <c r="B1618" s="23" t="str">
        <f t="shared" si="100"/>
        <v>||||</v>
      </c>
      <c r="C1618" s="28" t="str">
        <f t="shared" si="101"/>
        <v>|</v>
      </c>
      <c r="D1618" s="10"/>
      <c r="E1618" s="10"/>
      <c r="F1618" s="36"/>
      <c r="G1618" s="10"/>
      <c r="H1618" s="10"/>
      <c r="I1618" s="36"/>
      <c r="J1618" s="10"/>
      <c r="K1618" s="10"/>
      <c r="L1618" s="10"/>
      <c r="M1618" s="11"/>
      <c r="N1618" s="10"/>
      <c r="O1618" s="11"/>
      <c r="P1618" s="9"/>
      <c r="Q1618" s="10"/>
      <c r="R1618" s="3"/>
      <c r="S1618" s="3"/>
      <c r="T1618" s="3"/>
      <c r="U1618" s="33"/>
      <c r="V1618" s="9"/>
      <c r="W1618" s="13"/>
      <c r="X1618" s="10"/>
      <c r="Y1618" s="4"/>
      <c r="Z1618" s="4"/>
      <c r="AA1618" s="4"/>
      <c r="AB1618" s="4"/>
      <c r="AC1618" s="3"/>
      <c r="AD1618" s="29"/>
    </row>
    <row r="1619" spans="1:30" ht="24.95" customHeight="1" x14ac:dyDescent="0.2">
      <c r="A1619" s="23" t="str">
        <f t="shared" si="99"/>
        <v>||||||</v>
      </c>
      <c r="B1619" s="23" t="str">
        <f t="shared" si="100"/>
        <v>||||</v>
      </c>
      <c r="C1619" s="28" t="str">
        <f t="shared" si="101"/>
        <v>|</v>
      </c>
      <c r="D1619" s="10"/>
      <c r="E1619" s="10"/>
      <c r="F1619" s="36"/>
      <c r="G1619" s="10"/>
      <c r="H1619" s="10"/>
      <c r="I1619" s="36"/>
      <c r="J1619" s="10"/>
      <c r="K1619" s="10"/>
      <c r="L1619" s="10"/>
      <c r="M1619" s="11"/>
      <c r="N1619" s="10"/>
      <c r="O1619" s="11"/>
      <c r="P1619" s="9"/>
      <c r="Q1619" s="10"/>
      <c r="R1619" s="3"/>
      <c r="S1619" s="3"/>
      <c r="T1619" s="3"/>
      <c r="U1619" s="33"/>
      <c r="V1619" s="9"/>
      <c r="W1619" s="13"/>
      <c r="X1619" s="10"/>
      <c r="Y1619" s="4"/>
      <c r="Z1619" s="4"/>
      <c r="AA1619" s="4"/>
      <c r="AB1619" s="4"/>
      <c r="AC1619" s="3"/>
      <c r="AD1619" s="29"/>
    </row>
    <row r="1620" spans="1:30" ht="24.95" customHeight="1" x14ac:dyDescent="0.2">
      <c r="A1620" s="23" t="str">
        <f t="shared" si="99"/>
        <v>||||||</v>
      </c>
      <c r="B1620" s="23" t="str">
        <f t="shared" si="100"/>
        <v>||||</v>
      </c>
      <c r="C1620" s="28" t="str">
        <f t="shared" si="101"/>
        <v>|</v>
      </c>
      <c r="D1620" s="10"/>
      <c r="E1620" s="10"/>
      <c r="F1620" s="36"/>
      <c r="G1620" s="10"/>
      <c r="H1620" s="10"/>
      <c r="I1620" s="36"/>
      <c r="J1620" s="10"/>
      <c r="K1620" s="10"/>
      <c r="L1620" s="10"/>
      <c r="M1620" s="11"/>
      <c r="N1620" s="10"/>
      <c r="O1620" s="11"/>
      <c r="P1620" s="9"/>
      <c r="Q1620" s="10"/>
      <c r="R1620" s="3"/>
      <c r="S1620" s="3"/>
      <c r="T1620" s="3"/>
      <c r="U1620" s="33"/>
      <c r="V1620" s="9"/>
      <c r="W1620" s="13"/>
      <c r="X1620" s="10"/>
      <c r="Y1620" s="4"/>
      <c r="Z1620" s="4"/>
      <c r="AA1620" s="4"/>
      <c r="AB1620" s="4"/>
      <c r="AC1620" s="3"/>
      <c r="AD1620" s="29"/>
    </row>
    <row r="1621" spans="1:30" ht="24.95" customHeight="1" x14ac:dyDescent="0.2">
      <c r="A1621" s="23" t="str">
        <f t="shared" si="99"/>
        <v>||||||</v>
      </c>
      <c r="B1621" s="23" t="str">
        <f t="shared" si="100"/>
        <v>||||</v>
      </c>
      <c r="C1621" s="28" t="str">
        <f t="shared" si="101"/>
        <v>|</v>
      </c>
      <c r="D1621" s="10"/>
      <c r="E1621" s="10"/>
      <c r="F1621" s="36"/>
      <c r="G1621" s="10"/>
      <c r="H1621" s="10"/>
      <c r="I1621" s="36"/>
      <c r="J1621" s="10"/>
      <c r="K1621" s="10"/>
      <c r="L1621" s="10"/>
      <c r="M1621" s="11"/>
      <c r="N1621" s="10"/>
      <c r="O1621" s="11"/>
      <c r="P1621" s="9"/>
      <c r="Q1621" s="10"/>
      <c r="R1621" s="3"/>
      <c r="S1621" s="3"/>
      <c r="T1621" s="3"/>
      <c r="U1621" s="33"/>
      <c r="V1621" s="9"/>
      <c r="W1621" s="13"/>
      <c r="X1621" s="10"/>
      <c r="Y1621" s="4"/>
      <c r="Z1621" s="4"/>
      <c r="AA1621" s="4"/>
      <c r="AB1621" s="4"/>
      <c r="AC1621" s="3"/>
      <c r="AD1621" s="29"/>
    </row>
    <row r="1622" spans="1:30" ht="24.95" customHeight="1" x14ac:dyDescent="0.2">
      <c r="A1622" s="23" t="str">
        <f t="shared" si="99"/>
        <v>||||||</v>
      </c>
      <c r="B1622" s="23" t="str">
        <f t="shared" si="100"/>
        <v>||||</v>
      </c>
      <c r="C1622" s="28" t="str">
        <f t="shared" si="101"/>
        <v>|</v>
      </c>
      <c r="D1622" s="10"/>
      <c r="E1622" s="10"/>
      <c r="F1622" s="36"/>
      <c r="G1622" s="10"/>
      <c r="H1622" s="10"/>
      <c r="I1622" s="36"/>
      <c r="J1622" s="10"/>
      <c r="K1622" s="10"/>
      <c r="L1622" s="10"/>
      <c r="M1622" s="11"/>
      <c r="N1622" s="10"/>
      <c r="O1622" s="11"/>
      <c r="P1622" s="9"/>
      <c r="Q1622" s="10"/>
      <c r="R1622" s="3"/>
      <c r="S1622" s="3"/>
      <c r="T1622" s="3"/>
      <c r="U1622" s="33"/>
      <c r="V1622" s="9"/>
      <c r="W1622" s="13"/>
      <c r="X1622" s="10"/>
      <c r="Y1622" s="4"/>
      <c r="Z1622" s="4"/>
      <c r="AA1622" s="4"/>
      <c r="AB1622" s="4"/>
      <c r="AC1622" s="3"/>
      <c r="AD1622" s="29"/>
    </row>
    <row r="1623" spans="1:30" ht="24.95" customHeight="1" x14ac:dyDescent="0.2">
      <c r="A1623" s="23" t="str">
        <f t="shared" si="99"/>
        <v>||||||</v>
      </c>
      <c r="B1623" s="23" t="str">
        <f t="shared" si="100"/>
        <v>||||</v>
      </c>
      <c r="C1623" s="28" t="str">
        <f t="shared" si="101"/>
        <v>|</v>
      </c>
      <c r="D1623" s="10"/>
      <c r="E1623" s="10"/>
      <c r="F1623" s="36"/>
      <c r="G1623" s="10"/>
      <c r="H1623" s="10"/>
      <c r="I1623" s="36"/>
      <c r="J1623" s="10"/>
      <c r="K1623" s="10"/>
      <c r="L1623" s="10"/>
      <c r="M1623" s="11"/>
      <c r="N1623" s="10"/>
      <c r="O1623" s="11"/>
      <c r="P1623" s="9"/>
      <c r="Q1623" s="10"/>
      <c r="R1623" s="3"/>
      <c r="S1623" s="3"/>
      <c r="T1623" s="3"/>
      <c r="U1623" s="33"/>
      <c r="V1623" s="9"/>
      <c r="W1623" s="13"/>
      <c r="X1623" s="10"/>
      <c r="Y1623" s="4"/>
      <c r="Z1623" s="4"/>
      <c r="AA1623" s="4"/>
      <c r="AB1623" s="4"/>
      <c r="AC1623" s="3"/>
      <c r="AD1623" s="29"/>
    </row>
    <row r="1624" spans="1:30" ht="24.95" customHeight="1" x14ac:dyDescent="0.2">
      <c r="A1624" s="23" t="str">
        <f t="shared" si="99"/>
        <v>||||||</v>
      </c>
      <c r="B1624" s="23" t="str">
        <f t="shared" si="100"/>
        <v>||||</v>
      </c>
      <c r="C1624" s="28" t="str">
        <f t="shared" si="101"/>
        <v>|</v>
      </c>
      <c r="D1624" s="10"/>
      <c r="E1624" s="10"/>
      <c r="F1624" s="36"/>
      <c r="G1624" s="10"/>
      <c r="H1624" s="10"/>
      <c r="I1624" s="36"/>
      <c r="J1624" s="10"/>
      <c r="K1624" s="10"/>
      <c r="L1624" s="10"/>
      <c r="M1624" s="11"/>
      <c r="N1624" s="10"/>
      <c r="O1624" s="11"/>
      <c r="P1624" s="9"/>
      <c r="Q1624" s="10"/>
      <c r="R1624" s="3"/>
      <c r="S1624" s="3"/>
      <c r="T1624" s="3"/>
      <c r="U1624" s="33"/>
      <c r="V1624" s="9"/>
      <c r="W1624" s="13"/>
      <c r="X1624" s="10"/>
      <c r="Y1624" s="4"/>
      <c r="Z1624" s="4"/>
      <c r="AA1624" s="4"/>
      <c r="AB1624" s="4"/>
      <c r="AC1624" s="3"/>
      <c r="AD1624" s="29"/>
    </row>
    <row r="1625" spans="1:30" ht="24.95" customHeight="1" x14ac:dyDescent="0.2">
      <c r="A1625" s="23" t="str">
        <f t="shared" si="99"/>
        <v>||||||</v>
      </c>
      <c r="B1625" s="23" t="str">
        <f t="shared" si="100"/>
        <v>||||</v>
      </c>
      <c r="C1625" s="28" t="str">
        <f t="shared" si="101"/>
        <v>|</v>
      </c>
      <c r="D1625" s="10"/>
      <c r="E1625" s="10"/>
      <c r="F1625" s="36"/>
      <c r="G1625" s="10"/>
      <c r="H1625" s="10"/>
      <c r="I1625" s="36"/>
      <c r="J1625" s="10"/>
      <c r="K1625" s="10"/>
      <c r="L1625" s="10"/>
      <c r="M1625" s="11"/>
      <c r="N1625" s="10"/>
      <c r="O1625" s="11"/>
      <c r="P1625" s="9"/>
      <c r="Q1625" s="10"/>
      <c r="R1625" s="3"/>
      <c r="S1625" s="3"/>
      <c r="T1625" s="3"/>
      <c r="U1625" s="33"/>
      <c r="V1625" s="9"/>
      <c r="W1625" s="13"/>
      <c r="X1625" s="10"/>
      <c r="Y1625" s="4"/>
      <c r="Z1625" s="4"/>
      <c r="AA1625" s="4"/>
      <c r="AB1625" s="4"/>
      <c r="AC1625" s="3"/>
      <c r="AD1625" s="29"/>
    </row>
    <row r="1626" spans="1:30" ht="24.95" customHeight="1" x14ac:dyDescent="0.2">
      <c r="A1626" s="23" t="str">
        <f t="shared" si="99"/>
        <v>||||||</v>
      </c>
      <c r="B1626" s="23" t="str">
        <f t="shared" si="100"/>
        <v>||||</v>
      </c>
      <c r="C1626" s="28" t="str">
        <f t="shared" si="101"/>
        <v>|</v>
      </c>
      <c r="D1626" s="10"/>
      <c r="E1626" s="10"/>
      <c r="F1626" s="36"/>
      <c r="G1626" s="10"/>
      <c r="H1626" s="10"/>
      <c r="I1626" s="36"/>
      <c r="J1626" s="10"/>
      <c r="K1626" s="10"/>
      <c r="L1626" s="10"/>
      <c r="M1626" s="11"/>
      <c r="N1626" s="10"/>
      <c r="O1626" s="11"/>
      <c r="P1626" s="9"/>
      <c r="Q1626" s="10"/>
      <c r="R1626" s="3"/>
      <c r="S1626" s="3"/>
      <c r="T1626" s="3"/>
      <c r="U1626" s="33"/>
      <c r="V1626" s="9"/>
      <c r="W1626" s="13"/>
      <c r="X1626" s="10"/>
      <c r="Y1626" s="4"/>
      <c r="Z1626" s="4"/>
      <c r="AA1626" s="4"/>
      <c r="AB1626" s="4"/>
      <c r="AC1626" s="3"/>
      <c r="AD1626" s="29"/>
    </row>
    <row r="1627" spans="1:30" ht="24.95" customHeight="1" x14ac:dyDescent="0.2">
      <c r="A1627" s="23" t="str">
        <f t="shared" si="99"/>
        <v>||||||</v>
      </c>
      <c r="B1627" s="23" t="str">
        <f t="shared" si="100"/>
        <v>||||</v>
      </c>
      <c r="C1627" s="28" t="str">
        <f t="shared" si="101"/>
        <v>|</v>
      </c>
      <c r="D1627" s="10"/>
      <c r="E1627" s="10"/>
      <c r="F1627" s="36"/>
      <c r="G1627" s="10"/>
      <c r="H1627" s="10"/>
      <c r="I1627" s="36"/>
      <c r="J1627" s="10"/>
      <c r="K1627" s="10"/>
      <c r="L1627" s="10"/>
      <c r="M1627" s="11"/>
      <c r="N1627" s="10"/>
      <c r="O1627" s="11"/>
      <c r="P1627" s="9"/>
      <c r="Q1627" s="10"/>
      <c r="R1627" s="3"/>
      <c r="S1627" s="3"/>
      <c r="T1627" s="3"/>
      <c r="U1627" s="33"/>
      <c r="V1627" s="9"/>
      <c r="W1627" s="13"/>
      <c r="X1627" s="10"/>
      <c r="Y1627" s="4"/>
      <c r="Z1627" s="4"/>
      <c r="AA1627" s="4"/>
      <c r="AB1627" s="4"/>
      <c r="AC1627" s="3"/>
      <c r="AD1627" s="29"/>
    </row>
    <row r="1628" spans="1:30" ht="24.95" customHeight="1" x14ac:dyDescent="0.2">
      <c r="A1628" s="23" t="str">
        <f t="shared" si="99"/>
        <v>||||||</v>
      </c>
      <c r="B1628" s="23" t="str">
        <f t="shared" si="100"/>
        <v>||||</v>
      </c>
      <c r="C1628" s="28" t="str">
        <f t="shared" si="101"/>
        <v>|</v>
      </c>
      <c r="D1628" s="10"/>
      <c r="E1628" s="10"/>
      <c r="F1628" s="36"/>
      <c r="G1628" s="10"/>
      <c r="H1628" s="10"/>
      <c r="I1628" s="36"/>
      <c r="J1628" s="10"/>
      <c r="K1628" s="10"/>
      <c r="L1628" s="10"/>
      <c r="M1628" s="11"/>
      <c r="N1628" s="10"/>
      <c r="O1628" s="11"/>
      <c r="P1628" s="9"/>
      <c r="Q1628" s="10"/>
      <c r="R1628" s="3"/>
      <c r="S1628" s="3"/>
      <c r="T1628" s="3"/>
      <c r="U1628" s="33"/>
      <c r="V1628" s="9"/>
      <c r="W1628" s="13"/>
      <c r="X1628" s="10"/>
      <c r="Y1628" s="4"/>
      <c r="Z1628" s="4"/>
      <c r="AA1628" s="4"/>
      <c r="AB1628" s="4"/>
      <c r="AC1628" s="3"/>
      <c r="AD1628" s="29"/>
    </row>
    <row r="1629" spans="1:30" ht="24.95" customHeight="1" x14ac:dyDescent="0.2">
      <c r="A1629" s="23" t="str">
        <f t="shared" si="99"/>
        <v>||||||</v>
      </c>
      <c r="B1629" s="23" t="str">
        <f t="shared" si="100"/>
        <v>||||</v>
      </c>
      <c r="C1629" s="28" t="str">
        <f t="shared" si="101"/>
        <v>|</v>
      </c>
      <c r="D1629" s="10"/>
      <c r="E1629" s="10"/>
      <c r="F1629" s="36"/>
      <c r="G1629" s="10"/>
      <c r="H1629" s="10"/>
      <c r="I1629" s="36"/>
      <c r="J1629" s="10"/>
      <c r="K1629" s="10"/>
      <c r="L1629" s="10"/>
      <c r="M1629" s="11"/>
      <c r="N1629" s="10"/>
      <c r="O1629" s="11"/>
      <c r="P1629" s="9"/>
      <c r="Q1629" s="10"/>
      <c r="R1629" s="3"/>
      <c r="S1629" s="3"/>
      <c r="T1629" s="3"/>
      <c r="U1629" s="33"/>
      <c r="V1629" s="9"/>
      <c r="W1629" s="13"/>
      <c r="X1629" s="10"/>
      <c r="Y1629" s="4"/>
      <c r="Z1629" s="4"/>
      <c r="AA1629" s="4"/>
      <c r="AB1629" s="4"/>
      <c r="AC1629" s="3"/>
      <c r="AD1629" s="29"/>
    </row>
    <row r="1630" spans="1:30" ht="24.95" customHeight="1" x14ac:dyDescent="0.2">
      <c r="A1630" s="23" t="str">
        <f t="shared" si="99"/>
        <v>||||||</v>
      </c>
      <c r="B1630" s="23" t="str">
        <f t="shared" si="100"/>
        <v>||||</v>
      </c>
      <c r="C1630" s="28" t="str">
        <f t="shared" si="101"/>
        <v>|</v>
      </c>
      <c r="D1630" s="10"/>
      <c r="E1630" s="10"/>
      <c r="F1630" s="36"/>
      <c r="G1630" s="10"/>
      <c r="H1630" s="10"/>
      <c r="I1630" s="36"/>
      <c r="J1630" s="10"/>
      <c r="K1630" s="10"/>
      <c r="L1630" s="10"/>
      <c r="M1630" s="11"/>
      <c r="N1630" s="10"/>
      <c r="O1630" s="11"/>
      <c r="P1630" s="9"/>
      <c r="Q1630" s="10"/>
      <c r="R1630" s="3"/>
      <c r="S1630" s="3"/>
      <c r="T1630" s="3"/>
      <c r="U1630" s="33"/>
      <c r="V1630" s="9"/>
      <c r="W1630" s="13"/>
      <c r="X1630" s="10"/>
      <c r="Y1630" s="4"/>
      <c r="Z1630" s="4"/>
      <c r="AA1630" s="4"/>
      <c r="AB1630" s="4"/>
      <c r="AC1630" s="3"/>
      <c r="AD1630" s="29"/>
    </row>
    <row r="1631" spans="1:30" ht="24.95" customHeight="1" x14ac:dyDescent="0.2">
      <c r="A1631" s="23" t="str">
        <f t="shared" si="99"/>
        <v>||||||</v>
      </c>
      <c r="B1631" s="23" t="str">
        <f t="shared" si="100"/>
        <v>||||</v>
      </c>
      <c r="C1631" s="28" t="str">
        <f t="shared" si="101"/>
        <v>|</v>
      </c>
      <c r="D1631" s="10"/>
      <c r="E1631" s="10"/>
      <c r="F1631" s="36"/>
      <c r="G1631" s="10"/>
      <c r="H1631" s="10"/>
      <c r="I1631" s="36"/>
      <c r="J1631" s="10"/>
      <c r="K1631" s="10"/>
      <c r="L1631" s="10"/>
      <c r="M1631" s="11"/>
      <c r="N1631" s="10"/>
      <c r="O1631" s="11"/>
      <c r="P1631" s="9"/>
      <c r="Q1631" s="10"/>
      <c r="R1631" s="3"/>
      <c r="S1631" s="3"/>
      <c r="T1631" s="3"/>
      <c r="U1631" s="33"/>
      <c r="V1631" s="9"/>
      <c r="W1631" s="13"/>
      <c r="X1631" s="10"/>
      <c r="Y1631" s="4"/>
      <c r="Z1631" s="4"/>
      <c r="AA1631" s="4"/>
      <c r="AB1631" s="4"/>
      <c r="AC1631" s="3"/>
      <c r="AD1631" s="29"/>
    </row>
    <row r="1632" spans="1:30" ht="24.95" customHeight="1" x14ac:dyDescent="0.2">
      <c r="A1632" s="23" t="str">
        <f t="shared" si="99"/>
        <v>||||||</v>
      </c>
      <c r="B1632" s="23" t="str">
        <f t="shared" si="100"/>
        <v>||||</v>
      </c>
      <c r="C1632" s="28" t="str">
        <f t="shared" si="101"/>
        <v>|</v>
      </c>
      <c r="D1632" s="10"/>
      <c r="E1632" s="10"/>
      <c r="F1632" s="36"/>
      <c r="G1632" s="10"/>
      <c r="H1632" s="10"/>
      <c r="I1632" s="36"/>
      <c r="J1632" s="10"/>
      <c r="K1632" s="10"/>
      <c r="L1632" s="10"/>
      <c r="M1632" s="11"/>
      <c r="N1632" s="10"/>
      <c r="O1632" s="11"/>
      <c r="P1632" s="9"/>
      <c r="Q1632" s="10"/>
      <c r="R1632" s="3"/>
      <c r="S1632" s="3"/>
      <c r="T1632" s="3"/>
      <c r="U1632" s="33"/>
      <c r="V1632" s="9"/>
      <c r="W1632" s="13"/>
      <c r="X1632" s="10"/>
      <c r="Y1632" s="4"/>
      <c r="Z1632" s="4"/>
      <c r="AA1632" s="4"/>
      <c r="AB1632" s="4"/>
      <c r="AC1632" s="3"/>
      <c r="AD1632" s="29"/>
    </row>
    <row r="1633" spans="1:30" ht="24.95" customHeight="1" x14ac:dyDescent="0.2">
      <c r="A1633" s="23" t="str">
        <f t="shared" si="99"/>
        <v>||||||</v>
      </c>
      <c r="B1633" s="23" t="str">
        <f t="shared" si="100"/>
        <v>||||</v>
      </c>
      <c r="C1633" s="28" t="str">
        <f t="shared" si="101"/>
        <v>|</v>
      </c>
      <c r="D1633" s="10"/>
      <c r="E1633" s="10"/>
      <c r="F1633" s="36"/>
      <c r="G1633" s="10"/>
      <c r="H1633" s="10"/>
      <c r="I1633" s="36"/>
      <c r="J1633" s="10"/>
      <c r="K1633" s="10"/>
      <c r="L1633" s="10"/>
      <c r="M1633" s="11"/>
      <c r="N1633" s="10"/>
      <c r="O1633" s="11"/>
      <c r="P1633" s="9"/>
      <c r="Q1633" s="10"/>
      <c r="R1633" s="3"/>
      <c r="S1633" s="3"/>
      <c r="T1633" s="3"/>
      <c r="U1633" s="33"/>
      <c r="V1633" s="9"/>
      <c r="W1633" s="13"/>
      <c r="X1633" s="10"/>
      <c r="Y1633" s="4"/>
      <c r="Z1633" s="4"/>
      <c r="AA1633" s="4"/>
      <c r="AB1633" s="4"/>
      <c r="AC1633" s="3"/>
      <c r="AD1633" s="29"/>
    </row>
    <row r="1634" spans="1:30" ht="24.95" customHeight="1" x14ac:dyDescent="0.2">
      <c r="A1634" s="23" t="str">
        <f t="shared" si="99"/>
        <v>||||||</v>
      </c>
      <c r="B1634" s="23" t="str">
        <f t="shared" si="100"/>
        <v>||||</v>
      </c>
      <c r="C1634" s="28" t="str">
        <f t="shared" si="101"/>
        <v>|</v>
      </c>
      <c r="D1634" s="10"/>
      <c r="E1634" s="10"/>
      <c r="F1634" s="36"/>
      <c r="G1634" s="10"/>
      <c r="H1634" s="10"/>
      <c r="I1634" s="36"/>
      <c r="J1634" s="10"/>
      <c r="K1634" s="10"/>
      <c r="L1634" s="10"/>
      <c r="M1634" s="11"/>
      <c r="N1634" s="10"/>
      <c r="O1634" s="11"/>
      <c r="P1634" s="9"/>
      <c r="Q1634" s="10"/>
      <c r="R1634" s="3"/>
      <c r="S1634" s="3"/>
      <c r="T1634" s="3"/>
      <c r="U1634" s="33"/>
      <c r="V1634" s="9"/>
      <c r="W1634" s="13"/>
      <c r="X1634" s="10"/>
      <c r="Y1634" s="4"/>
      <c r="Z1634" s="4"/>
      <c r="AA1634" s="4"/>
      <c r="AB1634" s="4"/>
      <c r="AC1634" s="3"/>
      <c r="AD1634" s="29"/>
    </row>
    <row r="1635" spans="1:30" ht="24.95" customHeight="1" x14ac:dyDescent="0.2">
      <c r="A1635" s="23" t="str">
        <f t="shared" si="99"/>
        <v>||||||</v>
      </c>
      <c r="B1635" s="23" t="str">
        <f t="shared" si="100"/>
        <v>||||</v>
      </c>
      <c r="C1635" s="28" t="str">
        <f t="shared" si="101"/>
        <v>|</v>
      </c>
      <c r="D1635" s="10"/>
      <c r="E1635" s="10"/>
      <c r="F1635" s="36"/>
      <c r="G1635" s="10"/>
      <c r="H1635" s="10"/>
      <c r="I1635" s="36"/>
      <c r="J1635" s="10"/>
      <c r="K1635" s="10"/>
      <c r="L1635" s="10"/>
      <c r="M1635" s="11"/>
      <c r="N1635" s="10"/>
      <c r="O1635" s="11"/>
      <c r="P1635" s="9"/>
      <c r="Q1635" s="10"/>
      <c r="R1635" s="3"/>
      <c r="S1635" s="3"/>
      <c r="T1635" s="3"/>
      <c r="U1635" s="33"/>
      <c r="V1635" s="9"/>
      <c r="W1635" s="13"/>
      <c r="X1635" s="10"/>
      <c r="Y1635" s="4"/>
      <c r="Z1635" s="4"/>
      <c r="AA1635" s="4"/>
      <c r="AB1635" s="4"/>
      <c r="AC1635" s="3"/>
      <c r="AD1635" s="29"/>
    </row>
    <row r="1636" spans="1:30" ht="24.95" customHeight="1" x14ac:dyDescent="0.2">
      <c r="A1636" s="23" t="str">
        <f t="shared" si="99"/>
        <v>||||||</v>
      </c>
      <c r="B1636" s="23" t="str">
        <f t="shared" si="100"/>
        <v>||||</v>
      </c>
      <c r="C1636" s="28" t="str">
        <f t="shared" si="101"/>
        <v>|</v>
      </c>
      <c r="D1636" s="10"/>
      <c r="E1636" s="10"/>
      <c r="F1636" s="36"/>
      <c r="G1636" s="10"/>
      <c r="H1636" s="10"/>
      <c r="I1636" s="36"/>
      <c r="J1636" s="10"/>
      <c r="K1636" s="10"/>
      <c r="L1636" s="10"/>
      <c r="M1636" s="11"/>
      <c r="N1636" s="10"/>
      <c r="O1636" s="11"/>
      <c r="P1636" s="9"/>
      <c r="Q1636" s="10"/>
      <c r="R1636" s="3"/>
      <c r="S1636" s="3"/>
      <c r="T1636" s="3"/>
      <c r="U1636" s="33"/>
      <c r="V1636" s="9"/>
      <c r="W1636" s="13"/>
      <c r="X1636" s="10"/>
      <c r="Y1636" s="4"/>
      <c r="Z1636" s="4"/>
      <c r="AA1636" s="4"/>
      <c r="AB1636" s="4"/>
      <c r="AC1636" s="3"/>
      <c r="AD1636" s="29"/>
    </row>
    <row r="1637" spans="1:30" ht="24.95" customHeight="1" x14ac:dyDescent="0.2">
      <c r="A1637" s="23" t="str">
        <f t="shared" si="99"/>
        <v>||||||</v>
      </c>
      <c r="B1637" s="23" t="str">
        <f t="shared" si="100"/>
        <v>||||</v>
      </c>
      <c r="C1637" s="28" t="str">
        <f t="shared" si="101"/>
        <v>|</v>
      </c>
      <c r="D1637" s="10"/>
      <c r="E1637" s="10"/>
      <c r="F1637" s="36"/>
      <c r="G1637" s="10"/>
      <c r="H1637" s="10"/>
      <c r="I1637" s="36"/>
      <c r="J1637" s="10"/>
      <c r="K1637" s="10"/>
      <c r="L1637" s="10"/>
      <c r="M1637" s="11"/>
      <c r="N1637" s="10"/>
      <c r="O1637" s="11"/>
      <c r="P1637" s="9"/>
      <c r="Q1637" s="10"/>
      <c r="R1637" s="3"/>
      <c r="S1637" s="3"/>
      <c r="T1637" s="3"/>
      <c r="U1637" s="33"/>
      <c r="V1637" s="9"/>
      <c r="W1637" s="13"/>
      <c r="X1637" s="10"/>
      <c r="Y1637" s="4"/>
      <c r="Z1637" s="4"/>
      <c r="AA1637" s="4"/>
      <c r="AB1637" s="4"/>
      <c r="AC1637" s="3"/>
      <c r="AD1637" s="29"/>
    </row>
    <row r="1638" spans="1:30" ht="24.95" customHeight="1" x14ac:dyDescent="0.2">
      <c r="A1638" s="23" t="str">
        <f t="shared" si="99"/>
        <v>||||||</v>
      </c>
      <c r="B1638" s="23" t="str">
        <f t="shared" si="100"/>
        <v>||||</v>
      </c>
      <c r="C1638" s="28" t="str">
        <f t="shared" si="101"/>
        <v>|</v>
      </c>
      <c r="D1638" s="10"/>
      <c r="E1638" s="10"/>
      <c r="F1638" s="36"/>
      <c r="G1638" s="10"/>
      <c r="H1638" s="10"/>
      <c r="I1638" s="36"/>
      <c r="J1638" s="10"/>
      <c r="K1638" s="10"/>
      <c r="L1638" s="10"/>
      <c r="M1638" s="11"/>
      <c r="N1638" s="10"/>
      <c r="O1638" s="11"/>
      <c r="P1638" s="9"/>
      <c r="Q1638" s="10"/>
      <c r="R1638" s="3"/>
      <c r="S1638" s="3"/>
      <c r="T1638" s="3"/>
      <c r="U1638" s="33"/>
      <c r="V1638" s="9"/>
      <c r="W1638" s="13"/>
      <c r="X1638" s="10"/>
      <c r="Y1638" s="4"/>
      <c r="Z1638" s="4"/>
      <c r="AA1638" s="4"/>
      <c r="AB1638" s="4"/>
      <c r="AC1638" s="3"/>
      <c r="AD1638" s="29"/>
    </row>
    <row r="1639" spans="1:30" ht="24.95" customHeight="1" x14ac:dyDescent="0.2">
      <c r="A1639" s="23" t="str">
        <f t="shared" si="99"/>
        <v>||||||</v>
      </c>
      <c r="B1639" s="23" t="str">
        <f t="shared" si="100"/>
        <v>||||</v>
      </c>
      <c r="C1639" s="28" t="str">
        <f t="shared" si="101"/>
        <v>|</v>
      </c>
      <c r="D1639" s="10"/>
      <c r="E1639" s="10"/>
      <c r="F1639" s="36"/>
      <c r="G1639" s="10"/>
      <c r="H1639" s="10"/>
      <c r="I1639" s="36"/>
      <c r="J1639" s="10"/>
      <c r="K1639" s="10"/>
      <c r="L1639" s="10"/>
      <c r="M1639" s="11"/>
      <c r="N1639" s="10"/>
      <c r="O1639" s="11"/>
      <c r="P1639" s="9"/>
      <c r="Q1639" s="10"/>
      <c r="R1639" s="3"/>
      <c r="S1639" s="3"/>
      <c r="T1639" s="3"/>
      <c r="U1639" s="33"/>
      <c r="V1639" s="9"/>
      <c r="W1639" s="13"/>
      <c r="X1639" s="10"/>
      <c r="Y1639" s="4"/>
      <c r="Z1639" s="4"/>
      <c r="AA1639" s="4"/>
      <c r="AB1639" s="4"/>
      <c r="AC1639" s="3"/>
      <c r="AD1639" s="29"/>
    </row>
    <row r="1640" spans="1:30" ht="24.95" customHeight="1" x14ac:dyDescent="0.2">
      <c r="A1640" s="23" t="str">
        <f t="shared" si="99"/>
        <v>||||||</v>
      </c>
      <c r="B1640" s="23" t="str">
        <f t="shared" si="100"/>
        <v>||||</v>
      </c>
      <c r="C1640" s="28" t="str">
        <f t="shared" si="101"/>
        <v>|</v>
      </c>
      <c r="D1640" s="10"/>
      <c r="E1640" s="10"/>
      <c r="F1640" s="36"/>
      <c r="G1640" s="10"/>
      <c r="H1640" s="10"/>
      <c r="I1640" s="36"/>
      <c r="J1640" s="10"/>
      <c r="K1640" s="10"/>
      <c r="L1640" s="10"/>
      <c r="M1640" s="11"/>
      <c r="N1640" s="10"/>
      <c r="O1640" s="11"/>
      <c r="P1640" s="9"/>
      <c r="Q1640" s="10"/>
      <c r="R1640" s="3"/>
      <c r="S1640" s="3"/>
      <c r="T1640" s="3"/>
      <c r="U1640" s="33"/>
      <c r="V1640" s="9"/>
      <c r="W1640" s="13"/>
      <c r="X1640" s="10"/>
      <c r="Y1640" s="4"/>
      <c r="Z1640" s="4"/>
      <c r="AA1640" s="4"/>
      <c r="AB1640" s="4"/>
      <c r="AC1640" s="3"/>
      <c r="AD1640" s="29"/>
    </row>
    <row r="1641" spans="1:30" ht="24.95" customHeight="1" x14ac:dyDescent="0.2">
      <c r="A1641" s="23" t="str">
        <f t="shared" si="99"/>
        <v>||||||</v>
      </c>
      <c r="B1641" s="23" t="str">
        <f t="shared" si="100"/>
        <v>||||</v>
      </c>
      <c r="C1641" s="28" t="str">
        <f t="shared" si="101"/>
        <v>|</v>
      </c>
      <c r="D1641" s="10"/>
      <c r="E1641" s="10"/>
      <c r="F1641" s="36"/>
      <c r="G1641" s="10"/>
      <c r="H1641" s="10"/>
      <c r="I1641" s="36"/>
      <c r="J1641" s="10"/>
      <c r="K1641" s="10"/>
      <c r="L1641" s="10"/>
      <c r="M1641" s="11"/>
      <c r="N1641" s="10"/>
      <c r="O1641" s="11"/>
      <c r="P1641" s="9"/>
      <c r="Q1641" s="10"/>
      <c r="R1641" s="3"/>
      <c r="S1641" s="3"/>
      <c r="T1641" s="3"/>
      <c r="U1641" s="33"/>
      <c r="V1641" s="9"/>
      <c r="W1641" s="13"/>
      <c r="X1641" s="10"/>
      <c r="Y1641" s="4"/>
      <c r="Z1641" s="4"/>
      <c r="AA1641" s="4"/>
      <c r="AB1641" s="4"/>
      <c r="AC1641" s="3"/>
      <c r="AD1641" s="29"/>
    </row>
    <row r="1642" spans="1:30" ht="24.95" customHeight="1" x14ac:dyDescent="0.2">
      <c r="A1642" s="23" t="str">
        <f t="shared" si="99"/>
        <v>||||||</v>
      </c>
      <c r="B1642" s="23" t="str">
        <f t="shared" si="100"/>
        <v>||||</v>
      </c>
      <c r="C1642" s="28" t="str">
        <f t="shared" si="101"/>
        <v>|</v>
      </c>
      <c r="D1642" s="10"/>
      <c r="E1642" s="10"/>
      <c r="F1642" s="36"/>
      <c r="G1642" s="10"/>
      <c r="H1642" s="10"/>
      <c r="I1642" s="36"/>
      <c r="J1642" s="10"/>
      <c r="K1642" s="10"/>
      <c r="L1642" s="10"/>
      <c r="M1642" s="11"/>
      <c r="N1642" s="10"/>
      <c r="O1642" s="11"/>
      <c r="P1642" s="9"/>
      <c r="Q1642" s="10"/>
      <c r="R1642" s="3"/>
      <c r="S1642" s="3"/>
      <c r="T1642" s="3"/>
      <c r="U1642" s="33"/>
      <c r="V1642" s="9"/>
      <c r="W1642" s="13"/>
      <c r="X1642" s="10"/>
      <c r="Y1642" s="4"/>
      <c r="Z1642" s="4"/>
      <c r="AA1642" s="4"/>
      <c r="AB1642" s="4"/>
      <c r="AC1642" s="3"/>
      <c r="AD1642" s="29"/>
    </row>
    <row r="1643" spans="1:30" ht="24.95" customHeight="1" x14ac:dyDescent="0.2">
      <c r="A1643" s="23" t="str">
        <f t="shared" si="99"/>
        <v>||||||</v>
      </c>
      <c r="B1643" s="23" t="str">
        <f t="shared" si="100"/>
        <v>||||</v>
      </c>
      <c r="C1643" s="28" t="str">
        <f t="shared" si="101"/>
        <v>|</v>
      </c>
      <c r="D1643" s="10"/>
      <c r="E1643" s="10"/>
      <c r="F1643" s="36"/>
      <c r="G1643" s="10"/>
      <c r="H1643" s="10"/>
      <c r="I1643" s="36"/>
      <c r="J1643" s="10"/>
      <c r="K1643" s="10"/>
      <c r="L1643" s="10"/>
      <c r="M1643" s="11"/>
      <c r="N1643" s="10"/>
      <c r="O1643" s="11"/>
      <c r="P1643" s="9"/>
      <c r="Q1643" s="10"/>
      <c r="R1643" s="3"/>
      <c r="S1643" s="3"/>
      <c r="T1643" s="3"/>
      <c r="U1643" s="33"/>
      <c r="V1643" s="9"/>
      <c r="W1643" s="13"/>
      <c r="X1643" s="10"/>
      <c r="Y1643" s="4"/>
      <c r="Z1643" s="4"/>
      <c r="AA1643" s="4"/>
      <c r="AB1643" s="4"/>
      <c r="AC1643" s="3"/>
      <c r="AD1643" s="29"/>
    </row>
    <row r="1644" spans="1:30" ht="24.95" customHeight="1" x14ac:dyDescent="0.2">
      <c r="A1644" s="23" t="str">
        <f t="shared" si="99"/>
        <v>||||||</v>
      </c>
      <c r="B1644" s="23" t="str">
        <f t="shared" si="100"/>
        <v>||||</v>
      </c>
      <c r="C1644" s="28" t="str">
        <f t="shared" si="101"/>
        <v>|</v>
      </c>
      <c r="D1644" s="10"/>
      <c r="E1644" s="10"/>
      <c r="F1644" s="36"/>
      <c r="G1644" s="10"/>
      <c r="H1644" s="10"/>
      <c r="I1644" s="36"/>
      <c r="J1644" s="10"/>
      <c r="K1644" s="10"/>
      <c r="L1644" s="10"/>
      <c r="M1644" s="11"/>
      <c r="N1644" s="10"/>
      <c r="O1644" s="11"/>
      <c r="P1644" s="9"/>
      <c r="Q1644" s="10"/>
      <c r="R1644" s="3"/>
      <c r="S1644" s="3"/>
      <c r="T1644" s="3"/>
      <c r="U1644" s="33"/>
      <c r="V1644" s="9"/>
      <c r="W1644" s="13"/>
      <c r="X1644" s="10"/>
      <c r="Y1644" s="4"/>
      <c r="Z1644" s="4"/>
      <c r="AA1644" s="4"/>
      <c r="AB1644" s="4"/>
      <c r="AC1644" s="3"/>
      <c r="AD1644" s="29"/>
    </row>
    <row r="1645" spans="1:30" ht="24.95" customHeight="1" x14ac:dyDescent="0.2">
      <c r="A1645" s="23" t="str">
        <f t="shared" si="99"/>
        <v>||||||</v>
      </c>
      <c r="B1645" s="23" t="str">
        <f t="shared" si="100"/>
        <v>||||</v>
      </c>
      <c r="C1645" s="28" t="str">
        <f t="shared" si="101"/>
        <v>|</v>
      </c>
      <c r="D1645" s="10"/>
      <c r="E1645" s="10"/>
      <c r="F1645" s="36"/>
      <c r="G1645" s="10"/>
      <c r="H1645" s="10"/>
      <c r="I1645" s="36"/>
      <c r="J1645" s="10"/>
      <c r="K1645" s="10"/>
      <c r="L1645" s="10"/>
      <c r="M1645" s="11"/>
      <c r="N1645" s="10"/>
      <c r="O1645" s="11"/>
      <c r="P1645" s="9"/>
      <c r="Q1645" s="10"/>
      <c r="R1645" s="3"/>
      <c r="S1645" s="3"/>
      <c r="T1645" s="3"/>
      <c r="U1645" s="33"/>
      <c r="V1645" s="9"/>
      <c r="W1645" s="13"/>
      <c r="X1645" s="10"/>
      <c r="Y1645" s="4"/>
      <c r="Z1645" s="4"/>
      <c r="AA1645" s="4"/>
      <c r="AB1645" s="4"/>
      <c r="AC1645" s="3"/>
      <c r="AD1645" s="29"/>
    </row>
    <row r="1646" spans="1:30" ht="24.95" customHeight="1" x14ac:dyDescent="0.2">
      <c r="A1646" s="23" t="str">
        <f t="shared" si="99"/>
        <v>||||||</v>
      </c>
      <c r="B1646" s="23" t="str">
        <f t="shared" si="100"/>
        <v>||||</v>
      </c>
      <c r="C1646" s="28" t="str">
        <f t="shared" si="101"/>
        <v>|</v>
      </c>
      <c r="D1646" s="10"/>
      <c r="E1646" s="10"/>
      <c r="F1646" s="36"/>
      <c r="G1646" s="10"/>
      <c r="H1646" s="10"/>
      <c r="I1646" s="36"/>
      <c r="J1646" s="10"/>
      <c r="K1646" s="10"/>
      <c r="L1646" s="10"/>
      <c r="M1646" s="11"/>
      <c r="N1646" s="10"/>
      <c r="O1646" s="11"/>
      <c r="P1646" s="9"/>
      <c r="Q1646" s="10"/>
      <c r="R1646" s="3"/>
      <c r="S1646" s="3"/>
      <c r="T1646" s="3"/>
      <c r="U1646" s="33"/>
      <c r="V1646" s="9"/>
      <c r="W1646" s="13"/>
      <c r="X1646" s="10"/>
      <c r="Y1646" s="4"/>
      <c r="Z1646" s="4"/>
      <c r="AA1646" s="4"/>
      <c r="AB1646" s="4"/>
      <c r="AC1646" s="3"/>
      <c r="AD1646" s="29"/>
    </row>
    <row r="1647" spans="1:30" ht="24.95" customHeight="1" x14ac:dyDescent="0.2">
      <c r="A1647" s="23" t="str">
        <f t="shared" si="99"/>
        <v>||||||</v>
      </c>
      <c r="B1647" s="23" t="str">
        <f t="shared" si="100"/>
        <v>||||</v>
      </c>
      <c r="C1647" s="28" t="str">
        <f t="shared" si="101"/>
        <v>|</v>
      </c>
      <c r="D1647" s="10"/>
      <c r="E1647" s="10"/>
      <c r="F1647" s="36"/>
      <c r="G1647" s="10"/>
      <c r="H1647" s="10"/>
      <c r="I1647" s="36"/>
      <c r="J1647" s="10"/>
      <c r="K1647" s="10"/>
      <c r="L1647" s="10"/>
      <c r="M1647" s="11"/>
      <c r="N1647" s="10"/>
      <c r="O1647" s="11"/>
      <c r="P1647" s="9"/>
      <c r="Q1647" s="10"/>
      <c r="R1647" s="3"/>
      <c r="S1647" s="3"/>
      <c r="T1647" s="3"/>
      <c r="U1647" s="33"/>
      <c r="V1647" s="9"/>
      <c r="W1647" s="13"/>
      <c r="X1647" s="10"/>
      <c r="Y1647" s="4"/>
      <c r="Z1647" s="4"/>
      <c r="AA1647" s="4"/>
      <c r="AB1647" s="4"/>
      <c r="AC1647" s="3"/>
      <c r="AD1647" s="29"/>
    </row>
    <row r="1648" spans="1:30" ht="24.95" customHeight="1" x14ac:dyDescent="0.2">
      <c r="A1648" s="23" t="str">
        <f t="shared" si="99"/>
        <v>||||||</v>
      </c>
      <c r="B1648" s="23" t="str">
        <f t="shared" si="100"/>
        <v>||||</v>
      </c>
      <c r="C1648" s="28" t="str">
        <f t="shared" si="101"/>
        <v>|</v>
      </c>
      <c r="D1648" s="10"/>
      <c r="E1648" s="10"/>
      <c r="F1648" s="36"/>
      <c r="G1648" s="10"/>
      <c r="H1648" s="10"/>
      <c r="I1648" s="36"/>
      <c r="J1648" s="10"/>
      <c r="K1648" s="10"/>
      <c r="L1648" s="10"/>
      <c r="M1648" s="11"/>
      <c r="N1648" s="10"/>
      <c r="O1648" s="11"/>
      <c r="P1648" s="9"/>
      <c r="Q1648" s="10"/>
      <c r="R1648" s="3"/>
      <c r="S1648" s="3"/>
      <c r="T1648" s="3"/>
      <c r="U1648" s="33"/>
      <c r="V1648" s="9"/>
      <c r="W1648" s="13"/>
      <c r="X1648" s="10"/>
      <c r="Y1648" s="4"/>
      <c r="Z1648" s="4"/>
      <c r="AA1648" s="4"/>
      <c r="AB1648" s="4"/>
      <c r="AC1648" s="3"/>
      <c r="AD1648" s="29"/>
    </row>
    <row r="1649" spans="1:30" ht="24.95" customHeight="1" x14ac:dyDescent="0.2">
      <c r="A1649" s="23" t="str">
        <f t="shared" si="99"/>
        <v>||||||</v>
      </c>
      <c r="B1649" s="23" t="str">
        <f t="shared" si="100"/>
        <v>||||</v>
      </c>
      <c r="C1649" s="28" t="str">
        <f t="shared" si="101"/>
        <v>|</v>
      </c>
      <c r="D1649" s="10"/>
      <c r="E1649" s="10"/>
      <c r="F1649" s="36"/>
      <c r="G1649" s="10"/>
      <c r="H1649" s="10"/>
      <c r="I1649" s="36"/>
      <c r="J1649" s="10"/>
      <c r="K1649" s="10"/>
      <c r="L1649" s="10"/>
      <c r="M1649" s="11"/>
      <c r="N1649" s="10"/>
      <c r="O1649" s="11"/>
      <c r="P1649" s="9"/>
      <c r="Q1649" s="10"/>
      <c r="R1649" s="3"/>
      <c r="S1649" s="3"/>
      <c r="T1649" s="3"/>
      <c r="U1649" s="33"/>
      <c r="V1649" s="9"/>
      <c r="W1649" s="13"/>
      <c r="X1649" s="10"/>
      <c r="Y1649" s="4"/>
      <c r="Z1649" s="4"/>
      <c r="AA1649" s="4"/>
      <c r="AB1649" s="4"/>
      <c r="AC1649" s="3"/>
      <c r="AD1649" s="29"/>
    </row>
    <row r="1650" spans="1:30" ht="24.95" customHeight="1" x14ac:dyDescent="0.2">
      <c r="A1650" s="23" t="str">
        <f t="shared" si="99"/>
        <v>||||||</v>
      </c>
      <c r="B1650" s="23" t="str">
        <f t="shared" si="100"/>
        <v>||||</v>
      </c>
      <c r="C1650" s="28" t="str">
        <f t="shared" si="101"/>
        <v>|</v>
      </c>
      <c r="D1650" s="10"/>
      <c r="E1650" s="10"/>
      <c r="F1650" s="36"/>
      <c r="G1650" s="10"/>
      <c r="H1650" s="10"/>
      <c r="I1650" s="36"/>
      <c r="J1650" s="10"/>
      <c r="K1650" s="10"/>
      <c r="L1650" s="10"/>
      <c r="M1650" s="11"/>
      <c r="N1650" s="10"/>
      <c r="O1650" s="11"/>
      <c r="P1650" s="9"/>
      <c r="Q1650" s="10"/>
      <c r="R1650" s="3"/>
      <c r="S1650" s="3"/>
      <c r="T1650" s="3"/>
      <c r="U1650" s="33"/>
      <c r="V1650" s="9"/>
      <c r="W1650" s="13"/>
      <c r="X1650" s="10"/>
      <c r="Y1650" s="4"/>
      <c r="Z1650" s="4"/>
      <c r="AA1650" s="4"/>
      <c r="AB1650" s="4"/>
      <c r="AC1650" s="3"/>
      <c r="AD1650" s="29"/>
    </row>
    <row r="1651" spans="1:30" ht="24.95" customHeight="1" x14ac:dyDescent="0.2">
      <c r="A1651" s="23" t="str">
        <f t="shared" si="99"/>
        <v>||||||</v>
      </c>
      <c r="B1651" s="23" t="str">
        <f t="shared" si="100"/>
        <v>||||</v>
      </c>
      <c r="C1651" s="28" t="str">
        <f t="shared" si="101"/>
        <v>|</v>
      </c>
      <c r="D1651" s="10"/>
      <c r="E1651" s="10"/>
      <c r="F1651" s="36"/>
      <c r="G1651" s="10"/>
      <c r="H1651" s="10"/>
      <c r="I1651" s="36"/>
      <c r="J1651" s="10"/>
      <c r="K1651" s="10"/>
      <c r="L1651" s="10"/>
      <c r="M1651" s="11"/>
      <c r="N1651" s="10"/>
      <c r="O1651" s="11"/>
      <c r="P1651" s="9"/>
      <c r="Q1651" s="10"/>
      <c r="R1651" s="3"/>
      <c r="S1651" s="3"/>
      <c r="T1651" s="3"/>
      <c r="U1651" s="33"/>
      <c r="V1651" s="9"/>
      <c r="W1651" s="13"/>
      <c r="X1651" s="10"/>
      <c r="Y1651" s="4"/>
      <c r="Z1651" s="4"/>
      <c r="AA1651" s="4"/>
      <c r="AB1651" s="4"/>
      <c r="AC1651" s="3"/>
      <c r="AD1651" s="29"/>
    </row>
    <row r="1652" spans="1:30" ht="24.95" customHeight="1" x14ac:dyDescent="0.2">
      <c r="A1652" s="23" t="str">
        <f t="shared" si="99"/>
        <v>||||||</v>
      </c>
      <c r="B1652" s="23" t="str">
        <f t="shared" si="100"/>
        <v>||||</v>
      </c>
      <c r="C1652" s="28" t="str">
        <f t="shared" si="101"/>
        <v>|</v>
      </c>
      <c r="D1652" s="10"/>
      <c r="E1652" s="10"/>
      <c r="F1652" s="36"/>
      <c r="G1652" s="10"/>
      <c r="H1652" s="10"/>
      <c r="I1652" s="36"/>
      <c r="J1652" s="10"/>
      <c r="K1652" s="10"/>
      <c r="L1652" s="10"/>
      <c r="M1652" s="11"/>
      <c r="N1652" s="10"/>
      <c r="O1652" s="11"/>
      <c r="P1652" s="9"/>
      <c r="Q1652" s="10"/>
      <c r="R1652" s="3"/>
      <c r="S1652" s="3"/>
      <c r="T1652" s="3"/>
      <c r="U1652" s="33"/>
      <c r="V1652" s="9"/>
      <c r="W1652" s="13"/>
      <c r="X1652" s="10"/>
      <c r="Y1652" s="4"/>
      <c r="Z1652" s="4"/>
      <c r="AA1652" s="4"/>
      <c r="AB1652" s="4"/>
      <c r="AC1652" s="3"/>
      <c r="AD1652" s="29"/>
    </row>
    <row r="1653" spans="1:30" ht="24.95" customHeight="1" x14ac:dyDescent="0.2">
      <c r="A1653" s="23" t="str">
        <f t="shared" si="99"/>
        <v>||||||</v>
      </c>
      <c r="B1653" s="23" t="str">
        <f t="shared" si="100"/>
        <v>||||</v>
      </c>
      <c r="C1653" s="28" t="str">
        <f t="shared" si="101"/>
        <v>|</v>
      </c>
      <c r="D1653" s="10"/>
      <c r="E1653" s="10"/>
      <c r="F1653" s="36"/>
      <c r="G1653" s="10"/>
      <c r="H1653" s="10"/>
      <c r="I1653" s="36"/>
      <c r="J1653" s="10"/>
      <c r="K1653" s="10"/>
      <c r="L1653" s="10"/>
      <c r="M1653" s="11"/>
      <c r="N1653" s="10"/>
      <c r="O1653" s="11"/>
      <c r="P1653" s="9"/>
      <c r="Q1653" s="10"/>
      <c r="R1653" s="3"/>
      <c r="S1653" s="3"/>
      <c r="T1653" s="3"/>
      <c r="U1653" s="33"/>
      <c r="V1653" s="9"/>
      <c r="W1653" s="13"/>
      <c r="X1653" s="10"/>
      <c r="Y1653" s="4"/>
      <c r="Z1653" s="4"/>
      <c r="AA1653" s="4"/>
      <c r="AB1653" s="4"/>
      <c r="AC1653" s="3"/>
      <c r="AD1653" s="29"/>
    </row>
    <row r="1654" spans="1:30" ht="24.95" customHeight="1" x14ac:dyDescent="0.2">
      <c r="A1654" s="23" t="str">
        <f t="shared" si="99"/>
        <v>||||||</v>
      </c>
      <c r="B1654" s="23" t="str">
        <f t="shared" si="100"/>
        <v>||||</v>
      </c>
      <c r="C1654" s="28" t="str">
        <f t="shared" si="101"/>
        <v>|</v>
      </c>
      <c r="D1654" s="10"/>
      <c r="E1654" s="10"/>
      <c r="F1654" s="36"/>
      <c r="G1654" s="10"/>
      <c r="H1654" s="10"/>
      <c r="I1654" s="36"/>
      <c r="J1654" s="10"/>
      <c r="K1654" s="10"/>
      <c r="L1654" s="10"/>
      <c r="M1654" s="11"/>
      <c r="N1654" s="10"/>
      <c r="O1654" s="11"/>
      <c r="P1654" s="9"/>
      <c r="Q1654" s="10"/>
      <c r="R1654" s="3"/>
      <c r="S1654" s="3"/>
      <c r="T1654" s="3"/>
      <c r="U1654" s="33"/>
      <c r="V1654" s="9"/>
      <c r="W1654" s="13"/>
      <c r="X1654" s="10"/>
      <c r="Y1654" s="4"/>
      <c r="Z1654" s="4"/>
      <c r="AA1654" s="4"/>
      <c r="AB1654" s="4"/>
      <c r="AC1654" s="3"/>
      <c r="AD1654" s="29"/>
    </row>
    <row r="1655" spans="1:30" ht="24.95" customHeight="1" x14ac:dyDescent="0.2">
      <c r="A1655" s="23" t="str">
        <f t="shared" si="99"/>
        <v>||||||</v>
      </c>
      <c r="B1655" s="23" t="str">
        <f t="shared" si="100"/>
        <v>||||</v>
      </c>
      <c r="C1655" s="28" t="str">
        <f t="shared" si="101"/>
        <v>|</v>
      </c>
      <c r="D1655" s="10"/>
      <c r="E1655" s="10"/>
      <c r="F1655" s="36"/>
      <c r="G1655" s="10"/>
      <c r="H1655" s="10"/>
      <c r="I1655" s="36"/>
      <c r="J1655" s="10"/>
      <c r="K1655" s="10"/>
      <c r="L1655" s="10"/>
      <c r="M1655" s="11"/>
      <c r="N1655" s="10"/>
      <c r="O1655" s="11"/>
      <c r="P1655" s="9"/>
      <c r="Q1655" s="10"/>
      <c r="R1655" s="3"/>
      <c r="S1655" s="3"/>
      <c r="T1655" s="3"/>
      <c r="U1655" s="33"/>
      <c r="V1655" s="9"/>
      <c r="W1655" s="13"/>
      <c r="X1655" s="10"/>
      <c r="Y1655" s="4"/>
      <c r="Z1655" s="4"/>
      <c r="AA1655" s="4"/>
      <c r="AB1655" s="4"/>
      <c r="AC1655" s="3"/>
      <c r="AD1655" s="29"/>
    </row>
    <row r="1656" spans="1:30" ht="24.95" customHeight="1" x14ac:dyDescent="0.2">
      <c r="A1656" s="23" t="str">
        <f t="shared" ref="A1656:A1719" si="102">D1656&amp;"|"&amp;E1656&amp;"|"&amp;G1656&amp;"|"&amp;H1656&amp;"|"&amp;L1656&amp;"|"&amp;N1656&amp;"|"&amp;U1656</f>
        <v>||||||</v>
      </c>
      <c r="B1656" s="23" t="str">
        <f t="shared" ref="B1656:B1719" si="103">D1656&amp;"|"&amp;E1656&amp;"|"&amp;G1656&amp;"|"&amp;H1656&amp;"|"&amp;X1656</f>
        <v>||||</v>
      </c>
      <c r="C1656" s="28" t="str">
        <f t="shared" ref="C1656:C1719" si="104">E1656&amp;"|"&amp;X1656</f>
        <v>|</v>
      </c>
      <c r="D1656" s="10"/>
      <c r="E1656" s="10"/>
      <c r="F1656" s="36"/>
      <c r="G1656" s="10"/>
      <c r="H1656" s="10"/>
      <c r="I1656" s="36"/>
      <c r="J1656" s="10"/>
      <c r="K1656" s="10"/>
      <c r="L1656" s="10"/>
      <c r="M1656" s="11"/>
      <c r="N1656" s="10"/>
      <c r="O1656" s="11"/>
      <c r="P1656" s="9"/>
      <c r="Q1656" s="10"/>
      <c r="R1656" s="3"/>
      <c r="S1656" s="3"/>
      <c r="T1656" s="3"/>
      <c r="U1656" s="33"/>
      <c r="V1656" s="9"/>
      <c r="W1656" s="13"/>
      <c r="X1656" s="10"/>
      <c r="Y1656" s="4"/>
      <c r="Z1656" s="4"/>
      <c r="AA1656" s="4"/>
      <c r="AB1656" s="4"/>
      <c r="AC1656" s="3"/>
      <c r="AD1656" s="29"/>
    </row>
    <row r="1657" spans="1:30" ht="24.95" customHeight="1" x14ac:dyDescent="0.2">
      <c r="A1657" s="23" t="str">
        <f t="shared" si="102"/>
        <v>||||||</v>
      </c>
      <c r="B1657" s="23" t="str">
        <f t="shared" si="103"/>
        <v>||||</v>
      </c>
      <c r="C1657" s="28" t="str">
        <f t="shared" si="104"/>
        <v>|</v>
      </c>
      <c r="D1657" s="10"/>
      <c r="E1657" s="10"/>
      <c r="F1657" s="36"/>
      <c r="G1657" s="10"/>
      <c r="H1657" s="10"/>
      <c r="I1657" s="36"/>
      <c r="J1657" s="10"/>
      <c r="K1657" s="10"/>
      <c r="L1657" s="10"/>
      <c r="M1657" s="11"/>
      <c r="N1657" s="10"/>
      <c r="O1657" s="11"/>
      <c r="P1657" s="9"/>
      <c r="Q1657" s="10"/>
      <c r="R1657" s="3"/>
      <c r="S1657" s="3"/>
      <c r="T1657" s="3"/>
      <c r="U1657" s="33"/>
      <c r="V1657" s="9"/>
      <c r="W1657" s="13"/>
      <c r="X1657" s="10"/>
      <c r="Y1657" s="4"/>
      <c r="Z1657" s="4"/>
      <c r="AA1657" s="4"/>
      <c r="AB1657" s="4"/>
      <c r="AC1657" s="3"/>
      <c r="AD1657" s="29"/>
    </row>
    <row r="1658" spans="1:30" ht="24.95" customHeight="1" x14ac:dyDescent="0.2">
      <c r="A1658" s="23" t="str">
        <f t="shared" si="102"/>
        <v>||||||</v>
      </c>
      <c r="B1658" s="23" t="str">
        <f t="shared" si="103"/>
        <v>||||</v>
      </c>
      <c r="C1658" s="28" t="str">
        <f t="shared" si="104"/>
        <v>|</v>
      </c>
      <c r="D1658" s="10"/>
      <c r="E1658" s="10"/>
      <c r="F1658" s="36"/>
      <c r="G1658" s="10"/>
      <c r="H1658" s="10"/>
      <c r="I1658" s="36"/>
      <c r="J1658" s="10"/>
      <c r="K1658" s="10"/>
      <c r="L1658" s="10"/>
      <c r="M1658" s="11"/>
      <c r="N1658" s="10"/>
      <c r="O1658" s="11"/>
      <c r="P1658" s="9"/>
      <c r="Q1658" s="10"/>
      <c r="R1658" s="3"/>
      <c r="S1658" s="3"/>
      <c r="T1658" s="3"/>
      <c r="U1658" s="33"/>
      <c r="V1658" s="9"/>
      <c r="W1658" s="13"/>
      <c r="X1658" s="10"/>
      <c r="Y1658" s="4"/>
      <c r="Z1658" s="4"/>
      <c r="AA1658" s="4"/>
      <c r="AB1658" s="4"/>
      <c r="AC1658" s="3"/>
      <c r="AD1658" s="29"/>
    </row>
    <row r="1659" spans="1:30" ht="24.95" customHeight="1" x14ac:dyDescent="0.2">
      <c r="A1659" s="23" t="str">
        <f t="shared" si="102"/>
        <v>||||||</v>
      </c>
      <c r="B1659" s="23" t="str">
        <f t="shared" si="103"/>
        <v>||||</v>
      </c>
      <c r="C1659" s="28" t="str">
        <f t="shared" si="104"/>
        <v>|</v>
      </c>
      <c r="D1659" s="10"/>
      <c r="E1659" s="10"/>
      <c r="F1659" s="36"/>
      <c r="G1659" s="10"/>
      <c r="H1659" s="10"/>
      <c r="I1659" s="36"/>
      <c r="J1659" s="10"/>
      <c r="K1659" s="10"/>
      <c r="L1659" s="10"/>
      <c r="M1659" s="11"/>
      <c r="N1659" s="10"/>
      <c r="O1659" s="11"/>
      <c r="P1659" s="9"/>
      <c r="Q1659" s="10"/>
      <c r="R1659" s="3"/>
      <c r="S1659" s="3"/>
      <c r="T1659" s="3"/>
      <c r="U1659" s="33"/>
      <c r="V1659" s="9"/>
      <c r="W1659" s="13"/>
      <c r="X1659" s="10"/>
      <c r="Y1659" s="4"/>
      <c r="Z1659" s="4"/>
      <c r="AA1659" s="4"/>
      <c r="AB1659" s="4"/>
      <c r="AC1659" s="3"/>
      <c r="AD1659" s="29"/>
    </row>
    <row r="1660" spans="1:30" ht="24.95" customHeight="1" x14ac:dyDescent="0.2">
      <c r="A1660" s="23" t="str">
        <f t="shared" si="102"/>
        <v>||||||</v>
      </c>
      <c r="B1660" s="23" t="str">
        <f t="shared" si="103"/>
        <v>||||</v>
      </c>
      <c r="C1660" s="28" t="str">
        <f t="shared" si="104"/>
        <v>|</v>
      </c>
      <c r="D1660" s="10"/>
      <c r="E1660" s="10"/>
      <c r="F1660" s="36"/>
      <c r="G1660" s="10"/>
      <c r="H1660" s="10"/>
      <c r="I1660" s="36"/>
      <c r="J1660" s="10"/>
      <c r="K1660" s="10"/>
      <c r="L1660" s="10"/>
      <c r="M1660" s="11"/>
      <c r="N1660" s="10"/>
      <c r="O1660" s="11"/>
      <c r="P1660" s="9"/>
      <c r="Q1660" s="10"/>
      <c r="R1660" s="3"/>
      <c r="S1660" s="3"/>
      <c r="T1660" s="3"/>
      <c r="U1660" s="33"/>
      <c r="V1660" s="9"/>
      <c r="W1660" s="13"/>
      <c r="X1660" s="10"/>
      <c r="Y1660" s="4"/>
      <c r="Z1660" s="4"/>
      <c r="AA1660" s="4"/>
      <c r="AB1660" s="4"/>
      <c r="AC1660" s="3"/>
      <c r="AD1660" s="29"/>
    </row>
    <row r="1661" spans="1:30" ht="24.95" customHeight="1" x14ac:dyDescent="0.2">
      <c r="A1661" s="23" t="str">
        <f t="shared" si="102"/>
        <v>||||||</v>
      </c>
      <c r="B1661" s="23" t="str">
        <f t="shared" si="103"/>
        <v>||||</v>
      </c>
      <c r="C1661" s="28" t="str">
        <f t="shared" si="104"/>
        <v>|</v>
      </c>
      <c r="D1661" s="10"/>
      <c r="E1661" s="10"/>
      <c r="F1661" s="36"/>
      <c r="G1661" s="10"/>
      <c r="H1661" s="10"/>
      <c r="I1661" s="36"/>
      <c r="J1661" s="10"/>
      <c r="K1661" s="10"/>
      <c r="L1661" s="10"/>
      <c r="M1661" s="11"/>
      <c r="N1661" s="10"/>
      <c r="O1661" s="11"/>
      <c r="P1661" s="9"/>
      <c r="Q1661" s="10"/>
      <c r="R1661" s="3"/>
      <c r="S1661" s="3"/>
      <c r="T1661" s="3"/>
      <c r="U1661" s="33"/>
      <c r="V1661" s="9"/>
      <c r="W1661" s="13"/>
      <c r="X1661" s="10"/>
      <c r="Y1661" s="4"/>
      <c r="Z1661" s="4"/>
      <c r="AA1661" s="4"/>
      <c r="AB1661" s="4"/>
      <c r="AC1661" s="3"/>
      <c r="AD1661" s="29"/>
    </row>
    <row r="1662" spans="1:30" ht="24.95" customHeight="1" x14ac:dyDescent="0.2">
      <c r="A1662" s="23" t="str">
        <f t="shared" si="102"/>
        <v>||||||</v>
      </c>
      <c r="B1662" s="23" t="str">
        <f t="shared" si="103"/>
        <v>||||</v>
      </c>
      <c r="C1662" s="28" t="str">
        <f t="shared" si="104"/>
        <v>|</v>
      </c>
      <c r="D1662" s="10"/>
      <c r="E1662" s="10"/>
      <c r="F1662" s="36"/>
      <c r="G1662" s="10"/>
      <c r="H1662" s="10"/>
      <c r="I1662" s="36"/>
      <c r="J1662" s="10"/>
      <c r="K1662" s="10"/>
      <c r="L1662" s="10"/>
      <c r="M1662" s="11"/>
      <c r="N1662" s="10"/>
      <c r="O1662" s="11"/>
      <c r="P1662" s="9"/>
      <c r="Q1662" s="10"/>
      <c r="R1662" s="3"/>
      <c r="S1662" s="3"/>
      <c r="T1662" s="3"/>
      <c r="U1662" s="33"/>
      <c r="V1662" s="9"/>
      <c r="W1662" s="13"/>
      <c r="X1662" s="10"/>
      <c r="Y1662" s="4"/>
      <c r="Z1662" s="4"/>
      <c r="AA1662" s="4"/>
      <c r="AB1662" s="4"/>
      <c r="AC1662" s="3"/>
      <c r="AD1662" s="29"/>
    </row>
    <row r="1663" spans="1:30" ht="24.95" customHeight="1" x14ac:dyDescent="0.2">
      <c r="A1663" s="23" t="str">
        <f t="shared" si="102"/>
        <v>||||||</v>
      </c>
      <c r="B1663" s="23" t="str">
        <f t="shared" si="103"/>
        <v>||||</v>
      </c>
      <c r="C1663" s="28" t="str">
        <f t="shared" si="104"/>
        <v>|</v>
      </c>
      <c r="D1663" s="10"/>
      <c r="E1663" s="10"/>
      <c r="F1663" s="36"/>
      <c r="G1663" s="10"/>
      <c r="H1663" s="10"/>
      <c r="I1663" s="36"/>
      <c r="J1663" s="10"/>
      <c r="K1663" s="10"/>
      <c r="L1663" s="10"/>
      <c r="M1663" s="11"/>
      <c r="N1663" s="10"/>
      <c r="O1663" s="11"/>
      <c r="P1663" s="9"/>
      <c r="Q1663" s="10"/>
      <c r="R1663" s="3"/>
      <c r="S1663" s="3"/>
      <c r="T1663" s="3"/>
      <c r="U1663" s="33"/>
      <c r="V1663" s="9"/>
      <c r="W1663" s="13"/>
      <c r="X1663" s="10"/>
      <c r="Y1663" s="4"/>
      <c r="Z1663" s="4"/>
      <c r="AA1663" s="4"/>
      <c r="AB1663" s="4"/>
      <c r="AC1663" s="3"/>
      <c r="AD1663" s="29"/>
    </row>
    <row r="1664" spans="1:30" ht="24.95" customHeight="1" x14ac:dyDescent="0.2">
      <c r="A1664" s="23" t="str">
        <f t="shared" si="102"/>
        <v>||||||</v>
      </c>
      <c r="B1664" s="23" t="str">
        <f t="shared" si="103"/>
        <v>||||</v>
      </c>
      <c r="C1664" s="28" t="str">
        <f t="shared" si="104"/>
        <v>|</v>
      </c>
      <c r="D1664" s="10"/>
      <c r="E1664" s="10"/>
      <c r="F1664" s="36"/>
      <c r="G1664" s="10"/>
      <c r="H1664" s="10"/>
      <c r="I1664" s="36"/>
      <c r="J1664" s="10"/>
      <c r="K1664" s="10"/>
      <c r="L1664" s="10"/>
      <c r="M1664" s="11"/>
      <c r="N1664" s="10"/>
      <c r="O1664" s="11"/>
      <c r="P1664" s="9"/>
      <c r="Q1664" s="10"/>
      <c r="R1664" s="3"/>
      <c r="S1664" s="3"/>
      <c r="T1664" s="3"/>
      <c r="U1664" s="33"/>
      <c r="V1664" s="9"/>
      <c r="W1664" s="13"/>
      <c r="X1664" s="10"/>
      <c r="Y1664" s="4"/>
      <c r="Z1664" s="4"/>
      <c r="AA1664" s="4"/>
      <c r="AB1664" s="4"/>
      <c r="AC1664" s="3"/>
      <c r="AD1664" s="29"/>
    </row>
    <row r="1665" spans="1:30" ht="24.95" customHeight="1" x14ac:dyDescent="0.2">
      <c r="A1665" s="23" t="str">
        <f t="shared" si="102"/>
        <v>||||||</v>
      </c>
      <c r="B1665" s="23" t="str">
        <f t="shared" si="103"/>
        <v>||||</v>
      </c>
      <c r="C1665" s="28" t="str">
        <f t="shared" si="104"/>
        <v>|</v>
      </c>
      <c r="D1665" s="10"/>
      <c r="E1665" s="10"/>
      <c r="F1665" s="36"/>
      <c r="G1665" s="10"/>
      <c r="H1665" s="10"/>
      <c r="I1665" s="36"/>
      <c r="J1665" s="10"/>
      <c r="K1665" s="10"/>
      <c r="L1665" s="10"/>
      <c r="M1665" s="11"/>
      <c r="N1665" s="10"/>
      <c r="O1665" s="11"/>
      <c r="P1665" s="9"/>
      <c r="Q1665" s="10"/>
      <c r="R1665" s="3"/>
      <c r="S1665" s="3"/>
      <c r="T1665" s="3"/>
      <c r="U1665" s="33"/>
      <c r="V1665" s="9"/>
      <c r="W1665" s="13"/>
      <c r="X1665" s="10"/>
      <c r="Y1665" s="4"/>
      <c r="Z1665" s="4"/>
      <c r="AA1665" s="4"/>
      <c r="AB1665" s="4"/>
      <c r="AC1665" s="3"/>
      <c r="AD1665" s="29"/>
    </row>
    <row r="1666" spans="1:30" ht="24.95" customHeight="1" x14ac:dyDescent="0.2">
      <c r="A1666" s="23" t="str">
        <f t="shared" si="102"/>
        <v>||||||</v>
      </c>
      <c r="B1666" s="23" t="str">
        <f t="shared" si="103"/>
        <v>||||</v>
      </c>
      <c r="C1666" s="28" t="str">
        <f t="shared" si="104"/>
        <v>|</v>
      </c>
      <c r="D1666" s="10"/>
      <c r="E1666" s="10"/>
      <c r="F1666" s="36"/>
      <c r="G1666" s="10"/>
      <c r="H1666" s="10"/>
      <c r="I1666" s="36"/>
      <c r="J1666" s="10"/>
      <c r="K1666" s="10"/>
      <c r="L1666" s="10"/>
      <c r="M1666" s="11"/>
      <c r="N1666" s="10"/>
      <c r="O1666" s="11"/>
      <c r="P1666" s="9"/>
      <c r="Q1666" s="10"/>
      <c r="R1666" s="3"/>
      <c r="S1666" s="3"/>
      <c r="T1666" s="3"/>
      <c r="U1666" s="33"/>
      <c r="V1666" s="9"/>
      <c r="W1666" s="13"/>
      <c r="X1666" s="10"/>
      <c r="Y1666" s="4"/>
      <c r="Z1666" s="4"/>
      <c r="AA1666" s="4"/>
      <c r="AB1666" s="4"/>
      <c r="AC1666" s="3"/>
      <c r="AD1666" s="29"/>
    </row>
    <row r="1667" spans="1:30" ht="24.95" customHeight="1" x14ac:dyDescent="0.2">
      <c r="A1667" s="23" t="str">
        <f t="shared" si="102"/>
        <v>||||||</v>
      </c>
      <c r="B1667" s="23" t="str">
        <f t="shared" si="103"/>
        <v>||||</v>
      </c>
      <c r="C1667" s="28" t="str">
        <f t="shared" si="104"/>
        <v>|</v>
      </c>
      <c r="D1667" s="10"/>
      <c r="E1667" s="10"/>
      <c r="F1667" s="36"/>
      <c r="G1667" s="10"/>
      <c r="H1667" s="10"/>
      <c r="I1667" s="36"/>
      <c r="J1667" s="10"/>
      <c r="K1667" s="10"/>
      <c r="L1667" s="10"/>
      <c r="M1667" s="11"/>
      <c r="N1667" s="10"/>
      <c r="O1667" s="11"/>
      <c r="P1667" s="9"/>
      <c r="Q1667" s="10"/>
      <c r="R1667" s="3"/>
      <c r="S1667" s="3"/>
      <c r="T1667" s="3"/>
      <c r="U1667" s="33"/>
      <c r="V1667" s="9"/>
      <c r="W1667" s="13"/>
      <c r="X1667" s="10"/>
      <c r="Y1667" s="4"/>
      <c r="Z1667" s="4"/>
      <c r="AA1667" s="4"/>
      <c r="AB1667" s="4"/>
      <c r="AC1667" s="3"/>
      <c r="AD1667" s="29"/>
    </row>
    <row r="1668" spans="1:30" ht="24.95" customHeight="1" x14ac:dyDescent="0.2">
      <c r="A1668" s="23" t="str">
        <f t="shared" si="102"/>
        <v>||||||</v>
      </c>
      <c r="B1668" s="23" t="str">
        <f t="shared" si="103"/>
        <v>||||</v>
      </c>
      <c r="C1668" s="28" t="str">
        <f t="shared" si="104"/>
        <v>|</v>
      </c>
      <c r="D1668" s="10"/>
      <c r="E1668" s="10"/>
      <c r="F1668" s="36"/>
      <c r="G1668" s="10"/>
      <c r="H1668" s="10"/>
      <c r="I1668" s="36"/>
      <c r="J1668" s="10"/>
      <c r="K1668" s="10"/>
      <c r="L1668" s="10"/>
      <c r="M1668" s="11"/>
      <c r="N1668" s="10"/>
      <c r="O1668" s="11"/>
      <c r="P1668" s="9"/>
      <c r="Q1668" s="10"/>
      <c r="R1668" s="3"/>
      <c r="S1668" s="3"/>
      <c r="T1668" s="3"/>
      <c r="U1668" s="33"/>
      <c r="V1668" s="9"/>
      <c r="W1668" s="13"/>
      <c r="X1668" s="10"/>
      <c r="Y1668" s="4"/>
      <c r="Z1668" s="4"/>
      <c r="AA1668" s="4"/>
      <c r="AB1668" s="4"/>
      <c r="AC1668" s="3"/>
      <c r="AD1668" s="29"/>
    </row>
    <row r="1669" spans="1:30" ht="24.95" customHeight="1" x14ac:dyDescent="0.2">
      <c r="A1669" s="23" t="str">
        <f t="shared" si="102"/>
        <v>||||||</v>
      </c>
      <c r="B1669" s="23" t="str">
        <f t="shared" si="103"/>
        <v>||||</v>
      </c>
      <c r="C1669" s="28" t="str">
        <f t="shared" si="104"/>
        <v>|</v>
      </c>
      <c r="D1669" s="10"/>
      <c r="E1669" s="10"/>
      <c r="F1669" s="36"/>
      <c r="G1669" s="10"/>
      <c r="H1669" s="10"/>
      <c r="I1669" s="36"/>
      <c r="J1669" s="10"/>
      <c r="K1669" s="10"/>
      <c r="L1669" s="10"/>
      <c r="M1669" s="11"/>
      <c r="N1669" s="10"/>
      <c r="O1669" s="11"/>
      <c r="P1669" s="9"/>
      <c r="Q1669" s="10"/>
      <c r="R1669" s="3"/>
      <c r="S1669" s="3"/>
      <c r="T1669" s="3"/>
      <c r="U1669" s="33"/>
      <c r="V1669" s="9"/>
      <c r="W1669" s="13"/>
      <c r="X1669" s="10"/>
      <c r="Y1669" s="4"/>
      <c r="Z1669" s="4"/>
      <c r="AA1669" s="4"/>
      <c r="AB1669" s="4"/>
      <c r="AC1669" s="3"/>
      <c r="AD1669" s="29"/>
    </row>
    <row r="1670" spans="1:30" ht="24.95" customHeight="1" x14ac:dyDescent="0.2">
      <c r="A1670" s="23" t="str">
        <f t="shared" si="102"/>
        <v>||||||</v>
      </c>
      <c r="B1670" s="23" t="str">
        <f t="shared" si="103"/>
        <v>||||</v>
      </c>
      <c r="C1670" s="28" t="str">
        <f t="shared" si="104"/>
        <v>|</v>
      </c>
      <c r="D1670" s="10"/>
      <c r="E1670" s="10"/>
      <c r="F1670" s="36"/>
      <c r="G1670" s="10"/>
      <c r="H1670" s="10"/>
      <c r="I1670" s="36"/>
      <c r="J1670" s="10"/>
      <c r="K1670" s="10"/>
      <c r="L1670" s="10"/>
      <c r="M1670" s="11"/>
      <c r="N1670" s="10"/>
      <c r="O1670" s="11"/>
      <c r="P1670" s="9"/>
      <c r="Q1670" s="10"/>
      <c r="R1670" s="3"/>
      <c r="S1670" s="3"/>
      <c r="T1670" s="3"/>
      <c r="U1670" s="33"/>
      <c r="V1670" s="9"/>
      <c r="W1670" s="13"/>
      <c r="X1670" s="10"/>
      <c r="Y1670" s="4"/>
      <c r="Z1670" s="4"/>
      <c r="AA1670" s="4"/>
      <c r="AB1670" s="4"/>
      <c r="AC1670" s="3"/>
      <c r="AD1670" s="29"/>
    </row>
    <row r="1671" spans="1:30" ht="24.95" customHeight="1" x14ac:dyDescent="0.2">
      <c r="A1671" s="23" t="str">
        <f t="shared" si="102"/>
        <v>||||||</v>
      </c>
      <c r="B1671" s="23" t="str">
        <f t="shared" si="103"/>
        <v>||||</v>
      </c>
      <c r="C1671" s="28" t="str">
        <f t="shared" si="104"/>
        <v>|</v>
      </c>
      <c r="D1671" s="10"/>
      <c r="E1671" s="10"/>
      <c r="F1671" s="36"/>
      <c r="G1671" s="10"/>
      <c r="H1671" s="10"/>
      <c r="I1671" s="36"/>
      <c r="J1671" s="10"/>
      <c r="K1671" s="10"/>
      <c r="L1671" s="10"/>
      <c r="M1671" s="11"/>
      <c r="N1671" s="10"/>
      <c r="O1671" s="11"/>
      <c r="P1671" s="9"/>
      <c r="Q1671" s="10"/>
      <c r="R1671" s="3"/>
      <c r="S1671" s="3"/>
      <c r="T1671" s="3"/>
      <c r="U1671" s="33"/>
      <c r="V1671" s="9"/>
      <c r="W1671" s="13"/>
      <c r="X1671" s="10"/>
      <c r="Y1671" s="4"/>
      <c r="Z1671" s="4"/>
      <c r="AA1671" s="4"/>
      <c r="AB1671" s="4"/>
      <c r="AC1671" s="3"/>
      <c r="AD1671" s="29"/>
    </row>
    <row r="1672" spans="1:30" ht="24.95" customHeight="1" x14ac:dyDescent="0.2">
      <c r="A1672" s="23" t="str">
        <f t="shared" si="102"/>
        <v>||||||</v>
      </c>
      <c r="B1672" s="23" t="str">
        <f t="shared" si="103"/>
        <v>||||</v>
      </c>
      <c r="C1672" s="28" t="str">
        <f t="shared" si="104"/>
        <v>|</v>
      </c>
      <c r="D1672" s="10"/>
      <c r="E1672" s="10"/>
      <c r="F1672" s="36"/>
      <c r="G1672" s="10"/>
      <c r="H1672" s="10"/>
      <c r="I1672" s="36"/>
      <c r="J1672" s="10"/>
      <c r="K1672" s="10"/>
      <c r="L1672" s="10"/>
      <c r="M1672" s="11"/>
      <c r="N1672" s="10"/>
      <c r="O1672" s="11"/>
      <c r="P1672" s="9"/>
      <c r="Q1672" s="10"/>
      <c r="R1672" s="3"/>
      <c r="S1672" s="3"/>
      <c r="T1672" s="3"/>
      <c r="U1672" s="33"/>
      <c r="V1672" s="9"/>
      <c r="W1672" s="13"/>
      <c r="X1672" s="10"/>
      <c r="Y1672" s="4"/>
      <c r="Z1672" s="4"/>
      <c r="AA1672" s="4"/>
      <c r="AB1672" s="4"/>
      <c r="AC1672" s="3"/>
      <c r="AD1672" s="29"/>
    </row>
    <row r="1673" spans="1:30" ht="24.95" customHeight="1" x14ac:dyDescent="0.2">
      <c r="A1673" s="23" t="str">
        <f t="shared" si="102"/>
        <v>||||||</v>
      </c>
      <c r="B1673" s="23" t="str">
        <f t="shared" si="103"/>
        <v>||||</v>
      </c>
      <c r="C1673" s="28" t="str">
        <f t="shared" si="104"/>
        <v>|</v>
      </c>
      <c r="D1673" s="10"/>
      <c r="E1673" s="10"/>
      <c r="F1673" s="36"/>
      <c r="G1673" s="10"/>
      <c r="H1673" s="10"/>
      <c r="I1673" s="36"/>
      <c r="J1673" s="10"/>
      <c r="K1673" s="10"/>
      <c r="L1673" s="10"/>
      <c r="M1673" s="11"/>
      <c r="N1673" s="10"/>
      <c r="O1673" s="11"/>
      <c r="P1673" s="9"/>
      <c r="Q1673" s="10"/>
      <c r="R1673" s="3"/>
      <c r="S1673" s="3"/>
      <c r="T1673" s="3"/>
      <c r="U1673" s="33"/>
      <c r="V1673" s="9"/>
      <c r="W1673" s="13"/>
      <c r="X1673" s="10"/>
      <c r="Y1673" s="4"/>
      <c r="Z1673" s="4"/>
      <c r="AA1673" s="4"/>
      <c r="AB1673" s="4"/>
      <c r="AC1673" s="3"/>
      <c r="AD1673" s="29"/>
    </row>
    <row r="1674" spans="1:30" ht="24.95" customHeight="1" x14ac:dyDescent="0.2">
      <c r="A1674" s="23" t="str">
        <f t="shared" si="102"/>
        <v>||||||</v>
      </c>
      <c r="B1674" s="23" t="str">
        <f t="shared" si="103"/>
        <v>||||</v>
      </c>
      <c r="C1674" s="28" t="str">
        <f t="shared" si="104"/>
        <v>|</v>
      </c>
      <c r="D1674" s="10"/>
      <c r="E1674" s="10"/>
      <c r="F1674" s="36"/>
      <c r="G1674" s="10"/>
      <c r="H1674" s="10"/>
      <c r="I1674" s="36"/>
      <c r="J1674" s="10"/>
      <c r="K1674" s="10"/>
      <c r="L1674" s="10"/>
      <c r="M1674" s="11"/>
      <c r="N1674" s="10"/>
      <c r="O1674" s="11"/>
      <c r="P1674" s="9"/>
      <c r="Q1674" s="10"/>
      <c r="R1674" s="3"/>
      <c r="S1674" s="3"/>
      <c r="T1674" s="3"/>
      <c r="U1674" s="33"/>
      <c r="V1674" s="9"/>
      <c r="W1674" s="13"/>
      <c r="X1674" s="10"/>
      <c r="Y1674" s="4"/>
      <c r="Z1674" s="4"/>
      <c r="AA1674" s="4"/>
      <c r="AB1674" s="4"/>
      <c r="AC1674" s="3"/>
      <c r="AD1674" s="29"/>
    </row>
    <row r="1675" spans="1:30" ht="24.95" customHeight="1" x14ac:dyDescent="0.2">
      <c r="A1675" s="23" t="str">
        <f t="shared" si="102"/>
        <v>||||||</v>
      </c>
      <c r="B1675" s="23" t="str">
        <f t="shared" si="103"/>
        <v>||||</v>
      </c>
      <c r="C1675" s="28" t="str">
        <f t="shared" si="104"/>
        <v>|</v>
      </c>
      <c r="D1675" s="10"/>
      <c r="E1675" s="10"/>
      <c r="F1675" s="36"/>
      <c r="G1675" s="10"/>
      <c r="H1675" s="10"/>
      <c r="I1675" s="36"/>
      <c r="J1675" s="10"/>
      <c r="K1675" s="10"/>
      <c r="L1675" s="10"/>
      <c r="M1675" s="11"/>
      <c r="N1675" s="10"/>
      <c r="O1675" s="11"/>
      <c r="P1675" s="9"/>
      <c r="Q1675" s="10"/>
      <c r="R1675" s="3"/>
      <c r="S1675" s="3"/>
      <c r="T1675" s="3"/>
      <c r="U1675" s="33"/>
      <c r="V1675" s="9"/>
      <c r="W1675" s="13"/>
      <c r="X1675" s="10"/>
      <c r="Y1675" s="4"/>
      <c r="Z1675" s="4"/>
      <c r="AA1675" s="4"/>
      <c r="AB1675" s="4"/>
      <c r="AC1675" s="3"/>
      <c r="AD1675" s="29"/>
    </row>
    <row r="1676" spans="1:30" ht="24.95" customHeight="1" x14ac:dyDescent="0.2">
      <c r="A1676" s="23" t="str">
        <f t="shared" si="102"/>
        <v>||||||</v>
      </c>
      <c r="B1676" s="23" t="str">
        <f t="shared" si="103"/>
        <v>||||</v>
      </c>
      <c r="C1676" s="28" t="str">
        <f t="shared" si="104"/>
        <v>|</v>
      </c>
      <c r="D1676" s="10"/>
      <c r="E1676" s="10"/>
      <c r="F1676" s="36"/>
      <c r="G1676" s="10"/>
      <c r="H1676" s="10"/>
      <c r="I1676" s="36"/>
      <c r="J1676" s="10"/>
      <c r="K1676" s="10"/>
      <c r="L1676" s="10"/>
      <c r="M1676" s="11"/>
      <c r="N1676" s="10"/>
      <c r="O1676" s="11"/>
      <c r="P1676" s="9"/>
      <c r="Q1676" s="10"/>
      <c r="R1676" s="3"/>
      <c r="S1676" s="3"/>
      <c r="T1676" s="3"/>
      <c r="U1676" s="33"/>
      <c r="V1676" s="9"/>
      <c r="W1676" s="13"/>
      <c r="X1676" s="10"/>
      <c r="Y1676" s="4"/>
      <c r="Z1676" s="4"/>
      <c r="AA1676" s="4"/>
      <c r="AB1676" s="4"/>
      <c r="AC1676" s="3"/>
      <c r="AD1676" s="29"/>
    </row>
    <row r="1677" spans="1:30" ht="24.95" customHeight="1" x14ac:dyDescent="0.2">
      <c r="A1677" s="23" t="str">
        <f t="shared" si="102"/>
        <v>||||||</v>
      </c>
      <c r="B1677" s="23" t="str">
        <f t="shared" si="103"/>
        <v>||||</v>
      </c>
      <c r="C1677" s="28" t="str">
        <f t="shared" si="104"/>
        <v>|</v>
      </c>
      <c r="D1677" s="10"/>
      <c r="E1677" s="10"/>
      <c r="F1677" s="36"/>
      <c r="G1677" s="10"/>
      <c r="H1677" s="10"/>
      <c r="I1677" s="36"/>
      <c r="J1677" s="10"/>
      <c r="K1677" s="10"/>
      <c r="L1677" s="10"/>
      <c r="M1677" s="11"/>
      <c r="N1677" s="10"/>
      <c r="O1677" s="11"/>
      <c r="P1677" s="9"/>
      <c r="Q1677" s="10"/>
      <c r="R1677" s="3"/>
      <c r="S1677" s="3"/>
      <c r="T1677" s="3"/>
      <c r="U1677" s="33"/>
      <c r="V1677" s="9"/>
      <c r="W1677" s="13"/>
      <c r="X1677" s="10"/>
      <c r="Y1677" s="4"/>
      <c r="Z1677" s="4"/>
      <c r="AA1677" s="4"/>
      <c r="AB1677" s="4"/>
      <c r="AC1677" s="3"/>
      <c r="AD1677" s="29"/>
    </row>
    <row r="1678" spans="1:30" ht="24.95" customHeight="1" x14ac:dyDescent="0.2">
      <c r="A1678" s="23" t="str">
        <f t="shared" si="102"/>
        <v>||||||</v>
      </c>
      <c r="B1678" s="23" t="str">
        <f t="shared" si="103"/>
        <v>||||</v>
      </c>
      <c r="C1678" s="28" t="str">
        <f t="shared" si="104"/>
        <v>|</v>
      </c>
      <c r="D1678" s="10"/>
      <c r="E1678" s="10"/>
      <c r="F1678" s="36"/>
      <c r="G1678" s="10"/>
      <c r="H1678" s="10"/>
      <c r="I1678" s="36"/>
      <c r="J1678" s="10"/>
      <c r="K1678" s="10"/>
      <c r="L1678" s="10"/>
      <c r="M1678" s="11"/>
      <c r="N1678" s="10"/>
      <c r="O1678" s="11"/>
      <c r="P1678" s="9"/>
      <c r="Q1678" s="10"/>
      <c r="R1678" s="3"/>
      <c r="S1678" s="3"/>
      <c r="T1678" s="3"/>
      <c r="U1678" s="33"/>
      <c r="V1678" s="9"/>
      <c r="W1678" s="13"/>
      <c r="X1678" s="10"/>
      <c r="Y1678" s="4"/>
      <c r="Z1678" s="4"/>
      <c r="AA1678" s="4"/>
      <c r="AB1678" s="4"/>
      <c r="AC1678" s="3"/>
      <c r="AD1678" s="29"/>
    </row>
    <row r="1679" spans="1:30" ht="24.95" customHeight="1" x14ac:dyDescent="0.2">
      <c r="A1679" s="23" t="str">
        <f t="shared" si="102"/>
        <v>||||||</v>
      </c>
      <c r="B1679" s="23" t="str">
        <f t="shared" si="103"/>
        <v>||||</v>
      </c>
      <c r="C1679" s="28" t="str">
        <f t="shared" si="104"/>
        <v>|</v>
      </c>
      <c r="D1679" s="10"/>
      <c r="E1679" s="10"/>
      <c r="F1679" s="36"/>
      <c r="G1679" s="10"/>
      <c r="H1679" s="10"/>
      <c r="I1679" s="36"/>
      <c r="J1679" s="10"/>
      <c r="K1679" s="10"/>
      <c r="L1679" s="10"/>
      <c r="M1679" s="11"/>
      <c r="N1679" s="10"/>
      <c r="O1679" s="11"/>
      <c r="P1679" s="9"/>
      <c r="Q1679" s="10"/>
      <c r="R1679" s="3"/>
      <c r="S1679" s="3"/>
      <c r="T1679" s="3"/>
      <c r="U1679" s="33"/>
      <c r="V1679" s="9"/>
      <c r="W1679" s="13"/>
      <c r="X1679" s="10"/>
      <c r="Y1679" s="4"/>
      <c r="Z1679" s="4"/>
      <c r="AA1679" s="4"/>
      <c r="AB1679" s="4"/>
      <c r="AC1679" s="3"/>
      <c r="AD1679" s="29"/>
    </row>
    <row r="1680" spans="1:30" ht="24.95" customHeight="1" x14ac:dyDescent="0.2">
      <c r="A1680" s="23" t="str">
        <f t="shared" si="102"/>
        <v>||||||</v>
      </c>
      <c r="B1680" s="23" t="str">
        <f t="shared" si="103"/>
        <v>||||</v>
      </c>
      <c r="C1680" s="28" t="str">
        <f t="shared" si="104"/>
        <v>|</v>
      </c>
      <c r="D1680" s="10"/>
      <c r="E1680" s="10"/>
      <c r="F1680" s="36"/>
      <c r="G1680" s="10"/>
      <c r="H1680" s="10"/>
      <c r="I1680" s="36"/>
      <c r="J1680" s="10"/>
      <c r="K1680" s="10"/>
      <c r="L1680" s="10"/>
      <c r="M1680" s="11"/>
      <c r="N1680" s="10"/>
      <c r="O1680" s="11"/>
      <c r="P1680" s="9"/>
      <c r="Q1680" s="10"/>
      <c r="R1680" s="3"/>
      <c r="S1680" s="3"/>
      <c r="T1680" s="3"/>
      <c r="U1680" s="33"/>
      <c r="V1680" s="9"/>
      <c r="W1680" s="13"/>
      <c r="X1680" s="10"/>
      <c r="Y1680" s="4"/>
      <c r="Z1680" s="4"/>
      <c r="AA1680" s="4"/>
      <c r="AB1680" s="4"/>
      <c r="AC1680" s="3"/>
      <c r="AD1680" s="29"/>
    </row>
    <row r="1681" spans="1:30" ht="24.95" customHeight="1" x14ac:dyDescent="0.2">
      <c r="A1681" s="23" t="str">
        <f t="shared" si="102"/>
        <v>||||||</v>
      </c>
      <c r="B1681" s="23" t="str">
        <f t="shared" si="103"/>
        <v>||||</v>
      </c>
      <c r="C1681" s="28" t="str">
        <f t="shared" si="104"/>
        <v>|</v>
      </c>
      <c r="D1681" s="10"/>
      <c r="E1681" s="10"/>
      <c r="F1681" s="36"/>
      <c r="G1681" s="10"/>
      <c r="H1681" s="10"/>
      <c r="I1681" s="36"/>
      <c r="J1681" s="10"/>
      <c r="K1681" s="10"/>
      <c r="L1681" s="10"/>
      <c r="M1681" s="11"/>
      <c r="N1681" s="10"/>
      <c r="O1681" s="11"/>
      <c r="P1681" s="9"/>
      <c r="Q1681" s="10"/>
      <c r="R1681" s="3"/>
      <c r="S1681" s="3"/>
      <c r="T1681" s="3"/>
      <c r="U1681" s="33"/>
      <c r="V1681" s="9"/>
      <c r="W1681" s="13"/>
      <c r="X1681" s="10"/>
      <c r="Y1681" s="4"/>
      <c r="Z1681" s="4"/>
      <c r="AA1681" s="4"/>
      <c r="AB1681" s="4"/>
      <c r="AC1681" s="3"/>
      <c r="AD1681" s="29"/>
    </row>
    <row r="1682" spans="1:30" ht="24.95" customHeight="1" x14ac:dyDescent="0.2">
      <c r="A1682" s="23" t="str">
        <f t="shared" si="102"/>
        <v>||||||</v>
      </c>
      <c r="B1682" s="23" t="str">
        <f t="shared" si="103"/>
        <v>||||</v>
      </c>
      <c r="C1682" s="28" t="str">
        <f t="shared" si="104"/>
        <v>|</v>
      </c>
      <c r="D1682" s="10"/>
      <c r="E1682" s="10"/>
      <c r="F1682" s="36"/>
      <c r="G1682" s="10"/>
      <c r="H1682" s="10"/>
      <c r="I1682" s="36"/>
      <c r="J1682" s="10"/>
      <c r="K1682" s="10"/>
      <c r="L1682" s="10"/>
      <c r="M1682" s="11"/>
      <c r="N1682" s="10"/>
      <c r="O1682" s="11"/>
      <c r="P1682" s="9"/>
      <c r="Q1682" s="10"/>
      <c r="R1682" s="3"/>
      <c r="S1682" s="3"/>
      <c r="T1682" s="3"/>
      <c r="U1682" s="33"/>
      <c r="V1682" s="9"/>
      <c r="W1682" s="13"/>
      <c r="X1682" s="10"/>
      <c r="Y1682" s="4"/>
      <c r="Z1682" s="4"/>
      <c r="AA1682" s="4"/>
      <c r="AB1682" s="4"/>
      <c r="AC1682" s="3"/>
      <c r="AD1682" s="29"/>
    </row>
    <row r="1683" spans="1:30" ht="24.95" customHeight="1" x14ac:dyDescent="0.2">
      <c r="A1683" s="23" t="str">
        <f t="shared" si="102"/>
        <v>||||||</v>
      </c>
      <c r="B1683" s="23" t="str">
        <f t="shared" si="103"/>
        <v>||||</v>
      </c>
      <c r="C1683" s="28" t="str">
        <f t="shared" si="104"/>
        <v>|</v>
      </c>
      <c r="D1683" s="10"/>
      <c r="E1683" s="10"/>
      <c r="F1683" s="36"/>
      <c r="G1683" s="10"/>
      <c r="H1683" s="10"/>
      <c r="I1683" s="36"/>
      <c r="J1683" s="10"/>
      <c r="K1683" s="10"/>
      <c r="L1683" s="10"/>
      <c r="M1683" s="11"/>
      <c r="N1683" s="10"/>
      <c r="O1683" s="11"/>
      <c r="P1683" s="9"/>
      <c r="Q1683" s="10"/>
      <c r="R1683" s="3"/>
      <c r="S1683" s="3"/>
      <c r="T1683" s="3"/>
      <c r="U1683" s="33"/>
      <c r="V1683" s="9"/>
      <c r="W1683" s="13"/>
      <c r="X1683" s="10"/>
      <c r="Y1683" s="4"/>
      <c r="Z1683" s="4"/>
      <c r="AA1683" s="4"/>
      <c r="AB1683" s="4"/>
      <c r="AC1683" s="3"/>
      <c r="AD1683" s="29"/>
    </row>
    <row r="1684" spans="1:30" ht="24.95" customHeight="1" x14ac:dyDescent="0.2">
      <c r="A1684" s="23" t="str">
        <f t="shared" si="102"/>
        <v>||||||</v>
      </c>
      <c r="B1684" s="23" t="str">
        <f t="shared" si="103"/>
        <v>||||</v>
      </c>
      <c r="C1684" s="28" t="str">
        <f t="shared" si="104"/>
        <v>|</v>
      </c>
      <c r="D1684" s="10"/>
      <c r="E1684" s="10"/>
      <c r="F1684" s="36"/>
      <c r="G1684" s="10"/>
      <c r="H1684" s="10"/>
      <c r="I1684" s="36"/>
      <c r="J1684" s="10"/>
      <c r="K1684" s="10"/>
      <c r="L1684" s="10"/>
      <c r="M1684" s="11"/>
      <c r="N1684" s="10"/>
      <c r="O1684" s="11"/>
      <c r="P1684" s="9"/>
      <c r="Q1684" s="10"/>
      <c r="R1684" s="3"/>
      <c r="S1684" s="3"/>
      <c r="T1684" s="3"/>
      <c r="U1684" s="33"/>
      <c r="V1684" s="9"/>
      <c r="W1684" s="13"/>
      <c r="X1684" s="10"/>
      <c r="Y1684" s="4"/>
      <c r="Z1684" s="4"/>
      <c r="AA1684" s="4"/>
      <c r="AB1684" s="4"/>
      <c r="AC1684" s="3"/>
      <c r="AD1684" s="29"/>
    </row>
    <row r="1685" spans="1:30" ht="24.95" customHeight="1" x14ac:dyDescent="0.2">
      <c r="A1685" s="23" t="str">
        <f t="shared" si="102"/>
        <v>||||||</v>
      </c>
      <c r="B1685" s="23" t="str">
        <f t="shared" si="103"/>
        <v>||||</v>
      </c>
      <c r="C1685" s="28" t="str">
        <f t="shared" si="104"/>
        <v>|</v>
      </c>
      <c r="D1685" s="10"/>
      <c r="E1685" s="10"/>
      <c r="F1685" s="36"/>
      <c r="G1685" s="10"/>
      <c r="H1685" s="10"/>
      <c r="I1685" s="36"/>
      <c r="J1685" s="10"/>
      <c r="K1685" s="10"/>
      <c r="L1685" s="10"/>
      <c r="M1685" s="11"/>
      <c r="N1685" s="10"/>
      <c r="O1685" s="11"/>
      <c r="P1685" s="9"/>
      <c r="Q1685" s="10"/>
      <c r="R1685" s="3"/>
      <c r="S1685" s="3"/>
      <c r="T1685" s="3"/>
      <c r="U1685" s="33"/>
      <c r="V1685" s="9"/>
      <c r="W1685" s="13"/>
      <c r="X1685" s="10"/>
      <c r="Y1685" s="4"/>
      <c r="Z1685" s="4"/>
      <c r="AA1685" s="4"/>
      <c r="AB1685" s="4"/>
      <c r="AC1685" s="3"/>
      <c r="AD1685" s="29"/>
    </row>
    <row r="1686" spans="1:30" ht="24.95" customHeight="1" x14ac:dyDescent="0.2">
      <c r="A1686" s="23" t="str">
        <f t="shared" si="102"/>
        <v>||||||</v>
      </c>
      <c r="B1686" s="23" t="str">
        <f t="shared" si="103"/>
        <v>||||</v>
      </c>
      <c r="C1686" s="28" t="str">
        <f t="shared" si="104"/>
        <v>|</v>
      </c>
      <c r="D1686" s="10"/>
      <c r="E1686" s="10"/>
      <c r="F1686" s="36"/>
      <c r="G1686" s="10"/>
      <c r="H1686" s="10"/>
      <c r="I1686" s="36"/>
      <c r="J1686" s="10"/>
      <c r="K1686" s="10"/>
      <c r="L1686" s="10"/>
      <c r="M1686" s="11"/>
      <c r="N1686" s="10"/>
      <c r="O1686" s="11"/>
      <c r="P1686" s="9"/>
      <c r="Q1686" s="10"/>
      <c r="R1686" s="3"/>
      <c r="S1686" s="3"/>
      <c r="T1686" s="3"/>
      <c r="U1686" s="33"/>
      <c r="V1686" s="9"/>
      <c r="W1686" s="13"/>
      <c r="X1686" s="10"/>
      <c r="Y1686" s="4"/>
      <c r="Z1686" s="4"/>
      <c r="AA1686" s="4"/>
      <c r="AB1686" s="4"/>
      <c r="AC1686" s="3"/>
      <c r="AD1686" s="29"/>
    </row>
    <row r="1687" spans="1:30" ht="24.95" customHeight="1" x14ac:dyDescent="0.2">
      <c r="A1687" s="23" t="str">
        <f t="shared" si="102"/>
        <v>||||||</v>
      </c>
      <c r="B1687" s="23" t="str">
        <f t="shared" si="103"/>
        <v>||||</v>
      </c>
      <c r="C1687" s="28" t="str">
        <f t="shared" si="104"/>
        <v>|</v>
      </c>
      <c r="D1687" s="10"/>
      <c r="E1687" s="10"/>
      <c r="F1687" s="36"/>
      <c r="G1687" s="10"/>
      <c r="H1687" s="10"/>
      <c r="I1687" s="36"/>
      <c r="J1687" s="10"/>
      <c r="K1687" s="10"/>
      <c r="L1687" s="10"/>
      <c r="M1687" s="11"/>
      <c r="N1687" s="10"/>
      <c r="O1687" s="11"/>
      <c r="P1687" s="9"/>
      <c r="Q1687" s="10"/>
      <c r="R1687" s="3"/>
      <c r="S1687" s="3"/>
      <c r="T1687" s="3"/>
      <c r="U1687" s="33"/>
      <c r="V1687" s="9"/>
      <c r="W1687" s="13"/>
      <c r="X1687" s="10"/>
      <c r="Y1687" s="4"/>
      <c r="Z1687" s="4"/>
      <c r="AA1687" s="4"/>
      <c r="AB1687" s="4"/>
      <c r="AC1687" s="3"/>
      <c r="AD1687" s="29"/>
    </row>
    <row r="1688" spans="1:30" ht="24.95" customHeight="1" x14ac:dyDescent="0.2">
      <c r="A1688" s="23" t="str">
        <f t="shared" si="102"/>
        <v>||||||</v>
      </c>
      <c r="B1688" s="23" t="str">
        <f t="shared" si="103"/>
        <v>||||</v>
      </c>
      <c r="C1688" s="28" t="str">
        <f t="shared" si="104"/>
        <v>|</v>
      </c>
      <c r="D1688" s="10"/>
      <c r="E1688" s="10"/>
      <c r="F1688" s="36"/>
      <c r="G1688" s="10"/>
      <c r="H1688" s="10"/>
      <c r="I1688" s="36"/>
      <c r="J1688" s="10"/>
      <c r="K1688" s="10"/>
      <c r="L1688" s="10"/>
      <c r="M1688" s="11"/>
      <c r="N1688" s="10"/>
      <c r="O1688" s="11"/>
      <c r="P1688" s="9"/>
      <c r="Q1688" s="10"/>
      <c r="R1688" s="3"/>
      <c r="S1688" s="3"/>
      <c r="T1688" s="3"/>
      <c r="U1688" s="33"/>
      <c r="V1688" s="9"/>
      <c r="W1688" s="13"/>
      <c r="X1688" s="10"/>
      <c r="Y1688" s="4"/>
      <c r="Z1688" s="4"/>
      <c r="AA1688" s="4"/>
      <c r="AB1688" s="4"/>
      <c r="AC1688" s="3"/>
      <c r="AD1688" s="29"/>
    </row>
    <row r="1689" spans="1:30" ht="24.95" customHeight="1" x14ac:dyDescent="0.2">
      <c r="A1689" s="23" t="str">
        <f t="shared" si="102"/>
        <v>||||||</v>
      </c>
      <c r="B1689" s="23" t="str">
        <f t="shared" si="103"/>
        <v>||||</v>
      </c>
      <c r="C1689" s="28" t="str">
        <f t="shared" si="104"/>
        <v>|</v>
      </c>
      <c r="D1689" s="10"/>
      <c r="E1689" s="10"/>
      <c r="F1689" s="36"/>
      <c r="G1689" s="10"/>
      <c r="H1689" s="10"/>
      <c r="I1689" s="36"/>
      <c r="J1689" s="10"/>
      <c r="K1689" s="10"/>
      <c r="L1689" s="10"/>
      <c r="M1689" s="11"/>
      <c r="N1689" s="10"/>
      <c r="O1689" s="11"/>
      <c r="P1689" s="9"/>
      <c r="Q1689" s="10"/>
      <c r="R1689" s="3"/>
      <c r="S1689" s="3"/>
      <c r="T1689" s="3"/>
      <c r="U1689" s="33"/>
      <c r="V1689" s="9"/>
      <c r="W1689" s="13"/>
      <c r="X1689" s="10"/>
      <c r="Y1689" s="4"/>
      <c r="Z1689" s="4"/>
      <c r="AA1689" s="4"/>
      <c r="AB1689" s="4"/>
      <c r="AC1689" s="3"/>
      <c r="AD1689" s="29"/>
    </row>
    <row r="1690" spans="1:30" ht="24.95" customHeight="1" x14ac:dyDescent="0.2">
      <c r="A1690" s="23" t="str">
        <f t="shared" si="102"/>
        <v>||||||</v>
      </c>
      <c r="B1690" s="23" t="str">
        <f t="shared" si="103"/>
        <v>||||</v>
      </c>
      <c r="C1690" s="28" t="str">
        <f t="shared" si="104"/>
        <v>|</v>
      </c>
      <c r="D1690" s="10"/>
      <c r="E1690" s="10"/>
      <c r="F1690" s="36"/>
      <c r="G1690" s="10"/>
      <c r="H1690" s="10"/>
      <c r="I1690" s="36"/>
      <c r="J1690" s="10"/>
      <c r="K1690" s="10"/>
      <c r="L1690" s="10"/>
      <c r="M1690" s="11"/>
      <c r="N1690" s="10"/>
      <c r="O1690" s="11"/>
      <c r="P1690" s="9"/>
      <c r="Q1690" s="10"/>
      <c r="R1690" s="3"/>
      <c r="S1690" s="3"/>
      <c r="T1690" s="3"/>
      <c r="U1690" s="33"/>
      <c r="V1690" s="9"/>
      <c r="W1690" s="13"/>
      <c r="X1690" s="10"/>
      <c r="Y1690" s="4"/>
      <c r="Z1690" s="4"/>
      <c r="AA1690" s="4"/>
      <c r="AB1690" s="4"/>
      <c r="AC1690" s="3"/>
      <c r="AD1690" s="29"/>
    </row>
    <row r="1691" spans="1:30" ht="24.95" customHeight="1" x14ac:dyDescent="0.2">
      <c r="A1691" s="23" t="str">
        <f t="shared" si="102"/>
        <v>||||||</v>
      </c>
      <c r="B1691" s="23" t="str">
        <f t="shared" si="103"/>
        <v>||||</v>
      </c>
      <c r="C1691" s="28" t="str">
        <f t="shared" si="104"/>
        <v>|</v>
      </c>
      <c r="D1691" s="10"/>
      <c r="E1691" s="10"/>
      <c r="F1691" s="36"/>
      <c r="G1691" s="10"/>
      <c r="H1691" s="10"/>
      <c r="I1691" s="36"/>
      <c r="J1691" s="10"/>
      <c r="K1691" s="10"/>
      <c r="L1691" s="10"/>
      <c r="M1691" s="11"/>
      <c r="N1691" s="10"/>
      <c r="O1691" s="11"/>
      <c r="P1691" s="9"/>
      <c r="Q1691" s="10"/>
      <c r="R1691" s="3"/>
      <c r="S1691" s="3"/>
      <c r="T1691" s="3"/>
      <c r="U1691" s="33"/>
      <c r="V1691" s="9"/>
      <c r="W1691" s="13"/>
      <c r="X1691" s="10"/>
      <c r="Y1691" s="4"/>
      <c r="Z1691" s="4"/>
      <c r="AA1691" s="4"/>
      <c r="AB1691" s="4"/>
      <c r="AC1691" s="3"/>
      <c r="AD1691" s="29"/>
    </row>
    <row r="1692" spans="1:30" ht="24.95" customHeight="1" x14ac:dyDescent="0.2">
      <c r="A1692" s="23" t="str">
        <f t="shared" si="102"/>
        <v>||||||</v>
      </c>
      <c r="B1692" s="23" t="str">
        <f t="shared" si="103"/>
        <v>||||</v>
      </c>
      <c r="C1692" s="28" t="str">
        <f t="shared" si="104"/>
        <v>|</v>
      </c>
      <c r="D1692" s="10"/>
      <c r="E1692" s="10"/>
      <c r="F1692" s="36"/>
      <c r="G1692" s="10"/>
      <c r="H1692" s="10"/>
      <c r="I1692" s="36"/>
      <c r="J1692" s="10"/>
      <c r="K1692" s="10"/>
      <c r="L1692" s="10"/>
      <c r="M1692" s="11"/>
      <c r="N1692" s="10"/>
      <c r="O1692" s="11"/>
      <c r="P1692" s="9"/>
      <c r="Q1692" s="10"/>
      <c r="R1692" s="3"/>
      <c r="S1692" s="3"/>
      <c r="T1692" s="3"/>
      <c r="U1692" s="33"/>
      <c r="V1692" s="9"/>
      <c r="W1692" s="13"/>
      <c r="X1692" s="10"/>
      <c r="Y1692" s="4"/>
      <c r="Z1692" s="4"/>
      <c r="AA1692" s="4"/>
      <c r="AB1692" s="4"/>
      <c r="AC1692" s="3"/>
      <c r="AD1692" s="29"/>
    </row>
    <row r="1693" spans="1:30" ht="24.95" customHeight="1" x14ac:dyDescent="0.2">
      <c r="A1693" s="23" t="str">
        <f t="shared" si="102"/>
        <v>||||||</v>
      </c>
      <c r="B1693" s="23" t="str">
        <f t="shared" si="103"/>
        <v>||||</v>
      </c>
      <c r="C1693" s="28" t="str">
        <f t="shared" si="104"/>
        <v>|</v>
      </c>
      <c r="D1693" s="10"/>
      <c r="E1693" s="10"/>
      <c r="F1693" s="36"/>
      <c r="G1693" s="10"/>
      <c r="H1693" s="10"/>
      <c r="I1693" s="36"/>
      <c r="J1693" s="10"/>
      <c r="K1693" s="10"/>
      <c r="L1693" s="10"/>
      <c r="M1693" s="11"/>
      <c r="N1693" s="10"/>
      <c r="O1693" s="11"/>
      <c r="P1693" s="9"/>
      <c r="Q1693" s="10"/>
      <c r="R1693" s="3"/>
      <c r="S1693" s="3"/>
      <c r="T1693" s="3"/>
      <c r="U1693" s="33"/>
      <c r="V1693" s="9"/>
      <c r="W1693" s="13"/>
      <c r="X1693" s="10"/>
      <c r="Y1693" s="4"/>
      <c r="Z1693" s="4"/>
      <c r="AA1693" s="4"/>
      <c r="AB1693" s="4"/>
      <c r="AC1693" s="3"/>
      <c r="AD1693" s="29"/>
    </row>
    <row r="1694" spans="1:30" ht="24.95" customHeight="1" x14ac:dyDescent="0.2">
      <c r="A1694" s="23" t="str">
        <f t="shared" si="102"/>
        <v>||||||</v>
      </c>
      <c r="B1694" s="23" t="str">
        <f t="shared" si="103"/>
        <v>||||</v>
      </c>
      <c r="C1694" s="28" t="str">
        <f t="shared" si="104"/>
        <v>|</v>
      </c>
      <c r="D1694" s="10"/>
      <c r="E1694" s="10"/>
      <c r="F1694" s="36"/>
      <c r="G1694" s="10"/>
      <c r="H1694" s="10"/>
      <c r="I1694" s="36"/>
      <c r="J1694" s="10"/>
      <c r="K1694" s="10"/>
      <c r="L1694" s="10"/>
      <c r="M1694" s="11"/>
      <c r="N1694" s="10"/>
      <c r="O1694" s="11"/>
      <c r="P1694" s="9"/>
      <c r="Q1694" s="10"/>
      <c r="R1694" s="3"/>
      <c r="S1694" s="3"/>
      <c r="T1694" s="3"/>
      <c r="U1694" s="33"/>
      <c r="V1694" s="9"/>
      <c r="W1694" s="13"/>
      <c r="X1694" s="10"/>
      <c r="Y1694" s="4"/>
      <c r="Z1694" s="4"/>
      <c r="AA1694" s="4"/>
      <c r="AB1694" s="4"/>
      <c r="AC1694" s="3"/>
      <c r="AD1694" s="29"/>
    </row>
    <row r="1695" spans="1:30" ht="24.95" customHeight="1" x14ac:dyDescent="0.2">
      <c r="A1695" s="23" t="str">
        <f t="shared" si="102"/>
        <v>||||||</v>
      </c>
      <c r="B1695" s="23" t="str">
        <f t="shared" si="103"/>
        <v>||||</v>
      </c>
      <c r="C1695" s="28" t="str">
        <f t="shared" si="104"/>
        <v>|</v>
      </c>
      <c r="D1695" s="10"/>
      <c r="E1695" s="10"/>
      <c r="F1695" s="36"/>
      <c r="G1695" s="10"/>
      <c r="H1695" s="10"/>
      <c r="I1695" s="36"/>
      <c r="J1695" s="10"/>
      <c r="K1695" s="10"/>
      <c r="L1695" s="10"/>
      <c r="M1695" s="11"/>
      <c r="N1695" s="10"/>
      <c r="O1695" s="11"/>
      <c r="P1695" s="9"/>
      <c r="Q1695" s="10"/>
      <c r="R1695" s="3"/>
      <c r="S1695" s="3"/>
      <c r="T1695" s="3"/>
      <c r="U1695" s="33"/>
      <c r="V1695" s="9"/>
      <c r="W1695" s="13"/>
      <c r="X1695" s="10"/>
      <c r="Y1695" s="4"/>
      <c r="Z1695" s="4"/>
      <c r="AA1695" s="4"/>
      <c r="AB1695" s="4"/>
      <c r="AC1695" s="3"/>
      <c r="AD1695" s="29"/>
    </row>
    <row r="1696" spans="1:30" ht="24.95" customHeight="1" x14ac:dyDescent="0.2">
      <c r="A1696" s="23" t="str">
        <f t="shared" si="102"/>
        <v>||||||</v>
      </c>
      <c r="B1696" s="23" t="str">
        <f t="shared" si="103"/>
        <v>||||</v>
      </c>
      <c r="C1696" s="28" t="str">
        <f t="shared" si="104"/>
        <v>|</v>
      </c>
      <c r="D1696" s="10"/>
      <c r="E1696" s="10"/>
      <c r="F1696" s="36"/>
      <c r="G1696" s="10"/>
      <c r="H1696" s="10"/>
      <c r="I1696" s="36"/>
      <c r="J1696" s="10"/>
      <c r="K1696" s="10"/>
      <c r="L1696" s="10"/>
      <c r="M1696" s="11"/>
      <c r="N1696" s="10"/>
      <c r="O1696" s="11"/>
      <c r="P1696" s="9"/>
      <c r="Q1696" s="10"/>
      <c r="R1696" s="3"/>
      <c r="S1696" s="3"/>
      <c r="T1696" s="3"/>
      <c r="U1696" s="33"/>
      <c r="V1696" s="9"/>
      <c r="W1696" s="13"/>
      <c r="X1696" s="10"/>
      <c r="Y1696" s="4"/>
      <c r="Z1696" s="4"/>
      <c r="AA1696" s="4"/>
      <c r="AB1696" s="4"/>
      <c r="AC1696" s="3"/>
      <c r="AD1696" s="29"/>
    </row>
    <row r="1697" spans="1:30" ht="24.95" customHeight="1" x14ac:dyDescent="0.2">
      <c r="A1697" s="23" t="str">
        <f t="shared" si="102"/>
        <v>||||||</v>
      </c>
      <c r="B1697" s="23" t="str">
        <f t="shared" si="103"/>
        <v>||||</v>
      </c>
      <c r="C1697" s="28" t="str">
        <f t="shared" si="104"/>
        <v>|</v>
      </c>
      <c r="D1697" s="10"/>
      <c r="E1697" s="10"/>
      <c r="F1697" s="36"/>
      <c r="G1697" s="10"/>
      <c r="H1697" s="10"/>
      <c r="I1697" s="36"/>
      <c r="J1697" s="10"/>
      <c r="K1697" s="10"/>
      <c r="L1697" s="10"/>
      <c r="M1697" s="11"/>
      <c r="N1697" s="10"/>
      <c r="O1697" s="11"/>
      <c r="P1697" s="9"/>
      <c r="Q1697" s="10"/>
      <c r="R1697" s="3"/>
      <c r="S1697" s="3"/>
      <c r="T1697" s="3"/>
      <c r="U1697" s="33"/>
      <c r="V1697" s="9"/>
      <c r="W1697" s="13"/>
      <c r="X1697" s="10"/>
      <c r="Y1697" s="4"/>
      <c r="Z1697" s="4"/>
      <c r="AA1697" s="4"/>
      <c r="AB1697" s="4"/>
      <c r="AC1697" s="3"/>
      <c r="AD1697" s="29"/>
    </row>
    <row r="1698" spans="1:30" ht="24.95" customHeight="1" x14ac:dyDescent="0.2">
      <c r="A1698" s="23" t="str">
        <f t="shared" si="102"/>
        <v>||||||</v>
      </c>
      <c r="B1698" s="23" t="str">
        <f t="shared" si="103"/>
        <v>||||</v>
      </c>
      <c r="C1698" s="28" t="str">
        <f t="shared" si="104"/>
        <v>|</v>
      </c>
      <c r="D1698" s="10"/>
      <c r="E1698" s="10"/>
      <c r="F1698" s="36"/>
      <c r="G1698" s="10"/>
      <c r="H1698" s="10"/>
      <c r="I1698" s="36"/>
      <c r="J1698" s="10"/>
      <c r="K1698" s="10"/>
      <c r="L1698" s="10"/>
      <c r="M1698" s="11"/>
      <c r="N1698" s="10"/>
      <c r="O1698" s="11"/>
      <c r="P1698" s="9"/>
      <c r="Q1698" s="10"/>
      <c r="R1698" s="3"/>
      <c r="S1698" s="3"/>
      <c r="T1698" s="3"/>
      <c r="U1698" s="33"/>
      <c r="V1698" s="9"/>
      <c r="W1698" s="13"/>
      <c r="X1698" s="10"/>
      <c r="Y1698" s="4"/>
      <c r="Z1698" s="4"/>
      <c r="AA1698" s="4"/>
      <c r="AB1698" s="4"/>
      <c r="AC1698" s="3"/>
      <c r="AD1698" s="29"/>
    </row>
    <row r="1699" spans="1:30" ht="24.95" customHeight="1" x14ac:dyDescent="0.2">
      <c r="A1699" s="23" t="str">
        <f t="shared" si="102"/>
        <v>||||||</v>
      </c>
      <c r="B1699" s="23" t="str">
        <f t="shared" si="103"/>
        <v>||||</v>
      </c>
      <c r="C1699" s="28" t="str">
        <f t="shared" si="104"/>
        <v>|</v>
      </c>
      <c r="D1699" s="10"/>
      <c r="E1699" s="10"/>
      <c r="F1699" s="36"/>
      <c r="G1699" s="10"/>
      <c r="H1699" s="10"/>
      <c r="I1699" s="36"/>
      <c r="J1699" s="10"/>
      <c r="K1699" s="10"/>
      <c r="L1699" s="10"/>
      <c r="M1699" s="11"/>
      <c r="N1699" s="10"/>
      <c r="O1699" s="11"/>
      <c r="P1699" s="9"/>
      <c r="Q1699" s="10"/>
      <c r="R1699" s="3"/>
      <c r="S1699" s="3"/>
      <c r="T1699" s="3"/>
      <c r="U1699" s="33"/>
      <c r="V1699" s="9"/>
      <c r="W1699" s="13"/>
      <c r="X1699" s="10"/>
      <c r="Y1699" s="4"/>
      <c r="Z1699" s="4"/>
      <c r="AA1699" s="4"/>
      <c r="AB1699" s="4"/>
      <c r="AC1699" s="3"/>
      <c r="AD1699" s="29"/>
    </row>
    <row r="1700" spans="1:30" ht="24.95" customHeight="1" x14ac:dyDescent="0.2">
      <c r="A1700" s="23" t="str">
        <f t="shared" si="102"/>
        <v>||||||</v>
      </c>
      <c r="B1700" s="23" t="str">
        <f t="shared" si="103"/>
        <v>||||</v>
      </c>
      <c r="C1700" s="28" t="str">
        <f t="shared" si="104"/>
        <v>|</v>
      </c>
      <c r="D1700" s="10"/>
      <c r="E1700" s="10"/>
      <c r="F1700" s="36"/>
      <c r="G1700" s="10"/>
      <c r="H1700" s="10"/>
      <c r="I1700" s="36"/>
      <c r="J1700" s="10"/>
      <c r="K1700" s="10"/>
      <c r="L1700" s="10"/>
      <c r="M1700" s="11"/>
      <c r="N1700" s="10"/>
      <c r="O1700" s="11"/>
      <c r="P1700" s="9"/>
      <c r="Q1700" s="10"/>
      <c r="R1700" s="3"/>
      <c r="S1700" s="3"/>
      <c r="T1700" s="3"/>
      <c r="U1700" s="33"/>
      <c r="V1700" s="9"/>
      <c r="W1700" s="13"/>
      <c r="X1700" s="10"/>
      <c r="Y1700" s="4"/>
      <c r="Z1700" s="4"/>
      <c r="AA1700" s="4"/>
      <c r="AB1700" s="4"/>
      <c r="AC1700" s="3"/>
      <c r="AD1700" s="29"/>
    </row>
    <row r="1701" spans="1:30" ht="24.95" customHeight="1" x14ac:dyDescent="0.2">
      <c r="A1701" s="23" t="str">
        <f t="shared" si="102"/>
        <v>||||||</v>
      </c>
      <c r="B1701" s="23" t="str">
        <f t="shared" si="103"/>
        <v>||||</v>
      </c>
      <c r="C1701" s="28" t="str">
        <f t="shared" si="104"/>
        <v>|</v>
      </c>
      <c r="D1701" s="10"/>
      <c r="E1701" s="10"/>
      <c r="F1701" s="36"/>
      <c r="G1701" s="10"/>
      <c r="H1701" s="10"/>
      <c r="I1701" s="36"/>
      <c r="J1701" s="10"/>
      <c r="K1701" s="10"/>
      <c r="L1701" s="10"/>
      <c r="M1701" s="11"/>
      <c r="N1701" s="10"/>
      <c r="O1701" s="11"/>
      <c r="P1701" s="9"/>
      <c r="Q1701" s="10"/>
      <c r="R1701" s="3"/>
      <c r="S1701" s="3"/>
      <c r="T1701" s="3"/>
      <c r="U1701" s="33"/>
      <c r="V1701" s="9"/>
      <c r="W1701" s="13"/>
      <c r="X1701" s="10"/>
      <c r="Y1701" s="4"/>
      <c r="Z1701" s="4"/>
      <c r="AA1701" s="4"/>
      <c r="AB1701" s="4"/>
      <c r="AC1701" s="3"/>
      <c r="AD1701" s="29"/>
    </row>
    <row r="1702" spans="1:30" ht="24.95" customHeight="1" x14ac:dyDescent="0.2">
      <c r="A1702" s="23" t="str">
        <f t="shared" si="102"/>
        <v>||||||</v>
      </c>
      <c r="B1702" s="23" t="str">
        <f t="shared" si="103"/>
        <v>||||</v>
      </c>
      <c r="C1702" s="28" t="str">
        <f t="shared" si="104"/>
        <v>|</v>
      </c>
      <c r="D1702" s="10"/>
      <c r="E1702" s="10"/>
      <c r="F1702" s="36"/>
      <c r="G1702" s="10"/>
      <c r="H1702" s="10"/>
      <c r="I1702" s="36"/>
      <c r="J1702" s="10"/>
      <c r="K1702" s="10"/>
      <c r="L1702" s="10"/>
      <c r="M1702" s="11"/>
      <c r="N1702" s="10"/>
      <c r="O1702" s="11"/>
      <c r="P1702" s="9"/>
      <c r="Q1702" s="10"/>
      <c r="R1702" s="3"/>
      <c r="S1702" s="3"/>
      <c r="T1702" s="3"/>
      <c r="U1702" s="33"/>
      <c r="V1702" s="9"/>
      <c r="W1702" s="13"/>
      <c r="X1702" s="10"/>
      <c r="Y1702" s="4"/>
      <c r="Z1702" s="4"/>
      <c r="AA1702" s="4"/>
      <c r="AB1702" s="4"/>
      <c r="AC1702" s="3"/>
      <c r="AD1702" s="29"/>
    </row>
    <row r="1703" spans="1:30" ht="24.95" customHeight="1" x14ac:dyDescent="0.2">
      <c r="A1703" s="23" t="str">
        <f t="shared" si="102"/>
        <v>||||||</v>
      </c>
      <c r="B1703" s="23" t="str">
        <f t="shared" si="103"/>
        <v>||||</v>
      </c>
      <c r="C1703" s="28" t="str">
        <f t="shared" si="104"/>
        <v>|</v>
      </c>
      <c r="D1703" s="10"/>
      <c r="E1703" s="10"/>
      <c r="F1703" s="36"/>
      <c r="G1703" s="10"/>
      <c r="H1703" s="10"/>
      <c r="I1703" s="36"/>
      <c r="J1703" s="10"/>
      <c r="K1703" s="10"/>
      <c r="L1703" s="10"/>
      <c r="M1703" s="11"/>
      <c r="N1703" s="10"/>
      <c r="O1703" s="11"/>
      <c r="P1703" s="9"/>
      <c r="Q1703" s="10"/>
      <c r="R1703" s="3"/>
      <c r="S1703" s="3"/>
      <c r="T1703" s="3"/>
      <c r="U1703" s="33"/>
      <c r="V1703" s="9"/>
      <c r="W1703" s="13"/>
      <c r="X1703" s="10"/>
      <c r="Y1703" s="4"/>
      <c r="Z1703" s="4"/>
      <c r="AA1703" s="4"/>
      <c r="AB1703" s="4"/>
      <c r="AC1703" s="3"/>
      <c r="AD1703" s="29"/>
    </row>
    <row r="1704" spans="1:30" ht="24.95" customHeight="1" x14ac:dyDescent="0.2">
      <c r="A1704" s="23" t="str">
        <f t="shared" si="102"/>
        <v>||||||</v>
      </c>
      <c r="B1704" s="23" t="str">
        <f t="shared" si="103"/>
        <v>||||</v>
      </c>
      <c r="C1704" s="28" t="str">
        <f t="shared" si="104"/>
        <v>|</v>
      </c>
      <c r="D1704" s="10"/>
      <c r="E1704" s="10"/>
      <c r="F1704" s="36"/>
      <c r="G1704" s="10"/>
      <c r="H1704" s="10"/>
      <c r="I1704" s="36"/>
      <c r="J1704" s="10"/>
      <c r="K1704" s="10"/>
      <c r="L1704" s="10"/>
      <c r="M1704" s="11"/>
      <c r="N1704" s="10"/>
      <c r="O1704" s="11"/>
      <c r="P1704" s="9"/>
      <c r="Q1704" s="10"/>
      <c r="R1704" s="3"/>
      <c r="S1704" s="3"/>
      <c r="T1704" s="3"/>
      <c r="U1704" s="33"/>
      <c r="V1704" s="9"/>
      <c r="W1704" s="13"/>
      <c r="X1704" s="10"/>
      <c r="Y1704" s="4"/>
      <c r="Z1704" s="4"/>
      <c r="AA1704" s="4"/>
      <c r="AB1704" s="4"/>
      <c r="AC1704" s="3"/>
      <c r="AD1704" s="29"/>
    </row>
    <row r="1705" spans="1:30" ht="24.95" customHeight="1" x14ac:dyDescent="0.2">
      <c r="A1705" s="23" t="str">
        <f t="shared" si="102"/>
        <v>||||||</v>
      </c>
      <c r="B1705" s="23" t="str">
        <f t="shared" si="103"/>
        <v>||||</v>
      </c>
      <c r="C1705" s="28" t="str">
        <f t="shared" si="104"/>
        <v>|</v>
      </c>
      <c r="D1705" s="10"/>
      <c r="E1705" s="10"/>
      <c r="F1705" s="36"/>
      <c r="G1705" s="10"/>
      <c r="H1705" s="10"/>
      <c r="I1705" s="36"/>
      <c r="J1705" s="10"/>
      <c r="K1705" s="10"/>
      <c r="L1705" s="10"/>
      <c r="M1705" s="11"/>
      <c r="N1705" s="10"/>
      <c r="O1705" s="11"/>
      <c r="P1705" s="9"/>
      <c r="Q1705" s="10"/>
      <c r="R1705" s="3"/>
      <c r="S1705" s="3"/>
      <c r="T1705" s="3"/>
      <c r="U1705" s="33"/>
      <c r="V1705" s="9"/>
      <c r="W1705" s="13"/>
      <c r="X1705" s="10"/>
      <c r="Y1705" s="4"/>
      <c r="Z1705" s="4"/>
      <c r="AA1705" s="4"/>
      <c r="AB1705" s="4"/>
      <c r="AC1705" s="3"/>
      <c r="AD1705" s="29"/>
    </row>
    <row r="1706" spans="1:30" ht="24.95" customHeight="1" x14ac:dyDescent="0.2">
      <c r="A1706" s="23" t="str">
        <f t="shared" si="102"/>
        <v>||||||</v>
      </c>
      <c r="B1706" s="23" t="str">
        <f t="shared" si="103"/>
        <v>||||</v>
      </c>
      <c r="C1706" s="28" t="str">
        <f t="shared" si="104"/>
        <v>|</v>
      </c>
      <c r="D1706" s="10"/>
      <c r="E1706" s="10"/>
      <c r="F1706" s="36"/>
      <c r="G1706" s="10"/>
      <c r="H1706" s="10"/>
      <c r="I1706" s="36"/>
      <c r="J1706" s="10"/>
      <c r="K1706" s="10"/>
      <c r="L1706" s="10"/>
      <c r="M1706" s="11"/>
      <c r="N1706" s="10"/>
      <c r="O1706" s="11"/>
      <c r="P1706" s="9"/>
      <c r="Q1706" s="10"/>
      <c r="R1706" s="3"/>
      <c r="S1706" s="3"/>
      <c r="T1706" s="3"/>
      <c r="U1706" s="33"/>
      <c r="V1706" s="9"/>
      <c r="W1706" s="13"/>
      <c r="X1706" s="10"/>
      <c r="Y1706" s="4"/>
      <c r="Z1706" s="4"/>
      <c r="AA1706" s="4"/>
      <c r="AB1706" s="4"/>
      <c r="AC1706" s="3"/>
      <c r="AD1706" s="29"/>
    </row>
    <row r="1707" spans="1:30" ht="24.95" customHeight="1" x14ac:dyDescent="0.2">
      <c r="A1707" s="23" t="str">
        <f t="shared" si="102"/>
        <v>||||||</v>
      </c>
      <c r="B1707" s="23" t="str">
        <f t="shared" si="103"/>
        <v>||||</v>
      </c>
      <c r="C1707" s="28" t="str">
        <f t="shared" si="104"/>
        <v>|</v>
      </c>
      <c r="D1707" s="10"/>
      <c r="E1707" s="10"/>
      <c r="F1707" s="36"/>
      <c r="G1707" s="10"/>
      <c r="H1707" s="10"/>
      <c r="I1707" s="36"/>
      <c r="J1707" s="10"/>
      <c r="K1707" s="10"/>
      <c r="L1707" s="10"/>
      <c r="M1707" s="11"/>
      <c r="N1707" s="10"/>
      <c r="O1707" s="11"/>
      <c r="P1707" s="9"/>
      <c r="Q1707" s="10"/>
      <c r="R1707" s="3"/>
      <c r="S1707" s="3"/>
      <c r="T1707" s="3"/>
      <c r="U1707" s="33"/>
      <c r="V1707" s="9"/>
      <c r="W1707" s="13"/>
      <c r="X1707" s="10"/>
      <c r="Y1707" s="4"/>
      <c r="Z1707" s="4"/>
      <c r="AA1707" s="4"/>
      <c r="AB1707" s="4"/>
      <c r="AC1707" s="3"/>
      <c r="AD1707" s="29"/>
    </row>
    <row r="1708" spans="1:30" ht="24.95" customHeight="1" x14ac:dyDescent="0.2">
      <c r="A1708" s="23" t="str">
        <f t="shared" si="102"/>
        <v>||||||</v>
      </c>
      <c r="B1708" s="23" t="str">
        <f t="shared" si="103"/>
        <v>||||</v>
      </c>
      <c r="C1708" s="28" t="str">
        <f t="shared" si="104"/>
        <v>|</v>
      </c>
      <c r="D1708" s="10"/>
      <c r="E1708" s="10"/>
      <c r="F1708" s="36"/>
      <c r="G1708" s="10"/>
      <c r="H1708" s="10"/>
      <c r="I1708" s="36"/>
      <c r="J1708" s="10"/>
      <c r="K1708" s="10"/>
      <c r="L1708" s="10"/>
      <c r="M1708" s="11"/>
      <c r="N1708" s="10"/>
      <c r="O1708" s="11"/>
      <c r="P1708" s="9"/>
      <c r="Q1708" s="10"/>
      <c r="R1708" s="3"/>
      <c r="S1708" s="3"/>
      <c r="T1708" s="3"/>
      <c r="U1708" s="33"/>
      <c r="V1708" s="9"/>
      <c r="W1708" s="13"/>
      <c r="X1708" s="10"/>
      <c r="Y1708" s="4"/>
      <c r="Z1708" s="4"/>
      <c r="AA1708" s="4"/>
      <c r="AB1708" s="4"/>
      <c r="AC1708" s="3"/>
      <c r="AD1708" s="29"/>
    </row>
    <row r="1709" spans="1:30" ht="24.95" customHeight="1" x14ac:dyDescent="0.2">
      <c r="A1709" s="23" t="str">
        <f t="shared" si="102"/>
        <v>||||||</v>
      </c>
      <c r="B1709" s="23" t="str">
        <f t="shared" si="103"/>
        <v>||||</v>
      </c>
      <c r="C1709" s="28" t="str">
        <f t="shared" si="104"/>
        <v>|</v>
      </c>
      <c r="D1709" s="10"/>
      <c r="E1709" s="10"/>
      <c r="F1709" s="36"/>
      <c r="G1709" s="10"/>
      <c r="H1709" s="10"/>
      <c r="I1709" s="36"/>
      <c r="J1709" s="10"/>
      <c r="K1709" s="10"/>
      <c r="L1709" s="10"/>
      <c r="M1709" s="11"/>
      <c r="N1709" s="10"/>
      <c r="O1709" s="11"/>
      <c r="P1709" s="9"/>
      <c r="Q1709" s="10"/>
      <c r="R1709" s="3"/>
      <c r="S1709" s="3"/>
      <c r="T1709" s="3"/>
      <c r="U1709" s="33"/>
      <c r="V1709" s="9"/>
      <c r="W1709" s="13"/>
      <c r="X1709" s="10"/>
      <c r="Y1709" s="4"/>
      <c r="Z1709" s="4"/>
      <c r="AA1709" s="4"/>
      <c r="AB1709" s="4"/>
      <c r="AC1709" s="3"/>
      <c r="AD1709" s="29"/>
    </row>
    <row r="1710" spans="1:30" ht="24.95" customHeight="1" x14ac:dyDescent="0.2">
      <c r="A1710" s="23" t="str">
        <f t="shared" si="102"/>
        <v>||||||</v>
      </c>
      <c r="B1710" s="23" t="str">
        <f t="shared" si="103"/>
        <v>||||</v>
      </c>
      <c r="C1710" s="28" t="str">
        <f t="shared" si="104"/>
        <v>|</v>
      </c>
      <c r="D1710" s="10"/>
      <c r="E1710" s="10"/>
      <c r="F1710" s="36"/>
      <c r="G1710" s="10"/>
      <c r="H1710" s="10"/>
      <c r="I1710" s="36"/>
      <c r="J1710" s="10"/>
      <c r="K1710" s="10"/>
      <c r="L1710" s="10"/>
      <c r="M1710" s="11"/>
      <c r="N1710" s="10"/>
      <c r="O1710" s="11"/>
      <c r="P1710" s="9"/>
      <c r="Q1710" s="10"/>
      <c r="R1710" s="3"/>
      <c r="S1710" s="3"/>
      <c r="T1710" s="3"/>
      <c r="U1710" s="33"/>
      <c r="V1710" s="9"/>
      <c r="W1710" s="13"/>
      <c r="X1710" s="10"/>
      <c r="Y1710" s="4"/>
      <c r="Z1710" s="4"/>
      <c r="AA1710" s="4"/>
      <c r="AB1710" s="4"/>
      <c r="AC1710" s="3"/>
      <c r="AD1710" s="29"/>
    </row>
    <row r="1711" spans="1:30" ht="24.95" customHeight="1" x14ac:dyDescent="0.2">
      <c r="A1711" s="23" t="str">
        <f t="shared" si="102"/>
        <v>||||||</v>
      </c>
      <c r="B1711" s="23" t="str">
        <f t="shared" si="103"/>
        <v>||||</v>
      </c>
      <c r="C1711" s="28" t="str">
        <f t="shared" si="104"/>
        <v>|</v>
      </c>
      <c r="D1711" s="10"/>
      <c r="E1711" s="10"/>
      <c r="F1711" s="36"/>
      <c r="G1711" s="10"/>
      <c r="H1711" s="10"/>
      <c r="I1711" s="36"/>
      <c r="J1711" s="10"/>
      <c r="K1711" s="10"/>
      <c r="L1711" s="10"/>
      <c r="M1711" s="11"/>
      <c r="N1711" s="10"/>
      <c r="O1711" s="11"/>
      <c r="P1711" s="9"/>
      <c r="Q1711" s="10"/>
      <c r="R1711" s="3"/>
      <c r="S1711" s="3"/>
      <c r="T1711" s="3"/>
      <c r="U1711" s="33"/>
      <c r="V1711" s="9"/>
      <c r="W1711" s="13"/>
      <c r="X1711" s="10"/>
      <c r="Y1711" s="4"/>
      <c r="Z1711" s="4"/>
      <c r="AA1711" s="4"/>
      <c r="AB1711" s="4"/>
      <c r="AC1711" s="3"/>
      <c r="AD1711" s="29"/>
    </row>
    <row r="1712" spans="1:30" ht="24.95" customHeight="1" x14ac:dyDescent="0.2">
      <c r="A1712" s="23" t="str">
        <f t="shared" si="102"/>
        <v>||||||</v>
      </c>
      <c r="B1712" s="23" t="str">
        <f t="shared" si="103"/>
        <v>||||</v>
      </c>
      <c r="C1712" s="28" t="str">
        <f t="shared" si="104"/>
        <v>|</v>
      </c>
      <c r="D1712" s="10"/>
      <c r="E1712" s="10"/>
      <c r="F1712" s="36"/>
      <c r="G1712" s="10"/>
      <c r="H1712" s="10"/>
      <c r="I1712" s="36"/>
      <c r="J1712" s="10"/>
      <c r="K1712" s="10"/>
      <c r="L1712" s="10"/>
      <c r="M1712" s="11"/>
      <c r="N1712" s="10"/>
      <c r="O1712" s="11"/>
      <c r="P1712" s="9"/>
      <c r="Q1712" s="10"/>
      <c r="R1712" s="3"/>
      <c r="S1712" s="3"/>
      <c r="T1712" s="3"/>
      <c r="U1712" s="33"/>
      <c r="V1712" s="9"/>
      <c r="W1712" s="13"/>
      <c r="X1712" s="10"/>
      <c r="Y1712" s="4"/>
      <c r="Z1712" s="4"/>
      <c r="AA1712" s="4"/>
      <c r="AB1712" s="4"/>
      <c r="AC1712" s="3"/>
      <c r="AD1712" s="29"/>
    </row>
    <row r="1713" spans="1:30" ht="24.95" customHeight="1" x14ac:dyDescent="0.2">
      <c r="A1713" s="23" t="str">
        <f t="shared" si="102"/>
        <v>||||||</v>
      </c>
      <c r="B1713" s="23" t="str">
        <f t="shared" si="103"/>
        <v>||||</v>
      </c>
      <c r="C1713" s="28" t="str">
        <f t="shared" si="104"/>
        <v>|</v>
      </c>
      <c r="D1713" s="10"/>
      <c r="E1713" s="10"/>
      <c r="F1713" s="36"/>
      <c r="G1713" s="10"/>
      <c r="H1713" s="10"/>
      <c r="I1713" s="36"/>
      <c r="J1713" s="10"/>
      <c r="K1713" s="10"/>
      <c r="L1713" s="10"/>
      <c r="M1713" s="11"/>
      <c r="N1713" s="10"/>
      <c r="O1713" s="11"/>
      <c r="P1713" s="9"/>
      <c r="Q1713" s="10"/>
      <c r="R1713" s="3"/>
      <c r="S1713" s="3"/>
      <c r="T1713" s="3"/>
      <c r="U1713" s="33"/>
      <c r="V1713" s="9"/>
      <c r="W1713" s="13"/>
      <c r="X1713" s="10"/>
      <c r="Y1713" s="4"/>
      <c r="Z1713" s="4"/>
      <c r="AA1713" s="4"/>
      <c r="AB1713" s="4"/>
      <c r="AC1713" s="3"/>
      <c r="AD1713" s="29"/>
    </row>
    <row r="1714" spans="1:30" ht="24.95" customHeight="1" x14ac:dyDescent="0.2">
      <c r="A1714" s="23" t="str">
        <f t="shared" si="102"/>
        <v>||||||</v>
      </c>
      <c r="B1714" s="23" t="str">
        <f t="shared" si="103"/>
        <v>||||</v>
      </c>
      <c r="C1714" s="28" t="str">
        <f t="shared" si="104"/>
        <v>|</v>
      </c>
      <c r="D1714" s="10"/>
      <c r="E1714" s="10"/>
      <c r="F1714" s="36"/>
      <c r="G1714" s="10"/>
      <c r="H1714" s="10"/>
      <c r="I1714" s="36"/>
      <c r="J1714" s="10"/>
      <c r="K1714" s="10"/>
      <c r="L1714" s="10"/>
      <c r="M1714" s="11"/>
      <c r="N1714" s="10"/>
      <c r="O1714" s="11"/>
      <c r="P1714" s="9"/>
      <c r="Q1714" s="10"/>
      <c r="R1714" s="3"/>
      <c r="S1714" s="3"/>
      <c r="T1714" s="3"/>
      <c r="U1714" s="33"/>
      <c r="V1714" s="9"/>
      <c r="W1714" s="13"/>
      <c r="X1714" s="10"/>
      <c r="Y1714" s="4"/>
      <c r="Z1714" s="4"/>
      <c r="AA1714" s="4"/>
      <c r="AB1714" s="4"/>
      <c r="AC1714" s="3"/>
      <c r="AD1714" s="29"/>
    </row>
    <row r="1715" spans="1:30" ht="24.95" customHeight="1" x14ac:dyDescent="0.2">
      <c r="A1715" s="23" t="str">
        <f t="shared" si="102"/>
        <v>||||||</v>
      </c>
      <c r="B1715" s="23" t="str">
        <f t="shared" si="103"/>
        <v>||||</v>
      </c>
      <c r="C1715" s="28" t="str">
        <f t="shared" si="104"/>
        <v>|</v>
      </c>
      <c r="D1715" s="10"/>
      <c r="E1715" s="10"/>
      <c r="F1715" s="36"/>
      <c r="G1715" s="10"/>
      <c r="H1715" s="10"/>
      <c r="I1715" s="36"/>
      <c r="J1715" s="10"/>
      <c r="K1715" s="10"/>
      <c r="L1715" s="10"/>
      <c r="M1715" s="11"/>
      <c r="N1715" s="10"/>
      <c r="O1715" s="11"/>
      <c r="P1715" s="9"/>
      <c r="Q1715" s="10"/>
      <c r="R1715" s="3"/>
      <c r="S1715" s="3"/>
      <c r="T1715" s="3"/>
      <c r="U1715" s="33"/>
      <c r="V1715" s="9"/>
      <c r="W1715" s="13"/>
      <c r="X1715" s="10"/>
      <c r="Y1715" s="4"/>
      <c r="Z1715" s="4"/>
      <c r="AA1715" s="4"/>
      <c r="AB1715" s="4"/>
      <c r="AC1715" s="3"/>
      <c r="AD1715" s="29"/>
    </row>
    <row r="1716" spans="1:30" ht="24.95" customHeight="1" x14ac:dyDescent="0.2">
      <c r="A1716" s="23" t="str">
        <f t="shared" si="102"/>
        <v>||||||</v>
      </c>
      <c r="B1716" s="23" t="str">
        <f t="shared" si="103"/>
        <v>||||</v>
      </c>
      <c r="C1716" s="28" t="str">
        <f t="shared" si="104"/>
        <v>|</v>
      </c>
      <c r="D1716" s="10"/>
      <c r="E1716" s="10"/>
      <c r="F1716" s="36"/>
      <c r="G1716" s="10"/>
      <c r="H1716" s="10"/>
      <c r="I1716" s="36"/>
      <c r="J1716" s="10"/>
      <c r="K1716" s="10"/>
      <c r="L1716" s="10"/>
      <c r="M1716" s="11"/>
      <c r="N1716" s="10"/>
      <c r="O1716" s="11"/>
      <c r="P1716" s="9"/>
      <c r="Q1716" s="10"/>
      <c r="R1716" s="3"/>
      <c r="S1716" s="3"/>
      <c r="T1716" s="3"/>
      <c r="U1716" s="33"/>
      <c r="V1716" s="9"/>
      <c r="W1716" s="13"/>
      <c r="X1716" s="10"/>
      <c r="Y1716" s="4"/>
      <c r="Z1716" s="4"/>
      <c r="AA1716" s="4"/>
      <c r="AB1716" s="4"/>
      <c r="AC1716" s="3"/>
      <c r="AD1716" s="29"/>
    </row>
    <row r="1717" spans="1:30" ht="24.95" customHeight="1" x14ac:dyDescent="0.2">
      <c r="A1717" s="23" t="str">
        <f t="shared" si="102"/>
        <v>||||||</v>
      </c>
      <c r="B1717" s="23" t="str">
        <f t="shared" si="103"/>
        <v>||||</v>
      </c>
      <c r="C1717" s="28" t="str">
        <f t="shared" si="104"/>
        <v>|</v>
      </c>
      <c r="D1717" s="10"/>
      <c r="E1717" s="10"/>
      <c r="F1717" s="36"/>
      <c r="G1717" s="10"/>
      <c r="H1717" s="10"/>
      <c r="I1717" s="36"/>
      <c r="J1717" s="10"/>
      <c r="K1717" s="10"/>
      <c r="L1717" s="10"/>
      <c r="M1717" s="11"/>
      <c r="N1717" s="10"/>
      <c r="O1717" s="11"/>
      <c r="P1717" s="9"/>
      <c r="Q1717" s="10"/>
      <c r="R1717" s="3"/>
      <c r="S1717" s="3"/>
      <c r="T1717" s="3"/>
      <c r="U1717" s="33"/>
      <c r="V1717" s="9"/>
      <c r="W1717" s="13"/>
      <c r="X1717" s="10"/>
      <c r="Y1717" s="4"/>
      <c r="Z1717" s="4"/>
      <c r="AA1717" s="4"/>
      <c r="AB1717" s="4"/>
      <c r="AC1717" s="3"/>
      <c r="AD1717" s="29"/>
    </row>
    <row r="1718" spans="1:30" ht="24.95" customHeight="1" x14ac:dyDescent="0.2">
      <c r="A1718" s="23" t="str">
        <f t="shared" si="102"/>
        <v>||||||</v>
      </c>
      <c r="B1718" s="23" t="str">
        <f t="shared" si="103"/>
        <v>||||</v>
      </c>
      <c r="C1718" s="28" t="str">
        <f t="shared" si="104"/>
        <v>|</v>
      </c>
      <c r="D1718" s="10"/>
      <c r="E1718" s="10"/>
      <c r="F1718" s="36"/>
      <c r="G1718" s="10"/>
      <c r="H1718" s="10"/>
      <c r="I1718" s="36"/>
      <c r="J1718" s="10"/>
      <c r="K1718" s="10"/>
      <c r="L1718" s="10"/>
      <c r="M1718" s="11"/>
      <c r="N1718" s="10"/>
      <c r="O1718" s="11"/>
      <c r="P1718" s="9"/>
      <c r="Q1718" s="10"/>
      <c r="R1718" s="3"/>
      <c r="S1718" s="3"/>
      <c r="T1718" s="3"/>
      <c r="U1718" s="33"/>
      <c r="V1718" s="9"/>
      <c r="W1718" s="13"/>
      <c r="X1718" s="10"/>
      <c r="Y1718" s="4"/>
      <c r="Z1718" s="4"/>
      <c r="AA1718" s="4"/>
      <c r="AB1718" s="4"/>
      <c r="AC1718" s="3"/>
      <c r="AD1718" s="29"/>
    </row>
    <row r="1719" spans="1:30" ht="24.95" customHeight="1" x14ac:dyDescent="0.2">
      <c r="A1719" s="23" t="str">
        <f t="shared" si="102"/>
        <v>||||||</v>
      </c>
      <c r="B1719" s="23" t="str">
        <f t="shared" si="103"/>
        <v>||||</v>
      </c>
      <c r="C1719" s="28" t="str">
        <f t="shared" si="104"/>
        <v>|</v>
      </c>
      <c r="D1719" s="10"/>
      <c r="E1719" s="10"/>
      <c r="F1719" s="36"/>
      <c r="G1719" s="10"/>
      <c r="H1719" s="10"/>
      <c r="I1719" s="36"/>
      <c r="J1719" s="10"/>
      <c r="K1719" s="10"/>
      <c r="L1719" s="10"/>
      <c r="M1719" s="11"/>
      <c r="N1719" s="10"/>
      <c r="O1719" s="11"/>
      <c r="P1719" s="9"/>
      <c r="Q1719" s="10"/>
      <c r="R1719" s="3"/>
      <c r="S1719" s="3"/>
      <c r="T1719" s="3"/>
      <c r="U1719" s="33"/>
      <c r="V1719" s="9"/>
      <c r="W1719" s="13"/>
      <c r="X1719" s="10"/>
      <c r="Y1719" s="4"/>
      <c r="Z1719" s="4"/>
      <c r="AA1719" s="4"/>
      <c r="AB1719" s="4"/>
      <c r="AC1719" s="3"/>
      <c r="AD1719" s="29"/>
    </row>
    <row r="1720" spans="1:30" ht="24.95" customHeight="1" x14ac:dyDescent="0.2">
      <c r="A1720" s="23" t="str">
        <f t="shared" ref="A1720:A1783" si="105">D1720&amp;"|"&amp;E1720&amp;"|"&amp;G1720&amp;"|"&amp;H1720&amp;"|"&amp;L1720&amp;"|"&amp;N1720&amp;"|"&amp;U1720</f>
        <v>||||||</v>
      </c>
      <c r="B1720" s="23" t="str">
        <f t="shared" ref="B1720:B1783" si="106">D1720&amp;"|"&amp;E1720&amp;"|"&amp;G1720&amp;"|"&amp;H1720&amp;"|"&amp;X1720</f>
        <v>||||</v>
      </c>
      <c r="C1720" s="28" t="str">
        <f t="shared" ref="C1720:C1783" si="107">E1720&amp;"|"&amp;X1720</f>
        <v>|</v>
      </c>
      <c r="D1720" s="10"/>
      <c r="E1720" s="10"/>
      <c r="F1720" s="36"/>
      <c r="G1720" s="10"/>
      <c r="H1720" s="10"/>
      <c r="I1720" s="36"/>
      <c r="J1720" s="10"/>
      <c r="K1720" s="10"/>
      <c r="L1720" s="10"/>
      <c r="M1720" s="11"/>
      <c r="N1720" s="10"/>
      <c r="O1720" s="11"/>
      <c r="P1720" s="9"/>
      <c r="Q1720" s="10"/>
      <c r="R1720" s="3"/>
      <c r="S1720" s="3"/>
      <c r="T1720" s="3"/>
      <c r="U1720" s="33"/>
      <c r="V1720" s="9"/>
      <c r="W1720" s="13"/>
      <c r="X1720" s="10"/>
      <c r="Y1720" s="4"/>
      <c r="Z1720" s="4"/>
      <c r="AA1720" s="4"/>
      <c r="AB1720" s="4"/>
      <c r="AC1720" s="3"/>
      <c r="AD1720" s="29"/>
    </row>
    <row r="1721" spans="1:30" ht="24.95" customHeight="1" x14ac:dyDescent="0.2">
      <c r="A1721" s="23" t="str">
        <f t="shared" si="105"/>
        <v>||||||</v>
      </c>
      <c r="B1721" s="23" t="str">
        <f t="shared" si="106"/>
        <v>||||</v>
      </c>
      <c r="C1721" s="28" t="str">
        <f t="shared" si="107"/>
        <v>|</v>
      </c>
      <c r="D1721" s="10"/>
      <c r="E1721" s="10"/>
      <c r="F1721" s="36"/>
      <c r="G1721" s="10"/>
      <c r="H1721" s="10"/>
      <c r="I1721" s="36"/>
      <c r="J1721" s="10"/>
      <c r="K1721" s="10"/>
      <c r="L1721" s="10"/>
      <c r="M1721" s="11"/>
      <c r="N1721" s="10"/>
      <c r="O1721" s="11"/>
      <c r="P1721" s="9"/>
      <c r="Q1721" s="10"/>
      <c r="R1721" s="3"/>
      <c r="S1721" s="3"/>
      <c r="T1721" s="3"/>
      <c r="U1721" s="33"/>
      <c r="V1721" s="9"/>
      <c r="W1721" s="13"/>
      <c r="X1721" s="10"/>
      <c r="Y1721" s="4"/>
      <c r="Z1721" s="4"/>
      <c r="AA1721" s="4"/>
      <c r="AB1721" s="4"/>
      <c r="AC1721" s="3"/>
      <c r="AD1721" s="29"/>
    </row>
    <row r="1722" spans="1:30" ht="24.95" customHeight="1" x14ac:dyDescent="0.2">
      <c r="A1722" s="23" t="str">
        <f t="shared" si="105"/>
        <v>||||||</v>
      </c>
      <c r="B1722" s="23" t="str">
        <f t="shared" si="106"/>
        <v>||||</v>
      </c>
      <c r="C1722" s="28" t="str">
        <f t="shared" si="107"/>
        <v>|</v>
      </c>
      <c r="D1722" s="10"/>
      <c r="E1722" s="10"/>
      <c r="F1722" s="36"/>
      <c r="G1722" s="10"/>
      <c r="H1722" s="10"/>
      <c r="I1722" s="36"/>
      <c r="J1722" s="10"/>
      <c r="K1722" s="10"/>
      <c r="L1722" s="10"/>
      <c r="M1722" s="11"/>
      <c r="N1722" s="10"/>
      <c r="O1722" s="11"/>
      <c r="P1722" s="9"/>
      <c r="Q1722" s="10"/>
      <c r="R1722" s="3"/>
      <c r="S1722" s="3"/>
      <c r="T1722" s="3"/>
      <c r="U1722" s="33"/>
      <c r="V1722" s="9"/>
      <c r="W1722" s="13"/>
      <c r="X1722" s="10"/>
      <c r="Y1722" s="4"/>
      <c r="Z1722" s="4"/>
      <c r="AA1722" s="4"/>
      <c r="AB1722" s="4"/>
      <c r="AC1722" s="3"/>
      <c r="AD1722" s="29"/>
    </row>
    <row r="1723" spans="1:30" ht="24.95" customHeight="1" x14ac:dyDescent="0.2">
      <c r="A1723" s="23" t="str">
        <f t="shared" si="105"/>
        <v>||||||</v>
      </c>
      <c r="B1723" s="23" t="str">
        <f t="shared" si="106"/>
        <v>||||</v>
      </c>
      <c r="C1723" s="28" t="str">
        <f t="shared" si="107"/>
        <v>|</v>
      </c>
      <c r="D1723" s="10"/>
      <c r="E1723" s="10"/>
      <c r="F1723" s="36"/>
      <c r="G1723" s="10"/>
      <c r="H1723" s="10"/>
      <c r="I1723" s="36"/>
      <c r="J1723" s="10"/>
      <c r="K1723" s="10"/>
      <c r="L1723" s="10"/>
      <c r="M1723" s="11"/>
      <c r="N1723" s="10"/>
      <c r="O1723" s="11"/>
      <c r="P1723" s="9"/>
      <c r="Q1723" s="10"/>
      <c r="R1723" s="3"/>
      <c r="S1723" s="3"/>
      <c r="T1723" s="3"/>
      <c r="U1723" s="33"/>
      <c r="V1723" s="9"/>
      <c r="W1723" s="13"/>
      <c r="X1723" s="10"/>
      <c r="Y1723" s="4"/>
      <c r="Z1723" s="4"/>
      <c r="AA1723" s="4"/>
      <c r="AB1723" s="4"/>
      <c r="AC1723" s="3"/>
      <c r="AD1723" s="29"/>
    </row>
    <row r="1724" spans="1:30" ht="24.95" customHeight="1" x14ac:dyDescent="0.2">
      <c r="A1724" s="23" t="str">
        <f t="shared" si="105"/>
        <v>||||||</v>
      </c>
      <c r="B1724" s="23" t="str">
        <f t="shared" si="106"/>
        <v>||||</v>
      </c>
      <c r="C1724" s="28" t="str">
        <f t="shared" si="107"/>
        <v>|</v>
      </c>
      <c r="D1724" s="10"/>
      <c r="E1724" s="10"/>
      <c r="F1724" s="36"/>
      <c r="G1724" s="10"/>
      <c r="H1724" s="10"/>
      <c r="I1724" s="36"/>
      <c r="J1724" s="10"/>
      <c r="K1724" s="10"/>
      <c r="L1724" s="10"/>
      <c r="M1724" s="11"/>
      <c r="N1724" s="10"/>
      <c r="O1724" s="11"/>
      <c r="P1724" s="9"/>
      <c r="Q1724" s="10"/>
      <c r="R1724" s="3"/>
      <c r="S1724" s="3"/>
      <c r="T1724" s="3"/>
      <c r="U1724" s="33"/>
      <c r="V1724" s="9"/>
      <c r="W1724" s="13"/>
      <c r="X1724" s="10"/>
      <c r="Y1724" s="4"/>
      <c r="Z1724" s="4"/>
      <c r="AA1724" s="4"/>
      <c r="AB1724" s="4"/>
      <c r="AC1724" s="3"/>
      <c r="AD1724" s="29"/>
    </row>
    <row r="1725" spans="1:30" ht="24.95" customHeight="1" x14ac:dyDescent="0.2">
      <c r="A1725" s="23" t="str">
        <f t="shared" si="105"/>
        <v>||||||</v>
      </c>
      <c r="B1725" s="23" t="str">
        <f t="shared" si="106"/>
        <v>||||</v>
      </c>
      <c r="C1725" s="28" t="str">
        <f t="shared" si="107"/>
        <v>|</v>
      </c>
      <c r="D1725" s="10"/>
      <c r="E1725" s="10"/>
      <c r="F1725" s="36"/>
      <c r="G1725" s="10"/>
      <c r="H1725" s="10"/>
      <c r="I1725" s="36"/>
      <c r="J1725" s="10"/>
      <c r="K1725" s="10"/>
      <c r="L1725" s="10"/>
      <c r="M1725" s="11"/>
      <c r="N1725" s="10"/>
      <c r="O1725" s="11"/>
      <c r="P1725" s="9"/>
      <c r="Q1725" s="10"/>
      <c r="R1725" s="3"/>
      <c r="S1725" s="3"/>
      <c r="T1725" s="3"/>
      <c r="U1725" s="33"/>
      <c r="V1725" s="9"/>
      <c r="W1725" s="13"/>
      <c r="X1725" s="10"/>
      <c r="Y1725" s="4"/>
      <c r="Z1725" s="4"/>
      <c r="AA1725" s="4"/>
      <c r="AB1725" s="4"/>
      <c r="AC1725" s="3"/>
      <c r="AD1725" s="29"/>
    </row>
    <row r="1726" spans="1:30" ht="24.95" customHeight="1" x14ac:dyDescent="0.2">
      <c r="A1726" s="23" t="str">
        <f t="shared" si="105"/>
        <v>||||||</v>
      </c>
      <c r="B1726" s="23" t="str">
        <f t="shared" si="106"/>
        <v>||||</v>
      </c>
      <c r="C1726" s="28" t="str">
        <f t="shared" si="107"/>
        <v>|</v>
      </c>
      <c r="D1726" s="10"/>
      <c r="E1726" s="10"/>
      <c r="F1726" s="36"/>
      <c r="G1726" s="10"/>
      <c r="H1726" s="10"/>
      <c r="I1726" s="36"/>
      <c r="J1726" s="10"/>
      <c r="K1726" s="10"/>
      <c r="L1726" s="10"/>
      <c r="M1726" s="11"/>
      <c r="N1726" s="10"/>
      <c r="O1726" s="11"/>
      <c r="P1726" s="9"/>
      <c r="Q1726" s="10"/>
      <c r="R1726" s="3"/>
      <c r="S1726" s="3"/>
      <c r="T1726" s="3"/>
      <c r="U1726" s="33"/>
      <c r="V1726" s="9"/>
      <c r="W1726" s="13"/>
      <c r="X1726" s="10"/>
      <c r="Y1726" s="4"/>
      <c r="Z1726" s="4"/>
      <c r="AA1726" s="4"/>
      <c r="AB1726" s="4"/>
      <c r="AC1726" s="3"/>
      <c r="AD1726" s="29"/>
    </row>
    <row r="1727" spans="1:30" ht="24.95" customHeight="1" x14ac:dyDescent="0.2">
      <c r="A1727" s="23" t="str">
        <f t="shared" si="105"/>
        <v>||||||</v>
      </c>
      <c r="B1727" s="23" t="str">
        <f t="shared" si="106"/>
        <v>||||</v>
      </c>
      <c r="C1727" s="28" t="str">
        <f t="shared" si="107"/>
        <v>|</v>
      </c>
      <c r="D1727" s="10"/>
      <c r="E1727" s="10"/>
      <c r="F1727" s="36"/>
      <c r="G1727" s="10"/>
      <c r="H1727" s="10"/>
      <c r="I1727" s="36"/>
      <c r="J1727" s="10"/>
      <c r="K1727" s="10"/>
      <c r="L1727" s="10"/>
      <c r="M1727" s="11"/>
      <c r="N1727" s="10"/>
      <c r="O1727" s="11"/>
      <c r="P1727" s="9"/>
      <c r="Q1727" s="10"/>
      <c r="R1727" s="3"/>
      <c r="S1727" s="3"/>
      <c r="T1727" s="3"/>
      <c r="U1727" s="33"/>
      <c r="V1727" s="9"/>
      <c r="W1727" s="13"/>
      <c r="X1727" s="10"/>
      <c r="Y1727" s="4"/>
      <c r="Z1727" s="4"/>
      <c r="AA1727" s="4"/>
      <c r="AB1727" s="4"/>
      <c r="AC1727" s="3"/>
      <c r="AD1727" s="29"/>
    </row>
    <row r="1728" spans="1:30" ht="24.95" customHeight="1" x14ac:dyDescent="0.2">
      <c r="A1728" s="23" t="str">
        <f t="shared" si="105"/>
        <v>||||||</v>
      </c>
      <c r="B1728" s="23" t="str">
        <f t="shared" si="106"/>
        <v>||||</v>
      </c>
      <c r="C1728" s="28" t="str">
        <f t="shared" si="107"/>
        <v>|</v>
      </c>
      <c r="D1728" s="10"/>
      <c r="E1728" s="10"/>
      <c r="F1728" s="36"/>
      <c r="G1728" s="10"/>
      <c r="H1728" s="10"/>
      <c r="I1728" s="36"/>
      <c r="J1728" s="10"/>
      <c r="K1728" s="10"/>
      <c r="L1728" s="10"/>
      <c r="M1728" s="11"/>
      <c r="N1728" s="10"/>
      <c r="O1728" s="11"/>
      <c r="P1728" s="9"/>
      <c r="Q1728" s="10"/>
      <c r="R1728" s="3"/>
      <c r="S1728" s="3"/>
      <c r="T1728" s="3"/>
      <c r="U1728" s="33"/>
      <c r="V1728" s="9"/>
      <c r="W1728" s="13"/>
      <c r="X1728" s="10"/>
      <c r="Y1728" s="4"/>
      <c r="Z1728" s="4"/>
      <c r="AA1728" s="4"/>
      <c r="AB1728" s="4"/>
      <c r="AC1728" s="3"/>
      <c r="AD1728" s="29"/>
    </row>
    <row r="1729" spans="1:30" ht="24.95" customHeight="1" x14ac:dyDescent="0.2">
      <c r="A1729" s="23" t="str">
        <f t="shared" si="105"/>
        <v>||||||</v>
      </c>
      <c r="B1729" s="23" t="str">
        <f t="shared" si="106"/>
        <v>||||</v>
      </c>
      <c r="C1729" s="28" t="str">
        <f t="shared" si="107"/>
        <v>|</v>
      </c>
      <c r="D1729" s="10"/>
      <c r="E1729" s="10"/>
      <c r="F1729" s="36"/>
      <c r="G1729" s="10"/>
      <c r="H1729" s="10"/>
      <c r="I1729" s="36"/>
      <c r="J1729" s="10"/>
      <c r="K1729" s="10"/>
      <c r="L1729" s="10"/>
      <c r="M1729" s="11"/>
      <c r="N1729" s="10"/>
      <c r="O1729" s="11"/>
      <c r="P1729" s="9"/>
      <c r="Q1729" s="10"/>
      <c r="R1729" s="3"/>
      <c r="S1729" s="3"/>
      <c r="T1729" s="3"/>
      <c r="U1729" s="33"/>
      <c r="V1729" s="9"/>
      <c r="W1729" s="13"/>
      <c r="X1729" s="10"/>
      <c r="Y1729" s="4"/>
      <c r="Z1729" s="4"/>
      <c r="AA1729" s="4"/>
      <c r="AB1729" s="4"/>
      <c r="AC1729" s="3"/>
      <c r="AD1729" s="29"/>
    </row>
    <row r="1730" spans="1:30" ht="24.95" customHeight="1" x14ac:dyDescent="0.2">
      <c r="A1730" s="23" t="str">
        <f t="shared" si="105"/>
        <v>||||||</v>
      </c>
      <c r="B1730" s="23" t="str">
        <f t="shared" si="106"/>
        <v>||||</v>
      </c>
      <c r="C1730" s="28" t="str">
        <f t="shared" si="107"/>
        <v>|</v>
      </c>
      <c r="D1730" s="10"/>
      <c r="E1730" s="10"/>
      <c r="F1730" s="36"/>
      <c r="G1730" s="10"/>
      <c r="H1730" s="10"/>
      <c r="I1730" s="36"/>
      <c r="J1730" s="10"/>
      <c r="K1730" s="10"/>
      <c r="L1730" s="10"/>
      <c r="M1730" s="11"/>
      <c r="N1730" s="10"/>
      <c r="O1730" s="11"/>
      <c r="P1730" s="9"/>
      <c r="Q1730" s="10"/>
      <c r="R1730" s="3"/>
      <c r="S1730" s="3"/>
      <c r="T1730" s="3"/>
      <c r="U1730" s="33"/>
      <c r="V1730" s="9"/>
      <c r="W1730" s="13"/>
      <c r="X1730" s="10"/>
      <c r="Y1730" s="4"/>
      <c r="Z1730" s="4"/>
      <c r="AA1730" s="4"/>
      <c r="AB1730" s="4"/>
      <c r="AC1730" s="3"/>
      <c r="AD1730" s="29"/>
    </row>
    <row r="1731" spans="1:30" ht="24.95" customHeight="1" x14ac:dyDescent="0.2">
      <c r="A1731" s="23" t="str">
        <f t="shared" si="105"/>
        <v>||||||</v>
      </c>
      <c r="B1731" s="23" t="str">
        <f t="shared" si="106"/>
        <v>||||</v>
      </c>
      <c r="C1731" s="28" t="str">
        <f t="shared" si="107"/>
        <v>|</v>
      </c>
      <c r="D1731" s="10"/>
      <c r="E1731" s="10"/>
      <c r="F1731" s="36"/>
      <c r="G1731" s="10"/>
      <c r="H1731" s="10"/>
      <c r="I1731" s="36"/>
      <c r="J1731" s="10"/>
      <c r="K1731" s="10"/>
      <c r="L1731" s="10"/>
      <c r="M1731" s="11"/>
      <c r="N1731" s="10"/>
      <c r="O1731" s="11"/>
      <c r="P1731" s="9"/>
      <c r="Q1731" s="10"/>
      <c r="R1731" s="3"/>
      <c r="S1731" s="3"/>
      <c r="T1731" s="3"/>
      <c r="U1731" s="33"/>
      <c r="V1731" s="9"/>
      <c r="W1731" s="13"/>
      <c r="X1731" s="10"/>
      <c r="Y1731" s="4"/>
      <c r="Z1731" s="4"/>
      <c r="AA1731" s="4"/>
      <c r="AB1731" s="4"/>
      <c r="AC1731" s="3"/>
      <c r="AD1731" s="29"/>
    </row>
    <row r="1732" spans="1:30" ht="24.95" customHeight="1" x14ac:dyDescent="0.2">
      <c r="A1732" s="23" t="str">
        <f t="shared" si="105"/>
        <v>||||||</v>
      </c>
      <c r="B1732" s="23" t="str">
        <f t="shared" si="106"/>
        <v>||||</v>
      </c>
      <c r="C1732" s="28" t="str">
        <f t="shared" si="107"/>
        <v>|</v>
      </c>
      <c r="D1732" s="10"/>
      <c r="E1732" s="10"/>
      <c r="F1732" s="36"/>
      <c r="G1732" s="10"/>
      <c r="H1732" s="10"/>
      <c r="I1732" s="36"/>
      <c r="J1732" s="10"/>
      <c r="K1732" s="10"/>
      <c r="L1732" s="10"/>
      <c r="M1732" s="11"/>
      <c r="N1732" s="10"/>
      <c r="O1732" s="11"/>
      <c r="P1732" s="9"/>
      <c r="Q1732" s="10"/>
      <c r="R1732" s="3"/>
      <c r="S1732" s="3"/>
      <c r="T1732" s="3"/>
      <c r="U1732" s="33"/>
      <c r="V1732" s="9"/>
      <c r="W1732" s="13"/>
      <c r="X1732" s="10"/>
      <c r="Y1732" s="4"/>
      <c r="Z1732" s="4"/>
      <c r="AA1732" s="4"/>
      <c r="AB1732" s="4"/>
      <c r="AC1732" s="3"/>
      <c r="AD1732" s="29"/>
    </row>
    <row r="1733" spans="1:30" ht="24.95" customHeight="1" x14ac:dyDescent="0.2">
      <c r="A1733" s="23" t="str">
        <f t="shared" si="105"/>
        <v>||||||</v>
      </c>
      <c r="B1733" s="23" t="str">
        <f t="shared" si="106"/>
        <v>||||</v>
      </c>
      <c r="C1733" s="28" t="str">
        <f t="shared" si="107"/>
        <v>|</v>
      </c>
      <c r="D1733" s="10"/>
      <c r="E1733" s="10"/>
      <c r="F1733" s="36"/>
      <c r="G1733" s="10"/>
      <c r="H1733" s="10"/>
      <c r="I1733" s="36"/>
      <c r="J1733" s="10"/>
      <c r="K1733" s="10"/>
      <c r="L1733" s="10"/>
      <c r="M1733" s="11"/>
      <c r="N1733" s="10"/>
      <c r="O1733" s="11"/>
      <c r="P1733" s="9"/>
      <c r="Q1733" s="10"/>
      <c r="R1733" s="3"/>
      <c r="S1733" s="3"/>
      <c r="T1733" s="3"/>
      <c r="U1733" s="33"/>
      <c r="V1733" s="9"/>
      <c r="W1733" s="13"/>
      <c r="X1733" s="10"/>
      <c r="Y1733" s="4"/>
      <c r="Z1733" s="4"/>
      <c r="AA1733" s="4"/>
      <c r="AB1733" s="4"/>
      <c r="AC1733" s="3"/>
      <c r="AD1733" s="29"/>
    </row>
    <row r="1734" spans="1:30" ht="24.95" customHeight="1" x14ac:dyDescent="0.2">
      <c r="A1734" s="23" t="str">
        <f t="shared" si="105"/>
        <v>||||||</v>
      </c>
      <c r="B1734" s="23" t="str">
        <f t="shared" si="106"/>
        <v>||||</v>
      </c>
      <c r="C1734" s="28" t="str">
        <f t="shared" si="107"/>
        <v>|</v>
      </c>
      <c r="D1734" s="10"/>
      <c r="E1734" s="10"/>
      <c r="F1734" s="36"/>
      <c r="G1734" s="10"/>
      <c r="H1734" s="10"/>
      <c r="I1734" s="36"/>
      <c r="J1734" s="10"/>
      <c r="K1734" s="10"/>
      <c r="L1734" s="10"/>
      <c r="M1734" s="11"/>
      <c r="N1734" s="10"/>
      <c r="O1734" s="11"/>
      <c r="P1734" s="9"/>
      <c r="Q1734" s="10"/>
      <c r="R1734" s="3"/>
      <c r="S1734" s="3"/>
      <c r="T1734" s="3"/>
      <c r="U1734" s="33"/>
      <c r="V1734" s="9"/>
      <c r="W1734" s="13"/>
      <c r="X1734" s="10"/>
      <c r="Y1734" s="4"/>
      <c r="Z1734" s="4"/>
      <c r="AA1734" s="4"/>
      <c r="AB1734" s="4"/>
      <c r="AC1734" s="3"/>
      <c r="AD1734" s="29"/>
    </row>
    <row r="1735" spans="1:30" ht="24.95" customHeight="1" x14ac:dyDescent="0.2">
      <c r="A1735" s="23" t="str">
        <f t="shared" si="105"/>
        <v>||||||</v>
      </c>
      <c r="B1735" s="23" t="str">
        <f t="shared" si="106"/>
        <v>||||</v>
      </c>
      <c r="C1735" s="28" t="str">
        <f t="shared" si="107"/>
        <v>|</v>
      </c>
      <c r="D1735" s="10"/>
      <c r="E1735" s="10"/>
      <c r="F1735" s="36"/>
      <c r="G1735" s="10"/>
      <c r="H1735" s="10"/>
      <c r="I1735" s="36"/>
      <c r="J1735" s="10"/>
      <c r="K1735" s="10"/>
      <c r="L1735" s="10"/>
      <c r="M1735" s="11"/>
      <c r="N1735" s="10"/>
      <c r="O1735" s="11"/>
      <c r="P1735" s="9"/>
      <c r="Q1735" s="10"/>
      <c r="R1735" s="3"/>
      <c r="S1735" s="3"/>
      <c r="T1735" s="3"/>
      <c r="U1735" s="33"/>
      <c r="V1735" s="9"/>
      <c r="W1735" s="13"/>
      <c r="X1735" s="10"/>
      <c r="Y1735" s="4"/>
      <c r="Z1735" s="4"/>
      <c r="AA1735" s="4"/>
      <c r="AB1735" s="4"/>
      <c r="AC1735" s="3"/>
      <c r="AD1735" s="29"/>
    </row>
    <row r="1736" spans="1:30" ht="24.95" customHeight="1" x14ac:dyDescent="0.2">
      <c r="A1736" s="23" t="str">
        <f t="shared" si="105"/>
        <v>||||||</v>
      </c>
      <c r="B1736" s="23" t="str">
        <f t="shared" si="106"/>
        <v>||||</v>
      </c>
      <c r="C1736" s="28" t="str">
        <f t="shared" si="107"/>
        <v>|</v>
      </c>
      <c r="D1736" s="10"/>
      <c r="E1736" s="10"/>
      <c r="F1736" s="36"/>
      <c r="G1736" s="10"/>
      <c r="H1736" s="10"/>
      <c r="I1736" s="36"/>
      <c r="J1736" s="10"/>
      <c r="K1736" s="10"/>
      <c r="L1736" s="10"/>
      <c r="M1736" s="11"/>
      <c r="N1736" s="10"/>
      <c r="O1736" s="11"/>
      <c r="P1736" s="9"/>
      <c r="Q1736" s="10"/>
      <c r="R1736" s="3"/>
      <c r="S1736" s="3"/>
      <c r="T1736" s="3"/>
      <c r="U1736" s="33"/>
      <c r="V1736" s="9"/>
      <c r="W1736" s="13"/>
      <c r="X1736" s="10"/>
      <c r="Y1736" s="4"/>
      <c r="Z1736" s="4"/>
      <c r="AA1736" s="4"/>
      <c r="AB1736" s="4"/>
      <c r="AC1736" s="3"/>
      <c r="AD1736" s="29"/>
    </row>
    <row r="1737" spans="1:30" ht="24.95" customHeight="1" x14ac:dyDescent="0.2">
      <c r="A1737" s="23" t="str">
        <f t="shared" si="105"/>
        <v>||||||</v>
      </c>
      <c r="B1737" s="23" t="str">
        <f t="shared" si="106"/>
        <v>||||</v>
      </c>
      <c r="C1737" s="28" t="str">
        <f t="shared" si="107"/>
        <v>|</v>
      </c>
      <c r="D1737" s="10"/>
      <c r="E1737" s="10"/>
      <c r="F1737" s="36"/>
      <c r="G1737" s="10"/>
      <c r="H1737" s="10"/>
      <c r="I1737" s="36"/>
      <c r="J1737" s="10"/>
      <c r="K1737" s="10"/>
      <c r="L1737" s="10"/>
      <c r="M1737" s="11"/>
      <c r="N1737" s="10"/>
      <c r="O1737" s="11"/>
      <c r="P1737" s="9"/>
      <c r="Q1737" s="10"/>
      <c r="R1737" s="3"/>
      <c r="S1737" s="3"/>
      <c r="T1737" s="3"/>
      <c r="U1737" s="33"/>
      <c r="V1737" s="9"/>
      <c r="W1737" s="13"/>
      <c r="X1737" s="10"/>
      <c r="Y1737" s="4"/>
      <c r="Z1737" s="4"/>
      <c r="AA1737" s="4"/>
      <c r="AB1737" s="4"/>
      <c r="AC1737" s="3"/>
      <c r="AD1737" s="29"/>
    </row>
    <row r="1738" spans="1:30" ht="24.95" customHeight="1" x14ac:dyDescent="0.2">
      <c r="A1738" s="23" t="str">
        <f t="shared" si="105"/>
        <v>||||||</v>
      </c>
      <c r="B1738" s="23" t="str">
        <f t="shared" si="106"/>
        <v>||||</v>
      </c>
      <c r="C1738" s="28" t="str">
        <f t="shared" si="107"/>
        <v>|</v>
      </c>
      <c r="D1738" s="10"/>
      <c r="E1738" s="10"/>
      <c r="F1738" s="36"/>
      <c r="G1738" s="10"/>
      <c r="H1738" s="10"/>
      <c r="I1738" s="36"/>
      <c r="J1738" s="10"/>
      <c r="K1738" s="10"/>
      <c r="L1738" s="10"/>
      <c r="M1738" s="11"/>
      <c r="N1738" s="10"/>
      <c r="O1738" s="11"/>
      <c r="P1738" s="9"/>
      <c r="Q1738" s="10"/>
      <c r="R1738" s="3"/>
      <c r="S1738" s="3"/>
      <c r="T1738" s="3"/>
      <c r="U1738" s="33"/>
      <c r="V1738" s="9"/>
      <c r="W1738" s="13"/>
      <c r="X1738" s="10"/>
      <c r="Y1738" s="4"/>
      <c r="Z1738" s="4"/>
      <c r="AA1738" s="4"/>
      <c r="AB1738" s="4"/>
      <c r="AC1738" s="3"/>
      <c r="AD1738" s="29"/>
    </row>
    <row r="1739" spans="1:30" ht="24.95" customHeight="1" x14ac:dyDescent="0.2">
      <c r="A1739" s="23" t="str">
        <f t="shared" si="105"/>
        <v>||||||</v>
      </c>
      <c r="B1739" s="23" t="str">
        <f t="shared" si="106"/>
        <v>||||</v>
      </c>
      <c r="C1739" s="28" t="str">
        <f t="shared" si="107"/>
        <v>|</v>
      </c>
      <c r="D1739" s="10"/>
      <c r="E1739" s="10"/>
      <c r="F1739" s="36"/>
      <c r="G1739" s="10"/>
      <c r="H1739" s="10"/>
      <c r="I1739" s="36"/>
      <c r="J1739" s="10"/>
      <c r="K1739" s="10"/>
      <c r="L1739" s="10"/>
      <c r="M1739" s="11"/>
      <c r="N1739" s="10"/>
      <c r="O1739" s="11"/>
      <c r="P1739" s="9"/>
      <c r="Q1739" s="10"/>
      <c r="R1739" s="3"/>
      <c r="S1739" s="3"/>
      <c r="T1739" s="3"/>
      <c r="U1739" s="33"/>
      <c r="V1739" s="9"/>
      <c r="W1739" s="13"/>
      <c r="X1739" s="10"/>
      <c r="Y1739" s="4"/>
      <c r="Z1739" s="4"/>
      <c r="AA1739" s="4"/>
      <c r="AB1739" s="4"/>
      <c r="AC1739" s="3"/>
      <c r="AD1739" s="29"/>
    </row>
    <row r="1740" spans="1:30" ht="24.95" customHeight="1" x14ac:dyDescent="0.2">
      <c r="A1740" s="23" t="str">
        <f t="shared" si="105"/>
        <v>||||||</v>
      </c>
      <c r="B1740" s="23" t="str">
        <f t="shared" si="106"/>
        <v>||||</v>
      </c>
      <c r="C1740" s="28" t="str">
        <f t="shared" si="107"/>
        <v>|</v>
      </c>
      <c r="D1740" s="10"/>
      <c r="E1740" s="10"/>
      <c r="F1740" s="36"/>
      <c r="G1740" s="10"/>
      <c r="H1740" s="10"/>
      <c r="I1740" s="36"/>
      <c r="J1740" s="10"/>
      <c r="K1740" s="10"/>
      <c r="L1740" s="10"/>
      <c r="M1740" s="11"/>
      <c r="N1740" s="10"/>
      <c r="O1740" s="11"/>
      <c r="P1740" s="9"/>
      <c r="Q1740" s="10"/>
      <c r="R1740" s="3"/>
      <c r="S1740" s="3"/>
      <c r="T1740" s="3"/>
      <c r="U1740" s="33"/>
      <c r="V1740" s="9"/>
      <c r="W1740" s="13"/>
      <c r="X1740" s="10"/>
      <c r="Y1740" s="4"/>
      <c r="Z1740" s="4"/>
      <c r="AA1740" s="4"/>
      <c r="AB1740" s="4"/>
      <c r="AC1740" s="3"/>
      <c r="AD1740" s="29"/>
    </row>
    <row r="1741" spans="1:30" ht="24.95" customHeight="1" x14ac:dyDescent="0.2">
      <c r="A1741" s="23" t="str">
        <f t="shared" si="105"/>
        <v>||||||</v>
      </c>
      <c r="B1741" s="23" t="str">
        <f t="shared" si="106"/>
        <v>||||</v>
      </c>
      <c r="C1741" s="28" t="str">
        <f t="shared" si="107"/>
        <v>|</v>
      </c>
      <c r="D1741" s="10"/>
      <c r="E1741" s="10"/>
      <c r="F1741" s="36"/>
      <c r="G1741" s="10"/>
      <c r="H1741" s="10"/>
      <c r="I1741" s="36"/>
      <c r="J1741" s="10"/>
      <c r="K1741" s="10"/>
      <c r="L1741" s="10"/>
      <c r="M1741" s="11"/>
      <c r="N1741" s="10"/>
      <c r="O1741" s="11"/>
      <c r="P1741" s="9"/>
      <c r="Q1741" s="10"/>
      <c r="R1741" s="3"/>
      <c r="S1741" s="3"/>
      <c r="T1741" s="3"/>
      <c r="U1741" s="33"/>
      <c r="V1741" s="9"/>
      <c r="W1741" s="13"/>
      <c r="X1741" s="10"/>
      <c r="Y1741" s="4"/>
      <c r="Z1741" s="4"/>
      <c r="AA1741" s="4"/>
      <c r="AB1741" s="4"/>
      <c r="AC1741" s="3"/>
      <c r="AD1741" s="29"/>
    </row>
    <row r="1742" spans="1:30" ht="24.95" customHeight="1" x14ac:dyDescent="0.2">
      <c r="A1742" s="23" t="str">
        <f t="shared" si="105"/>
        <v>||||||</v>
      </c>
      <c r="B1742" s="23" t="str">
        <f t="shared" si="106"/>
        <v>||||</v>
      </c>
      <c r="C1742" s="28" t="str">
        <f t="shared" si="107"/>
        <v>|</v>
      </c>
      <c r="D1742" s="10"/>
      <c r="E1742" s="10"/>
      <c r="F1742" s="36"/>
      <c r="G1742" s="10"/>
      <c r="H1742" s="10"/>
      <c r="I1742" s="36"/>
      <c r="J1742" s="10"/>
      <c r="K1742" s="10"/>
      <c r="L1742" s="10"/>
      <c r="M1742" s="11"/>
      <c r="N1742" s="10"/>
      <c r="O1742" s="11"/>
      <c r="P1742" s="9"/>
      <c r="Q1742" s="10"/>
      <c r="R1742" s="3"/>
      <c r="S1742" s="3"/>
      <c r="T1742" s="3"/>
      <c r="U1742" s="33"/>
      <c r="V1742" s="9"/>
      <c r="W1742" s="13"/>
      <c r="X1742" s="10"/>
      <c r="Y1742" s="4"/>
      <c r="Z1742" s="4"/>
      <c r="AA1742" s="4"/>
      <c r="AB1742" s="4"/>
      <c r="AC1742" s="3"/>
      <c r="AD1742" s="29"/>
    </row>
    <row r="1743" spans="1:30" ht="24.95" customHeight="1" x14ac:dyDescent="0.2">
      <c r="A1743" s="23" t="str">
        <f t="shared" si="105"/>
        <v>||||||</v>
      </c>
      <c r="B1743" s="23" t="str">
        <f t="shared" si="106"/>
        <v>||||</v>
      </c>
      <c r="C1743" s="28" t="str">
        <f t="shared" si="107"/>
        <v>|</v>
      </c>
      <c r="D1743" s="10"/>
      <c r="E1743" s="10"/>
      <c r="F1743" s="36"/>
      <c r="G1743" s="10"/>
      <c r="H1743" s="10"/>
      <c r="I1743" s="36"/>
      <c r="J1743" s="10"/>
      <c r="K1743" s="10"/>
      <c r="L1743" s="10"/>
      <c r="M1743" s="11"/>
      <c r="N1743" s="10"/>
      <c r="O1743" s="11"/>
      <c r="P1743" s="9"/>
      <c r="Q1743" s="10"/>
      <c r="R1743" s="3"/>
      <c r="S1743" s="3"/>
      <c r="T1743" s="3"/>
      <c r="U1743" s="33"/>
      <c r="V1743" s="9"/>
      <c r="W1743" s="13"/>
      <c r="X1743" s="10"/>
      <c r="Y1743" s="4"/>
      <c r="Z1743" s="4"/>
      <c r="AA1743" s="4"/>
      <c r="AB1743" s="4"/>
      <c r="AC1743" s="3"/>
      <c r="AD1743" s="29"/>
    </row>
    <row r="1744" spans="1:30" ht="24.95" customHeight="1" x14ac:dyDescent="0.2">
      <c r="A1744" s="23" t="str">
        <f t="shared" si="105"/>
        <v>||||||</v>
      </c>
      <c r="B1744" s="23" t="str">
        <f t="shared" si="106"/>
        <v>||||</v>
      </c>
      <c r="C1744" s="28" t="str">
        <f t="shared" si="107"/>
        <v>|</v>
      </c>
      <c r="D1744" s="10"/>
      <c r="E1744" s="10"/>
      <c r="F1744" s="36"/>
      <c r="G1744" s="10"/>
      <c r="H1744" s="10"/>
      <c r="I1744" s="36"/>
      <c r="J1744" s="10"/>
      <c r="K1744" s="10"/>
      <c r="L1744" s="10"/>
      <c r="M1744" s="11"/>
      <c r="N1744" s="10"/>
      <c r="O1744" s="11"/>
      <c r="P1744" s="9"/>
      <c r="Q1744" s="10"/>
      <c r="R1744" s="3"/>
      <c r="S1744" s="3"/>
      <c r="T1744" s="3"/>
      <c r="U1744" s="33"/>
      <c r="V1744" s="9"/>
      <c r="W1744" s="13"/>
      <c r="X1744" s="10"/>
      <c r="Y1744" s="4"/>
      <c r="Z1744" s="4"/>
      <c r="AA1744" s="4"/>
      <c r="AB1744" s="4"/>
      <c r="AC1744" s="3"/>
      <c r="AD1744" s="29"/>
    </row>
    <row r="1745" spans="1:30" ht="24.95" customHeight="1" x14ac:dyDescent="0.2">
      <c r="A1745" s="23" t="str">
        <f t="shared" si="105"/>
        <v>||||||</v>
      </c>
      <c r="B1745" s="23" t="str">
        <f t="shared" si="106"/>
        <v>||||</v>
      </c>
      <c r="C1745" s="28" t="str">
        <f t="shared" si="107"/>
        <v>|</v>
      </c>
      <c r="D1745" s="10"/>
      <c r="E1745" s="10"/>
      <c r="F1745" s="36"/>
      <c r="G1745" s="10"/>
      <c r="H1745" s="10"/>
      <c r="I1745" s="36"/>
      <c r="J1745" s="10"/>
      <c r="K1745" s="10"/>
      <c r="L1745" s="10"/>
      <c r="M1745" s="11"/>
      <c r="N1745" s="10"/>
      <c r="O1745" s="11"/>
      <c r="P1745" s="9"/>
      <c r="Q1745" s="10"/>
      <c r="R1745" s="3"/>
      <c r="S1745" s="3"/>
      <c r="T1745" s="3"/>
      <c r="U1745" s="33"/>
      <c r="V1745" s="9"/>
      <c r="W1745" s="13"/>
      <c r="X1745" s="10"/>
      <c r="Y1745" s="4"/>
      <c r="Z1745" s="4"/>
      <c r="AA1745" s="4"/>
      <c r="AB1745" s="4"/>
      <c r="AC1745" s="3"/>
      <c r="AD1745" s="29"/>
    </row>
    <row r="1746" spans="1:30" ht="24.95" customHeight="1" x14ac:dyDescent="0.2">
      <c r="A1746" s="23" t="str">
        <f t="shared" si="105"/>
        <v>||||||</v>
      </c>
      <c r="B1746" s="23" t="str">
        <f t="shared" si="106"/>
        <v>||||</v>
      </c>
      <c r="C1746" s="28" t="str">
        <f t="shared" si="107"/>
        <v>|</v>
      </c>
      <c r="D1746" s="10"/>
      <c r="E1746" s="10"/>
      <c r="F1746" s="36"/>
      <c r="G1746" s="10"/>
      <c r="H1746" s="10"/>
      <c r="I1746" s="36"/>
      <c r="J1746" s="10"/>
      <c r="K1746" s="10"/>
      <c r="L1746" s="10"/>
      <c r="M1746" s="11"/>
      <c r="N1746" s="10"/>
      <c r="O1746" s="11"/>
      <c r="P1746" s="9"/>
      <c r="Q1746" s="10"/>
      <c r="R1746" s="3"/>
      <c r="S1746" s="3"/>
      <c r="T1746" s="3"/>
      <c r="U1746" s="33"/>
      <c r="V1746" s="9"/>
      <c r="W1746" s="13"/>
      <c r="X1746" s="10"/>
      <c r="Y1746" s="4"/>
      <c r="Z1746" s="4"/>
      <c r="AA1746" s="4"/>
      <c r="AB1746" s="4"/>
      <c r="AC1746" s="3"/>
      <c r="AD1746" s="29"/>
    </row>
    <row r="1747" spans="1:30" ht="24.95" customHeight="1" x14ac:dyDescent="0.2">
      <c r="A1747" s="23" t="str">
        <f t="shared" si="105"/>
        <v>||||||</v>
      </c>
      <c r="B1747" s="23" t="str">
        <f t="shared" si="106"/>
        <v>||||</v>
      </c>
      <c r="C1747" s="28" t="str">
        <f t="shared" si="107"/>
        <v>|</v>
      </c>
      <c r="D1747" s="10"/>
      <c r="E1747" s="10"/>
      <c r="F1747" s="36"/>
      <c r="G1747" s="10"/>
      <c r="H1747" s="10"/>
      <c r="I1747" s="36"/>
      <c r="J1747" s="10"/>
      <c r="K1747" s="10"/>
      <c r="L1747" s="10"/>
      <c r="M1747" s="11"/>
      <c r="N1747" s="10"/>
      <c r="O1747" s="11"/>
      <c r="P1747" s="9"/>
      <c r="Q1747" s="10"/>
      <c r="R1747" s="3"/>
      <c r="S1747" s="3"/>
      <c r="T1747" s="3"/>
      <c r="U1747" s="33"/>
      <c r="V1747" s="9"/>
      <c r="W1747" s="13"/>
      <c r="X1747" s="10"/>
      <c r="Y1747" s="4"/>
      <c r="Z1747" s="4"/>
      <c r="AA1747" s="4"/>
      <c r="AB1747" s="4"/>
      <c r="AC1747" s="3"/>
      <c r="AD1747" s="29"/>
    </row>
    <row r="1748" spans="1:30" ht="24.95" customHeight="1" x14ac:dyDescent="0.2">
      <c r="A1748" s="23" t="str">
        <f t="shared" si="105"/>
        <v>||||||</v>
      </c>
      <c r="B1748" s="23" t="str">
        <f t="shared" si="106"/>
        <v>||||</v>
      </c>
      <c r="C1748" s="28" t="str">
        <f t="shared" si="107"/>
        <v>|</v>
      </c>
      <c r="D1748" s="10"/>
      <c r="E1748" s="10"/>
      <c r="F1748" s="36"/>
      <c r="G1748" s="10"/>
      <c r="H1748" s="10"/>
      <c r="I1748" s="36"/>
      <c r="J1748" s="10"/>
      <c r="K1748" s="10"/>
      <c r="L1748" s="10"/>
      <c r="M1748" s="11"/>
      <c r="N1748" s="10"/>
      <c r="O1748" s="11"/>
      <c r="P1748" s="9"/>
      <c r="Q1748" s="10"/>
      <c r="R1748" s="3"/>
      <c r="S1748" s="3"/>
      <c r="T1748" s="3"/>
      <c r="U1748" s="33"/>
      <c r="V1748" s="9"/>
      <c r="W1748" s="13"/>
      <c r="X1748" s="10"/>
      <c r="Y1748" s="4"/>
      <c r="Z1748" s="4"/>
      <c r="AA1748" s="4"/>
      <c r="AB1748" s="4"/>
      <c r="AC1748" s="3"/>
      <c r="AD1748" s="29"/>
    </row>
    <row r="1749" spans="1:30" ht="24.95" customHeight="1" x14ac:dyDescent="0.2">
      <c r="A1749" s="23" t="str">
        <f t="shared" si="105"/>
        <v>||||||</v>
      </c>
      <c r="B1749" s="23" t="str">
        <f t="shared" si="106"/>
        <v>||||</v>
      </c>
      <c r="C1749" s="28" t="str">
        <f t="shared" si="107"/>
        <v>|</v>
      </c>
      <c r="D1749" s="10"/>
      <c r="E1749" s="10"/>
      <c r="F1749" s="36"/>
      <c r="G1749" s="10"/>
      <c r="H1749" s="10"/>
      <c r="I1749" s="36"/>
      <c r="J1749" s="10"/>
      <c r="K1749" s="10"/>
      <c r="L1749" s="10"/>
      <c r="M1749" s="11"/>
      <c r="N1749" s="10"/>
      <c r="O1749" s="11"/>
      <c r="P1749" s="9"/>
      <c r="Q1749" s="10"/>
      <c r="R1749" s="3"/>
      <c r="S1749" s="3"/>
      <c r="T1749" s="3"/>
      <c r="U1749" s="33"/>
      <c r="V1749" s="9"/>
      <c r="W1749" s="13"/>
      <c r="X1749" s="10"/>
      <c r="Y1749" s="4"/>
      <c r="Z1749" s="4"/>
      <c r="AA1749" s="4"/>
      <c r="AB1749" s="4"/>
      <c r="AC1749" s="3"/>
      <c r="AD1749" s="29"/>
    </row>
    <row r="1750" spans="1:30" ht="24.95" customHeight="1" x14ac:dyDescent="0.2">
      <c r="A1750" s="23" t="str">
        <f t="shared" si="105"/>
        <v>||||||</v>
      </c>
      <c r="B1750" s="23" t="str">
        <f t="shared" si="106"/>
        <v>||||</v>
      </c>
      <c r="C1750" s="28" t="str">
        <f t="shared" si="107"/>
        <v>|</v>
      </c>
      <c r="D1750" s="10"/>
      <c r="E1750" s="10"/>
      <c r="F1750" s="36"/>
      <c r="G1750" s="10"/>
      <c r="H1750" s="10"/>
      <c r="I1750" s="36"/>
      <c r="J1750" s="10"/>
      <c r="K1750" s="10"/>
      <c r="L1750" s="10"/>
      <c r="M1750" s="11"/>
      <c r="N1750" s="10"/>
      <c r="O1750" s="11"/>
      <c r="P1750" s="9"/>
      <c r="Q1750" s="10"/>
      <c r="R1750" s="3"/>
      <c r="S1750" s="3"/>
      <c r="T1750" s="3"/>
      <c r="U1750" s="33"/>
      <c r="V1750" s="9"/>
      <c r="W1750" s="13"/>
      <c r="X1750" s="10"/>
      <c r="Y1750" s="4"/>
      <c r="Z1750" s="4"/>
      <c r="AA1750" s="4"/>
      <c r="AB1750" s="4"/>
      <c r="AC1750" s="3"/>
      <c r="AD1750" s="29"/>
    </row>
    <row r="1751" spans="1:30" ht="24.95" customHeight="1" x14ac:dyDescent="0.2">
      <c r="A1751" s="23" t="str">
        <f t="shared" si="105"/>
        <v>||||||</v>
      </c>
      <c r="B1751" s="23" t="str">
        <f t="shared" si="106"/>
        <v>||||</v>
      </c>
      <c r="C1751" s="28" t="str">
        <f t="shared" si="107"/>
        <v>|</v>
      </c>
      <c r="D1751" s="10"/>
      <c r="E1751" s="10"/>
      <c r="F1751" s="36"/>
      <c r="G1751" s="10"/>
      <c r="H1751" s="10"/>
      <c r="I1751" s="36"/>
      <c r="J1751" s="10"/>
      <c r="K1751" s="10"/>
      <c r="L1751" s="10"/>
      <c r="M1751" s="11"/>
      <c r="N1751" s="10"/>
      <c r="O1751" s="11"/>
      <c r="P1751" s="9"/>
      <c r="Q1751" s="10"/>
      <c r="R1751" s="3"/>
      <c r="S1751" s="3"/>
      <c r="T1751" s="3"/>
      <c r="U1751" s="33"/>
      <c r="V1751" s="9"/>
      <c r="W1751" s="13"/>
      <c r="X1751" s="10"/>
      <c r="Y1751" s="4"/>
      <c r="Z1751" s="4"/>
      <c r="AA1751" s="4"/>
      <c r="AB1751" s="4"/>
      <c r="AC1751" s="3"/>
      <c r="AD1751" s="29"/>
    </row>
    <row r="1752" spans="1:30" ht="24.95" customHeight="1" x14ac:dyDescent="0.2">
      <c r="A1752" s="23" t="str">
        <f t="shared" si="105"/>
        <v>||||||</v>
      </c>
      <c r="B1752" s="23" t="str">
        <f t="shared" si="106"/>
        <v>||||</v>
      </c>
      <c r="C1752" s="28" t="str">
        <f t="shared" si="107"/>
        <v>|</v>
      </c>
      <c r="D1752" s="10"/>
      <c r="E1752" s="10"/>
      <c r="F1752" s="36"/>
      <c r="G1752" s="10"/>
      <c r="H1752" s="10"/>
      <c r="I1752" s="36"/>
      <c r="J1752" s="10"/>
      <c r="K1752" s="10"/>
      <c r="L1752" s="10"/>
      <c r="M1752" s="11"/>
      <c r="N1752" s="10"/>
      <c r="O1752" s="11"/>
      <c r="P1752" s="9"/>
      <c r="Q1752" s="10"/>
      <c r="R1752" s="3"/>
      <c r="S1752" s="3"/>
      <c r="T1752" s="3"/>
      <c r="U1752" s="33"/>
      <c r="V1752" s="9"/>
      <c r="W1752" s="13"/>
      <c r="X1752" s="10"/>
      <c r="Y1752" s="4"/>
      <c r="Z1752" s="4"/>
      <c r="AA1752" s="4"/>
      <c r="AB1752" s="4"/>
      <c r="AC1752" s="3"/>
      <c r="AD1752" s="29"/>
    </row>
    <row r="1753" spans="1:30" ht="24.95" customHeight="1" x14ac:dyDescent="0.2">
      <c r="A1753" s="23" t="str">
        <f t="shared" si="105"/>
        <v>||||||</v>
      </c>
      <c r="B1753" s="23" t="str">
        <f t="shared" si="106"/>
        <v>||||</v>
      </c>
      <c r="C1753" s="28" t="str">
        <f t="shared" si="107"/>
        <v>|</v>
      </c>
      <c r="D1753" s="10"/>
      <c r="E1753" s="10"/>
      <c r="F1753" s="36"/>
      <c r="G1753" s="10"/>
      <c r="H1753" s="10"/>
      <c r="I1753" s="36"/>
      <c r="J1753" s="10"/>
      <c r="K1753" s="10"/>
      <c r="L1753" s="10"/>
      <c r="M1753" s="11"/>
      <c r="N1753" s="10"/>
      <c r="O1753" s="11"/>
      <c r="P1753" s="9"/>
      <c r="Q1753" s="10"/>
      <c r="R1753" s="3"/>
      <c r="S1753" s="3"/>
      <c r="T1753" s="3"/>
      <c r="U1753" s="33"/>
      <c r="V1753" s="9"/>
      <c r="W1753" s="13"/>
      <c r="X1753" s="10"/>
      <c r="Y1753" s="4"/>
      <c r="Z1753" s="4"/>
      <c r="AA1753" s="4"/>
      <c r="AB1753" s="4"/>
      <c r="AC1753" s="3"/>
      <c r="AD1753" s="29"/>
    </row>
    <row r="1754" spans="1:30" ht="24.95" customHeight="1" x14ac:dyDescent="0.2">
      <c r="A1754" s="23" t="str">
        <f t="shared" si="105"/>
        <v>||||||</v>
      </c>
      <c r="B1754" s="23" t="str">
        <f t="shared" si="106"/>
        <v>||||</v>
      </c>
      <c r="C1754" s="28" t="str">
        <f t="shared" si="107"/>
        <v>|</v>
      </c>
      <c r="D1754" s="10"/>
      <c r="E1754" s="10"/>
      <c r="F1754" s="36"/>
      <c r="G1754" s="10"/>
      <c r="H1754" s="10"/>
      <c r="I1754" s="36"/>
      <c r="J1754" s="10"/>
      <c r="K1754" s="10"/>
      <c r="L1754" s="10"/>
      <c r="M1754" s="11"/>
      <c r="N1754" s="10"/>
      <c r="O1754" s="11"/>
      <c r="P1754" s="9"/>
      <c r="Q1754" s="10"/>
      <c r="R1754" s="3"/>
      <c r="S1754" s="3"/>
      <c r="T1754" s="3"/>
      <c r="U1754" s="33"/>
      <c r="V1754" s="9"/>
      <c r="W1754" s="13"/>
      <c r="X1754" s="10"/>
      <c r="Y1754" s="4"/>
      <c r="Z1754" s="4"/>
      <c r="AA1754" s="4"/>
      <c r="AB1754" s="4"/>
      <c r="AC1754" s="3"/>
      <c r="AD1754" s="29"/>
    </row>
    <row r="1755" spans="1:30" ht="24.95" customHeight="1" x14ac:dyDescent="0.2">
      <c r="A1755" s="23" t="str">
        <f t="shared" si="105"/>
        <v>||||||</v>
      </c>
      <c r="B1755" s="23" t="str">
        <f t="shared" si="106"/>
        <v>||||</v>
      </c>
      <c r="C1755" s="28" t="str">
        <f t="shared" si="107"/>
        <v>|</v>
      </c>
      <c r="D1755" s="10"/>
      <c r="E1755" s="10"/>
      <c r="F1755" s="36"/>
      <c r="G1755" s="10"/>
      <c r="H1755" s="10"/>
      <c r="I1755" s="36"/>
      <c r="J1755" s="10"/>
      <c r="K1755" s="10"/>
      <c r="L1755" s="10"/>
      <c r="M1755" s="11"/>
      <c r="N1755" s="10"/>
      <c r="O1755" s="11"/>
      <c r="P1755" s="9"/>
      <c r="Q1755" s="10"/>
      <c r="R1755" s="3"/>
      <c r="S1755" s="3"/>
      <c r="T1755" s="3"/>
      <c r="U1755" s="33"/>
      <c r="V1755" s="9"/>
      <c r="W1755" s="13"/>
      <c r="X1755" s="10"/>
      <c r="Y1755" s="4"/>
      <c r="Z1755" s="4"/>
      <c r="AA1755" s="4"/>
      <c r="AB1755" s="4"/>
      <c r="AC1755" s="3"/>
      <c r="AD1755" s="29"/>
    </row>
    <row r="1756" spans="1:30" ht="24.95" customHeight="1" x14ac:dyDescent="0.2">
      <c r="A1756" s="23" t="str">
        <f t="shared" si="105"/>
        <v>||||||</v>
      </c>
      <c r="B1756" s="23" t="str">
        <f t="shared" si="106"/>
        <v>||||</v>
      </c>
      <c r="C1756" s="28" t="str">
        <f t="shared" si="107"/>
        <v>|</v>
      </c>
      <c r="D1756" s="10"/>
      <c r="E1756" s="10"/>
      <c r="F1756" s="36"/>
      <c r="G1756" s="10"/>
      <c r="H1756" s="10"/>
      <c r="I1756" s="36"/>
      <c r="J1756" s="10"/>
      <c r="K1756" s="10"/>
      <c r="L1756" s="10"/>
      <c r="M1756" s="11"/>
      <c r="N1756" s="10"/>
      <c r="O1756" s="11"/>
      <c r="P1756" s="9"/>
      <c r="Q1756" s="10"/>
      <c r="R1756" s="3"/>
      <c r="S1756" s="3"/>
      <c r="T1756" s="3"/>
      <c r="U1756" s="33"/>
      <c r="V1756" s="9"/>
      <c r="W1756" s="13"/>
      <c r="X1756" s="10"/>
      <c r="Y1756" s="4"/>
      <c r="Z1756" s="4"/>
      <c r="AA1756" s="4"/>
      <c r="AB1756" s="4"/>
      <c r="AC1756" s="3"/>
      <c r="AD1756" s="29"/>
    </row>
    <row r="1757" spans="1:30" ht="24.95" customHeight="1" x14ac:dyDescent="0.2">
      <c r="A1757" s="23" t="str">
        <f t="shared" si="105"/>
        <v>||||||</v>
      </c>
      <c r="B1757" s="23" t="str">
        <f t="shared" si="106"/>
        <v>||||</v>
      </c>
      <c r="C1757" s="28" t="str">
        <f t="shared" si="107"/>
        <v>|</v>
      </c>
      <c r="D1757" s="10"/>
      <c r="E1757" s="10"/>
      <c r="F1757" s="36"/>
      <c r="G1757" s="10"/>
      <c r="H1757" s="10"/>
      <c r="I1757" s="36"/>
      <c r="J1757" s="10"/>
      <c r="K1757" s="10"/>
      <c r="L1757" s="10"/>
      <c r="M1757" s="11"/>
      <c r="N1757" s="10"/>
      <c r="O1757" s="11"/>
      <c r="P1757" s="9"/>
      <c r="Q1757" s="10"/>
      <c r="R1757" s="3"/>
      <c r="S1757" s="3"/>
      <c r="T1757" s="3"/>
      <c r="U1757" s="33"/>
      <c r="V1757" s="9"/>
      <c r="W1757" s="13"/>
      <c r="X1757" s="10"/>
      <c r="Y1757" s="4"/>
      <c r="Z1757" s="4"/>
      <c r="AA1757" s="4"/>
      <c r="AB1757" s="4"/>
      <c r="AC1757" s="3"/>
      <c r="AD1757" s="29"/>
    </row>
    <row r="1758" spans="1:30" ht="24.95" customHeight="1" x14ac:dyDescent="0.2">
      <c r="A1758" s="23" t="str">
        <f t="shared" si="105"/>
        <v>||||||</v>
      </c>
      <c r="B1758" s="23" t="str">
        <f t="shared" si="106"/>
        <v>||||</v>
      </c>
      <c r="C1758" s="28" t="str">
        <f t="shared" si="107"/>
        <v>|</v>
      </c>
      <c r="D1758" s="10"/>
      <c r="E1758" s="10"/>
      <c r="F1758" s="36"/>
      <c r="G1758" s="10"/>
      <c r="H1758" s="10"/>
      <c r="I1758" s="36"/>
      <c r="J1758" s="10"/>
      <c r="K1758" s="10"/>
      <c r="L1758" s="10"/>
      <c r="M1758" s="11"/>
      <c r="N1758" s="10"/>
      <c r="O1758" s="11"/>
      <c r="P1758" s="9"/>
      <c r="Q1758" s="10"/>
      <c r="R1758" s="3"/>
      <c r="S1758" s="3"/>
      <c r="T1758" s="3"/>
      <c r="U1758" s="33"/>
      <c r="V1758" s="9"/>
      <c r="W1758" s="13"/>
      <c r="X1758" s="10"/>
      <c r="Y1758" s="4"/>
      <c r="Z1758" s="4"/>
      <c r="AA1758" s="4"/>
      <c r="AB1758" s="4"/>
      <c r="AC1758" s="3"/>
      <c r="AD1758" s="29"/>
    </row>
    <row r="1759" spans="1:30" ht="24.95" customHeight="1" x14ac:dyDescent="0.2">
      <c r="A1759" s="23" t="str">
        <f t="shared" si="105"/>
        <v>||||||</v>
      </c>
      <c r="B1759" s="23" t="str">
        <f t="shared" si="106"/>
        <v>||||</v>
      </c>
      <c r="C1759" s="28" t="str">
        <f t="shared" si="107"/>
        <v>|</v>
      </c>
      <c r="D1759" s="10"/>
      <c r="E1759" s="10"/>
      <c r="F1759" s="36"/>
      <c r="G1759" s="10"/>
      <c r="H1759" s="10"/>
      <c r="I1759" s="36"/>
      <c r="J1759" s="10"/>
      <c r="K1759" s="10"/>
      <c r="L1759" s="10"/>
      <c r="M1759" s="11"/>
      <c r="N1759" s="10"/>
      <c r="O1759" s="11"/>
      <c r="P1759" s="9"/>
      <c r="Q1759" s="10"/>
      <c r="R1759" s="3"/>
      <c r="S1759" s="3"/>
      <c r="T1759" s="3"/>
      <c r="U1759" s="33"/>
      <c r="V1759" s="9"/>
      <c r="W1759" s="13"/>
      <c r="X1759" s="10"/>
      <c r="Y1759" s="4"/>
      <c r="Z1759" s="4"/>
      <c r="AA1759" s="4"/>
      <c r="AB1759" s="4"/>
      <c r="AC1759" s="3"/>
      <c r="AD1759" s="29"/>
    </row>
    <row r="1760" spans="1:30" ht="24.95" customHeight="1" x14ac:dyDescent="0.2">
      <c r="A1760" s="23" t="str">
        <f t="shared" si="105"/>
        <v>||||||</v>
      </c>
      <c r="B1760" s="23" t="str">
        <f t="shared" si="106"/>
        <v>||||</v>
      </c>
      <c r="C1760" s="28" t="str">
        <f t="shared" si="107"/>
        <v>|</v>
      </c>
      <c r="D1760" s="10"/>
      <c r="E1760" s="10"/>
      <c r="F1760" s="36"/>
      <c r="G1760" s="10"/>
      <c r="H1760" s="10"/>
      <c r="I1760" s="36"/>
      <c r="J1760" s="10"/>
      <c r="K1760" s="10"/>
      <c r="L1760" s="10"/>
      <c r="M1760" s="11"/>
      <c r="N1760" s="10"/>
      <c r="O1760" s="11"/>
      <c r="P1760" s="9"/>
      <c r="Q1760" s="10"/>
      <c r="R1760" s="3"/>
      <c r="S1760" s="3"/>
      <c r="T1760" s="3"/>
      <c r="U1760" s="33"/>
      <c r="V1760" s="9"/>
      <c r="W1760" s="13"/>
      <c r="X1760" s="10"/>
      <c r="Y1760" s="4"/>
      <c r="Z1760" s="4"/>
      <c r="AA1760" s="4"/>
      <c r="AB1760" s="4"/>
      <c r="AC1760" s="3"/>
      <c r="AD1760" s="29"/>
    </row>
    <row r="1761" spans="1:30" ht="24.95" customHeight="1" x14ac:dyDescent="0.2">
      <c r="A1761" s="23" t="str">
        <f t="shared" si="105"/>
        <v>||||||</v>
      </c>
      <c r="B1761" s="23" t="str">
        <f t="shared" si="106"/>
        <v>||||</v>
      </c>
      <c r="C1761" s="28" t="str">
        <f t="shared" si="107"/>
        <v>|</v>
      </c>
      <c r="D1761" s="10"/>
      <c r="E1761" s="10"/>
      <c r="F1761" s="36"/>
      <c r="G1761" s="10"/>
      <c r="H1761" s="10"/>
      <c r="I1761" s="36"/>
      <c r="J1761" s="10"/>
      <c r="K1761" s="10"/>
      <c r="L1761" s="10"/>
      <c r="M1761" s="11"/>
      <c r="N1761" s="10"/>
      <c r="O1761" s="11"/>
      <c r="P1761" s="9"/>
      <c r="Q1761" s="10"/>
      <c r="R1761" s="3"/>
      <c r="S1761" s="3"/>
      <c r="T1761" s="3"/>
      <c r="U1761" s="33"/>
      <c r="V1761" s="9"/>
      <c r="W1761" s="13"/>
      <c r="X1761" s="10"/>
      <c r="Y1761" s="4"/>
      <c r="Z1761" s="4"/>
      <c r="AA1761" s="4"/>
      <c r="AB1761" s="4"/>
      <c r="AC1761" s="3"/>
      <c r="AD1761" s="29"/>
    </row>
    <row r="1762" spans="1:30" ht="24.95" customHeight="1" x14ac:dyDescent="0.2">
      <c r="A1762" s="23" t="str">
        <f t="shared" si="105"/>
        <v>||||||</v>
      </c>
      <c r="B1762" s="23" t="str">
        <f t="shared" si="106"/>
        <v>||||</v>
      </c>
      <c r="C1762" s="28" t="str">
        <f t="shared" si="107"/>
        <v>|</v>
      </c>
      <c r="D1762" s="10"/>
      <c r="E1762" s="10"/>
      <c r="F1762" s="36"/>
      <c r="G1762" s="10"/>
      <c r="H1762" s="10"/>
      <c r="I1762" s="36"/>
      <c r="J1762" s="10"/>
      <c r="K1762" s="10"/>
      <c r="L1762" s="10"/>
      <c r="M1762" s="11"/>
      <c r="N1762" s="10"/>
      <c r="O1762" s="11"/>
      <c r="P1762" s="9"/>
      <c r="Q1762" s="10"/>
      <c r="R1762" s="3"/>
      <c r="S1762" s="3"/>
      <c r="T1762" s="3"/>
      <c r="U1762" s="33"/>
      <c r="V1762" s="9"/>
      <c r="W1762" s="13"/>
      <c r="X1762" s="10"/>
      <c r="Y1762" s="4"/>
      <c r="Z1762" s="4"/>
      <c r="AA1762" s="4"/>
      <c r="AB1762" s="4"/>
      <c r="AC1762" s="3"/>
      <c r="AD1762" s="29"/>
    </row>
    <row r="1763" spans="1:30" ht="24.95" customHeight="1" x14ac:dyDescent="0.2">
      <c r="A1763" s="23" t="str">
        <f t="shared" si="105"/>
        <v>||||||</v>
      </c>
      <c r="B1763" s="23" t="str">
        <f t="shared" si="106"/>
        <v>||||</v>
      </c>
      <c r="C1763" s="28" t="str">
        <f t="shared" si="107"/>
        <v>|</v>
      </c>
      <c r="D1763" s="10"/>
      <c r="E1763" s="10"/>
      <c r="F1763" s="36"/>
      <c r="G1763" s="10"/>
      <c r="H1763" s="10"/>
      <c r="I1763" s="36"/>
      <c r="J1763" s="10"/>
      <c r="K1763" s="10"/>
      <c r="L1763" s="10"/>
      <c r="M1763" s="11"/>
      <c r="N1763" s="10"/>
      <c r="O1763" s="11"/>
      <c r="P1763" s="9"/>
      <c r="Q1763" s="10"/>
      <c r="R1763" s="3"/>
      <c r="S1763" s="3"/>
      <c r="T1763" s="3"/>
      <c r="U1763" s="33"/>
      <c r="V1763" s="9"/>
      <c r="W1763" s="13"/>
      <c r="X1763" s="10"/>
      <c r="Y1763" s="4"/>
      <c r="Z1763" s="4"/>
      <c r="AA1763" s="4"/>
      <c r="AB1763" s="4"/>
      <c r="AC1763" s="3"/>
      <c r="AD1763" s="29"/>
    </row>
    <row r="1764" spans="1:30" ht="24.95" customHeight="1" x14ac:dyDescent="0.2">
      <c r="A1764" s="23" t="str">
        <f t="shared" si="105"/>
        <v>||||||</v>
      </c>
      <c r="B1764" s="23" t="str">
        <f t="shared" si="106"/>
        <v>||||</v>
      </c>
      <c r="C1764" s="28" t="str">
        <f t="shared" si="107"/>
        <v>|</v>
      </c>
      <c r="D1764" s="10"/>
      <c r="E1764" s="10"/>
      <c r="F1764" s="36"/>
      <c r="G1764" s="10"/>
      <c r="H1764" s="10"/>
      <c r="I1764" s="36"/>
      <c r="J1764" s="10"/>
      <c r="K1764" s="10"/>
      <c r="L1764" s="10"/>
      <c r="M1764" s="11"/>
      <c r="N1764" s="10"/>
      <c r="O1764" s="11"/>
      <c r="P1764" s="9"/>
      <c r="Q1764" s="10"/>
      <c r="R1764" s="3"/>
      <c r="S1764" s="3"/>
      <c r="T1764" s="3"/>
      <c r="U1764" s="33"/>
      <c r="V1764" s="9"/>
      <c r="W1764" s="13"/>
      <c r="X1764" s="10"/>
      <c r="Y1764" s="4"/>
      <c r="Z1764" s="4"/>
      <c r="AA1764" s="4"/>
      <c r="AB1764" s="4"/>
      <c r="AC1764" s="3"/>
      <c r="AD1764" s="29"/>
    </row>
    <row r="1765" spans="1:30" ht="24.95" customHeight="1" x14ac:dyDescent="0.2">
      <c r="A1765" s="23" t="str">
        <f t="shared" si="105"/>
        <v>||||||</v>
      </c>
      <c r="B1765" s="23" t="str">
        <f t="shared" si="106"/>
        <v>||||</v>
      </c>
      <c r="C1765" s="28" t="str">
        <f t="shared" si="107"/>
        <v>|</v>
      </c>
      <c r="D1765" s="10"/>
      <c r="E1765" s="10"/>
      <c r="F1765" s="36"/>
      <c r="G1765" s="10"/>
      <c r="H1765" s="10"/>
      <c r="I1765" s="36"/>
      <c r="J1765" s="10"/>
      <c r="K1765" s="10"/>
      <c r="L1765" s="10"/>
      <c r="M1765" s="11"/>
      <c r="N1765" s="10"/>
      <c r="O1765" s="11"/>
      <c r="P1765" s="9"/>
      <c r="Q1765" s="10"/>
      <c r="R1765" s="3"/>
      <c r="S1765" s="3"/>
      <c r="T1765" s="3"/>
      <c r="U1765" s="33"/>
      <c r="V1765" s="9"/>
      <c r="W1765" s="13"/>
      <c r="X1765" s="10"/>
      <c r="Y1765" s="4"/>
      <c r="Z1765" s="4"/>
      <c r="AA1765" s="4"/>
      <c r="AB1765" s="4"/>
      <c r="AC1765" s="3"/>
      <c r="AD1765" s="29"/>
    </row>
    <row r="1766" spans="1:30" ht="24.95" customHeight="1" x14ac:dyDescent="0.2">
      <c r="A1766" s="23" t="str">
        <f t="shared" si="105"/>
        <v>||||||</v>
      </c>
      <c r="B1766" s="23" t="str">
        <f t="shared" si="106"/>
        <v>||||</v>
      </c>
      <c r="C1766" s="28" t="str">
        <f t="shared" si="107"/>
        <v>|</v>
      </c>
      <c r="D1766" s="10"/>
      <c r="E1766" s="10"/>
      <c r="F1766" s="36"/>
      <c r="G1766" s="10"/>
      <c r="H1766" s="10"/>
      <c r="I1766" s="36"/>
      <c r="J1766" s="10"/>
      <c r="K1766" s="10"/>
      <c r="L1766" s="10"/>
      <c r="M1766" s="11"/>
      <c r="N1766" s="10"/>
      <c r="O1766" s="11"/>
      <c r="P1766" s="9"/>
      <c r="Q1766" s="10"/>
      <c r="R1766" s="3"/>
      <c r="S1766" s="3"/>
      <c r="T1766" s="3"/>
      <c r="U1766" s="33"/>
      <c r="V1766" s="9"/>
      <c r="W1766" s="13"/>
      <c r="X1766" s="10"/>
      <c r="Y1766" s="4"/>
      <c r="Z1766" s="4"/>
      <c r="AA1766" s="4"/>
      <c r="AB1766" s="4"/>
      <c r="AC1766" s="3"/>
      <c r="AD1766" s="29"/>
    </row>
    <row r="1767" spans="1:30" ht="24.95" customHeight="1" x14ac:dyDescent="0.2">
      <c r="A1767" s="23" t="str">
        <f t="shared" si="105"/>
        <v>||||||</v>
      </c>
      <c r="B1767" s="23" t="str">
        <f t="shared" si="106"/>
        <v>||||</v>
      </c>
      <c r="C1767" s="28" t="str">
        <f t="shared" si="107"/>
        <v>|</v>
      </c>
      <c r="D1767" s="10"/>
      <c r="E1767" s="10"/>
      <c r="F1767" s="36"/>
      <c r="G1767" s="10"/>
      <c r="H1767" s="10"/>
      <c r="I1767" s="36"/>
      <c r="J1767" s="10"/>
      <c r="K1767" s="10"/>
      <c r="L1767" s="10"/>
      <c r="M1767" s="11"/>
      <c r="N1767" s="10"/>
      <c r="O1767" s="11"/>
      <c r="P1767" s="9"/>
      <c r="Q1767" s="10"/>
      <c r="R1767" s="3"/>
      <c r="S1767" s="3"/>
      <c r="T1767" s="3"/>
      <c r="U1767" s="33"/>
      <c r="V1767" s="9"/>
      <c r="W1767" s="13"/>
      <c r="X1767" s="10"/>
      <c r="Y1767" s="4"/>
      <c r="Z1767" s="4"/>
      <c r="AA1767" s="4"/>
      <c r="AB1767" s="4"/>
      <c r="AC1767" s="3"/>
      <c r="AD1767" s="29"/>
    </row>
    <row r="1768" spans="1:30" ht="24.95" customHeight="1" x14ac:dyDescent="0.2">
      <c r="A1768" s="23" t="str">
        <f t="shared" si="105"/>
        <v>||||||</v>
      </c>
      <c r="B1768" s="23" t="str">
        <f t="shared" si="106"/>
        <v>||||</v>
      </c>
      <c r="C1768" s="28" t="str">
        <f t="shared" si="107"/>
        <v>|</v>
      </c>
      <c r="D1768" s="10"/>
      <c r="E1768" s="10"/>
      <c r="F1768" s="36"/>
      <c r="G1768" s="10"/>
      <c r="H1768" s="10"/>
      <c r="I1768" s="36"/>
      <c r="J1768" s="10"/>
      <c r="K1768" s="10"/>
      <c r="L1768" s="10"/>
      <c r="M1768" s="11"/>
      <c r="N1768" s="10"/>
      <c r="O1768" s="11"/>
      <c r="P1768" s="9"/>
      <c r="Q1768" s="10"/>
      <c r="R1768" s="3"/>
      <c r="S1768" s="3"/>
      <c r="T1768" s="3"/>
      <c r="U1768" s="33"/>
      <c r="V1768" s="9"/>
      <c r="W1768" s="13"/>
      <c r="X1768" s="10"/>
      <c r="Y1768" s="4"/>
      <c r="Z1768" s="4"/>
      <c r="AA1768" s="4"/>
      <c r="AB1768" s="4"/>
      <c r="AC1768" s="3"/>
      <c r="AD1768" s="29"/>
    </row>
    <row r="1769" spans="1:30" ht="24.95" customHeight="1" x14ac:dyDescent="0.2">
      <c r="A1769" s="23" t="str">
        <f t="shared" si="105"/>
        <v>||||||</v>
      </c>
      <c r="B1769" s="23" t="str">
        <f t="shared" si="106"/>
        <v>||||</v>
      </c>
      <c r="C1769" s="28" t="str">
        <f t="shared" si="107"/>
        <v>|</v>
      </c>
      <c r="D1769" s="10"/>
      <c r="E1769" s="10"/>
      <c r="F1769" s="36"/>
      <c r="G1769" s="10"/>
      <c r="H1769" s="10"/>
      <c r="I1769" s="36"/>
      <c r="J1769" s="10"/>
      <c r="K1769" s="10"/>
      <c r="L1769" s="10"/>
      <c r="M1769" s="11"/>
      <c r="N1769" s="10"/>
      <c r="O1769" s="11"/>
      <c r="P1769" s="9"/>
      <c r="Q1769" s="10"/>
      <c r="R1769" s="3"/>
      <c r="S1769" s="3"/>
      <c r="T1769" s="3"/>
      <c r="U1769" s="33"/>
      <c r="V1769" s="9"/>
      <c r="W1769" s="13"/>
      <c r="X1769" s="10"/>
      <c r="Y1769" s="4"/>
      <c r="Z1769" s="4"/>
      <c r="AA1769" s="4"/>
      <c r="AB1769" s="4"/>
      <c r="AC1769" s="3"/>
      <c r="AD1769" s="29"/>
    </row>
    <row r="1770" spans="1:30" ht="24.95" customHeight="1" x14ac:dyDescent="0.2">
      <c r="A1770" s="23" t="str">
        <f t="shared" si="105"/>
        <v>||||||</v>
      </c>
      <c r="B1770" s="23" t="str">
        <f t="shared" si="106"/>
        <v>||||</v>
      </c>
      <c r="C1770" s="28" t="str">
        <f t="shared" si="107"/>
        <v>|</v>
      </c>
      <c r="D1770" s="10"/>
      <c r="E1770" s="10"/>
      <c r="F1770" s="36"/>
      <c r="G1770" s="10"/>
      <c r="H1770" s="10"/>
      <c r="I1770" s="36"/>
      <c r="J1770" s="10"/>
      <c r="K1770" s="10"/>
      <c r="L1770" s="10"/>
      <c r="M1770" s="11"/>
      <c r="N1770" s="10"/>
      <c r="O1770" s="11"/>
      <c r="P1770" s="9"/>
      <c r="Q1770" s="10"/>
      <c r="R1770" s="3"/>
      <c r="S1770" s="3"/>
      <c r="T1770" s="3"/>
      <c r="U1770" s="33"/>
      <c r="V1770" s="9"/>
      <c r="W1770" s="13"/>
      <c r="X1770" s="10"/>
      <c r="Y1770" s="4"/>
      <c r="Z1770" s="4"/>
      <c r="AA1770" s="4"/>
      <c r="AB1770" s="4"/>
      <c r="AC1770" s="3"/>
      <c r="AD1770" s="29"/>
    </row>
    <row r="1771" spans="1:30" ht="24.95" customHeight="1" x14ac:dyDescent="0.2">
      <c r="A1771" s="23" t="str">
        <f t="shared" si="105"/>
        <v>||||||</v>
      </c>
      <c r="B1771" s="23" t="str">
        <f t="shared" si="106"/>
        <v>||||</v>
      </c>
      <c r="C1771" s="28" t="str">
        <f t="shared" si="107"/>
        <v>|</v>
      </c>
      <c r="D1771" s="10"/>
      <c r="E1771" s="10"/>
      <c r="F1771" s="36"/>
      <c r="G1771" s="10"/>
      <c r="H1771" s="10"/>
      <c r="I1771" s="36"/>
      <c r="J1771" s="10"/>
      <c r="K1771" s="10"/>
      <c r="L1771" s="10"/>
      <c r="M1771" s="11"/>
      <c r="N1771" s="10"/>
      <c r="O1771" s="11"/>
      <c r="P1771" s="9"/>
      <c r="Q1771" s="10"/>
      <c r="R1771" s="3"/>
      <c r="S1771" s="3"/>
      <c r="T1771" s="3"/>
      <c r="U1771" s="33"/>
      <c r="V1771" s="9"/>
      <c r="W1771" s="13"/>
      <c r="X1771" s="10"/>
      <c r="Y1771" s="4"/>
      <c r="Z1771" s="4"/>
      <c r="AA1771" s="4"/>
      <c r="AB1771" s="4"/>
      <c r="AC1771" s="3"/>
      <c r="AD1771" s="29"/>
    </row>
    <row r="1772" spans="1:30" ht="24.95" customHeight="1" x14ac:dyDescent="0.2">
      <c r="A1772" s="23" t="str">
        <f t="shared" si="105"/>
        <v>||||||</v>
      </c>
      <c r="B1772" s="23" t="str">
        <f t="shared" si="106"/>
        <v>||||</v>
      </c>
      <c r="C1772" s="28" t="str">
        <f t="shared" si="107"/>
        <v>|</v>
      </c>
      <c r="D1772" s="10"/>
      <c r="E1772" s="10"/>
      <c r="F1772" s="36"/>
      <c r="G1772" s="10"/>
      <c r="H1772" s="10"/>
      <c r="I1772" s="36"/>
      <c r="J1772" s="10"/>
      <c r="K1772" s="10"/>
      <c r="L1772" s="10"/>
      <c r="M1772" s="11"/>
      <c r="N1772" s="10"/>
      <c r="O1772" s="11"/>
      <c r="P1772" s="9"/>
      <c r="Q1772" s="10"/>
      <c r="R1772" s="3"/>
      <c r="S1772" s="3"/>
      <c r="T1772" s="3"/>
      <c r="U1772" s="33"/>
      <c r="V1772" s="9"/>
      <c r="W1772" s="13"/>
      <c r="X1772" s="10"/>
      <c r="Y1772" s="4"/>
      <c r="Z1772" s="4"/>
      <c r="AA1772" s="4"/>
      <c r="AB1772" s="4"/>
      <c r="AC1772" s="3"/>
      <c r="AD1772" s="29"/>
    </row>
    <row r="1773" spans="1:30" ht="24.95" customHeight="1" x14ac:dyDescent="0.2">
      <c r="A1773" s="23" t="str">
        <f t="shared" si="105"/>
        <v>||||||</v>
      </c>
      <c r="B1773" s="23" t="str">
        <f t="shared" si="106"/>
        <v>||||</v>
      </c>
      <c r="C1773" s="28" t="str">
        <f t="shared" si="107"/>
        <v>|</v>
      </c>
      <c r="D1773" s="10"/>
      <c r="E1773" s="10"/>
      <c r="F1773" s="36"/>
      <c r="G1773" s="10"/>
      <c r="H1773" s="10"/>
      <c r="I1773" s="36"/>
      <c r="J1773" s="10"/>
      <c r="K1773" s="10"/>
      <c r="L1773" s="10"/>
      <c r="M1773" s="11"/>
      <c r="N1773" s="10"/>
      <c r="O1773" s="11"/>
      <c r="P1773" s="9"/>
      <c r="Q1773" s="10"/>
      <c r="R1773" s="3"/>
      <c r="S1773" s="3"/>
      <c r="T1773" s="3"/>
      <c r="U1773" s="33"/>
      <c r="V1773" s="9"/>
      <c r="W1773" s="13"/>
      <c r="X1773" s="10"/>
      <c r="Y1773" s="4"/>
      <c r="Z1773" s="4"/>
      <c r="AA1773" s="4"/>
      <c r="AB1773" s="4"/>
      <c r="AC1773" s="3"/>
      <c r="AD1773" s="29"/>
    </row>
    <row r="1774" spans="1:30" ht="24.95" customHeight="1" x14ac:dyDescent="0.2">
      <c r="A1774" s="23" t="str">
        <f t="shared" si="105"/>
        <v>||||||</v>
      </c>
      <c r="B1774" s="23" t="str">
        <f t="shared" si="106"/>
        <v>||||</v>
      </c>
      <c r="C1774" s="28" t="str">
        <f t="shared" si="107"/>
        <v>|</v>
      </c>
      <c r="D1774" s="10"/>
      <c r="E1774" s="10"/>
      <c r="F1774" s="36"/>
      <c r="G1774" s="10"/>
      <c r="H1774" s="10"/>
      <c r="I1774" s="36"/>
      <c r="J1774" s="10"/>
      <c r="K1774" s="10"/>
      <c r="L1774" s="10"/>
      <c r="M1774" s="11"/>
      <c r="N1774" s="10"/>
      <c r="O1774" s="11"/>
      <c r="P1774" s="9"/>
      <c r="Q1774" s="10"/>
      <c r="R1774" s="3"/>
      <c r="S1774" s="3"/>
      <c r="T1774" s="3"/>
      <c r="U1774" s="33"/>
      <c r="V1774" s="9"/>
      <c r="W1774" s="13"/>
      <c r="X1774" s="10"/>
      <c r="Y1774" s="4"/>
      <c r="Z1774" s="4"/>
      <c r="AA1774" s="4"/>
      <c r="AB1774" s="4"/>
      <c r="AC1774" s="3"/>
      <c r="AD1774" s="29"/>
    </row>
    <row r="1775" spans="1:30" ht="24.95" customHeight="1" x14ac:dyDescent="0.2">
      <c r="A1775" s="23" t="str">
        <f t="shared" si="105"/>
        <v>||||||</v>
      </c>
      <c r="B1775" s="23" t="str">
        <f t="shared" si="106"/>
        <v>||||</v>
      </c>
      <c r="C1775" s="28" t="str">
        <f t="shared" si="107"/>
        <v>|</v>
      </c>
      <c r="D1775" s="10"/>
      <c r="E1775" s="10"/>
      <c r="F1775" s="36"/>
      <c r="G1775" s="10"/>
      <c r="H1775" s="10"/>
      <c r="I1775" s="36"/>
      <c r="J1775" s="10"/>
      <c r="K1775" s="10"/>
      <c r="L1775" s="10"/>
      <c r="M1775" s="11"/>
      <c r="N1775" s="10"/>
      <c r="O1775" s="11"/>
      <c r="P1775" s="9"/>
      <c r="Q1775" s="10"/>
      <c r="R1775" s="3"/>
      <c r="S1775" s="3"/>
      <c r="T1775" s="3"/>
      <c r="U1775" s="33"/>
      <c r="V1775" s="9"/>
      <c r="W1775" s="13"/>
      <c r="X1775" s="10"/>
      <c r="Y1775" s="4"/>
      <c r="Z1775" s="4"/>
      <c r="AA1775" s="4"/>
      <c r="AB1775" s="4"/>
      <c r="AC1775" s="3"/>
      <c r="AD1775" s="29"/>
    </row>
    <row r="1776" spans="1:30" ht="24.95" customHeight="1" x14ac:dyDescent="0.2">
      <c r="A1776" s="23" t="str">
        <f t="shared" si="105"/>
        <v>||||||</v>
      </c>
      <c r="B1776" s="23" t="str">
        <f t="shared" si="106"/>
        <v>||||</v>
      </c>
      <c r="C1776" s="28" t="str">
        <f t="shared" si="107"/>
        <v>|</v>
      </c>
      <c r="D1776" s="10"/>
      <c r="E1776" s="10"/>
      <c r="F1776" s="36"/>
      <c r="G1776" s="10"/>
      <c r="H1776" s="10"/>
      <c r="I1776" s="36"/>
      <c r="J1776" s="10"/>
      <c r="K1776" s="10"/>
      <c r="L1776" s="10"/>
      <c r="M1776" s="11"/>
      <c r="N1776" s="10"/>
      <c r="O1776" s="11"/>
      <c r="P1776" s="9"/>
      <c r="Q1776" s="10"/>
      <c r="R1776" s="3"/>
      <c r="S1776" s="3"/>
      <c r="T1776" s="3"/>
      <c r="U1776" s="33"/>
      <c r="V1776" s="9"/>
      <c r="W1776" s="13"/>
      <c r="X1776" s="10"/>
      <c r="Y1776" s="4"/>
      <c r="Z1776" s="4"/>
      <c r="AA1776" s="4"/>
      <c r="AB1776" s="4"/>
      <c r="AC1776" s="3"/>
      <c r="AD1776" s="29"/>
    </row>
    <row r="1777" spans="1:30" ht="24.95" customHeight="1" x14ac:dyDescent="0.2">
      <c r="A1777" s="23" t="str">
        <f t="shared" si="105"/>
        <v>||||||</v>
      </c>
      <c r="B1777" s="23" t="str">
        <f t="shared" si="106"/>
        <v>||||</v>
      </c>
      <c r="C1777" s="28" t="str">
        <f t="shared" si="107"/>
        <v>|</v>
      </c>
      <c r="D1777" s="10"/>
      <c r="E1777" s="10"/>
      <c r="F1777" s="36"/>
      <c r="G1777" s="10"/>
      <c r="H1777" s="10"/>
      <c r="I1777" s="36"/>
      <c r="J1777" s="10"/>
      <c r="K1777" s="10"/>
      <c r="L1777" s="10"/>
      <c r="M1777" s="11"/>
      <c r="N1777" s="10"/>
      <c r="O1777" s="11"/>
      <c r="P1777" s="9"/>
      <c r="Q1777" s="10"/>
      <c r="R1777" s="3"/>
      <c r="S1777" s="3"/>
      <c r="T1777" s="3"/>
      <c r="U1777" s="33"/>
      <c r="V1777" s="9"/>
      <c r="W1777" s="13"/>
      <c r="X1777" s="10"/>
      <c r="Y1777" s="4"/>
      <c r="Z1777" s="4"/>
      <c r="AA1777" s="4"/>
      <c r="AB1777" s="4"/>
      <c r="AC1777" s="3"/>
      <c r="AD1777" s="29"/>
    </row>
    <row r="1778" spans="1:30" ht="24.95" customHeight="1" x14ac:dyDescent="0.2">
      <c r="A1778" s="23" t="str">
        <f t="shared" si="105"/>
        <v>||||||</v>
      </c>
      <c r="B1778" s="23" t="str">
        <f t="shared" si="106"/>
        <v>||||</v>
      </c>
      <c r="C1778" s="28" t="str">
        <f t="shared" si="107"/>
        <v>|</v>
      </c>
      <c r="D1778" s="10"/>
      <c r="E1778" s="10"/>
      <c r="F1778" s="36"/>
      <c r="G1778" s="10"/>
      <c r="H1778" s="10"/>
      <c r="I1778" s="36"/>
      <c r="J1778" s="10"/>
      <c r="K1778" s="10"/>
      <c r="L1778" s="10"/>
      <c r="M1778" s="11"/>
      <c r="N1778" s="10"/>
      <c r="O1778" s="11"/>
      <c r="P1778" s="9"/>
      <c r="Q1778" s="10"/>
      <c r="R1778" s="3"/>
      <c r="S1778" s="3"/>
      <c r="T1778" s="3"/>
      <c r="U1778" s="33"/>
      <c r="V1778" s="9"/>
      <c r="W1778" s="13"/>
      <c r="X1778" s="10"/>
      <c r="Y1778" s="4"/>
      <c r="Z1778" s="4"/>
      <c r="AA1778" s="4"/>
      <c r="AB1778" s="4"/>
      <c r="AC1778" s="3"/>
      <c r="AD1778" s="29"/>
    </row>
    <row r="1779" spans="1:30" ht="24.95" customHeight="1" x14ac:dyDescent="0.2">
      <c r="A1779" s="23" t="str">
        <f t="shared" si="105"/>
        <v>||||||</v>
      </c>
      <c r="B1779" s="23" t="str">
        <f t="shared" si="106"/>
        <v>||||</v>
      </c>
      <c r="C1779" s="28" t="str">
        <f t="shared" si="107"/>
        <v>|</v>
      </c>
      <c r="D1779" s="10"/>
      <c r="E1779" s="10"/>
      <c r="F1779" s="36"/>
      <c r="G1779" s="10"/>
      <c r="H1779" s="10"/>
      <c r="I1779" s="36"/>
      <c r="J1779" s="10"/>
      <c r="K1779" s="10"/>
      <c r="L1779" s="10"/>
      <c r="M1779" s="11"/>
      <c r="N1779" s="10"/>
      <c r="O1779" s="11"/>
      <c r="P1779" s="9"/>
      <c r="Q1779" s="10"/>
      <c r="R1779" s="3"/>
      <c r="S1779" s="3"/>
      <c r="T1779" s="3"/>
      <c r="U1779" s="33"/>
      <c r="V1779" s="9"/>
      <c r="W1779" s="13"/>
      <c r="X1779" s="10"/>
      <c r="Y1779" s="4"/>
      <c r="Z1779" s="4"/>
      <c r="AA1779" s="4"/>
      <c r="AB1779" s="4"/>
      <c r="AC1779" s="3"/>
      <c r="AD1779" s="29"/>
    </row>
    <row r="1780" spans="1:30" ht="24.95" customHeight="1" x14ac:dyDescent="0.2">
      <c r="A1780" s="23" t="str">
        <f t="shared" si="105"/>
        <v>||||||</v>
      </c>
      <c r="B1780" s="23" t="str">
        <f t="shared" si="106"/>
        <v>||||</v>
      </c>
      <c r="C1780" s="28" t="str">
        <f t="shared" si="107"/>
        <v>|</v>
      </c>
      <c r="D1780" s="10"/>
      <c r="E1780" s="10"/>
      <c r="F1780" s="36"/>
      <c r="G1780" s="10"/>
      <c r="H1780" s="10"/>
      <c r="I1780" s="36"/>
      <c r="J1780" s="10"/>
      <c r="K1780" s="10"/>
      <c r="L1780" s="10"/>
      <c r="M1780" s="11"/>
      <c r="N1780" s="10"/>
      <c r="O1780" s="11"/>
      <c r="P1780" s="9"/>
      <c r="Q1780" s="10"/>
      <c r="R1780" s="3"/>
      <c r="S1780" s="3"/>
      <c r="T1780" s="3"/>
      <c r="U1780" s="33"/>
      <c r="V1780" s="9"/>
      <c r="W1780" s="13"/>
      <c r="X1780" s="10"/>
      <c r="Y1780" s="4"/>
      <c r="Z1780" s="4"/>
      <c r="AA1780" s="4"/>
      <c r="AB1780" s="4"/>
      <c r="AC1780" s="3"/>
      <c r="AD1780" s="29"/>
    </row>
    <row r="1781" spans="1:30" ht="24.95" customHeight="1" x14ac:dyDescent="0.2">
      <c r="A1781" s="23" t="str">
        <f t="shared" si="105"/>
        <v>||||||</v>
      </c>
      <c r="B1781" s="23" t="str">
        <f t="shared" si="106"/>
        <v>||||</v>
      </c>
      <c r="C1781" s="28" t="str">
        <f t="shared" si="107"/>
        <v>|</v>
      </c>
      <c r="D1781" s="10"/>
      <c r="E1781" s="10"/>
      <c r="F1781" s="36"/>
      <c r="G1781" s="10"/>
      <c r="H1781" s="10"/>
      <c r="I1781" s="36"/>
      <c r="J1781" s="10"/>
      <c r="K1781" s="10"/>
      <c r="L1781" s="10"/>
      <c r="M1781" s="11"/>
      <c r="N1781" s="10"/>
      <c r="O1781" s="11"/>
      <c r="P1781" s="9"/>
      <c r="Q1781" s="10"/>
      <c r="R1781" s="3"/>
      <c r="S1781" s="3"/>
      <c r="T1781" s="3"/>
      <c r="U1781" s="33"/>
      <c r="V1781" s="9"/>
      <c r="W1781" s="13"/>
      <c r="X1781" s="10"/>
      <c r="Y1781" s="4"/>
      <c r="Z1781" s="4"/>
      <c r="AA1781" s="4"/>
      <c r="AB1781" s="4"/>
      <c r="AC1781" s="3"/>
      <c r="AD1781" s="29"/>
    </row>
    <row r="1782" spans="1:30" ht="24.95" customHeight="1" x14ac:dyDescent="0.2">
      <c r="A1782" s="23" t="str">
        <f t="shared" si="105"/>
        <v>||||||</v>
      </c>
      <c r="B1782" s="23" t="str">
        <f t="shared" si="106"/>
        <v>||||</v>
      </c>
      <c r="C1782" s="28" t="str">
        <f t="shared" si="107"/>
        <v>|</v>
      </c>
      <c r="D1782" s="10"/>
      <c r="E1782" s="10"/>
      <c r="F1782" s="36"/>
      <c r="G1782" s="10"/>
      <c r="H1782" s="10"/>
      <c r="I1782" s="36"/>
      <c r="J1782" s="10"/>
      <c r="K1782" s="10"/>
      <c r="L1782" s="10"/>
      <c r="M1782" s="11"/>
      <c r="N1782" s="10"/>
      <c r="O1782" s="11"/>
      <c r="P1782" s="9"/>
      <c r="Q1782" s="10"/>
      <c r="R1782" s="3"/>
      <c r="S1782" s="3"/>
      <c r="T1782" s="3"/>
      <c r="U1782" s="33"/>
      <c r="V1782" s="9"/>
      <c r="W1782" s="13"/>
      <c r="X1782" s="10"/>
      <c r="Y1782" s="4"/>
      <c r="Z1782" s="4"/>
      <c r="AA1782" s="4"/>
      <c r="AB1782" s="4"/>
      <c r="AC1782" s="3"/>
      <c r="AD1782" s="29"/>
    </row>
    <row r="1783" spans="1:30" ht="24.95" customHeight="1" x14ac:dyDescent="0.2">
      <c r="A1783" s="23" t="str">
        <f t="shared" si="105"/>
        <v>||||||</v>
      </c>
      <c r="B1783" s="23" t="str">
        <f t="shared" si="106"/>
        <v>||||</v>
      </c>
      <c r="C1783" s="28" t="str">
        <f t="shared" si="107"/>
        <v>|</v>
      </c>
      <c r="D1783" s="10"/>
      <c r="E1783" s="10"/>
      <c r="F1783" s="36"/>
      <c r="G1783" s="10"/>
      <c r="H1783" s="10"/>
      <c r="I1783" s="36"/>
      <c r="J1783" s="10"/>
      <c r="K1783" s="10"/>
      <c r="L1783" s="10"/>
      <c r="M1783" s="11"/>
      <c r="N1783" s="10"/>
      <c r="O1783" s="11"/>
      <c r="P1783" s="9"/>
      <c r="Q1783" s="10"/>
      <c r="R1783" s="3"/>
      <c r="S1783" s="3"/>
      <c r="T1783" s="3"/>
      <c r="U1783" s="33"/>
      <c r="V1783" s="9"/>
      <c r="W1783" s="13"/>
      <c r="X1783" s="10"/>
      <c r="Y1783" s="4"/>
      <c r="Z1783" s="4"/>
      <c r="AA1783" s="4"/>
      <c r="AB1783" s="4"/>
      <c r="AC1783" s="3"/>
      <c r="AD1783" s="29"/>
    </row>
    <row r="1784" spans="1:30" ht="24.95" customHeight="1" x14ac:dyDescent="0.2">
      <c r="A1784" s="23" t="str">
        <f t="shared" ref="A1784:A1847" si="108">D1784&amp;"|"&amp;E1784&amp;"|"&amp;G1784&amp;"|"&amp;H1784&amp;"|"&amp;L1784&amp;"|"&amp;N1784&amp;"|"&amp;U1784</f>
        <v>||||||</v>
      </c>
      <c r="B1784" s="23" t="str">
        <f t="shared" ref="B1784:B1847" si="109">D1784&amp;"|"&amp;E1784&amp;"|"&amp;G1784&amp;"|"&amp;H1784&amp;"|"&amp;X1784</f>
        <v>||||</v>
      </c>
      <c r="C1784" s="28" t="str">
        <f t="shared" ref="C1784:C1847" si="110">E1784&amp;"|"&amp;X1784</f>
        <v>|</v>
      </c>
      <c r="D1784" s="10"/>
      <c r="E1784" s="10"/>
      <c r="F1784" s="36"/>
      <c r="G1784" s="10"/>
      <c r="H1784" s="10"/>
      <c r="I1784" s="36"/>
      <c r="J1784" s="10"/>
      <c r="K1784" s="10"/>
      <c r="L1784" s="10"/>
      <c r="M1784" s="11"/>
      <c r="N1784" s="10"/>
      <c r="O1784" s="11"/>
      <c r="P1784" s="9"/>
      <c r="Q1784" s="10"/>
      <c r="R1784" s="3"/>
      <c r="S1784" s="3"/>
      <c r="T1784" s="3"/>
      <c r="U1784" s="33"/>
      <c r="V1784" s="9"/>
      <c r="W1784" s="13"/>
      <c r="X1784" s="10"/>
      <c r="Y1784" s="4"/>
      <c r="Z1784" s="4"/>
      <c r="AA1784" s="4"/>
      <c r="AB1784" s="4"/>
      <c r="AC1784" s="3"/>
      <c r="AD1784" s="29"/>
    </row>
    <row r="1785" spans="1:30" ht="24.95" customHeight="1" x14ac:dyDescent="0.2">
      <c r="A1785" s="23" t="str">
        <f t="shared" si="108"/>
        <v>||||||</v>
      </c>
      <c r="B1785" s="23" t="str">
        <f t="shared" si="109"/>
        <v>||||</v>
      </c>
      <c r="C1785" s="28" t="str">
        <f t="shared" si="110"/>
        <v>|</v>
      </c>
      <c r="D1785" s="10"/>
      <c r="E1785" s="10"/>
      <c r="F1785" s="36"/>
      <c r="G1785" s="10"/>
      <c r="H1785" s="10"/>
      <c r="I1785" s="36"/>
      <c r="J1785" s="10"/>
      <c r="K1785" s="10"/>
      <c r="L1785" s="10"/>
      <c r="M1785" s="11"/>
      <c r="N1785" s="10"/>
      <c r="O1785" s="11"/>
      <c r="P1785" s="9"/>
      <c r="Q1785" s="10"/>
      <c r="R1785" s="3"/>
      <c r="S1785" s="3"/>
      <c r="T1785" s="3"/>
      <c r="U1785" s="33"/>
      <c r="V1785" s="9"/>
      <c r="W1785" s="13"/>
      <c r="X1785" s="10"/>
      <c r="Y1785" s="4"/>
      <c r="Z1785" s="4"/>
      <c r="AA1785" s="4"/>
      <c r="AB1785" s="4"/>
      <c r="AC1785" s="3"/>
      <c r="AD1785" s="29"/>
    </row>
    <row r="1786" spans="1:30" ht="24.95" customHeight="1" x14ac:dyDescent="0.2">
      <c r="A1786" s="23" t="str">
        <f t="shared" si="108"/>
        <v>||||||</v>
      </c>
      <c r="B1786" s="23" t="str">
        <f t="shared" si="109"/>
        <v>||||</v>
      </c>
      <c r="C1786" s="28" t="str">
        <f t="shared" si="110"/>
        <v>|</v>
      </c>
      <c r="D1786" s="10"/>
      <c r="E1786" s="10"/>
      <c r="F1786" s="36"/>
      <c r="G1786" s="10"/>
      <c r="H1786" s="10"/>
      <c r="I1786" s="36"/>
      <c r="J1786" s="10"/>
      <c r="K1786" s="10"/>
      <c r="L1786" s="10"/>
      <c r="M1786" s="11"/>
      <c r="N1786" s="10"/>
      <c r="O1786" s="11"/>
      <c r="P1786" s="9"/>
      <c r="Q1786" s="10"/>
      <c r="R1786" s="3"/>
      <c r="S1786" s="3"/>
      <c r="T1786" s="3"/>
      <c r="U1786" s="33"/>
      <c r="V1786" s="9"/>
      <c r="W1786" s="13"/>
      <c r="X1786" s="10"/>
      <c r="Y1786" s="4"/>
      <c r="Z1786" s="4"/>
      <c r="AA1786" s="4"/>
      <c r="AB1786" s="4"/>
      <c r="AC1786" s="3"/>
      <c r="AD1786" s="29"/>
    </row>
    <row r="1787" spans="1:30" ht="24.95" customHeight="1" x14ac:dyDescent="0.2">
      <c r="A1787" s="23" t="str">
        <f t="shared" si="108"/>
        <v>||||||</v>
      </c>
      <c r="B1787" s="23" t="str">
        <f t="shared" si="109"/>
        <v>||||</v>
      </c>
      <c r="C1787" s="28" t="str">
        <f t="shared" si="110"/>
        <v>|</v>
      </c>
      <c r="D1787" s="10"/>
      <c r="E1787" s="10"/>
      <c r="F1787" s="36"/>
      <c r="G1787" s="10"/>
      <c r="H1787" s="10"/>
      <c r="I1787" s="36"/>
      <c r="J1787" s="10"/>
      <c r="K1787" s="10"/>
      <c r="L1787" s="10"/>
      <c r="M1787" s="11"/>
      <c r="N1787" s="10"/>
      <c r="O1787" s="11"/>
      <c r="P1787" s="9"/>
      <c r="Q1787" s="10"/>
      <c r="R1787" s="3"/>
      <c r="S1787" s="3"/>
      <c r="T1787" s="3"/>
      <c r="U1787" s="33"/>
      <c r="V1787" s="9"/>
      <c r="W1787" s="13"/>
      <c r="X1787" s="10"/>
      <c r="Y1787" s="4"/>
      <c r="Z1787" s="4"/>
      <c r="AA1787" s="4"/>
      <c r="AB1787" s="4"/>
      <c r="AC1787" s="3"/>
      <c r="AD1787" s="29"/>
    </row>
    <row r="1788" spans="1:30" ht="24.95" customHeight="1" x14ac:dyDescent="0.2">
      <c r="A1788" s="23" t="str">
        <f t="shared" si="108"/>
        <v>||||||</v>
      </c>
      <c r="B1788" s="23" t="str">
        <f t="shared" si="109"/>
        <v>||||</v>
      </c>
      <c r="C1788" s="28" t="str">
        <f t="shared" si="110"/>
        <v>|</v>
      </c>
      <c r="D1788" s="10"/>
      <c r="E1788" s="10"/>
      <c r="F1788" s="36"/>
      <c r="G1788" s="10"/>
      <c r="H1788" s="10"/>
      <c r="I1788" s="36"/>
      <c r="J1788" s="10"/>
      <c r="K1788" s="10"/>
      <c r="L1788" s="10"/>
      <c r="M1788" s="11"/>
      <c r="N1788" s="10"/>
      <c r="O1788" s="11"/>
      <c r="P1788" s="9"/>
      <c r="Q1788" s="10"/>
      <c r="R1788" s="3"/>
      <c r="S1788" s="3"/>
      <c r="T1788" s="3"/>
      <c r="U1788" s="33"/>
      <c r="V1788" s="9"/>
      <c r="W1788" s="13"/>
      <c r="X1788" s="10"/>
      <c r="Y1788" s="4"/>
      <c r="Z1788" s="4"/>
      <c r="AA1788" s="4"/>
      <c r="AB1788" s="4"/>
      <c r="AC1788" s="3"/>
      <c r="AD1788" s="29"/>
    </row>
    <row r="1789" spans="1:30" ht="24.95" customHeight="1" x14ac:dyDescent="0.2">
      <c r="A1789" s="23" t="str">
        <f t="shared" si="108"/>
        <v>||||||</v>
      </c>
      <c r="B1789" s="23" t="str">
        <f t="shared" si="109"/>
        <v>||||</v>
      </c>
      <c r="C1789" s="28" t="str">
        <f t="shared" si="110"/>
        <v>|</v>
      </c>
      <c r="D1789" s="10"/>
      <c r="E1789" s="10"/>
      <c r="F1789" s="36"/>
      <c r="G1789" s="10"/>
      <c r="H1789" s="10"/>
      <c r="I1789" s="36"/>
      <c r="J1789" s="10"/>
      <c r="K1789" s="10"/>
      <c r="L1789" s="10"/>
      <c r="M1789" s="11"/>
      <c r="N1789" s="10"/>
      <c r="O1789" s="11"/>
      <c r="P1789" s="9"/>
      <c r="Q1789" s="10"/>
      <c r="R1789" s="3"/>
      <c r="S1789" s="3"/>
      <c r="T1789" s="3"/>
      <c r="U1789" s="33"/>
      <c r="V1789" s="9"/>
      <c r="W1789" s="13"/>
      <c r="X1789" s="10"/>
      <c r="Y1789" s="4"/>
      <c r="Z1789" s="4"/>
      <c r="AA1789" s="4"/>
      <c r="AB1789" s="4"/>
      <c r="AC1789" s="3"/>
      <c r="AD1789" s="29"/>
    </row>
    <row r="1790" spans="1:30" ht="24.95" customHeight="1" x14ac:dyDescent="0.2">
      <c r="A1790" s="23" t="str">
        <f t="shared" si="108"/>
        <v>||||||</v>
      </c>
      <c r="B1790" s="23" t="str">
        <f t="shared" si="109"/>
        <v>||||</v>
      </c>
      <c r="C1790" s="28" t="str">
        <f t="shared" si="110"/>
        <v>|</v>
      </c>
      <c r="D1790" s="10"/>
      <c r="E1790" s="10"/>
      <c r="F1790" s="36"/>
      <c r="G1790" s="10"/>
      <c r="H1790" s="10"/>
      <c r="I1790" s="36"/>
      <c r="J1790" s="10"/>
      <c r="K1790" s="10"/>
      <c r="L1790" s="10"/>
      <c r="M1790" s="11"/>
      <c r="N1790" s="10"/>
      <c r="O1790" s="11"/>
      <c r="P1790" s="9"/>
      <c r="Q1790" s="10"/>
      <c r="R1790" s="3"/>
      <c r="S1790" s="3"/>
      <c r="T1790" s="3"/>
      <c r="U1790" s="33"/>
      <c r="V1790" s="9"/>
      <c r="W1790" s="13"/>
      <c r="X1790" s="10"/>
      <c r="Y1790" s="4"/>
      <c r="Z1790" s="4"/>
      <c r="AA1790" s="4"/>
      <c r="AB1790" s="4"/>
      <c r="AC1790" s="3"/>
      <c r="AD1790" s="29"/>
    </row>
    <row r="1791" spans="1:30" ht="24.95" customHeight="1" x14ac:dyDescent="0.2">
      <c r="A1791" s="23" t="str">
        <f t="shared" si="108"/>
        <v>||||||</v>
      </c>
      <c r="B1791" s="23" t="str">
        <f t="shared" si="109"/>
        <v>||||</v>
      </c>
      <c r="C1791" s="28" t="str">
        <f t="shared" si="110"/>
        <v>|</v>
      </c>
      <c r="D1791" s="10"/>
      <c r="E1791" s="10"/>
      <c r="F1791" s="36"/>
      <c r="G1791" s="10"/>
      <c r="H1791" s="10"/>
      <c r="I1791" s="36"/>
      <c r="J1791" s="10"/>
      <c r="K1791" s="10"/>
      <c r="L1791" s="10"/>
      <c r="M1791" s="11"/>
      <c r="N1791" s="10"/>
      <c r="O1791" s="11"/>
      <c r="P1791" s="9"/>
      <c r="Q1791" s="10"/>
      <c r="R1791" s="3"/>
      <c r="S1791" s="3"/>
      <c r="T1791" s="3"/>
      <c r="U1791" s="33"/>
      <c r="V1791" s="9"/>
      <c r="W1791" s="13"/>
      <c r="X1791" s="10"/>
      <c r="Y1791" s="4"/>
      <c r="Z1791" s="4"/>
      <c r="AA1791" s="4"/>
      <c r="AB1791" s="4"/>
      <c r="AC1791" s="3"/>
      <c r="AD1791" s="29"/>
    </row>
    <row r="1792" spans="1:30" ht="24.95" customHeight="1" x14ac:dyDescent="0.2">
      <c r="A1792" s="23" t="str">
        <f t="shared" si="108"/>
        <v>||||||</v>
      </c>
      <c r="B1792" s="23" t="str">
        <f t="shared" si="109"/>
        <v>||||</v>
      </c>
      <c r="C1792" s="28" t="str">
        <f t="shared" si="110"/>
        <v>|</v>
      </c>
      <c r="D1792" s="10"/>
      <c r="E1792" s="10"/>
      <c r="F1792" s="36"/>
      <c r="G1792" s="10"/>
      <c r="H1792" s="10"/>
      <c r="I1792" s="36"/>
      <c r="J1792" s="10"/>
      <c r="K1792" s="10"/>
      <c r="L1792" s="10"/>
      <c r="M1792" s="11"/>
      <c r="N1792" s="10"/>
      <c r="O1792" s="11"/>
      <c r="P1792" s="9"/>
      <c r="Q1792" s="10"/>
      <c r="R1792" s="3"/>
      <c r="S1792" s="3"/>
      <c r="T1792" s="3"/>
      <c r="U1792" s="33"/>
      <c r="V1792" s="9"/>
      <c r="W1792" s="13"/>
      <c r="X1792" s="10"/>
      <c r="Y1792" s="4"/>
      <c r="Z1792" s="4"/>
      <c r="AA1792" s="4"/>
      <c r="AB1792" s="4"/>
      <c r="AC1792" s="3"/>
      <c r="AD1792" s="29"/>
    </row>
    <row r="1793" spans="1:30" ht="24.95" customHeight="1" x14ac:dyDescent="0.2">
      <c r="A1793" s="23" t="str">
        <f t="shared" si="108"/>
        <v>||||||</v>
      </c>
      <c r="B1793" s="23" t="str">
        <f t="shared" si="109"/>
        <v>||||</v>
      </c>
      <c r="C1793" s="28" t="str">
        <f t="shared" si="110"/>
        <v>|</v>
      </c>
      <c r="D1793" s="10"/>
      <c r="E1793" s="10"/>
      <c r="F1793" s="36"/>
      <c r="G1793" s="10"/>
      <c r="H1793" s="10"/>
      <c r="I1793" s="36"/>
      <c r="J1793" s="10"/>
      <c r="K1793" s="10"/>
      <c r="L1793" s="10"/>
      <c r="M1793" s="11"/>
      <c r="N1793" s="10"/>
      <c r="O1793" s="11"/>
      <c r="P1793" s="9"/>
      <c r="Q1793" s="10"/>
      <c r="R1793" s="3"/>
      <c r="S1793" s="3"/>
      <c r="T1793" s="3"/>
      <c r="U1793" s="33"/>
      <c r="V1793" s="9"/>
      <c r="W1793" s="13"/>
      <c r="X1793" s="10"/>
      <c r="Y1793" s="4"/>
      <c r="Z1793" s="4"/>
      <c r="AA1793" s="4"/>
      <c r="AB1793" s="4"/>
      <c r="AC1793" s="3"/>
      <c r="AD1793" s="29"/>
    </row>
    <row r="1794" spans="1:30" ht="24.95" customHeight="1" x14ac:dyDescent="0.2">
      <c r="A1794" s="23" t="str">
        <f t="shared" si="108"/>
        <v>||||||</v>
      </c>
      <c r="B1794" s="23" t="str">
        <f t="shared" si="109"/>
        <v>||||</v>
      </c>
      <c r="C1794" s="28" t="str">
        <f t="shared" si="110"/>
        <v>|</v>
      </c>
      <c r="D1794" s="10"/>
      <c r="E1794" s="10"/>
      <c r="F1794" s="36"/>
      <c r="G1794" s="10"/>
      <c r="H1794" s="10"/>
      <c r="I1794" s="36"/>
      <c r="J1794" s="10"/>
      <c r="K1794" s="10"/>
      <c r="L1794" s="10"/>
      <c r="M1794" s="11"/>
      <c r="N1794" s="10"/>
      <c r="O1794" s="11"/>
      <c r="P1794" s="9"/>
      <c r="Q1794" s="10"/>
      <c r="R1794" s="3"/>
      <c r="S1794" s="3"/>
      <c r="T1794" s="3"/>
      <c r="U1794" s="33"/>
      <c r="V1794" s="9"/>
      <c r="W1794" s="13"/>
      <c r="X1794" s="10"/>
      <c r="Y1794" s="4"/>
      <c r="Z1794" s="4"/>
      <c r="AA1794" s="4"/>
      <c r="AB1794" s="4"/>
      <c r="AC1794" s="3"/>
      <c r="AD1794" s="29"/>
    </row>
    <row r="1795" spans="1:30" ht="24.95" customHeight="1" x14ac:dyDescent="0.2">
      <c r="A1795" s="23" t="str">
        <f t="shared" si="108"/>
        <v>||||||</v>
      </c>
      <c r="B1795" s="23" t="str">
        <f t="shared" si="109"/>
        <v>||||</v>
      </c>
      <c r="C1795" s="28" t="str">
        <f t="shared" si="110"/>
        <v>|</v>
      </c>
      <c r="D1795" s="10"/>
      <c r="E1795" s="10"/>
      <c r="F1795" s="36"/>
      <c r="G1795" s="10"/>
      <c r="H1795" s="10"/>
      <c r="I1795" s="36"/>
      <c r="J1795" s="10"/>
      <c r="K1795" s="10"/>
      <c r="L1795" s="10"/>
      <c r="M1795" s="11"/>
      <c r="N1795" s="10"/>
      <c r="O1795" s="11"/>
      <c r="P1795" s="9"/>
      <c r="Q1795" s="10"/>
      <c r="R1795" s="3"/>
      <c r="S1795" s="3"/>
      <c r="T1795" s="3"/>
      <c r="U1795" s="33"/>
      <c r="V1795" s="9"/>
      <c r="W1795" s="13"/>
      <c r="X1795" s="10"/>
      <c r="Y1795" s="4"/>
      <c r="Z1795" s="4"/>
      <c r="AA1795" s="4"/>
      <c r="AB1795" s="4"/>
      <c r="AC1795" s="3"/>
      <c r="AD1795" s="29"/>
    </row>
    <row r="1796" spans="1:30" ht="24.95" customHeight="1" x14ac:dyDescent="0.2">
      <c r="A1796" s="23" t="str">
        <f t="shared" si="108"/>
        <v>||||||</v>
      </c>
      <c r="B1796" s="23" t="str">
        <f t="shared" si="109"/>
        <v>||||</v>
      </c>
      <c r="C1796" s="28" t="str">
        <f t="shared" si="110"/>
        <v>|</v>
      </c>
      <c r="D1796" s="10"/>
      <c r="E1796" s="10"/>
      <c r="F1796" s="36"/>
      <c r="G1796" s="10"/>
      <c r="H1796" s="10"/>
      <c r="I1796" s="36"/>
      <c r="J1796" s="10"/>
      <c r="K1796" s="10"/>
      <c r="L1796" s="10"/>
      <c r="M1796" s="11"/>
      <c r="N1796" s="10"/>
      <c r="O1796" s="11"/>
      <c r="P1796" s="9"/>
      <c r="Q1796" s="10"/>
      <c r="R1796" s="3"/>
      <c r="S1796" s="3"/>
      <c r="T1796" s="3"/>
      <c r="U1796" s="33"/>
      <c r="V1796" s="9"/>
      <c r="W1796" s="13"/>
      <c r="X1796" s="10"/>
      <c r="Y1796" s="4"/>
      <c r="Z1796" s="4"/>
      <c r="AA1796" s="4"/>
      <c r="AB1796" s="4"/>
      <c r="AC1796" s="3"/>
      <c r="AD1796" s="29"/>
    </row>
    <row r="1797" spans="1:30" ht="24.95" customHeight="1" x14ac:dyDescent="0.2">
      <c r="A1797" s="23" t="str">
        <f t="shared" si="108"/>
        <v>||||||</v>
      </c>
      <c r="B1797" s="23" t="str">
        <f t="shared" si="109"/>
        <v>||||</v>
      </c>
      <c r="C1797" s="28" t="str">
        <f t="shared" si="110"/>
        <v>|</v>
      </c>
      <c r="D1797" s="10"/>
      <c r="E1797" s="10"/>
      <c r="F1797" s="36"/>
      <c r="G1797" s="10"/>
      <c r="H1797" s="10"/>
      <c r="I1797" s="36"/>
      <c r="J1797" s="10"/>
      <c r="K1797" s="10"/>
      <c r="L1797" s="10"/>
      <c r="M1797" s="11"/>
      <c r="N1797" s="10"/>
      <c r="O1797" s="11"/>
      <c r="P1797" s="9"/>
      <c r="Q1797" s="10"/>
      <c r="R1797" s="3"/>
      <c r="S1797" s="3"/>
      <c r="T1797" s="3"/>
      <c r="U1797" s="33"/>
      <c r="V1797" s="9"/>
      <c r="W1797" s="13"/>
      <c r="X1797" s="10"/>
      <c r="Y1797" s="4"/>
      <c r="Z1797" s="4"/>
      <c r="AA1797" s="4"/>
      <c r="AB1797" s="4"/>
      <c r="AC1797" s="3"/>
      <c r="AD1797" s="29"/>
    </row>
    <row r="1798" spans="1:30" ht="24.95" customHeight="1" x14ac:dyDescent="0.2">
      <c r="A1798" s="23" t="str">
        <f t="shared" si="108"/>
        <v>||||||</v>
      </c>
      <c r="B1798" s="23" t="str">
        <f t="shared" si="109"/>
        <v>||||</v>
      </c>
      <c r="C1798" s="28" t="str">
        <f t="shared" si="110"/>
        <v>|</v>
      </c>
      <c r="D1798" s="10"/>
      <c r="E1798" s="10"/>
      <c r="F1798" s="36"/>
      <c r="G1798" s="10"/>
      <c r="H1798" s="10"/>
      <c r="I1798" s="36"/>
      <c r="J1798" s="10"/>
      <c r="K1798" s="10"/>
      <c r="L1798" s="10"/>
      <c r="M1798" s="11"/>
      <c r="N1798" s="10"/>
      <c r="O1798" s="11"/>
      <c r="P1798" s="9"/>
      <c r="Q1798" s="10"/>
      <c r="R1798" s="3"/>
      <c r="S1798" s="3"/>
      <c r="T1798" s="3"/>
      <c r="U1798" s="33"/>
      <c r="V1798" s="9"/>
      <c r="W1798" s="13"/>
      <c r="X1798" s="10"/>
      <c r="Y1798" s="4"/>
      <c r="Z1798" s="4"/>
      <c r="AA1798" s="4"/>
      <c r="AB1798" s="4"/>
      <c r="AC1798" s="3"/>
      <c r="AD1798" s="29"/>
    </row>
    <row r="1799" spans="1:30" ht="24.95" customHeight="1" x14ac:dyDescent="0.2">
      <c r="A1799" s="23" t="str">
        <f t="shared" si="108"/>
        <v>||||||</v>
      </c>
      <c r="B1799" s="23" t="str">
        <f t="shared" si="109"/>
        <v>||||</v>
      </c>
      <c r="C1799" s="28" t="str">
        <f t="shared" si="110"/>
        <v>|</v>
      </c>
      <c r="D1799" s="10"/>
      <c r="E1799" s="10"/>
      <c r="F1799" s="36"/>
      <c r="G1799" s="10"/>
      <c r="H1799" s="10"/>
      <c r="I1799" s="36"/>
      <c r="J1799" s="10"/>
      <c r="K1799" s="10"/>
      <c r="L1799" s="10"/>
      <c r="M1799" s="11"/>
      <c r="N1799" s="10"/>
      <c r="O1799" s="11"/>
      <c r="P1799" s="9"/>
      <c r="Q1799" s="10"/>
      <c r="R1799" s="3"/>
      <c r="S1799" s="3"/>
      <c r="T1799" s="3"/>
      <c r="U1799" s="33"/>
      <c r="V1799" s="9"/>
      <c r="W1799" s="13"/>
      <c r="X1799" s="10"/>
      <c r="Y1799" s="4"/>
      <c r="Z1799" s="4"/>
      <c r="AA1799" s="4"/>
      <c r="AB1799" s="4"/>
      <c r="AC1799" s="3"/>
      <c r="AD1799" s="29"/>
    </row>
    <row r="1800" spans="1:30" ht="24.95" customHeight="1" x14ac:dyDescent="0.2">
      <c r="A1800" s="23" t="str">
        <f t="shared" si="108"/>
        <v>||||||</v>
      </c>
      <c r="B1800" s="23" t="str">
        <f t="shared" si="109"/>
        <v>||||</v>
      </c>
      <c r="C1800" s="28" t="str">
        <f t="shared" si="110"/>
        <v>|</v>
      </c>
      <c r="D1800" s="10"/>
      <c r="E1800" s="10"/>
      <c r="F1800" s="36"/>
      <c r="G1800" s="10"/>
      <c r="H1800" s="10"/>
      <c r="I1800" s="36"/>
      <c r="J1800" s="10"/>
      <c r="K1800" s="10"/>
      <c r="L1800" s="10"/>
      <c r="M1800" s="11"/>
      <c r="N1800" s="10"/>
      <c r="O1800" s="11"/>
      <c r="P1800" s="9"/>
      <c r="Q1800" s="10"/>
      <c r="R1800" s="3"/>
      <c r="S1800" s="3"/>
      <c r="T1800" s="3"/>
      <c r="U1800" s="33"/>
      <c r="V1800" s="9"/>
      <c r="W1800" s="13"/>
      <c r="X1800" s="10"/>
      <c r="Y1800" s="4"/>
      <c r="Z1800" s="4"/>
      <c r="AA1800" s="4"/>
      <c r="AB1800" s="4"/>
      <c r="AC1800" s="3"/>
      <c r="AD1800" s="29"/>
    </row>
    <row r="1801" spans="1:30" ht="24.95" customHeight="1" x14ac:dyDescent="0.2">
      <c r="A1801" s="23" t="str">
        <f t="shared" si="108"/>
        <v>||||||</v>
      </c>
      <c r="B1801" s="23" t="str">
        <f t="shared" si="109"/>
        <v>||||</v>
      </c>
      <c r="C1801" s="28" t="str">
        <f t="shared" si="110"/>
        <v>|</v>
      </c>
      <c r="D1801" s="10"/>
      <c r="E1801" s="10"/>
      <c r="F1801" s="36"/>
      <c r="G1801" s="10"/>
      <c r="H1801" s="10"/>
      <c r="I1801" s="36"/>
      <c r="J1801" s="10"/>
      <c r="K1801" s="10"/>
      <c r="L1801" s="10"/>
      <c r="M1801" s="11"/>
      <c r="N1801" s="10"/>
      <c r="O1801" s="11"/>
      <c r="P1801" s="9"/>
      <c r="Q1801" s="10"/>
      <c r="R1801" s="3"/>
      <c r="S1801" s="3"/>
      <c r="T1801" s="3"/>
      <c r="U1801" s="33"/>
      <c r="V1801" s="9"/>
      <c r="W1801" s="13"/>
      <c r="X1801" s="10"/>
      <c r="Y1801" s="4"/>
      <c r="Z1801" s="4"/>
      <c r="AA1801" s="4"/>
      <c r="AB1801" s="4"/>
      <c r="AC1801" s="3"/>
      <c r="AD1801" s="29"/>
    </row>
    <row r="1802" spans="1:30" ht="24.95" customHeight="1" x14ac:dyDescent="0.2">
      <c r="A1802" s="23" t="str">
        <f t="shared" si="108"/>
        <v>||||||</v>
      </c>
      <c r="B1802" s="23" t="str">
        <f t="shared" si="109"/>
        <v>||||</v>
      </c>
      <c r="C1802" s="28" t="str">
        <f t="shared" si="110"/>
        <v>|</v>
      </c>
      <c r="D1802" s="10"/>
      <c r="E1802" s="10"/>
      <c r="F1802" s="36"/>
      <c r="G1802" s="10"/>
      <c r="H1802" s="10"/>
      <c r="I1802" s="36"/>
      <c r="J1802" s="10"/>
      <c r="K1802" s="10"/>
      <c r="L1802" s="10"/>
      <c r="M1802" s="11"/>
      <c r="N1802" s="10"/>
      <c r="O1802" s="11"/>
      <c r="P1802" s="9"/>
      <c r="Q1802" s="10"/>
      <c r="R1802" s="3"/>
      <c r="S1802" s="3"/>
      <c r="T1802" s="3"/>
      <c r="U1802" s="33"/>
      <c r="V1802" s="9"/>
      <c r="W1802" s="13"/>
      <c r="X1802" s="10"/>
      <c r="Y1802" s="4"/>
      <c r="Z1802" s="4"/>
      <c r="AA1802" s="4"/>
      <c r="AB1802" s="4"/>
      <c r="AC1802" s="3"/>
      <c r="AD1802" s="29"/>
    </row>
    <row r="1803" spans="1:30" ht="24.95" customHeight="1" x14ac:dyDescent="0.2">
      <c r="A1803" s="23" t="str">
        <f t="shared" si="108"/>
        <v>||||||</v>
      </c>
      <c r="B1803" s="23" t="str">
        <f t="shared" si="109"/>
        <v>||||</v>
      </c>
      <c r="C1803" s="28" t="str">
        <f t="shared" si="110"/>
        <v>|</v>
      </c>
      <c r="D1803" s="10"/>
      <c r="E1803" s="10"/>
      <c r="F1803" s="36"/>
      <c r="G1803" s="10"/>
      <c r="H1803" s="10"/>
      <c r="I1803" s="36"/>
      <c r="J1803" s="10"/>
      <c r="K1803" s="10"/>
      <c r="L1803" s="10"/>
      <c r="M1803" s="11"/>
      <c r="N1803" s="10"/>
      <c r="O1803" s="11"/>
      <c r="P1803" s="9"/>
      <c r="Q1803" s="10"/>
      <c r="R1803" s="3"/>
      <c r="S1803" s="3"/>
      <c r="T1803" s="3"/>
      <c r="U1803" s="33"/>
      <c r="V1803" s="9"/>
      <c r="W1803" s="13"/>
      <c r="X1803" s="10"/>
      <c r="Y1803" s="4"/>
      <c r="Z1803" s="4"/>
      <c r="AA1803" s="4"/>
      <c r="AB1803" s="4"/>
      <c r="AC1803" s="3"/>
      <c r="AD1803" s="29"/>
    </row>
    <row r="1804" spans="1:30" ht="24.95" customHeight="1" x14ac:dyDescent="0.2">
      <c r="A1804" s="23" t="str">
        <f t="shared" si="108"/>
        <v>||||||</v>
      </c>
      <c r="B1804" s="23" t="str">
        <f t="shared" si="109"/>
        <v>||||</v>
      </c>
      <c r="C1804" s="28" t="str">
        <f t="shared" si="110"/>
        <v>|</v>
      </c>
      <c r="D1804" s="10"/>
      <c r="E1804" s="10"/>
      <c r="F1804" s="36"/>
      <c r="G1804" s="10"/>
      <c r="H1804" s="10"/>
      <c r="I1804" s="36"/>
      <c r="J1804" s="10"/>
      <c r="K1804" s="10"/>
      <c r="L1804" s="10"/>
      <c r="M1804" s="11"/>
      <c r="N1804" s="10"/>
      <c r="O1804" s="11"/>
      <c r="P1804" s="9"/>
      <c r="Q1804" s="10"/>
      <c r="R1804" s="3"/>
      <c r="S1804" s="3"/>
      <c r="T1804" s="3"/>
      <c r="U1804" s="33"/>
      <c r="V1804" s="9"/>
      <c r="W1804" s="13"/>
      <c r="X1804" s="10"/>
      <c r="Y1804" s="4"/>
      <c r="Z1804" s="4"/>
      <c r="AA1804" s="4"/>
      <c r="AB1804" s="4"/>
      <c r="AC1804" s="3"/>
      <c r="AD1804" s="29"/>
    </row>
    <row r="1805" spans="1:30" ht="24.95" customHeight="1" x14ac:dyDescent="0.2">
      <c r="A1805" s="23" t="str">
        <f t="shared" si="108"/>
        <v>||||||</v>
      </c>
      <c r="B1805" s="23" t="str">
        <f t="shared" si="109"/>
        <v>||||</v>
      </c>
      <c r="C1805" s="28" t="str">
        <f t="shared" si="110"/>
        <v>|</v>
      </c>
      <c r="D1805" s="10"/>
      <c r="E1805" s="10"/>
      <c r="F1805" s="36"/>
      <c r="G1805" s="10"/>
      <c r="H1805" s="10"/>
      <c r="I1805" s="36"/>
      <c r="J1805" s="10"/>
      <c r="K1805" s="10"/>
      <c r="L1805" s="10"/>
      <c r="M1805" s="11"/>
      <c r="N1805" s="10"/>
      <c r="O1805" s="11"/>
      <c r="P1805" s="9"/>
      <c r="Q1805" s="10"/>
      <c r="R1805" s="3"/>
      <c r="S1805" s="3"/>
      <c r="T1805" s="3"/>
      <c r="U1805" s="33"/>
      <c r="V1805" s="9"/>
      <c r="W1805" s="13"/>
      <c r="X1805" s="10"/>
      <c r="Y1805" s="4"/>
      <c r="Z1805" s="4"/>
      <c r="AA1805" s="4"/>
      <c r="AB1805" s="4"/>
      <c r="AC1805" s="3"/>
      <c r="AD1805" s="29"/>
    </row>
    <row r="1806" spans="1:30" ht="24.95" customHeight="1" x14ac:dyDescent="0.2">
      <c r="A1806" s="23" t="str">
        <f t="shared" si="108"/>
        <v>||||||</v>
      </c>
      <c r="B1806" s="23" t="str">
        <f t="shared" si="109"/>
        <v>||||</v>
      </c>
      <c r="C1806" s="28" t="str">
        <f t="shared" si="110"/>
        <v>|</v>
      </c>
      <c r="D1806" s="10"/>
      <c r="E1806" s="10"/>
      <c r="F1806" s="36"/>
      <c r="G1806" s="10"/>
      <c r="H1806" s="10"/>
      <c r="I1806" s="36"/>
      <c r="J1806" s="10"/>
      <c r="K1806" s="10"/>
      <c r="L1806" s="10"/>
      <c r="M1806" s="11"/>
      <c r="N1806" s="10"/>
      <c r="O1806" s="11"/>
      <c r="P1806" s="9"/>
      <c r="Q1806" s="10"/>
      <c r="R1806" s="3"/>
      <c r="S1806" s="3"/>
      <c r="T1806" s="3"/>
      <c r="U1806" s="33"/>
      <c r="V1806" s="9"/>
      <c r="W1806" s="13"/>
      <c r="X1806" s="10"/>
      <c r="Y1806" s="4"/>
      <c r="Z1806" s="4"/>
      <c r="AA1806" s="4"/>
      <c r="AB1806" s="4"/>
      <c r="AC1806" s="3"/>
      <c r="AD1806" s="29"/>
    </row>
    <row r="1807" spans="1:30" ht="24.95" customHeight="1" x14ac:dyDescent="0.2">
      <c r="A1807" s="23" t="str">
        <f t="shared" si="108"/>
        <v>||||||</v>
      </c>
      <c r="B1807" s="23" t="str">
        <f t="shared" si="109"/>
        <v>||||</v>
      </c>
      <c r="C1807" s="28" t="str">
        <f t="shared" si="110"/>
        <v>|</v>
      </c>
      <c r="D1807" s="10"/>
      <c r="E1807" s="10"/>
      <c r="F1807" s="36"/>
      <c r="G1807" s="10"/>
      <c r="H1807" s="10"/>
      <c r="I1807" s="36"/>
      <c r="J1807" s="10"/>
      <c r="K1807" s="10"/>
      <c r="L1807" s="10"/>
      <c r="M1807" s="11"/>
      <c r="N1807" s="10"/>
      <c r="O1807" s="11"/>
      <c r="P1807" s="9"/>
      <c r="Q1807" s="10"/>
      <c r="R1807" s="3"/>
      <c r="S1807" s="3"/>
      <c r="T1807" s="3"/>
      <c r="U1807" s="33"/>
      <c r="V1807" s="9"/>
      <c r="W1807" s="13"/>
      <c r="X1807" s="10"/>
      <c r="Y1807" s="4"/>
      <c r="Z1807" s="4"/>
      <c r="AA1807" s="4"/>
      <c r="AB1807" s="4"/>
      <c r="AC1807" s="3"/>
      <c r="AD1807" s="29"/>
    </row>
    <row r="1808" spans="1:30" ht="24.95" customHeight="1" x14ac:dyDescent="0.2">
      <c r="A1808" s="23" t="str">
        <f t="shared" si="108"/>
        <v>||||||</v>
      </c>
      <c r="B1808" s="23" t="str">
        <f t="shared" si="109"/>
        <v>||||</v>
      </c>
      <c r="C1808" s="28" t="str">
        <f t="shared" si="110"/>
        <v>|</v>
      </c>
      <c r="D1808" s="10"/>
      <c r="E1808" s="10"/>
      <c r="F1808" s="36"/>
      <c r="G1808" s="10"/>
      <c r="H1808" s="10"/>
      <c r="I1808" s="36"/>
      <c r="J1808" s="10"/>
      <c r="K1808" s="10"/>
      <c r="L1808" s="10"/>
      <c r="M1808" s="11"/>
      <c r="N1808" s="10"/>
      <c r="O1808" s="11"/>
      <c r="P1808" s="9"/>
      <c r="Q1808" s="10"/>
      <c r="R1808" s="3"/>
      <c r="S1808" s="3"/>
      <c r="T1808" s="3"/>
      <c r="U1808" s="33"/>
      <c r="V1808" s="9"/>
      <c r="W1808" s="13"/>
      <c r="X1808" s="10"/>
      <c r="Y1808" s="4"/>
      <c r="Z1808" s="4"/>
      <c r="AA1808" s="4"/>
      <c r="AB1808" s="4"/>
      <c r="AC1808" s="3"/>
      <c r="AD1808" s="29"/>
    </row>
    <row r="1809" spans="1:30" ht="24.95" customHeight="1" x14ac:dyDescent="0.2">
      <c r="A1809" s="23" t="str">
        <f t="shared" si="108"/>
        <v>||||||</v>
      </c>
      <c r="B1809" s="23" t="str">
        <f t="shared" si="109"/>
        <v>||||</v>
      </c>
      <c r="C1809" s="28" t="str">
        <f t="shared" si="110"/>
        <v>|</v>
      </c>
      <c r="D1809" s="10"/>
      <c r="E1809" s="10"/>
      <c r="F1809" s="36"/>
      <c r="G1809" s="10"/>
      <c r="H1809" s="10"/>
      <c r="I1809" s="36"/>
      <c r="J1809" s="10"/>
      <c r="K1809" s="10"/>
      <c r="L1809" s="10"/>
      <c r="M1809" s="11"/>
      <c r="N1809" s="10"/>
      <c r="O1809" s="11"/>
      <c r="P1809" s="9"/>
      <c r="Q1809" s="10"/>
      <c r="R1809" s="3"/>
      <c r="S1809" s="3"/>
      <c r="T1809" s="3"/>
      <c r="U1809" s="33"/>
      <c r="V1809" s="9"/>
      <c r="W1809" s="13"/>
      <c r="X1809" s="10"/>
      <c r="Y1809" s="4"/>
      <c r="Z1809" s="4"/>
      <c r="AA1809" s="4"/>
      <c r="AB1809" s="4"/>
      <c r="AC1809" s="3"/>
      <c r="AD1809" s="29"/>
    </row>
    <row r="1810" spans="1:30" ht="24.95" customHeight="1" x14ac:dyDescent="0.2">
      <c r="A1810" s="23" t="str">
        <f t="shared" si="108"/>
        <v>||||||</v>
      </c>
      <c r="B1810" s="23" t="str">
        <f t="shared" si="109"/>
        <v>||||</v>
      </c>
      <c r="C1810" s="28" t="str">
        <f t="shared" si="110"/>
        <v>|</v>
      </c>
      <c r="D1810" s="10"/>
      <c r="E1810" s="10"/>
      <c r="F1810" s="36"/>
      <c r="G1810" s="10"/>
      <c r="H1810" s="10"/>
      <c r="I1810" s="36"/>
      <c r="J1810" s="10"/>
      <c r="K1810" s="10"/>
      <c r="L1810" s="10"/>
      <c r="M1810" s="11"/>
      <c r="N1810" s="10"/>
      <c r="O1810" s="11"/>
      <c r="P1810" s="9"/>
      <c r="Q1810" s="10"/>
      <c r="R1810" s="3"/>
      <c r="S1810" s="3"/>
      <c r="T1810" s="3"/>
      <c r="U1810" s="33"/>
      <c r="V1810" s="9"/>
      <c r="W1810" s="13"/>
      <c r="X1810" s="10"/>
      <c r="Y1810" s="4"/>
      <c r="Z1810" s="4"/>
      <c r="AA1810" s="4"/>
      <c r="AB1810" s="4"/>
      <c r="AC1810" s="3"/>
      <c r="AD1810" s="29"/>
    </row>
    <row r="1811" spans="1:30" ht="24.95" customHeight="1" x14ac:dyDescent="0.2">
      <c r="A1811" s="23" t="str">
        <f t="shared" si="108"/>
        <v>||||||</v>
      </c>
      <c r="B1811" s="23" t="str">
        <f t="shared" si="109"/>
        <v>||||</v>
      </c>
      <c r="C1811" s="28" t="str">
        <f t="shared" si="110"/>
        <v>|</v>
      </c>
      <c r="D1811" s="10"/>
      <c r="E1811" s="10"/>
      <c r="F1811" s="36"/>
      <c r="G1811" s="10"/>
      <c r="H1811" s="10"/>
      <c r="I1811" s="36"/>
      <c r="J1811" s="10"/>
      <c r="K1811" s="10"/>
      <c r="L1811" s="10"/>
      <c r="M1811" s="11"/>
      <c r="N1811" s="10"/>
      <c r="O1811" s="11"/>
      <c r="P1811" s="9"/>
      <c r="Q1811" s="10"/>
      <c r="R1811" s="3"/>
      <c r="S1811" s="3"/>
      <c r="T1811" s="3"/>
      <c r="U1811" s="33"/>
      <c r="V1811" s="9"/>
      <c r="W1811" s="13"/>
      <c r="X1811" s="10"/>
      <c r="Y1811" s="4"/>
      <c r="Z1811" s="4"/>
      <c r="AA1811" s="4"/>
      <c r="AB1811" s="4"/>
      <c r="AC1811" s="3"/>
      <c r="AD1811" s="29"/>
    </row>
    <row r="1812" spans="1:30" ht="24.95" customHeight="1" x14ac:dyDescent="0.2">
      <c r="A1812" s="23" t="str">
        <f t="shared" si="108"/>
        <v>||||||</v>
      </c>
      <c r="B1812" s="23" t="str">
        <f t="shared" si="109"/>
        <v>||||</v>
      </c>
      <c r="C1812" s="28" t="str">
        <f t="shared" si="110"/>
        <v>|</v>
      </c>
      <c r="D1812" s="10"/>
      <c r="E1812" s="10"/>
      <c r="F1812" s="36"/>
      <c r="G1812" s="10"/>
      <c r="H1812" s="10"/>
      <c r="I1812" s="36"/>
      <c r="J1812" s="10"/>
      <c r="K1812" s="10"/>
      <c r="L1812" s="10"/>
      <c r="M1812" s="11"/>
      <c r="N1812" s="10"/>
      <c r="O1812" s="11"/>
      <c r="P1812" s="9"/>
      <c r="Q1812" s="10"/>
      <c r="R1812" s="3"/>
      <c r="S1812" s="3"/>
      <c r="T1812" s="3"/>
      <c r="U1812" s="33"/>
      <c r="V1812" s="9"/>
      <c r="W1812" s="13"/>
      <c r="X1812" s="10"/>
      <c r="Y1812" s="4"/>
      <c r="Z1812" s="4"/>
      <c r="AA1812" s="4"/>
      <c r="AB1812" s="4"/>
      <c r="AC1812" s="3"/>
      <c r="AD1812" s="29"/>
    </row>
    <row r="1813" spans="1:30" ht="24.95" customHeight="1" x14ac:dyDescent="0.2">
      <c r="A1813" s="23" t="str">
        <f t="shared" si="108"/>
        <v>||||||</v>
      </c>
      <c r="B1813" s="23" t="str">
        <f t="shared" si="109"/>
        <v>||||</v>
      </c>
      <c r="C1813" s="28" t="str">
        <f t="shared" si="110"/>
        <v>|</v>
      </c>
      <c r="D1813" s="10"/>
      <c r="E1813" s="10"/>
      <c r="F1813" s="36"/>
      <c r="G1813" s="10"/>
      <c r="H1813" s="10"/>
      <c r="I1813" s="36"/>
      <c r="J1813" s="10"/>
      <c r="K1813" s="10"/>
      <c r="L1813" s="10"/>
      <c r="M1813" s="11"/>
      <c r="N1813" s="10"/>
      <c r="O1813" s="11"/>
      <c r="P1813" s="9"/>
      <c r="Q1813" s="10"/>
      <c r="R1813" s="3"/>
      <c r="S1813" s="3"/>
      <c r="T1813" s="3"/>
      <c r="U1813" s="33"/>
      <c r="V1813" s="9"/>
      <c r="W1813" s="13"/>
      <c r="X1813" s="10"/>
      <c r="Y1813" s="4"/>
      <c r="Z1813" s="4"/>
      <c r="AA1813" s="4"/>
      <c r="AB1813" s="4"/>
      <c r="AC1813" s="3"/>
      <c r="AD1813" s="29"/>
    </row>
    <row r="1814" spans="1:30" ht="24.95" customHeight="1" x14ac:dyDescent="0.2">
      <c r="A1814" s="23" t="str">
        <f t="shared" si="108"/>
        <v>||||||</v>
      </c>
      <c r="B1814" s="23" t="str">
        <f t="shared" si="109"/>
        <v>||||</v>
      </c>
      <c r="C1814" s="28" t="str">
        <f t="shared" si="110"/>
        <v>|</v>
      </c>
      <c r="D1814" s="10"/>
      <c r="E1814" s="10"/>
      <c r="F1814" s="36"/>
      <c r="G1814" s="10"/>
      <c r="H1814" s="10"/>
      <c r="I1814" s="36"/>
      <c r="J1814" s="10"/>
      <c r="K1814" s="10"/>
      <c r="L1814" s="10"/>
      <c r="M1814" s="11"/>
      <c r="N1814" s="10"/>
      <c r="O1814" s="11"/>
      <c r="P1814" s="9"/>
      <c r="Q1814" s="10"/>
      <c r="R1814" s="3"/>
      <c r="S1814" s="3"/>
      <c r="T1814" s="3"/>
      <c r="U1814" s="33"/>
      <c r="V1814" s="9"/>
      <c r="W1814" s="13"/>
      <c r="X1814" s="10"/>
      <c r="Y1814" s="4"/>
      <c r="Z1814" s="4"/>
      <c r="AA1814" s="4"/>
      <c r="AB1814" s="4"/>
      <c r="AC1814" s="3"/>
      <c r="AD1814" s="29"/>
    </row>
    <row r="1815" spans="1:30" ht="24.95" customHeight="1" x14ac:dyDescent="0.2">
      <c r="A1815" s="23" t="str">
        <f t="shared" si="108"/>
        <v>||||||</v>
      </c>
      <c r="B1815" s="23" t="str">
        <f t="shared" si="109"/>
        <v>||||</v>
      </c>
      <c r="C1815" s="28" t="str">
        <f t="shared" si="110"/>
        <v>|</v>
      </c>
      <c r="D1815" s="10"/>
      <c r="E1815" s="10"/>
      <c r="F1815" s="36"/>
      <c r="G1815" s="10"/>
      <c r="H1815" s="10"/>
      <c r="I1815" s="36"/>
      <c r="J1815" s="10"/>
      <c r="K1815" s="10"/>
      <c r="L1815" s="10"/>
      <c r="M1815" s="11"/>
      <c r="N1815" s="10"/>
      <c r="O1815" s="11"/>
      <c r="P1815" s="9"/>
      <c r="Q1815" s="10"/>
      <c r="R1815" s="3"/>
      <c r="S1815" s="3"/>
      <c r="T1815" s="3"/>
      <c r="U1815" s="33"/>
      <c r="V1815" s="9"/>
      <c r="W1815" s="13"/>
      <c r="X1815" s="10"/>
      <c r="Y1815" s="4"/>
      <c r="Z1815" s="4"/>
      <c r="AA1815" s="4"/>
      <c r="AB1815" s="4"/>
      <c r="AC1815" s="3"/>
      <c r="AD1815" s="29"/>
    </row>
    <row r="1816" spans="1:30" ht="24.95" customHeight="1" x14ac:dyDescent="0.2">
      <c r="A1816" s="23" t="str">
        <f t="shared" si="108"/>
        <v>||||||</v>
      </c>
      <c r="B1816" s="23" t="str">
        <f t="shared" si="109"/>
        <v>||||</v>
      </c>
      <c r="C1816" s="28" t="str">
        <f t="shared" si="110"/>
        <v>|</v>
      </c>
      <c r="D1816" s="10"/>
      <c r="E1816" s="10"/>
      <c r="F1816" s="36"/>
      <c r="G1816" s="10"/>
      <c r="H1816" s="10"/>
      <c r="I1816" s="36"/>
      <c r="J1816" s="10"/>
      <c r="K1816" s="10"/>
      <c r="L1816" s="10"/>
      <c r="M1816" s="11"/>
      <c r="N1816" s="10"/>
      <c r="O1816" s="11"/>
      <c r="P1816" s="9"/>
      <c r="Q1816" s="10"/>
      <c r="R1816" s="3"/>
      <c r="S1816" s="3"/>
      <c r="T1816" s="3"/>
      <c r="U1816" s="33"/>
      <c r="V1816" s="9"/>
      <c r="W1816" s="13"/>
      <c r="X1816" s="10"/>
      <c r="Y1816" s="4"/>
      <c r="Z1816" s="4"/>
      <c r="AA1816" s="4"/>
      <c r="AB1816" s="4"/>
      <c r="AC1816" s="3"/>
      <c r="AD1816" s="29"/>
    </row>
    <row r="1817" spans="1:30" ht="24.95" customHeight="1" x14ac:dyDescent="0.2">
      <c r="A1817" s="23" t="str">
        <f t="shared" si="108"/>
        <v>||||||</v>
      </c>
      <c r="B1817" s="23" t="str">
        <f t="shared" si="109"/>
        <v>||||</v>
      </c>
      <c r="C1817" s="28" t="str">
        <f t="shared" si="110"/>
        <v>|</v>
      </c>
      <c r="D1817" s="10"/>
      <c r="E1817" s="10"/>
      <c r="F1817" s="36"/>
      <c r="G1817" s="10"/>
      <c r="H1817" s="10"/>
      <c r="I1817" s="36"/>
      <c r="J1817" s="10"/>
      <c r="K1817" s="10"/>
      <c r="L1817" s="10"/>
      <c r="M1817" s="11"/>
      <c r="N1817" s="10"/>
      <c r="O1817" s="11"/>
      <c r="P1817" s="9"/>
      <c r="Q1817" s="10"/>
      <c r="R1817" s="3"/>
      <c r="S1817" s="3"/>
      <c r="T1817" s="3"/>
      <c r="U1817" s="33"/>
      <c r="V1817" s="9"/>
      <c r="W1817" s="13"/>
      <c r="X1817" s="10"/>
      <c r="Y1817" s="4"/>
      <c r="Z1817" s="4"/>
      <c r="AA1817" s="4"/>
      <c r="AB1817" s="4"/>
      <c r="AC1817" s="3"/>
      <c r="AD1817" s="29"/>
    </row>
    <row r="1818" spans="1:30" ht="24.95" customHeight="1" x14ac:dyDescent="0.2">
      <c r="A1818" s="23" t="str">
        <f t="shared" si="108"/>
        <v>||||||</v>
      </c>
      <c r="B1818" s="23" t="str">
        <f t="shared" si="109"/>
        <v>||||</v>
      </c>
      <c r="C1818" s="28" t="str">
        <f t="shared" si="110"/>
        <v>|</v>
      </c>
      <c r="D1818" s="10"/>
      <c r="E1818" s="10"/>
      <c r="F1818" s="36"/>
      <c r="G1818" s="10"/>
      <c r="H1818" s="10"/>
      <c r="I1818" s="36"/>
      <c r="J1818" s="10"/>
      <c r="K1818" s="10"/>
      <c r="L1818" s="10"/>
      <c r="M1818" s="11"/>
      <c r="N1818" s="10"/>
      <c r="O1818" s="11"/>
      <c r="P1818" s="9"/>
      <c r="Q1818" s="10"/>
      <c r="R1818" s="3"/>
      <c r="S1818" s="3"/>
      <c r="T1818" s="3"/>
      <c r="U1818" s="33"/>
      <c r="V1818" s="9"/>
      <c r="W1818" s="13"/>
      <c r="X1818" s="10"/>
      <c r="Y1818" s="4"/>
      <c r="Z1818" s="4"/>
      <c r="AA1818" s="4"/>
      <c r="AB1818" s="4"/>
      <c r="AC1818" s="3"/>
      <c r="AD1818" s="29"/>
    </row>
    <row r="1819" spans="1:30" ht="24.95" customHeight="1" x14ac:dyDescent="0.2">
      <c r="A1819" s="23" t="str">
        <f t="shared" si="108"/>
        <v>||||||</v>
      </c>
      <c r="B1819" s="23" t="str">
        <f t="shared" si="109"/>
        <v>||||</v>
      </c>
      <c r="C1819" s="28" t="str">
        <f t="shared" si="110"/>
        <v>|</v>
      </c>
      <c r="D1819" s="10"/>
      <c r="E1819" s="10"/>
      <c r="F1819" s="36"/>
      <c r="G1819" s="10"/>
      <c r="H1819" s="10"/>
      <c r="I1819" s="36"/>
      <c r="J1819" s="10"/>
      <c r="K1819" s="10"/>
      <c r="L1819" s="10"/>
      <c r="M1819" s="11"/>
      <c r="N1819" s="10"/>
      <c r="O1819" s="11"/>
      <c r="P1819" s="9"/>
      <c r="Q1819" s="10"/>
      <c r="R1819" s="3"/>
      <c r="S1819" s="3"/>
      <c r="T1819" s="3"/>
      <c r="U1819" s="33"/>
      <c r="V1819" s="9"/>
      <c r="W1819" s="13"/>
      <c r="X1819" s="10"/>
      <c r="Y1819" s="4"/>
      <c r="Z1819" s="4"/>
      <c r="AA1819" s="4"/>
      <c r="AB1819" s="4"/>
      <c r="AC1819" s="3"/>
      <c r="AD1819" s="29"/>
    </row>
    <row r="1820" spans="1:30" ht="24.95" customHeight="1" x14ac:dyDescent="0.2">
      <c r="A1820" s="23" t="str">
        <f t="shared" si="108"/>
        <v>||||||</v>
      </c>
      <c r="B1820" s="23" t="str">
        <f t="shared" si="109"/>
        <v>||||</v>
      </c>
      <c r="C1820" s="28" t="str">
        <f t="shared" si="110"/>
        <v>|</v>
      </c>
      <c r="D1820" s="10"/>
      <c r="E1820" s="10"/>
      <c r="F1820" s="36"/>
      <c r="G1820" s="10"/>
      <c r="H1820" s="10"/>
      <c r="I1820" s="36"/>
      <c r="J1820" s="10"/>
      <c r="K1820" s="10"/>
      <c r="L1820" s="10"/>
      <c r="M1820" s="11"/>
      <c r="N1820" s="10"/>
      <c r="O1820" s="11"/>
      <c r="P1820" s="9"/>
      <c r="Q1820" s="10"/>
      <c r="R1820" s="3"/>
      <c r="S1820" s="3"/>
      <c r="T1820" s="3"/>
      <c r="U1820" s="33"/>
      <c r="V1820" s="9"/>
      <c r="W1820" s="13"/>
      <c r="X1820" s="10"/>
      <c r="Y1820" s="4"/>
      <c r="Z1820" s="4"/>
      <c r="AA1820" s="4"/>
      <c r="AB1820" s="4"/>
      <c r="AC1820" s="3"/>
      <c r="AD1820" s="29"/>
    </row>
    <row r="1821" spans="1:30" ht="24.95" customHeight="1" x14ac:dyDescent="0.2">
      <c r="A1821" s="23" t="str">
        <f t="shared" si="108"/>
        <v>||||||</v>
      </c>
      <c r="B1821" s="23" t="str">
        <f t="shared" si="109"/>
        <v>||||</v>
      </c>
      <c r="C1821" s="28" t="str">
        <f t="shared" si="110"/>
        <v>|</v>
      </c>
      <c r="D1821" s="10"/>
      <c r="E1821" s="10"/>
      <c r="F1821" s="36"/>
      <c r="G1821" s="10"/>
      <c r="H1821" s="10"/>
      <c r="I1821" s="36"/>
      <c r="J1821" s="10"/>
      <c r="K1821" s="10"/>
      <c r="L1821" s="10"/>
      <c r="M1821" s="11"/>
      <c r="N1821" s="10"/>
      <c r="O1821" s="11"/>
      <c r="P1821" s="9"/>
      <c r="Q1821" s="10"/>
      <c r="R1821" s="3"/>
      <c r="S1821" s="3"/>
      <c r="T1821" s="3"/>
      <c r="U1821" s="33"/>
      <c r="V1821" s="9"/>
      <c r="W1821" s="13"/>
      <c r="X1821" s="10"/>
      <c r="Y1821" s="4"/>
      <c r="Z1821" s="4"/>
      <c r="AA1821" s="4"/>
      <c r="AB1821" s="4"/>
      <c r="AC1821" s="3"/>
      <c r="AD1821" s="29"/>
    </row>
    <row r="1822" spans="1:30" ht="24.95" customHeight="1" x14ac:dyDescent="0.2">
      <c r="A1822" s="23" t="str">
        <f t="shared" si="108"/>
        <v>||||||</v>
      </c>
      <c r="B1822" s="23" t="str">
        <f t="shared" si="109"/>
        <v>||||</v>
      </c>
      <c r="C1822" s="28" t="str">
        <f t="shared" si="110"/>
        <v>|</v>
      </c>
      <c r="D1822" s="10"/>
      <c r="E1822" s="10"/>
      <c r="F1822" s="36"/>
      <c r="G1822" s="10"/>
      <c r="H1822" s="10"/>
      <c r="I1822" s="36"/>
      <c r="J1822" s="10"/>
      <c r="K1822" s="10"/>
      <c r="L1822" s="10"/>
      <c r="M1822" s="11"/>
      <c r="N1822" s="10"/>
      <c r="O1822" s="11"/>
      <c r="P1822" s="9"/>
      <c r="Q1822" s="10"/>
      <c r="R1822" s="3"/>
      <c r="S1822" s="3"/>
      <c r="T1822" s="3"/>
      <c r="U1822" s="33"/>
      <c r="V1822" s="9"/>
      <c r="W1822" s="13"/>
      <c r="X1822" s="10"/>
      <c r="Y1822" s="4"/>
      <c r="Z1822" s="4"/>
      <c r="AA1822" s="4"/>
      <c r="AB1822" s="4"/>
      <c r="AC1822" s="3"/>
      <c r="AD1822" s="29"/>
    </row>
    <row r="1823" spans="1:30" ht="24.95" customHeight="1" x14ac:dyDescent="0.2">
      <c r="A1823" s="23" t="str">
        <f t="shared" si="108"/>
        <v>||||||</v>
      </c>
      <c r="B1823" s="23" t="str">
        <f t="shared" si="109"/>
        <v>||||</v>
      </c>
      <c r="C1823" s="28" t="str">
        <f t="shared" si="110"/>
        <v>|</v>
      </c>
      <c r="D1823" s="10"/>
      <c r="E1823" s="10"/>
      <c r="F1823" s="36"/>
      <c r="G1823" s="10"/>
      <c r="H1823" s="10"/>
      <c r="I1823" s="36"/>
      <c r="J1823" s="10"/>
      <c r="K1823" s="10"/>
      <c r="L1823" s="10"/>
      <c r="M1823" s="11"/>
      <c r="N1823" s="10"/>
      <c r="O1823" s="11"/>
      <c r="P1823" s="9"/>
      <c r="Q1823" s="10"/>
      <c r="R1823" s="3"/>
      <c r="S1823" s="3"/>
      <c r="T1823" s="3"/>
      <c r="U1823" s="33"/>
      <c r="V1823" s="9"/>
      <c r="W1823" s="13"/>
      <c r="X1823" s="10"/>
      <c r="Y1823" s="4"/>
      <c r="Z1823" s="4"/>
      <c r="AA1823" s="4"/>
      <c r="AB1823" s="4"/>
      <c r="AC1823" s="3"/>
      <c r="AD1823" s="29"/>
    </row>
    <row r="1824" spans="1:30" ht="24.95" customHeight="1" x14ac:dyDescent="0.2">
      <c r="A1824" s="23" t="str">
        <f t="shared" si="108"/>
        <v>||||||</v>
      </c>
      <c r="B1824" s="23" t="str">
        <f t="shared" si="109"/>
        <v>||||</v>
      </c>
      <c r="C1824" s="28" t="str">
        <f t="shared" si="110"/>
        <v>|</v>
      </c>
      <c r="D1824" s="10"/>
      <c r="E1824" s="10"/>
      <c r="F1824" s="36"/>
      <c r="G1824" s="10"/>
      <c r="H1824" s="10"/>
      <c r="I1824" s="36"/>
      <c r="J1824" s="10"/>
      <c r="K1824" s="10"/>
      <c r="L1824" s="10"/>
      <c r="M1824" s="11"/>
      <c r="N1824" s="10"/>
      <c r="O1824" s="11"/>
      <c r="P1824" s="9"/>
      <c r="Q1824" s="10"/>
      <c r="R1824" s="3"/>
      <c r="S1824" s="3"/>
      <c r="T1824" s="3"/>
      <c r="U1824" s="33"/>
      <c r="V1824" s="9"/>
      <c r="W1824" s="13"/>
      <c r="X1824" s="10"/>
      <c r="Y1824" s="4"/>
      <c r="Z1824" s="4"/>
      <c r="AA1824" s="4"/>
      <c r="AB1824" s="4"/>
      <c r="AC1824" s="3"/>
      <c r="AD1824" s="29"/>
    </row>
    <row r="1825" spans="1:30" ht="24.95" customHeight="1" x14ac:dyDescent="0.2">
      <c r="A1825" s="23" t="str">
        <f t="shared" si="108"/>
        <v>||||||</v>
      </c>
      <c r="B1825" s="23" t="str">
        <f t="shared" si="109"/>
        <v>||||</v>
      </c>
      <c r="C1825" s="28" t="str">
        <f t="shared" si="110"/>
        <v>|</v>
      </c>
      <c r="D1825" s="10"/>
      <c r="E1825" s="10"/>
      <c r="F1825" s="36"/>
      <c r="G1825" s="10"/>
      <c r="H1825" s="10"/>
      <c r="I1825" s="36"/>
      <c r="J1825" s="10"/>
      <c r="K1825" s="10"/>
      <c r="L1825" s="10"/>
      <c r="M1825" s="11"/>
      <c r="N1825" s="10"/>
      <c r="O1825" s="11"/>
      <c r="P1825" s="9"/>
      <c r="Q1825" s="10"/>
      <c r="R1825" s="3"/>
      <c r="S1825" s="3"/>
      <c r="T1825" s="3"/>
      <c r="U1825" s="33"/>
      <c r="V1825" s="9"/>
      <c r="W1825" s="13"/>
      <c r="X1825" s="10"/>
      <c r="Y1825" s="4"/>
      <c r="Z1825" s="4"/>
      <c r="AA1825" s="4"/>
      <c r="AB1825" s="4"/>
      <c r="AC1825" s="3"/>
      <c r="AD1825" s="29"/>
    </row>
    <row r="1826" spans="1:30" ht="24.95" customHeight="1" x14ac:dyDescent="0.2">
      <c r="A1826" s="23" t="str">
        <f t="shared" si="108"/>
        <v>||||||</v>
      </c>
      <c r="B1826" s="23" t="str">
        <f t="shared" si="109"/>
        <v>||||</v>
      </c>
      <c r="C1826" s="28" t="str">
        <f t="shared" si="110"/>
        <v>|</v>
      </c>
      <c r="D1826" s="10"/>
      <c r="E1826" s="10"/>
      <c r="F1826" s="36"/>
      <c r="G1826" s="10"/>
      <c r="H1826" s="10"/>
      <c r="I1826" s="36"/>
      <c r="J1826" s="10"/>
      <c r="K1826" s="10"/>
      <c r="L1826" s="10"/>
      <c r="M1826" s="11"/>
      <c r="N1826" s="10"/>
      <c r="O1826" s="11"/>
      <c r="P1826" s="9"/>
      <c r="Q1826" s="10"/>
      <c r="R1826" s="3"/>
      <c r="S1826" s="3"/>
      <c r="T1826" s="3"/>
      <c r="U1826" s="33"/>
      <c r="V1826" s="9"/>
      <c r="W1826" s="13"/>
      <c r="X1826" s="10"/>
      <c r="Y1826" s="4"/>
      <c r="Z1826" s="4"/>
      <c r="AA1826" s="4"/>
      <c r="AB1826" s="4"/>
      <c r="AC1826" s="3"/>
      <c r="AD1826" s="29"/>
    </row>
    <row r="1827" spans="1:30" ht="24.95" customHeight="1" x14ac:dyDescent="0.2">
      <c r="A1827" s="23" t="str">
        <f t="shared" si="108"/>
        <v>||||||</v>
      </c>
      <c r="B1827" s="23" t="str">
        <f t="shared" si="109"/>
        <v>||||</v>
      </c>
      <c r="C1827" s="28" t="str">
        <f t="shared" si="110"/>
        <v>|</v>
      </c>
      <c r="D1827" s="10"/>
      <c r="E1827" s="10"/>
      <c r="F1827" s="36"/>
      <c r="G1827" s="10"/>
      <c r="H1827" s="10"/>
      <c r="I1827" s="36"/>
      <c r="J1827" s="10"/>
      <c r="K1827" s="10"/>
      <c r="L1827" s="10"/>
      <c r="M1827" s="11"/>
      <c r="N1827" s="10"/>
      <c r="O1827" s="11"/>
      <c r="P1827" s="9"/>
      <c r="Q1827" s="10"/>
      <c r="R1827" s="3"/>
      <c r="S1827" s="3"/>
      <c r="T1827" s="3"/>
      <c r="U1827" s="33"/>
      <c r="V1827" s="9"/>
      <c r="W1827" s="13"/>
      <c r="X1827" s="10"/>
      <c r="Y1827" s="4"/>
      <c r="Z1827" s="4"/>
      <c r="AA1827" s="4"/>
      <c r="AB1827" s="4"/>
      <c r="AC1827" s="3"/>
      <c r="AD1827" s="29"/>
    </row>
    <row r="1828" spans="1:30" ht="24.95" customHeight="1" x14ac:dyDescent="0.2">
      <c r="A1828" s="23" t="str">
        <f t="shared" si="108"/>
        <v>||||||</v>
      </c>
      <c r="B1828" s="23" t="str">
        <f t="shared" si="109"/>
        <v>||||</v>
      </c>
      <c r="C1828" s="28" t="str">
        <f t="shared" si="110"/>
        <v>|</v>
      </c>
      <c r="D1828" s="10"/>
      <c r="E1828" s="10"/>
      <c r="F1828" s="36"/>
      <c r="G1828" s="10"/>
      <c r="H1828" s="10"/>
      <c r="I1828" s="36"/>
      <c r="J1828" s="10"/>
      <c r="K1828" s="10"/>
      <c r="L1828" s="10"/>
      <c r="M1828" s="11"/>
      <c r="N1828" s="10"/>
      <c r="O1828" s="11"/>
      <c r="P1828" s="9"/>
      <c r="Q1828" s="10"/>
      <c r="R1828" s="3"/>
      <c r="S1828" s="3"/>
      <c r="T1828" s="3"/>
      <c r="U1828" s="33"/>
      <c r="V1828" s="9"/>
      <c r="W1828" s="13"/>
      <c r="X1828" s="10"/>
      <c r="Y1828" s="4"/>
      <c r="Z1828" s="4"/>
      <c r="AA1828" s="4"/>
      <c r="AB1828" s="4"/>
      <c r="AC1828" s="3"/>
      <c r="AD1828" s="29"/>
    </row>
    <row r="1829" spans="1:30" ht="24.95" customHeight="1" x14ac:dyDescent="0.2">
      <c r="A1829" s="23" t="str">
        <f t="shared" si="108"/>
        <v>||||||</v>
      </c>
      <c r="B1829" s="23" t="str">
        <f t="shared" si="109"/>
        <v>||||</v>
      </c>
      <c r="C1829" s="28" t="str">
        <f t="shared" si="110"/>
        <v>|</v>
      </c>
      <c r="D1829" s="10"/>
      <c r="E1829" s="10"/>
      <c r="F1829" s="36"/>
      <c r="G1829" s="10"/>
      <c r="H1829" s="10"/>
      <c r="I1829" s="36"/>
      <c r="J1829" s="10"/>
      <c r="K1829" s="10"/>
      <c r="L1829" s="10"/>
      <c r="M1829" s="11"/>
      <c r="N1829" s="10"/>
      <c r="O1829" s="11"/>
      <c r="P1829" s="9"/>
      <c r="Q1829" s="10"/>
      <c r="R1829" s="3"/>
      <c r="S1829" s="3"/>
      <c r="T1829" s="3"/>
      <c r="U1829" s="33"/>
      <c r="V1829" s="9"/>
      <c r="W1829" s="13"/>
      <c r="X1829" s="10"/>
      <c r="Y1829" s="4"/>
      <c r="Z1829" s="4"/>
      <c r="AA1829" s="4"/>
      <c r="AB1829" s="4"/>
      <c r="AC1829" s="3"/>
      <c r="AD1829" s="29"/>
    </row>
    <row r="1830" spans="1:30" ht="24.95" customHeight="1" x14ac:dyDescent="0.2">
      <c r="A1830" s="23" t="str">
        <f t="shared" si="108"/>
        <v>||||||</v>
      </c>
      <c r="B1830" s="23" t="str">
        <f t="shared" si="109"/>
        <v>||||</v>
      </c>
      <c r="C1830" s="28" t="str">
        <f t="shared" si="110"/>
        <v>|</v>
      </c>
      <c r="D1830" s="10"/>
      <c r="E1830" s="10"/>
      <c r="F1830" s="36"/>
      <c r="G1830" s="10"/>
      <c r="H1830" s="10"/>
      <c r="I1830" s="36"/>
      <c r="J1830" s="10"/>
      <c r="K1830" s="10"/>
      <c r="L1830" s="10"/>
      <c r="M1830" s="11"/>
      <c r="N1830" s="10"/>
      <c r="O1830" s="11"/>
      <c r="P1830" s="9"/>
      <c r="Q1830" s="10"/>
      <c r="R1830" s="3"/>
      <c r="S1830" s="3"/>
      <c r="T1830" s="3"/>
      <c r="U1830" s="33"/>
      <c r="V1830" s="9"/>
      <c r="W1830" s="13"/>
      <c r="X1830" s="10"/>
      <c r="Y1830" s="4"/>
      <c r="Z1830" s="4"/>
      <c r="AA1830" s="4"/>
      <c r="AB1830" s="4"/>
      <c r="AC1830" s="3"/>
      <c r="AD1830" s="29"/>
    </row>
    <row r="1831" spans="1:30" ht="24.95" customHeight="1" x14ac:dyDescent="0.2">
      <c r="A1831" s="23" t="str">
        <f t="shared" si="108"/>
        <v>||||||</v>
      </c>
      <c r="B1831" s="23" t="str">
        <f t="shared" si="109"/>
        <v>||||</v>
      </c>
      <c r="C1831" s="28" t="str">
        <f t="shared" si="110"/>
        <v>|</v>
      </c>
      <c r="D1831" s="10"/>
      <c r="E1831" s="10"/>
      <c r="F1831" s="36"/>
      <c r="G1831" s="10"/>
      <c r="H1831" s="10"/>
      <c r="I1831" s="36"/>
      <c r="J1831" s="10"/>
      <c r="K1831" s="10"/>
      <c r="L1831" s="10"/>
      <c r="M1831" s="11"/>
      <c r="N1831" s="10"/>
      <c r="O1831" s="11"/>
      <c r="P1831" s="9"/>
      <c r="Q1831" s="10"/>
      <c r="R1831" s="3"/>
      <c r="S1831" s="3"/>
      <c r="T1831" s="3"/>
      <c r="U1831" s="33"/>
      <c r="V1831" s="9"/>
      <c r="W1831" s="13"/>
      <c r="X1831" s="10"/>
      <c r="Y1831" s="4"/>
      <c r="Z1831" s="4"/>
      <c r="AA1831" s="4"/>
      <c r="AB1831" s="4"/>
      <c r="AC1831" s="3"/>
      <c r="AD1831" s="29"/>
    </row>
    <row r="1832" spans="1:30" ht="24.95" customHeight="1" x14ac:dyDescent="0.2">
      <c r="A1832" s="23" t="str">
        <f t="shared" si="108"/>
        <v>||||||</v>
      </c>
      <c r="B1832" s="23" t="str">
        <f t="shared" si="109"/>
        <v>||||</v>
      </c>
      <c r="C1832" s="28" t="str">
        <f t="shared" si="110"/>
        <v>|</v>
      </c>
      <c r="D1832" s="10"/>
      <c r="E1832" s="10"/>
      <c r="F1832" s="36"/>
      <c r="G1832" s="10"/>
      <c r="H1832" s="10"/>
      <c r="I1832" s="36"/>
      <c r="J1832" s="10"/>
      <c r="K1832" s="10"/>
      <c r="L1832" s="10"/>
      <c r="M1832" s="11"/>
      <c r="N1832" s="10"/>
      <c r="O1832" s="11"/>
      <c r="P1832" s="9"/>
      <c r="Q1832" s="10"/>
      <c r="R1832" s="3"/>
      <c r="S1832" s="3"/>
      <c r="T1832" s="3"/>
      <c r="U1832" s="33"/>
      <c r="V1832" s="9"/>
      <c r="W1832" s="13"/>
      <c r="X1832" s="10"/>
      <c r="Y1832" s="4"/>
      <c r="Z1832" s="4"/>
      <c r="AA1832" s="4"/>
      <c r="AB1832" s="4"/>
      <c r="AC1832" s="3"/>
      <c r="AD1832" s="29"/>
    </row>
    <row r="1833" spans="1:30" ht="24.95" customHeight="1" x14ac:dyDescent="0.2">
      <c r="A1833" s="23" t="str">
        <f t="shared" si="108"/>
        <v>||||||</v>
      </c>
      <c r="B1833" s="23" t="str">
        <f t="shared" si="109"/>
        <v>||||</v>
      </c>
      <c r="C1833" s="28" t="str">
        <f t="shared" si="110"/>
        <v>|</v>
      </c>
      <c r="D1833" s="10"/>
      <c r="E1833" s="10"/>
      <c r="F1833" s="36"/>
      <c r="G1833" s="10"/>
      <c r="H1833" s="10"/>
      <c r="I1833" s="36"/>
      <c r="J1833" s="10"/>
      <c r="K1833" s="10"/>
      <c r="L1833" s="10"/>
      <c r="M1833" s="11"/>
      <c r="N1833" s="10"/>
      <c r="O1833" s="11"/>
      <c r="P1833" s="9"/>
      <c r="Q1833" s="10"/>
      <c r="R1833" s="3"/>
      <c r="S1833" s="3"/>
      <c r="T1833" s="3"/>
      <c r="U1833" s="33"/>
      <c r="V1833" s="9"/>
      <c r="W1833" s="13"/>
      <c r="X1833" s="10"/>
      <c r="Y1833" s="4"/>
      <c r="Z1833" s="4"/>
      <c r="AA1833" s="4"/>
      <c r="AB1833" s="4"/>
      <c r="AC1833" s="3"/>
      <c r="AD1833" s="29"/>
    </row>
    <row r="1834" spans="1:30" ht="24.95" customHeight="1" x14ac:dyDescent="0.2">
      <c r="A1834" s="23" t="str">
        <f t="shared" si="108"/>
        <v>||||||</v>
      </c>
      <c r="B1834" s="23" t="str">
        <f t="shared" si="109"/>
        <v>||||</v>
      </c>
      <c r="C1834" s="28" t="str">
        <f t="shared" si="110"/>
        <v>|</v>
      </c>
      <c r="D1834" s="10"/>
      <c r="E1834" s="10"/>
      <c r="F1834" s="36"/>
      <c r="G1834" s="10"/>
      <c r="H1834" s="10"/>
      <c r="I1834" s="36"/>
      <c r="J1834" s="10"/>
      <c r="K1834" s="10"/>
      <c r="L1834" s="10"/>
      <c r="M1834" s="11"/>
      <c r="N1834" s="10"/>
      <c r="O1834" s="11"/>
      <c r="P1834" s="9"/>
      <c r="Q1834" s="10"/>
      <c r="R1834" s="3"/>
      <c r="S1834" s="3"/>
      <c r="T1834" s="3"/>
      <c r="U1834" s="33"/>
      <c r="V1834" s="9"/>
      <c r="W1834" s="13"/>
      <c r="X1834" s="10"/>
      <c r="Y1834" s="4"/>
      <c r="Z1834" s="4"/>
      <c r="AA1834" s="4"/>
      <c r="AB1834" s="4"/>
      <c r="AC1834" s="3"/>
      <c r="AD1834" s="29"/>
    </row>
    <row r="1835" spans="1:30" ht="24.95" customHeight="1" x14ac:dyDescent="0.2">
      <c r="A1835" s="23" t="str">
        <f t="shared" si="108"/>
        <v>||||||</v>
      </c>
      <c r="B1835" s="23" t="str">
        <f t="shared" si="109"/>
        <v>||||</v>
      </c>
      <c r="C1835" s="28" t="str">
        <f t="shared" si="110"/>
        <v>|</v>
      </c>
      <c r="D1835" s="10"/>
      <c r="E1835" s="10"/>
      <c r="F1835" s="36"/>
      <c r="G1835" s="10"/>
      <c r="H1835" s="10"/>
      <c r="I1835" s="36"/>
      <c r="J1835" s="10"/>
      <c r="K1835" s="10"/>
      <c r="L1835" s="10"/>
      <c r="M1835" s="11"/>
      <c r="N1835" s="10"/>
      <c r="O1835" s="11"/>
      <c r="P1835" s="9"/>
      <c r="Q1835" s="10"/>
      <c r="R1835" s="3"/>
      <c r="S1835" s="3"/>
      <c r="T1835" s="3"/>
      <c r="U1835" s="33"/>
      <c r="V1835" s="9"/>
      <c r="W1835" s="13"/>
      <c r="X1835" s="10"/>
      <c r="Y1835" s="4"/>
      <c r="Z1835" s="4"/>
      <c r="AA1835" s="4"/>
      <c r="AB1835" s="4"/>
      <c r="AC1835" s="3"/>
      <c r="AD1835" s="29"/>
    </row>
    <row r="1836" spans="1:30" ht="24.95" customHeight="1" x14ac:dyDescent="0.2">
      <c r="A1836" s="23" t="str">
        <f t="shared" si="108"/>
        <v>||||||</v>
      </c>
      <c r="B1836" s="23" t="str">
        <f t="shared" si="109"/>
        <v>||||</v>
      </c>
      <c r="C1836" s="28" t="str">
        <f t="shared" si="110"/>
        <v>|</v>
      </c>
      <c r="D1836" s="10"/>
      <c r="E1836" s="10"/>
      <c r="F1836" s="36"/>
      <c r="G1836" s="10"/>
      <c r="H1836" s="10"/>
      <c r="I1836" s="36"/>
      <c r="J1836" s="10"/>
      <c r="K1836" s="10"/>
      <c r="L1836" s="10"/>
      <c r="M1836" s="11"/>
      <c r="N1836" s="10"/>
      <c r="O1836" s="11"/>
      <c r="P1836" s="9"/>
      <c r="Q1836" s="10"/>
      <c r="R1836" s="3"/>
      <c r="S1836" s="3"/>
      <c r="T1836" s="3"/>
      <c r="U1836" s="33"/>
      <c r="V1836" s="9"/>
      <c r="W1836" s="13"/>
      <c r="X1836" s="10"/>
      <c r="Y1836" s="4"/>
      <c r="Z1836" s="4"/>
      <c r="AA1836" s="4"/>
      <c r="AB1836" s="4"/>
      <c r="AC1836" s="3"/>
      <c r="AD1836" s="29"/>
    </row>
    <row r="1837" spans="1:30" ht="24.95" customHeight="1" x14ac:dyDescent="0.2">
      <c r="A1837" s="23" t="str">
        <f t="shared" si="108"/>
        <v>||||||</v>
      </c>
      <c r="B1837" s="23" t="str">
        <f t="shared" si="109"/>
        <v>||||</v>
      </c>
      <c r="C1837" s="28" t="str">
        <f t="shared" si="110"/>
        <v>|</v>
      </c>
      <c r="D1837" s="10"/>
      <c r="E1837" s="10"/>
      <c r="F1837" s="36"/>
      <c r="G1837" s="10"/>
      <c r="H1837" s="10"/>
      <c r="I1837" s="36"/>
      <c r="J1837" s="10"/>
      <c r="K1837" s="10"/>
      <c r="L1837" s="10"/>
      <c r="M1837" s="11"/>
      <c r="N1837" s="10"/>
      <c r="O1837" s="11"/>
      <c r="P1837" s="9"/>
      <c r="Q1837" s="10"/>
      <c r="R1837" s="3"/>
      <c r="S1837" s="3"/>
      <c r="T1837" s="3"/>
      <c r="U1837" s="33"/>
      <c r="V1837" s="9"/>
      <c r="W1837" s="13"/>
      <c r="X1837" s="10"/>
      <c r="Y1837" s="4"/>
      <c r="Z1837" s="4"/>
      <c r="AA1837" s="4"/>
      <c r="AB1837" s="4"/>
      <c r="AC1837" s="3"/>
      <c r="AD1837" s="29"/>
    </row>
    <row r="1838" spans="1:30" ht="24.95" customHeight="1" x14ac:dyDescent="0.2">
      <c r="A1838" s="23" t="str">
        <f t="shared" si="108"/>
        <v>||||||</v>
      </c>
      <c r="B1838" s="23" t="str">
        <f t="shared" si="109"/>
        <v>||||</v>
      </c>
      <c r="C1838" s="28" t="str">
        <f t="shared" si="110"/>
        <v>|</v>
      </c>
      <c r="D1838" s="10"/>
      <c r="E1838" s="10"/>
      <c r="F1838" s="36"/>
      <c r="G1838" s="10"/>
      <c r="H1838" s="10"/>
      <c r="I1838" s="36"/>
      <c r="J1838" s="10"/>
      <c r="K1838" s="10"/>
      <c r="L1838" s="10"/>
      <c r="M1838" s="11"/>
      <c r="N1838" s="10"/>
      <c r="O1838" s="11"/>
      <c r="P1838" s="9"/>
      <c r="Q1838" s="10"/>
      <c r="R1838" s="3"/>
      <c r="S1838" s="3"/>
      <c r="T1838" s="3"/>
      <c r="U1838" s="33"/>
      <c r="V1838" s="9"/>
      <c r="W1838" s="13"/>
      <c r="X1838" s="10"/>
      <c r="Y1838" s="4"/>
      <c r="Z1838" s="4"/>
      <c r="AA1838" s="4"/>
      <c r="AB1838" s="4"/>
      <c r="AC1838" s="3"/>
      <c r="AD1838" s="29"/>
    </row>
    <row r="1839" spans="1:30" ht="24.95" customHeight="1" x14ac:dyDescent="0.2">
      <c r="A1839" s="23" t="str">
        <f t="shared" si="108"/>
        <v>||||||</v>
      </c>
      <c r="B1839" s="23" t="str">
        <f t="shared" si="109"/>
        <v>||||</v>
      </c>
      <c r="C1839" s="28" t="str">
        <f t="shared" si="110"/>
        <v>|</v>
      </c>
      <c r="D1839" s="10"/>
      <c r="E1839" s="10"/>
      <c r="F1839" s="36"/>
      <c r="G1839" s="10"/>
      <c r="H1839" s="10"/>
      <c r="I1839" s="36"/>
      <c r="J1839" s="10"/>
      <c r="K1839" s="10"/>
      <c r="L1839" s="10"/>
      <c r="M1839" s="11"/>
      <c r="N1839" s="10"/>
      <c r="O1839" s="11"/>
      <c r="P1839" s="9"/>
      <c r="Q1839" s="10"/>
      <c r="R1839" s="3"/>
      <c r="S1839" s="3"/>
      <c r="T1839" s="3"/>
      <c r="U1839" s="33"/>
      <c r="V1839" s="9"/>
      <c r="W1839" s="13"/>
      <c r="X1839" s="10"/>
      <c r="Y1839" s="4"/>
      <c r="Z1839" s="4"/>
      <c r="AA1839" s="4"/>
      <c r="AB1839" s="4"/>
      <c r="AC1839" s="3"/>
      <c r="AD1839" s="29"/>
    </row>
    <row r="1840" spans="1:30" ht="24.95" customHeight="1" x14ac:dyDescent="0.2">
      <c r="A1840" s="23" t="str">
        <f t="shared" si="108"/>
        <v>||||||</v>
      </c>
      <c r="B1840" s="23" t="str">
        <f t="shared" si="109"/>
        <v>||||</v>
      </c>
      <c r="C1840" s="28" t="str">
        <f t="shared" si="110"/>
        <v>|</v>
      </c>
      <c r="D1840" s="10"/>
      <c r="E1840" s="10"/>
      <c r="F1840" s="36"/>
      <c r="G1840" s="10"/>
      <c r="H1840" s="10"/>
      <c r="I1840" s="36"/>
      <c r="J1840" s="10"/>
      <c r="K1840" s="10"/>
      <c r="L1840" s="10"/>
      <c r="M1840" s="11"/>
      <c r="N1840" s="10"/>
      <c r="O1840" s="11"/>
      <c r="P1840" s="9"/>
      <c r="Q1840" s="10"/>
      <c r="R1840" s="3"/>
      <c r="S1840" s="3"/>
      <c r="T1840" s="3"/>
      <c r="U1840" s="33"/>
      <c r="V1840" s="9"/>
      <c r="W1840" s="13"/>
      <c r="X1840" s="10"/>
      <c r="Y1840" s="4"/>
      <c r="Z1840" s="4"/>
      <c r="AA1840" s="4"/>
      <c r="AB1840" s="4"/>
      <c r="AC1840" s="3"/>
      <c r="AD1840" s="29"/>
    </row>
    <row r="1841" spans="1:30" ht="24.95" customHeight="1" x14ac:dyDescent="0.2">
      <c r="A1841" s="23" t="str">
        <f t="shared" si="108"/>
        <v>||||||</v>
      </c>
      <c r="B1841" s="23" t="str">
        <f t="shared" si="109"/>
        <v>||||</v>
      </c>
      <c r="C1841" s="28" t="str">
        <f t="shared" si="110"/>
        <v>|</v>
      </c>
      <c r="D1841" s="10"/>
      <c r="E1841" s="10"/>
      <c r="F1841" s="36"/>
      <c r="G1841" s="10"/>
      <c r="H1841" s="10"/>
      <c r="I1841" s="36"/>
      <c r="J1841" s="10"/>
      <c r="K1841" s="10"/>
      <c r="L1841" s="10"/>
      <c r="M1841" s="11"/>
      <c r="N1841" s="10"/>
      <c r="O1841" s="11"/>
      <c r="P1841" s="9"/>
      <c r="Q1841" s="10"/>
      <c r="R1841" s="3"/>
      <c r="S1841" s="3"/>
      <c r="T1841" s="3"/>
      <c r="U1841" s="33"/>
      <c r="V1841" s="9"/>
      <c r="W1841" s="13"/>
      <c r="X1841" s="10"/>
      <c r="Y1841" s="4"/>
      <c r="Z1841" s="4"/>
      <c r="AA1841" s="4"/>
      <c r="AB1841" s="4"/>
      <c r="AC1841" s="3"/>
      <c r="AD1841" s="29"/>
    </row>
    <row r="1842" spans="1:30" ht="24.95" customHeight="1" x14ac:dyDescent="0.2">
      <c r="A1842" s="23" t="str">
        <f t="shared" si="108"/>
        <v>||||||</v>
      </c>
      <c r="B1842" s="23" t="str">
        <f t="shared" si="109"/>
        <v>||||</v>
      </c>
      <c r="C1842" s="28" t="str">
        <f t="shared" si="110"/>
        <v>|</v>
      </c>
      <c r="D1842" s="10"/>
      <c r="E1842" s="10"/>
      <c r="F1842" s="36"/>
      <c r="G1842" s="10"/>
      <c r="H1842" s="10"/>
      <c r="I1842" s="36"/>
      <c r="J1842" s="10"/>
      <c r="K1842" s="10"/>
      <c r="L1842" s="10"/>
      <c r="M1842" s="11"/>
      <c r="N1842" s="10"/>
      <c r="O1842" s="11"/>
      <c r="P1842" s="9"/>
      <c r="Q1842" s="10"/>
      <c r="R1842" s="3"/>
      <c r="S1842" s="3"/>
      <c r="T1842" s="3"/>
      <c r="U1842" s="33"/>
      <c r="V1842" s="9"/>
      <c r="W1842" s="13"/>
      <c r="X1842" s="10"/>
      <c r="Y1842" s="4"/>
      <c r="Z1842" s="4"/>
      <c r="AA1842" s="4"/>
      <c r="AB1842" s="4"/>
      <c r="AC1842" s="3"/>
      <c r="AD1842" s="29"/>
    </row>
    <row r="1843" spans="1:30" ht="24.95" customHeight="1" x14ac:dyDescent="0.2">
      <c r="A1843" s="23" t="str">
        <f t="shared" si="108"/>
        <v>||||||</v>
      </c>
      <c r="B1843" s="23" t="str">
        <f t="shared" si="109"/>
        <v>||||</v>
      </c>
      <c r="C1843" s="28" t="str">
        <f t="shared" si="110"/>
        <v>|</v>
      </c>
      <c r="D1843" s="10"/>
      <c r="E1843" s="10"/>
      <c r="F1843" s="36"/>
      <c r="G1843" s="10"/>
      <c r="H1843" s="10"/>
      <c r="I1843" s="36"/>
      <c r="J1843" s="10"/>
      <c r="K1843" s="10"/>
      <c r="L1843" s="10"/>
      <c r="M1843" s="11"/>
      <c r="N1843" s="10"/>
      <c r="O1843" s="11"/>
      <c r="P1843" s="9"/>
      <c r="Q1843" s="10"/>
      <c r="R1843" s="3"/>
      <c r="S1843" s="3"/>
      <c r="T1843" s="3"/>
      <c r="U1843" s="33"/>
      <c r="V1843" s="9"/>
      <c r="W1843" s="13"/>
      <c r="X1843" s="10"/>
      <c r="Y1843" s="4"/>
      <c r="Z1843" s="4"/>
      <c r="AA1843" s="4"/>
      <c r="AB1843" s="4"/>
      <c r="AC1843" s="3"/>
      <c r="AD1843" s="29"/>
    </row>
    <row r="1844" spans="1:30" ht="24.95" customHeight="1" x14ac:dyDescent="0.2">
      <c r="A1844" s="23" t="str">
        <f t="shared" si="108"/>
        <v>||||||</v>
      </c>
      <c r="B1844" s="23" t="str">
        <f t="shared" si="109"/>
        <v>||||</v>
      </c>
      <c r="C1844" s="28" t="str">
        <f t="shared" si="110"/>
        <v>|</v>
      </c>
      <c r="D1844" s="10"/>
      <c r="E1844" s="10"/>
      <c r="F1844" s="36"/>
      <c r="G1844" s="10"/>
      <c r="H1844" s="10"/>
      <c r="I1844" s="36"/>
      <c r="J1844" s="10"/>
      <c r="K1844" s="10"/>
      <c r="L1844" s="10"/>
      <c r="M1844" s="11"/>
      <c r="N1844" s="10"/>
      <c r="O1844" s="11"/>
      <c r="P1844" s="9"/>
      <c r="Q1844" s="10"/>
      <c r="R1844" s="3"/>
      <c r="S1844" s="3"/>
      <c r="T1844" s="3"/>
      <c r="U1844" s="33"/>
      <c r="V1844" s="9"/>
      <c r="W1844" s="13"/>
      <c r="X1844" s="10"/>
      <c r="Y1844" s="4"/>
      <c r="Z1844" s="4"/>
      <c r="AA1844" s="4"/>
      <c r="AB1844" s="4"/>
      <c r="AC1844" s="3"/>
      <c r="AD1844" s="29"/>
    </row>
    <row r="1845" spans="1:30" ht="24.95" customHeight="1" x14ac:dyDescent="0.2">
      <c r="A1845" s="23" t="str">
        <f t="shared" si="108"/>
        <v>||||||</v>
      </c>
      <c r="B1845" s="23" t="str">
        <f t="shared" si="109"/>
        <v>||||</v>
      </c>
      <c r="C1845" s="28" t="str">
        <f t="shared" si="110"/>
        <v>|</v>
      </c>
      <c r="D1845" s="10"/>
      <c r="E1845" s="10"/>
      <c r="F1845" s="36"/>
      <c r="G1845" s="10"/>
      <c r="H1845" s="10"/>
      <c r="I1845" s="36"/>
      <c r="J1845" s="10"/>
      <c r="K1845" s="10"/>
      <c r="L1845" s="10"/>
      <c r="M1845" s="11"/>
      <c r="N1845" s="10"/>
      <c r="O1845" s="11"/>
      <c r="P1845" s="9"/>
      <c r="Q1845" s="10"/>
      <c r="R1845" s="3"/>
      <c r="S1845" s="3"/>
      <c r="T1845" s="3"/>
      <c r="U1845" s="33"/>
      <c r="V1845" s="9"/>
      <c r="W1845" s="13"/>
      <c r="X1845" s="10"/>
      <c r="Y1845" s="4"/>
      <c r="Z1845" s="4"/>
      <c r="AA1845" s="4"/>
      <c r="AB1845" s="4"/>
      <c r="AC1845" s="3"/>
      <c r="AD1845" s="29"/>
    </row>
    <row r="1846" spans="1:30" ht="24.95" customHeight="1" x14ac:dyDescent="0.2">
      <c r="A1846" s="23" t="str">
        <f t="shared" si="108"/>
        <v>||||||</v>
      </c>
      <c r="B1846" s="23" t="str">
        <f t="shared" si="109"/>
        <v>||||</v>
      </c>
      <c r="C1846" s="28" t="str">
        <f t="shared" si="110"/>
        <v>|</v>
      </c>
      <c r="D1846" s="10"/>
      <c r="E1846" s="10"/>
      <c r="F1846" s="36"/>
      <c r="G1846" s="10"/>
      <c r="H1846" s="10"/>
      <c r="I1846" s="36"/>
      <c r="J1846" s="10"/>
      <c r="K1846" s="10"/>
      <c r="L1846" s="10"/>
      <c r="M1846" s="11"/>
      <c r="N1846" s="10"/>
      <c r="O1846" s="11"/>
      <c r="P1846" s="9"/>
      <c r="Q1846" s="10"/>
      <c r="R1846" s="3"/>
      <c r="S1846" s="3"/>
      <c r="T1846" s="3"/>
      <c r="U1846" s="33"/>
      <c r="V1846" s="9"/>
      <c r="W1846" s="13"/>
      <c r="X1846" s="10"/>
      <c r="Y1846" s="4"/>
      <c r="Z1846" s="4"/>
      <c r="AA1846" s="4"/>
      <c r="AB1846" s="4"/>
      <c r="AC1846" s="3"/>
      <c r="AD1846" s="29"/>
    </row>
    <row r="1847" spans="1:30" ht="24.95" customHeight="1" x14ac:dyDescent="0.2">
      <c r="A1847" s="23" t="str">
        <f t="shared" si="108"/>
        <v>||||||</v>
      </c>
      <c r="B1847" s="23" t="str">
        <f t="shared" si="109"/>
        <v>||||</v>
      </c>
      <c r="C1847" s="28" t="str">
        <f t="shared" si="110"/>
        <v>|</v>
      </c>
      <c r="D1847" s="10"/>
      <c r="E1847" s="10"/>
      <c r="F1847" s="36"/>
      <c r="G1847" s="10"/>
      <c r="H1847" s="10"/>
      <c r="I1847" s="36"/>
      <c r="J1847" s="10"/>
      <c r="K1847" s="10"/>
      <c r="L1847" s="10"/>
      <c r="M1847" s="11"/>
      <c r="N1847" s="10"/>
      <c r="O1847" s="11"/>
      <c r="P1847" s="9"/>
      <c r="Q1847" s="10"/>
      <c r="R1847" s="3"/>
      <c r="S1847" s="3"/>
      <c r="T1847" s="3"/>
      <c r="U1847" s="33"/>
      <c r="V1847" s="9"/>
      <c r="W1847" s="13"/>
      <c r="X1847" s="10"/>
      <c r="Y1847" s="4"/>
      <c r="Z1847" s="4"/>
      <c r="AA1847" s="4"/>
      <c r="AB1847" s="4"/>
      <c r="AC1847" s="3"/>
      <c r="AD1847" s="29"/>
    </row>
    <row r="1848" spans="1:30" ht="24.95" customHeight="1" x14ac:dyDescent="0.2">
      <c r="A1848" s="23" t="str">
        <f t="shared" ref="A1848:A1911" si="111">D1848&amp;"|"&amp;E1848&amp;"|"&amp;G1848&amp;"|"&amp;H1848&amp;"|"&amp;L1848&amp;"|"&amp;N1848&amp;"|"&amp;U1848</f>
        <v>||||||</v>
      </c>
      <c r="B1848" s="23" t="str">
        <f t="shared" ref="B1848:B1911" si="112">D1848&amp;"|"&amp;E1848&amp;"|"&amp;G1848&amp;"|"&amp;H1848&amp;"|"&amp;X1848</f>
        <v>||||</v>
      </c>
      <c r="C1848" s="28" t="str">
        <f t="shared" ref="C1848:C1911" si="113">E1848&amp;"|"&amp;X1848</f>
        <v>|</v>
      </c>
      <c r="D1848" s="10"/>
      <c r="E1848" s="10"/>
      <c r="F1848" s="36"/>
      <c r="G1848" s="10"/>
      <c r="H1848" s="10"/>
      <c r="I1848" s="36"/>
      <c r="J1848" s="10"/>
      <c r="K1848" s="10"/>
      <c r="L1848" s="10"/>
      <c r="M1848" s="11"/>
      <c r="N1848" s="10"/>
      <c r="O1848" s="11"/>
      <c r="P1848" s="9"/>
      <c r="Q1848" s="10"/>
      <c r="R1848" s="3"/>
      <c r="S1848" s="3"/>
      <c r="T1848" s="3"/>
      <c r="U1848" s="33"/>
      <c r="V1848" s="9"/>
      <c r="W1848" s="13"/>
      <c r="X1848" s="10"/>
      <c r="Y1848" s="4"/>
      <c r="Z1848" s="4"/>
      <c r="AA1848" s="4"/>
      <c r="AB1848" s="4"/>
      <c r="AC1848" s="3"/>
      <c r="AD1848" s="29"/>
    </row>
    <row r="1849" spans="1:30" ht="24.95" customHeight="1" x14ac:dyDescent="0.2">
      <c r="A1849" s="23" t="str">
        <f t="shared" si="111"/>
        <v>||||||</v>
      </c>
      <c r="B1849" s="23" t="str">
        <f t="shared" si="112"/>
        <v>||||</v>
      </c>
      <c r="C1849" s="28" t="str">
        <f t="shared" si="113"/>
        <v>|</v>
      </c>
      <c r="D1849" s="10"/>
      <c r="E1849" s="10"/>
      <c r="F1849" s="36"/>
      <c r="G1849" s="10"/>
      <c r="H1849" s="10"/>
      <c r="I1849" s="36"/>
      <c r="J1849" s="10"/>
      <c r="K1849" s="10"/>
      <c r="L1849" s="10"/>
      <c r="M1849" s="11"/>
      <c r="N1849" s="10"/>
      <c r="O1849" s="11"/>
      <c r="P1849" s="9"/>
      <c r="Q1849" s="10"/>
      <c r="R1849" s="3"/>
      <c r="S1849" s="3"/>
      <c r="T1849" s="3"/>
      <c r="U1849" s="33"/>
      <c r="V1849" s="9"/>
      <c r="W1849" s="13"/>
      <c r="X1849" s="10"/>
      <c r="Y1849" s="4"/>
      <c r="Z1849" s="4"/>
      <c r="AA1849" s="4"/>
      <c r="AB1849" s="4"/>
      <c r="AC1849" s="3"/>
      <c r="AD1849" s="29"/>
    </row>
    <row r="1850" spans="1:30" ht="24.95" customHeight="1" x14ac:dyDescent="0.2">
      <c r="A1850" s="23" t="str">
        <f t="shared" si="111"/>
        <v>||||||</v>
      </c>
      <c r="B1850" s="23" t="str">
        <f t="shared" si="112"/>
        <v>||||</v>
      </c>
      <c r="C1850" s="28" t="str">
        <f t="shared" si="113"/>
        <v>|</v>
      </c>
      <c r="D1850" s="10"/>
      <c r="E1850" s="10"/>
      <c r="F1850" s="36"/>
      <c r="G1850" s="10"/>
      <c r="H1850" s="10"/>
      <c r="I1850" s="36"/>
      <c r="J1850" s="10"/>
      <c r="K1850" s="10"/>
      <c r="L1850" s="10"/>
      <c r="M1850" s="11"/>
      <c r="N1850" s="10"/>
      <c r="O1850" s="11"/>
      <c r="P1850" s="9"/>
      <c r="Q1850" s="10"/>
      <c r="R1850" s="3"/>
      <c r="S1850" s="3"/>
      <c r="T1850" s="3"/>
      <c r="U1850" s="33"/>
      <c r="V1850" s="9"/>
      <c r="W1850" s="13"/>
      <c r="X1850" s="10"/>
      <c r="Y1850" s="4"/>
      <c r="Z1850" s="4"/>
      <c r="AA1850" s="4"/>
      <c r="AB1850" s="4"/>
      <c r="AC1850" s="3"/>
      <c r="AD1850" s="29"/>
    </row>
    <row r="1851" spans="1:30" ht="24.95" customHeight="1" x14ac:dyDescent="0.2">
      <c r="A1851" s="23" t="str">
        <f t="shared" si="111"/>
        <v>||||||</v>
      </c>
      <c r="B1851" s="23" t="str">
        <f t="shared" si="112"/>
        <v>||||</v>
      </c>
      <c r="C1851" s="28" t="str">
        <f t="shared" si="113"/>
        <v>|</v>
      </c>
      <c r="D1851" s="10"/>
      <c r="E1851" s="10"/>
      <c r="F1851" s="36"/>
      <c r="G1851" s="10"/>
      <c r="H1851" s="10"/>
      <c r="I1851" s="36"/>
      <c r="J1851" s="10"/>
      <c r="K1851" s="10"/>
      <c r="L1851" s="10"/>
      <c r="M1851" s="11"/>
      <c r="N1851" s="10"/>
      <c r="O1851" s="11"/>
      <c r="P1851" s="9"/>
      <c r="Q1851" s="10"/>
      <c r="R1851" s="3"/>
      <c r="S1851" s="3"/>
      <c r="T1851" s="3"/>
      <c r="U1851" s="33"/>
      <c r="V1851" s="9"/>
      <c r="W1851" s="13"/>
      <c r="X1851" s="10"/>
      <c r="Y1851" s="4"/>
      <c r="Z1851" s="4"/>
      <c r="AA1851" s="4"/>
      <c r="AB1851" s="4"/>
      <c r="AC1851" s="3"/>
      <c r="AD1851" s="29"/>
    </row>
    <row r="1852" spans="1:30" ht="24.95" customHeight="1" x14ac:dyDescent="0.2">
      <c r="A1852" s="23" t="str">
        <f t="shared" si="111"/>
        <v>||||||</v>
      </c>
      <c r="B1852" s="23" t="str">
        <f t="shared" si="112"/>
        <v>||||</v>
      </c>
      <c r="C1852" s="28" t="str">
        <f t="shared" si="113"/>
        <v>|</v>
      </c>
      <c r="D1852" s="10"/>
      <c r="E1852" s="10"/>
      <c r="F1852" s="36"/>
      <c r="G1852" s="10"/>
      <c r="H1852" s="10"/>
      <c r="I1852" s="36"/>
      <c r="J1852" s="10"/>
      <c r="K1852" s="10"/>
      <c r="L1852" s="10"/>
      <c r="M1852" s="11"/>
      <c r="N1852" s="10"/>
      <c r="O1852" s="11"/>
      <c r="P1852" s="9"/>
      <c r="Q1852" s="10"/>
      <c r="R1852" s="3"/>
      <c r="S1852" s="3"/>
      <c r="T1852" s="3"/>
      <c r="U1852" s="33"/>
      <c r="V1852" s="9"/>
      <c r="W1852" s="13"/>
      <c r="X1852" s="10"/>
      <c r="Y1852" s="4"/>
      <c r="Z1852" s="4"/>
      <c r="AA1852" s="4"/>
      <c r="AB1852" s="4"/>
      <c r="AC1852" s="3"/>
      <c r="AD1852" s="29"/>
    </row>
    <row r="1853" spans="1:30" ht="24.95" customHeight="1" x14ac:dyDescent="0.2">
      <c r="A1853" s="23" t="str">
        <f t="shared" si="111"/>
        <v>||||||</v>
      </c>
      <c r="B1853" s="23" t="str">
        <f t="shared" si="112"/>
        <v>||||</v>
      </c>
      <c r="C1853" s="28" t="str">
        <f t="shared" si="113"/>
        <v>|</v>
      </c>
      <c r="D1853" s="10"/>
      <c r="E1853" s="10"/>
      <c r="F1853" s="36"/>
      <c r="G1853" s="10"/>
      <c r="H1853" s="10"/>
      <c r="I1853" s="36"/>
      <c r="J1853" s="10"/>
      <c r="K1853" s="10"/>
      <c r="L1853" s="10"/>
      <c r="M1853" s="11"/>
      <c r="N1853" s="10"/>
      <c r="O1853" s="11"/>
      <c r="P1853" s="9"/>
      <c r="Q1853" s="10"/>
      <c r="R1853" s="3"/>
      <c r="S1853" s="3"/>
      <c r="T1853" s="3"/>
      <c r="U1853" s="33"/>
      <c r="V1853" s="9"/>
      <c r="W1853" s="13"/>
      <c r="X1853" s="10"/>
      <c r="Y1853" s="4"/>
      <c r="Z1853" s="4"/>
      <c r="AA1853" s="4"/>
      <c r="AB1853" s="4"/>
      <c r="AC1853" s="3"/>
      <c r="AD1853" s="29"/>
    </row>
    <row r="1854" spans="1:30" ht="24.95" customHeight="1" x14ac:dyDescent="0.2">
      <c r="A1854" s="23" t="str">
        <f t="shared" si="111"/>
        <v>||||||</v>
      </c>
      <c r="B1854" s="23" t="str">
        <f t="shared" si="112"/>
        <v>||||</v>
      </c>
      <c r="C1854" s="28" t="str">
        <f t="shared" si="113"/>
        <v>|</v>
      </c>
      <c r="D1854" s="10"/>
      <c r="E1854" s="10"/>
      <c r="F1854" s="36"/>
      <c r="G1854" s="10"/>
      <c r="H1854" s="10"/>
      <c r="I1854" s="36"/>
      <c r="J1854" s="10"/>
      <c r="K1854" s="10"/>
      <c r="L1854" s="10"/>
      <c r="M1854" s="11"/>
      <c r="N1854" s="10"/>
      <c r="O1854" s="11"/>
      <c r="P1854" s="9"/>
      <c r="Q1854" s="10"/>
      <c r="R1854" s="3"/>
      <c r="S1854" s="3"/>
      <c r="T1854" s="3"/>
      <c r="U1854" s="33"/>
      <c r="V1854" s="9"/>
      <c r="W1854" s="13"/>
      <c r="X1854" s="10"/>
      <c r="Y1854" s="4"/>
      <c r="Z1854" s="4"/>
      <c r="AA1854" s="4"/>
      <c r="AB1854" s="4"/>
      <c r="AC1854" s="3"/>
      <c r="AD1854" s="29"/>
    </row>
    <row r="1855" spans="1:30" ht="24.95" customHeight="1" x14ac:dyDescent="0.2">
      <c r="A1855" s="23" t="str">
        <f t="shared" si="111"/>
        <v>||||||</v>
      </c>
      <c r="B1855" s="23" t="str">
        <f t="shared" si="112"/>
        <v>||||</v>
      </c>
      <c r="C1855" s="28" t="str">
        <f t="shared" si="113"/>
        <v>|</v>
      </c>
      <c r="D1855" s="10"/>
      <c r="E1855" s="10"/>
      <c r="F1855" s="36"/>
      <c r="G1855" s="10"/>
      <c r="H1855" s="10"/>
      <c r="I1855" s="36"/>
      <c r="J1855" s="10"/>
      <c r="K1855" s="10"/>
      <c r="L1855" s="10"/>
      <c r="M1855" s="11"/>
      <c r="N1855" s="10"/>
      <c r="O1855" s="11"/>
      <c r="P1855" s="9"/>
      <c r="Q1855" s="10"/>
      <c r="R1855" s="3"/>
      <c r="S1855" s="3"/>
      <c r="T1855" s="3"/>
      <c r="U1855" s="33"/>
      <c r="V1855" s="9"/>
      <c r="W1855" s="13"/>
      <c r="X1855" s="10"/>
      <c r="Y1855" s="4"/>
      <c r="Z1855" s="4"/>
      <c r="AA1855" s="4"/>
      <c r="AB1855" s="4"/>
      <c r="AC1855" s="3"/>
      <c r="AD1855" s="29"/>
    </row>
    <row r="1856" spans="1:30" ht="24.95" customHeight="1" x14ac:dyDescent="0.2">
      <c r="A1856" s="23" t="str">
        <f t="shared" si="111"/>
        <v>||||||</v>
      </c>
      <c r="B1856" s="23" t="str">
        <f t="shared" si="112"/>
        <v>||||</v>
      </c>
      <c r="C1856" s="28" t="str">
        <f t="shared" si="113"/>
        <v>|</v>
      </c>
      <c r="D1856" s="10"/>
      <c r="E1856" s="10"/>
      <c r="F1856" s="36"/>
      <c r="G1856" s="10"/>
      <c r="H1856" s="10"/>
      <c r="I1856" s="36"/>
      <c r="J1856" s="10"/>
      <c r="K1856" s="10"/>
      <c r="L1856" s="10"/>
      <c r="M1856" s="11"/>
      <c r="N1856" s="10"/>
      <c r="O1856" s="11"/>
      <c r="P1856" s="9"/>
      <c r="Q1856" s="10"/>
      <c r="R1856" s="3"/>
      <c r="S1856" s="3"/>
      <c r="T1856" s="3"/>
      <c r="U1856" s="33"/>
      <c r="V1856" s="9"/>
      <c r="W1856" s="13"/>
      <c r="X1856" s="10"/>
      <c r="Y1856" s="4"/>
      <c r="Z1856" s="4"/>
      <c r="AA1856" s="4"/>
      <c r="AB1856" s="4"/>
      <c r="AC1856" s="3"/>
      <c r="AD1856" s="29"/>
    </row>
    <row r="1857" spans="1:30" ht="24.95" customHeight="1" x14ac:dyDescent="0.2">
      <c r="A1857" s="23" t="str">
        <f t="shared" si="111"/>
        <v>||||||</v>
      </c>
      <c r="B1857" s="23" t="str">
        <f t="shared" si="112"/>
        <v>||||</v>
      </c>
      <c r="C1857" s="28" t="str">
        <f t="shared" si="113"/>
        <v>|</v>
      </c>
      <c r="D1857" s="10"/>
      <c r="E1857" s="10"/>
      <c r="F1857" s="36"/>
      <c r="G1857" s="10"/>
      <c r="H1857" s="10"/>
      <c r="I1857" s="36"/>
      <c r="J1857" s="10"/>
      <c r="K1857" s="10"/>
      <c r="L1857" s="10"/>
      <c r="M1857" s="11"/>
      <c r="N1857" s="10"/>
      <c r="O1857" s="11"/>
      <c r="P1857" s="9"/>
      <c r="Q1857" s="10"/>
      <c r="R1857" s="3"/>
      <c r="S1857" s="3"/>
      <c r="T1857" s="3"/>
      <c r="U1857" s="33"/>
      <c r="V1857" s="9"/>
      <c r="W1857" s="13"/>
      <c r="X1857" s="10"/>
      <c r="Y1857" s="4"/>
      <c r="Z1857" s="4"/>
      <c r="AA1857" s="4"/>
      <c r="AB1857" s="4"/>
      <c r="AC1857" s="3"/>
      <c r="AD1857" s="29"/>
    </row>
    <row r="1858" spans="1:30" ht="24.95" customHeight="1" x14ac:dyDescent="0.2">
      <c r="A1858" s="23" t="str">
        <f t="shared" si="111"/>
        <v>||||||</v>
      </c>
      <c r="B1858" s="23" t="str">
        <f t="shared" si="112"/>
        <v>||||</v>
      </c>
      <c r="C1858" s="28" t="str">
        <f t="shared" si="113"/>
        <v>|</v>
      </c>
      <c r="D1858" s="10"/>
      <c r="E1858" s="10"/>
      <c r="F1858" s="36"/>
      <c r="G1858" s="10"/>
      <c r="H1858" s="10"/>
      <c r="I1858" s="36"/>
      <c r="J1858" s="10"/>
      <c r="K1858" s="10"/>
      <c r="L1858" s="10"/>
      <c r="M1858" s="11"/>
      <c r="N1858" s="10"/>
      <c r="O1858" s="11"/>
      <c r="P1858" s="9"/>
      <c r="Q1858" s="10"/>
      <c r="R1858" s="3"/>
      <c r="S1858" s="3"/>
      <c r="T1858" s="3"/>
      <c r="U1858" s="33"/>
      <c r="V1858" s="9"/>
      <c r="W1858" s="13"/>
      <c r="X1858" s="10"/>
      <c r="Y1858" s="4"/>
      <c r="Z1858" s="4"/>
      <c r="AA1858" s="4"/>
      <c r="AB1858" s="4"/>
      <c r="AC1858" s="3"/>
      <c r="AD1858" s="29"/>
    </row>
    <row r="1859" spans="1:30" ht="24.95" customHeight="1" x14ac:dyDescent="0.2">
      <c r="A1859" s="23" t="str">
        <f t="shared" si="111"/>
        <v>||||||</v>
      </c>
      <c r="B1859" s="23" t="str">
        <f t="shared" si="112"/>
        <v>||||</v>
      </c>
      <c r="C1859" s="28" t="str">
        <f t="shared" si="113"/>
        <v>|</v>
      </c>
      <c r="D1859" s="10"/>
      <c r="E1859" s="10"/>
      <c r="F1859" s="36"/>
      <c r="G1859" s="10"/>
      <c r="H1859" s="10"/>
      <c r="I1859" s="36"/>
      <c r="J1859" s="10"/>
      <c r="K1859" s="10"/>
      <c r="L1859" s="10"/>
      <c r="M1859" s="11"/>
      <c r="N1859" s="10"/>
      <c r="O1859" s="11"/>
      <c r="P1859" s="9"/>
      <c r="Q1859" s="10"/>
      <c r="R1859" s="3"/>
      <c r="S1859" s="3"/>
      <c r="T1859" s="3"/>
      <c r="U1859" s="33"/>
      <c r="V1859" s="9"/>
      <c r="W1859" s="13"/>
      <c r="X1859" s="10"/>
      <c r="Y1859" s="4"/>
      <c r="Z1859" s="4"/>
      <c r="AA1859" s="4"/>
      <c r="AB1859" s="4"/>
      <c r="AC1859" s="3"/>
      <c r="AD1859" s="29"/>
    </row>
    <row r="1860" spans="1:30" ht="24.95" customHeight="1" x14ac:dyDescent="0.2">
      <c r="A1860" s="23" t="str">
        <f t="shared" si="111"/>
        <v>||||||</v>
      </c>
      <c r="B1860" s="23" t="str">
        <f t="shared" si="112"/>
        <v>||||</v>
      </c>
      <c r="C1860" s="28" t="str">
        <f t="shared" si="113"/>
        <v>|</v>
      </c>
      <c r="D1860" s="10"/>
      <c r="E1860" s="10"/>
      <c r="F1860" s="36"/>
      <c r="G1860" s="10"/>
      <c r="H1860" s="10"/>
      <c r="I1860" s="36"/>
      <c r="J1860" s="10"/>
      <c r="K1860" s="10"/>
      <c r="L1860" s="10"/>
      <c r="M1860" s="11"/>
      <c r="N1860" s="10"/>
      <c r="O1860" s="11"/>
      <c r="P1860" s="9"/>
      <c r="Q1860" s="10"/>
      <c r="R1860" s="3"/>
      <c r="S1860" s="3"/>
      <c r="T1860" s="3"/>
      <c r="U1860" s="33"/>
      <c r="V1860" s="9"/>
      <c r="W1860" s="13"/>
      <c r="X1860" s="10"/>
      <c r="Y1860" s="4"/>
      <c r="Z1860" s="4"/>
      <c r="AA1860" s="4"/>
      <c r="AB1860" s="4"/>
      <c r="AC1860" s="3"/>
      <c r="AD1860" s="29"/>
    </row>
    <row r="1861" spans="1:30" ht="24.95" customHeight="1" x14ac:dyDescent="0.2">
      <c r="A1861" s="23" t="str">
        <f t="shared" si="111"/>
        <v>||||||</v>
      </c>
      <c r="B1861" s="23" t="str">
        <f t="shared" si="112"/>
        <v>||||</v>
      </c>
      <c r="C1861" s="28" t="str">
        <f t="shared" si="113"/>
        <v>|</v>
      </c>
      <c r="D1861" s="10"/>
      <c r="E1861" s="10"/>
      <c r="F1861" s="36"/>
      <c r="G1861" s="10"/>
      <c r="H1861" s="10"/>
      <c r="I1861" s="36"/>
      <c r="J1861" s="10"/>
      <c r="K1861" s="10"/>
      <c r="L1861" s="10"/>
      <c r="M1861" s="11"/>
      <c r="N1861" s="10"/>
      <c r="O1861" s="11"/>
      <c r="P1861" s="9"/>
      <c r="Q1861" s="10"/>
      <c r="R1861" s="3"/>
      <c r="S1861" s="3"/>
      <c r="T1861" s="3"/>
      <c r="U1861" s="33"/>
      <c r="V1861" s="9"/>
      <c r="W1861" s="13"/>
      <c r="X1861" s="10"/>
      <c r="Y1861" s="4"/>
      <c r="Z1861" s="4"/>
      <c r="AA1861" s="4"/>
      <c r="AB1861" s="4"/>
      <c r="AC1861" s="3"/>
      <c r="AD1861" s="29"/>
    </row>
    <row r="1862" spans="1:30" ht="24.95" customHeight="1" x14ac:dyDescent="0.2">
      <c r="A1862" s="23" t="str">
        <f t="shared" si="111"/>
        <v>||||||</v>
      </c>
      <c r="B1862" s="23" t="str">
        <f t="shared" si="112"/>
        <v>||||</v>
      </c>
      <c r="C1862" s="28" t="str">
        <f t="shared" si="113"/>
        <v>|</v>
      </c>
      <c r="D1862" s="10"/>
      <c r="E1862" s="10"/>
      <c r="F1862" s="36"/>
      <c r="G1862" s="10"/>
      <c r="H1862" s="10"/>
      <c r="I1862" s="36"/>
      <c r="J1862" s="10"/>
      <c r="K1862" s="10"/>
      <c r="L1862" s="10"/>
      <c r="M1862" s="11"/>
      <c r="N1862" s="10"/>
      <c r="O1862" s="11"/>
      <c r="P1862" s="9"/>
      <c r="Q1862" s="10"/>
      <c r="R1862" s="3"/>
      <c r="S1862" s="3"/>
      <c r="T1862" s="3"/>
      <c r="U1862" s="33"/>
      <c r="V1862" s="9"/>
      <c r="W1862" s="13"/>
      <c r="X1862" s="10"/>
      <c r="Y1862" s="4"/>
      <c r="Z1862" s="4"/>
      <c r="AA1862" s="4"/>
      <c r="AB1862" s="4"/>
      <c r="AC1862" s="3"/>
      <c r="AD1862" s="29"/>
    </row>
    <row r="1863" spans="1:30" ht="24.95" customHeight="1" x14ac:dyDescent="0.2">
      <c r="A1863" s="23" t="str">
        <f t="shared" si="111"/>
        <v>||||||</v>
      </c>
      <c r="B1863" s="23" t="str">
        <f t="shared" si="112"/>
        <v>||||</v>
      </c>
      <c r="C1863" s="28" t="str">
        <f t="shared" si="113"/>
        <v>|</v>
      </c>
      <c r="D1863" s="10"/>
      <c r="E1863" s="10"/>
      <c r="F1863" s="36"/>
      <c r="G1863" s="10"/>
      <c r="H1863" s="10"/>
      <c r="I1863" s="36"/>
      <c r="J1863" s="10"/>
      <c r="K1863" s="10"/>
      <c r="L1863" s="10"/>
      <c r="M1863" s="11"/>
      <c r="N1863" s="10"/>
      <c r="O1863" s="11"/>
      <c r="P1863" s="9"/>
      <c r="Q1863" s="10"/>
      <c r="R1863" s="3"/>
      <c r="S1863" s="3"/>
      <c r="T1863" s="3"/>
      <c r="U1863" s="33"/>
      <c r="V1863" s="9"/>
      <c r="W1863" s="13"/>
      <c r="X1863" s="10"/>
      <c r="Y1863" s="4"/>
      <c r="Z1863" s="4"/>
      <c r="AA1863" s="4"/>
      <c r="AB1863" s="4"/>
      <c r="AC1863" s="3"/>
      <c r="AD1863" s="29"/>
    </row>
    <row r="1864" spans="1:30" ht="24.95" customHeight="1" x14ac:dyDescent="0.2">
      <c r="A1864" s="23" t="str">
        <f t="shared" si="111"/>
        <v>||||||</v>
      </c>
      <c r="B1864" s="23" t="str">
        <f t="shared" si="112"/>
        <v>||||</v>
      </c>
      <c r="C1864" s="28" t="str">
        <f t="shared" si="113"/>
        <v>|</v>
      </c>
      <c r="D1864" s="10"/>
      <c r="E1864" s="10"/>
      <c r="F1864" s="36"/>
      <c r="G1864" s="10"/>
      <c r="H1864" s="10"/>
      <c r="I1864" s="36"/>
      <c r="J1864" s="10"/>
      <c r="K1864" s="10"/>
      <c r="L1864" s="10"/>
      <c r="M1864" s="11"/>
      <c r="N1864" s="10"/>
      <c r="O1864" s="11"/>
      <c r="P1864" s="9"/>
      <c r="Q1864" s="10"/>
      <c r="R1864" s="3"/>
      <c r="S1864" s="3"/>
      <c r="T1864" s="3"/>
      <c r="U1864" s="33"/>
      <c r="V1864" s="9"/>
      <c r="W1864" s="13"/>
      <c r="X1864" s="10"/>
      <c r="Y1864" s="4"/>
      <c r="Z1864" s="4"/>
      <c r="AA1864" s="4"/>
      <c r="AB1864" s="4"/>
      <c r="AC1864" s="3"/>
      <c r="AD1864" s="29"/>
    </row>
    <row r="1865" spans="1:30" ht="24.95" customHeight="1" x14ac:dyDescent="0.2">
      <c r="A1865" s="23" t="str">
        <f t="shared" si="111"/>
        <v>||||||</v>
      </c>
      <c r="B1865" s="23" t="str">
        <f t="shared" si="112"/>
        <v>||||</v>
      </c>
      <c r="C1865" s="28" t="str">
        <f t="shared" si="113"/>
        <v>|</v>
      </c>
      <c r="D1865" s="10"/>
      <c r="E1865" s="10"/>
      <c r="F1865" s="36"/>
      <c r="G1865" s="10"/>
      <c r="H1865" s="10"/>
      <c r="I1865" s="36"/>
      <c r="J1865" s="10"/>
      <c r="K1865" s="10"/>
      <c r="L1865" s="10"/>
      <c r="M1865" s="11"/>
      <c r="N1865" s="10"/>
      <c r="O1865" s="11"/>
      <c r="P1865" s="9"/>
      <c r="Q1865" s="10"/>
      <c r="R1865" s="3"/>
      <c r="S1865" s="3"/>
      <c r="T1865" s="3"/>
      <c r="U1865" s="33"/>
      <c r="V1865" s="9"/>
      <c r="W1865" s="13"/>
      <c r="X1865" s="10"/>
      <c r="Y1865" s="4"/>
      <c r="Z1865" s="4"/>
      <c r="AA1865" s="4"/>
      <c r="AB1865" s="4"/>
      <c r="AC1865" s="3"/>
      <c r="AD1865" s="29"/>
    </row>
    <row r="1866" spans="1:30" ht="24.95" customHeight="1" x14ac:dyDescent="0.2">
      <c r="A1866" s="23" t="str">
        <f t="shared" si="111"/>
        <v>||||||</v>
      </c>
      <c r="B1866" s="23" t="str">
        <f t="shared" si="112"/>
        <v>||||</v>
      </c>
      <c r="C1866" s="28" t="str">
        <f t="shared" si="113"/>
        <v>|</v>
      </c>
      <c r="D1866" s="10"/>
      <c r="E1866" s="10"/>
      <c r="F1866" s="36"/>
      <c r="G1866" s="10"/>
      <c r="H1866" s="10"/>
      <c r="I1866" s="36"/>
      <c r="J1866" s="10"/>
      <c r="K1866" s="10"/>
      <c r="L1866" s="10"/>
      <c r="M1866" s="11"/>
      <c r="N1866" s="10"/>
      <c r="O1866" s="11"/>
      <c r="P1866" s="9"/>
      <c r="Q1866" s="10"/>
      <c r="R1866" s="3"/>
      <c r="S1866" s="3"/>
      <c r="T1866" s="3"/>
      <c r="U1866" s="33"/>
      <c r="V1866" s="9"/>
      <c r="W1866" s="13"/>
      <c r="X1866" s="10"/>
      <c r="Y1866" s="4"/>
      <c r="Z1866" s="4"/>
      <c r="AA1866" s="4"/>
      <c r="AB1866" s="4"/>
      <c r="AC1866" s="3"/>
      <c r="AD1866" s="29"/>
    </row>
    <row r="1867" spans="1:30" ht="24.95" customHeight="1" x14ac:dyDescent="0.2">
      <c r="A1867" s="23" t="str">
        <f t="shared" si="111"/>
        <v>||||||</v>
      </c>
      <c r="B1867" s="23" t="str">
        <f t="shared" si="112"/>
        <v>||||</v>
      </c>
      <c r="C1867" s="28" t="str">
        <f t="shared" si="113"/>
        <v>|</v>
      </c>
      <c r="D1867" s="10"/>
      <c r="E1867" s="10"/>
      <c r="F1867" s="36"/>
      <c r="G1867" s="10"/>
      <c r="H1867" s="10"/>
      <c r="I1867" s="36"/>
      <c r="J1867" s="10"/>
      <c r="K1867" s="10"/>
      <c r="L1867" s="10"/>
      <c r="M1867" s="11"/>
      <c r="N1867" s="10"/>
      <c r="O1867" s="11"/>
      <c r="P1867" s="9"/>
      <c r="Q1867" s="10"/>
      <c r="R1867" s="3"/>
      <c r="S1867" s="3"/>
      <c r="T1867" s="3"/>
      <c r="U1867" s="33"/>
      <c r="V1867" s="9"/>
      <c r="W1867" s="13"/>
      <c r="X1867" s="10"/>
      <c r="Y1867" s="4"/>
      <c r="Z1867" s="4"/>
      <c r="AA1867" s="4"/>
      <c r="AB1867" s="4"/>
      <c r="AC1867" s="3"/>
      <c r="AD1867" s="29"/>
    </row>
    <row r="1868" spans="1:30" ht="24.95" customHeight="1" x14ac:dyDescent="0.2">
      <c r="A1868" s="23" t="str">
        <f t="shared" si="111"/>
        <v>||||||</v>
      </c>
      <c r="B1868" s="23" t="str">
        <f t="shared" si="112"/>
        <v>||||</v>
      </c>
      <c r="C1868" s="28" t="str">
        <f t="shared" si="113"/>
        <v>|</v>
      </c>
      <c r="D1868" s="10"/>
      <c r="E1868" s="10"/>
      <c r="F1868" s="36"/>
      <c r="G1868" s="10"/>
      <c r="H1868" s="10"/>
      <c r="I1868" s="36"/>
      <c r="J1868" s="10"/>
      <c r="K1868" s="10"/>
      <c r="L1868" s="10"/>
      <c r="M1868" s="11"/>
      <c r="N1868" s="10"/>
      <c r="O1868" s="11"/>
      <c r="P1868" s="9"/>
      <c r="Q1868" s="10"/>
      <c r="R1868" s="3"/>
      <c r="S1868" s="3"/>
      <c r="T1868" s="3"/>
      <c r="U1868" s="33"/>
      <c r="V1868" s="9"/>
      <c r="W1868" s="13"/>
      <c r="X1868" s="10"/>
      <c r="Y1868" s="4"/>
      <c r="Z1868" s="4"/>
      <c r="AA1868" s="4"/>
      <c r="AB1868" s="4"/>
      <c r="AC1868" s="3"/>
      <c r="AD1868" s="29"/>
    </row>
    <row r="1869" spans="1:30" ht="24.95" customHeight="1" x14ac:dyDescent="0.2">
      <c r="A1869" s="23" t="str">
        <f t="shared" si="111"/>
        <v>||||||</v>
      </c>
      <c r="B1869" s="23" t="str">
        <f t="shared" si="112"/>
        <v>||||</v>
      </c>
      <c r="C1869" s="28" t="str">
        <f t="shared" si="113"/>
        <v>|</v>
      </c>
      <c r="D1869" s="10"/>
      <c r="E1869" s="10"/>
      <c r="F1869" s="36"/>
      <c r="G1869" s="10"/>
      <c r="H1869" s="10"/>
      <c r="I1869" s="36"/>
      <c r="J1869" s="10"/>
      <c r="K1869" s="10"/>
      <c r="L1869" s="10"/>
      <c r="M1869" s="11"/>
      <c r="N1869" s="10"/>
      <c r="O1869" s="11"/>
      <c r="P1869" s="9"/>
      <c r="Q1869" s="10"/>
      <c r="R1869" s="3"/>
      <c r="S1869" s="3"/>
      <c r="T1869" s="3"/>
      <c r="U1869" s="33"/>
      <c r="V1869" s="9"/>
      <c r="W1869" s="13"/>
      <c r="X1869" s="10"/>
      <c r="Y1869" s="4"/>
      <c r="Z1869" s="4"/>
      <c r="AA1869" s="4"/>
      <c r="AB1869" s="4"/>
      <c r="AC1869" s="3"/>
      <c r="AD1869" s="29"/>
    </row>
    <row r="1870" spans="1:30" ht="24.95" customHeight="1" x14ac:dyDescent="0.2">
      <c r="A1870" s="23" t="str">
        <f t="shared" si="111"/>
        <v>||||||</v>
      </c>
      <c r="B1870" s="23" t="str">
        <f t="shared" si="112"/>
        <v>||||</v>
      </c>
      <c r="C1870" s="28" t="str">
        <f t="shared" si="113"/>
        <v>|</v>
      </c>
      <c r="D1870" s="10"/>
      <c r="E1870" s="10"/>
      <c r="F1870" s="36"/>
      <c r="G1870" s="10"/>
      <c r="H1870" s="10"/>
      <c r="I1870" s="36"/>
      <c r="J1870" s="10"/>
      <c r="K1870" s="10"/>
      <c r="L1870" s="10"/>
      <c r="M1870" s="11"/>
      <c r="N1870" s="10"/>
      <c r="O1870" s="11"/>
      <c r="P1870" s="9"/>
      <c r="Q1870" s="10"/>
      <c r="R1870" s="3"/>
      <c r="S1870" s="3"/>
      <c r="T1870" s="3"/>
      <c r="U1870" s="33"/>
      <c r="V1870" s="9"/>
      <c r="W1870" s="13"/>
      <c r="X1870" s="10"/>
      <c r="Y1870" s="4"/>
      <c r="Z1870" s="4"/>
      <c r="AA1870" s="4"/>
      <c r="AB1870" s="4"/>
      <c r="AC1870" s="3"/>
      <c r="AD1870" s="29"/>
    </row>
    <row r="1871" spans="1:30" ht="24.95" customHeight="1" x14ac:dyDescent="0.2">
      <c r="A1871" s="23" t="str">
        <f t="shared" si="111"/>
        <v>||||||</v>
      </c>
      <c r="B1871" s="23" t="str">
        <f t="shared" si="112"/>
        <v>||||</v>
      </c>
      <c r="C1871" s="28" t="str">
        <f t="shared" si="113"/>
        <v>|</v>
      </c>
      <c r="D1871" s="10"/>
      <c r="E1871" s="10"/>
      <c r="F1871" s="36"/>
      <c r="G1871" s="10"/>
      <c r="H1871" s="10"/>
      <c r="I1871" s="36"/>
      <c r="J1871" s="10"/>
      <c r="K1871" s="10"/>
      <c r="L1871" s="10"/>
      <c r="M1871" s="11"/>
      <c r="N1871" s="10"/>
      <c r="O1871" s="11"/>
      <c r="P1871" s="9"/>
      <c r="Q1871" s="10"/>
      <c r="R1871" s="3"/>
      <c r="S1871" s="3"/>
      <c r="T1871" s="3"/>
      <c r="U1871" s="33"/>
      <c r="V1871" s="9"/>
      <c r="W1871" s="13"/>
      <c r="X1871" s="10"/>
      <c r="Y1871" s="4"/>
      <c r="Z1871" s="4"/>
      <c r="AA1871" s="4"/>
      <c r="AB1871" s="4"/>
      <c r="AC1871" s="3"/>
      <c r="AD1871" s="29"/>
    </row>
    <row r="1872" spans="1:30" ht="24.95" customHeight="1" x14ac:dyDescent="0.2">
      <c r="A1872" s="23" t="str">
        <f t="shared" si="111"/>
        <v>||||||</v>
      </c>
      <c r="B1872" s="23" t="str">
        <f t="shared" si="112"/>
        <v>||||</v>
      </c>
      <c r="C1872" s="28" t="str">
        <f t="shared" si="113"/>
        <v>|</v>
      </c>
      <c r="D1872" s="10"/>
      <c r="E1872" s="10"/>
      <c r="F1872" s="36"/>
      <c r="G1872" s="10"/>
      <c r="H1872" s="10"/>
      <c r="I1872" s="36"/>
      <c r="J1872" s="10"/>
      <c r="K1872" s="10"/>
      <c r="L1872" s="10"/>
      <c r="M1872" s="11"/>
      <c r="N1872" s="10"/>
      <c r="O1872" s="11"/>
      <c r="P1872" s="9"/>
      <c r="Q1872" s="10"/>
      <c r="R1872" s="3"/>
      <c r="S1872" s="3"/>
      <c r="T1872" s="3"/>
      <c r="U1872" s="33"/>
      <c r="V1872" s="9"/>
      <c r="W1872" s="13"/>
      <c r="X1872" s="10"/>
      <c r="Y1872" s="4"/>
      <c r="Z1872" s="4"/>
      <c r="AA1872" s="4"/>
      <c r="AB1872" s="4"/>
      <c r="AC1872" s="3"/>
      <c r="AD1872" s="29"/>
    </row>
    <row r="1873" spans="1:30" ht="24.95" customHeight="1" x14ac:dyDescent="0.2">
      <c r="A1873" s="23" t="str">
        <f t="shared" si="111"/>
        <v>||||||</v>
      </c>
      <c r="B1873" s="23" t="str">
        <f t="shared" si="112"/>
        <v>||||</v>
      </c>
      <c r="C1873" s="28" t="str">
        <f t="shared" si="113"/>
        <v>|</v>
      </c>
      <c r="D1873" s="10"/>
      <c r="E1873" s="10"/>
      <c r="F1873" s="36"/>
      <c r="G1873" s="10"/>
      <c r="H1873" s="10"/>
      <c r="I1873" s="36"/>
      <c r="J1873" s="10"/>
      <c r="K1873" s="10"/>
      <c r="L1873" s="10"/>
      <c r="M1873" s="11"/>
      <c r="N1873" s="10"/>
      <c r="O1873" s="11"/>
      <c r="P1873" s="9"/>
      <c r="Q1873" s="10"/>
      <c r="R1873" s="3"/>
      <c r="S1873" s="3"/>
      <c r="T1873" s="3"/>
      <c r="U1873" s="33"/>
      <c r="V1873" s="9"/>
      <c r="W1873" s="13"/>
      <c r="X1873" s="10"/>
      <c r="Y1873" s="4"/>
      <c r="Z1873" s="4"/>
      <c r="AA1873" s="4"/>
      <c r="AB1873" s="4"/>
      <c r="AC1873" s="3"/>
      <c r="AD1873" s="29"/>
    </row>
    <row r="1874" spans="1:30" ht="24.95" customHeight="1" x14ac:dyDescent="0.2">
      <c r="A1874" s="23" t="str">
        <f t="shared" si="111"/>
        <v>||||||</v>
      </c>
      <c r="B1874" s="23" t="str">
        <f t="shared" si="112"/>
        <v>||||</v>
      </c>
      <c r="C1874" s="28" t="str">
        <f t="shared" si="113"/>
        <v>|</v>
      </c>
      <c r="D1874" s="10"/>
      <c r="E1874" s="10"/>
      <c r="F1874" s="36"/>
      <c r="G1874" s="10"/>
      <c r="H1874" s="10"/>
      <c r="I1874" s="36"/>
      <c r="J1874" s="10"/>
      <c r="K1874" s="10"/>
      <c r="L1874" s="10"/>
      <c r="M1874" s="11"/>
      <c r="N1874" s="10"/>
      <c r="O1874" s="11"/>
      <c r="P1874" s="9"/>
      <c r="Q1874" s="10"/>
      <c r="R1874" s="3"/>
      <c r="S1874" s="3"/>
      <c r="T1874" s="3"/>
      <c r="U1874" s="33"/>
      <c r="V1874" s="9"/>
      <c r="W1874" s="13"/>
      <c r="X1874" s="10"/>
      <c r="Y1874" s="4"/>
      <c r="Z1874" s="4"/>
      <c r="AA1874" s="4"/>
      <c r="AB1874" s="4"/>
      <c r="AC1874" s="3"/>
      <c r="AD1874" s="29"/>
    </row>
    <row r="1875" spans="1:30" ht="24.95" customHeight="1" x14ac:dyDescent="0.2">
      <c r="A1875" s="23" t="str">
        <f t="shared" si="111"/>
        <v>||||||</v>
      </c>
      <c r="B1875" s="23" t="str">
        <f t="shared" si="112"/>
        <v>||||</v>
      </c>
      <c r="C1875" s="28" t="str">
        <f t="shared" si="113"/>
        <v>|</v>
      </c>
      <c r="D1875" s="10"/>
      <c r="E1875" s="10"/>
      <c r="F1875" s="36"/>
      <c r="G1875" s="10"/>
      <c r="H1875" s="10"/>
      <c r="I1875" s="36"/>
      <c r="J1875" s="10"/>
      <c r="K1875" s="10"/>
      <c r="L1875" s="10"/>
      <c r="M1875" s="11"/>
      <c r="N1875" s="10"/>
      <c r="O1875" s="11"/>
      <c r="P1875" s="9"/>
      <c r="Q1875" s="10"/>
      <c r="R1875" s="3"/>
      <c r="S1875" s="3"/>
      <c r="T1875" s="3"/>
      <c r="U1875" s="33"/>
      <c r="V1875" s="9"/>
      <c r="W1875" s="13"/>
      <c r="X1875" s="10"/>
      <c r="Y1875" s="4"/>
      <c r="Z1875" s="4"/>
      <c r="AA1875" s="4"/>
      <c r="AB1875" s="4"/>
      <c r="AC1875" s="3"/>
      <c r="AD1875" s="29"/>
    </row>
    <row r="1876" spans="1:30" ht="24.95" customHeight="1" x14ac:dyDescent="0.2">
      <c r="A1876" s="23" t="str">
        <f t="shared" si="111"/>
        <v>||||||</v>
      </c>
      <c r="B1876" s="23" t="str">
        <f t="shared" si="112"/>
        <v>||||</v>
      </c>
      <c r="C1876" s="28" t="str">
        <f t="shared" si="113"/>
        <v>|</v>
      </c>
      <c r="D1876" s="10"/>
      <c r="E1876" s="10"/>
      <c r="F1876" s="36"/>
      <c r="G1876" s="10"/>
      <c r="H1876" s="10"/>
      <c r="I1876" s="36"/>
      <c r="J1876" s="10"/>
      <c r="K1876" s="10"/>
      <c r="L1876" s="10"/>
      <c r="M1876" s="11"/>
      <c r="N1876" s="10"/>
      <c r="O1876" s="11"/>
      <c r="P1876" s="9"/>
      <c r="Q1876" s="10"/>
      <c r="R1876" s="3"/>
      <c r="S1876" s="3"/>
      <c r="T1876" s="3"/>
      <c r="U1876" s="33"/>
      <c r="V1876" s="9"/>
      <c r="W1876" s="13"/>
      <c r="X1876" s="10"/>
      <c r="Y1876" s="4"/>
      <c r="Z1876" s="4"/>
      <c r="AA1876" s="4"/>
      <c r="AB1876" s="4"/>
      <c r="AC1876" s="3"/>
      <c r="AD1876" s="29"/>
    </row>
    <row r="1877" spans="1:30" ht="24.95" customHeight="1" x14ac:dyDescent="0.2">
      <c r="A1877" s="23" t="str">
        <f t="shared" si="111"/>
        <v>||||||</v>
      </c>
      <c r="B1877" s="23" t="str">
        <f t="shared" si="112"/>
        <v>||||</v>
      </c>
      <c r="C1877" s="28" t="str">
        <f t="shared" si="113"/>
        <v>|</v>
      </c>
      <c r="D1877" s="10"/>
      <c r="E1877" s="10"/>
      <c r="F1877" s="36"/>
      <c r="G1877" s="10"/>
      <c r="H1877" s="10"/>
      <c r="I1877" s="36"/>
      <c r="J1877" s="10"/>
      <c r="K1877" s="10"/>
      <c r="L1877" s="10"/>
      <c r="M1877" s="11"/>
      <c r="N1877" s="10"/>
      <c r="O1877" s="11"/>
      <c r="P1877" s="9"/>
      <c r="Q1877" s="10"/>
      <c r="R1877" s="3"/>
      <c r="S1877" s="3"/>
      <c r="T1877" s="3"/>
      <c r="U1877" s="33"/>
      <c r="V1877" s="9"/>
      <c r="W1877" s="13"/>
      <c r="X1877" s="10"/>
      <c r="Y1877" s="4"/>
      <c r="Z1877" s="4"/>
      <c r="AA1877" s="4"/>
      <c r="AB1877" s="4"/>
      <c r="AC1877" s="3"/>
      <c r="AD1877" s="29"/>
    </row>
    <row r="1878" spans="1:30" ht="24.95" customHeight="1" x14ac:dyDescent="0.2">
      <c r="A1878" s="23" t="str">
        <f t="shared" si="111"/>
        <v>||||||</v>
      </c>
      <c r="B1878" s="23" t="str">
        <f t="shared" si="112"/>
        <v>||||</v>
      </c>
      <c r="C1878" s="28" t="str">
        <f t="shared" si="113"/>
        <v>|</v>
      </c>
      <c r="D1878" s="10"/>
      <c r="E1878" s="10"/>
      <c r="F1878" s="36"/>
      <c r="G1878" s="10"/>
      <c r="H1878" s="10"/>
      <c r="I1878" s="36"/>
      <c r="J1878" s="10"/>
      <c r="K1878" s="10"/>
      <c r="L1878" s="10"/>
      <c r="M1878" s="11"/>
      <c r="N1878" s="10"/>
      <c r="O1878" s="11"/>
      <c r="P1878" s="9"/>
      <c r="Q1878" s="10"/>
      <c r="R1878" s="3"/>
      <c r="S1878" s="3"/>
      <c r="T1878" s="3"/>
      <c r="U1878" s="33"/>
      <c r="V1878" s="9"/>
      <c r="W1878" s="13"/>
      <c r="X1878" s="10"/>
      <c r="Y1878" s="4"/>
      <c r="Z1878" s="4"/>
      <c r="AA1878" s="4"/>
      <c r="AB1878" s="4"/>
      <c r="AC1878" s="3"/>
      <c r="AD1878" s="29"/>
    </row>
    <row r="1879" spans="1:30" ht="24.95" customHeight="1" x14ac:dyDescent="0.2">
      <c r="A1879" s="23" t="str">
        <f t="shared" si="111"/>
        <v>||||||</v>
      </c>
      <c r="B1879" s="23" t="str">
        <f t="shared" si="112"/>
        <v>||||</v>
      </c>
      <c r="C1879" s="28" t="str">
        <f t="shared" si="113"/>
        <v>|</v>
      </c>
      <c r="D1879" s="10"/>
      <c r="E1879" s="10"/>
      <c r="F1879" s="36"/>
      <c r="G1879" s="10"/>
      <c r="H1879" s="10"/>
      <c r="I1879" s="36"/>
      <c r="J1879" s="10"/>
      <c r="K1879" s="10"/>
      <c r="L1879" s="10"/>
      <c r="M1879" s="11"/>
      <c r="N1879" s="10"/>
      <c r="O1879" s="11"/>
      <c r="P1879" s="9"/>
      <c r="Q1879" s="10"/>
      <c r="R1879" s="3"/>
      <c r="S1879" s="3"/>
      <c r="T1879" s="3"/>
      <c r="U1879" s="33"/>
      <c r="V1879" s="9"/>
      <c r="W1879" s="13"/>
      <c r="X1879" s="10"/>
      <c r="Y1879" s="4"/>
      <c r="Z1879" s="4"/>
      <c r="AA1879" s="4"/>
      <c r="AB1879" s="4"/>
      <c r="AC1879" s="3"/>
      <c r="AD1879" s="29"/>
    </row>
    <row r="1880" spans="1:30" ht="24.95" customHeight="1" x14ac:dyDescent="0.2">
      <c r="A1880" s="23" t="str">
        <f t="shared" si="111"/>
        <v>||||||</v>
      </c>
      <c r="B1880" s="23" t="str">
        <f t="shared" si="112"/>
        <v>||||</v>
      </c>
      <c r="C1880" s="28" t="str">
        <f t="shared" si="113"/>
        <v>|</v>
      </c>
      <c r="D1880" s="10"/>
      <c r="E1880" s="10"/>
      <c r="F1880" s="36"/>
      <c r="G1880" s="10"/>
      <c r="H1880" s="10"/>
      <c r="I1880" s="36"/>
      <c r="J1880" s="10"/>
      <c r="K1880" s="10"/>
      <c r="L1880" s="10"/>
      <c r="M1880" s="11"/>
      <c r="N1880" s="10"/>
      <c r="O1880" s="11"/>
      <c r="P1880" s="9"/>
      <c r="Q1880" s="10"/>
      <c r="R1880" s="3"/>
      <c r="S1880" s="3"/>
      <c r="T1880" s="3"/>
      <c r="U1880" s="33"/>
      <c r="V1880" s="9"/>
      <c r="W1880" s="13"/>
      <c r="X1880" s="10"/>
      <c r="Y1880" s="4"/>
      <c r="Z1880" s="4"/>
      <c r="AA1880" s="4"/>
      <c r="AB1880" s="4"/>
      <c r="AC1880" s="3"/>
      <c r="AD1880" s="29"/>
    </row>
    <row r="1881" spans="1:30" ht="24.95" customHeight="1" x14ac:dyDescent="0.2">
      <c r="A1881" s="23" t="str">
        <f t="shared" si="111"/>
        <v>||||||</v>
      </c>
      <c r="B1881" s="23" t="str">
        <f t="shared" si="112"/>
        <v>||||</v>
      </c>
      <c r="C1881" s="28" t="str">
        <f t="shared" si="113"/>
        <v>|</v>
      </c>
      <c r="D1881" s="10"/>
      <c r="E1881" s="10"/>
      <c r="F1881" s="36"/>
      <c r="G1881" s="10"/>
      <c r="H1881" s="10"/>
      <c r="I1881" s="36"/>
      <c r="J1881" s="10"/>
      <c r="K1881" s="10"/>
      <c r="L1881" s="10"/>
      <c r="M1881" s="11"/>
      <c r="N1881" s="10"/>
      <c r="O1881" s="11"/>
      <c r="P1881" s="9"/>
      <c r="Q1881" s="10"/>
      <c r="R1881" s="3"/>
      <c r="S1881" s="3"/>
      <c r="T1881" s="3"/>
      <c r="U1881" s="33"/>
      <c r="V1881" s="9"/>
      <c r="W1881" s="13"/>
      <c r="X1881" s="10"/>
      <c r="Y1881" s="4"/>
      <c r="Z1881" s="4"/>
      <c r="AA1881" s="4"/>
      <c r="AB1881" s="4"/>
      <c r="AC1881" s="3"/>
      <c r="AD1881" s="29"/>
    </row>
    <row r="1882" spans="1:30" ht="24.95" customHeight="1" x14ac:dyDescent="0.2">
      <c r="A1882" s="23" t="str">
        <f t="shared" si="111"/>
        <v>||||||</v>
      </c>
      <c r="B1882" s="23" t="str">
        <f t="shared" si="112"/>
        <v>||||</v>
      </c>
      <c r="C1882" s="28" t="str">
        <f t="shared" si="113"/>
        <v>|</v>
      </c>
      <c r="D1882" s="10"/>
      <c r="E1882" s="10"/>
      <c r="F1882" s="36"/>
      <c r="G1882" s="10"/>
      <c r="H1882" s="10"/>
      <c r="I1882" s="36"/>
      <c r="J1882" s="10"/>
      <c r="K1882" s="10"/>
      <c r="L1882" s="10"/>
      <c r="M1882" s="11"/>
      <c r="N1882" s="10"/>
      <c r="O1882" s="11"/>
      <c r="P1882" s="9"/>
      <c r="Q1882" s="10"/>
      <c r="R1882" s="3"/>
      <c r="S1882" s="3"/>
      <c r="T1882" s="3"/>
      <c r="U1882" s="33"/>
      <c r="V1882" s="9"/>
      <c r="W1882" s="13"/>
      <c r="X1882" s="10"/>
      <c r="Y1882" s="4"/>
      <c r="Z1882" s="4"/>
      <c r="AA1882" s="4"/>
      <c r="AB1882" s="4"/>
      <c r="AC1882" s="3"/>
      <c r="AD1882" s="29"/>
    </row>
    <row r="1883" spans="1:30" ht="24.95" customHeight="1" x14ac:dyDescent="0.2">
      <c r="A1883" s="23" t="str">
        <f t="shared" si="111"/>
        <v>||||||</v>
      </c>
      <c r="B1883" s="23" t="str">
        <f t="shared" si="112"/>
        <v>||||</v>
      </c>
      <c r="C1883" s="28" t="str">
        <f t="shared" si="113"/>
        <v>|</v>
      </c>
      <c r="D1883" s="10"/>
      <c r="E1883" s="10"/>
      <c r="F1883" s="36"/>
      <c r="G1883" s="10"/>
      <c r="H1883" s="10"/>
      <c r="I1883" s="36"/>
      <c r="J1883" s="10"/>
      <c r="K1883" s="10"/>
      <c r="L1883" s="10"/>
      <c r="M1883" s="11"/>
      <c r="N1883" s="10"/>
      <c r="O1883" s="11"/>
      <c r="P1883" s="9"/>
      <c r="Q1883" s="10"/>
      <c r="R1883" s="3"/>
      <c r="S1883" s="3"/>
      <c r="T1883" s="3"/>
      <c r="U1883" s="33"/>
      <c r="V1883" s="9"/>
      <c r="W1883" s="13"/>
      <c r="X1883" s="10"/>
      <c r="Y1883" s="4"/>
      <c r="Z1883" s="4"/>
      <c r="AA1883" s="4"/>
      <c r="AB1883" s="4"/>
      <c r="AC1883" s="3"/>
      <c r="AD1883" s="29"/>
    </row>
    <row r="1884" spans="1:30" ht="24.95" customHeight="1" x14ac:dyDescent="0.2">
      <c r="A1884" s="23" t="str">
        <f t="shared" si="111"/>
        <v>||||||</v>
      </c>
      <c r="B1884" s="23" t="str">
        <f t="shared" si="112"/>
        <v>||||</v>
      </c>
      <c r="C1884" s="28" t="str">
        <f t="shared" si="113"/>
        <v>|</v>
      </c>
      <c r="D1884" s="10"/>
      <c r="E1884" s="10"/>
      <c r="F1884" s="36"/>
      <c r="G1884" s="10"/>
      <c r="H1884" s="10"/>
      <c r="I1884" s="36"/>
      <c r="J1884" s="10"/>
      <c r="K1884" s="10"/>
      <c r="L1884" s="10"/>
      <c r="M1884" s="11"/>
      <c r="N1884" s="10"/>
      <c r="O1884" s="11"/>
      <c r="P1884" s="9"/>
      <c r="Q1884" s="10"/>
      <c r="R1884" s="3"/>
      <c r="S1884" s="3"/>
      <c r="T1884" s="3"/>
      <c r="U1884" s="33"/>
      <c r="V1884" s="9"/>
      <c r="W1884" s="13"/>
      <c r="X1884" s="10"/>
      <c r="Y1884" s="4"/>
      <c r="Z1884" s="4"/>
      <c r="AA1884" s="4"/>
      <c r="AB1884" s="4"/>
      <c r="AC1884" s="3"/>
      <c r="AD1884" s="29"/>
    </row>
    <row r="1885" spans="1:30" ht="24.95" customHeight="1" x14ac:dyDescent="0.2">
      <c r="A1885" s="23" t="str">
        <f t="shared" si="111"/>
        <v>||||||</v>
      </c>
      <c r="B1885" s="23" t="str">
        <f t="shared" si="112"/>
        <v>||||</v>
      </c>
      <c r="C1885" s="28" t="str">
        <f t="shared" si="113"/>
        <v>|</v>
      </c>
      <c r="D1885" s="10"/>
      <c r="E1885" s="10"/>
      <c r="F1885" s="36"/>
      <c r="G1885" s="10"/>
      <c r="H1885" s="10"/>
      <c r="I1885" s="36"/>
      <c r="J1885" s="10"/>
      <c r="K1885" s="10"/>
      <c r="L1885" s="10"/>
      <c r="M1885" s="11"/>
      <c r="N1885" s="10"/>
      <c r="O1885" s="11"/>
      <c r="P1885" s="9"/>
      <c r="Q1885" s="10"/>
      <c r="R1885" s="3"/>
      <c r="S1885" s="3"/>
      <c r="T1885" s="3"/>
      <c r="U1885" s="33"/>
      <c r="V1885" s="9"/>
      <c r="W1885" s="13"/>
      <c r="X1885" s="10"/>
      <c r="Y1885" s="4"/>
      <c r="Z1885" s="4"/>
      <c r="AA1885" s="4"/>
      <c r="AB1885" s="4"/>
      <c r="AC1885" s="3"/>
      <c r="AD1885" s="29"/>
    </row>
    <row r="1886" spans="1:30" ht="24.95" customHeight="1" x14ac:dyDescent="0.2">
      <c r="A1886" s="23" t="str">
        <f t="shared" si="111"/>
        <v>||||||</v>
      </c>
      <c r="B1886" s="23" t="str">
        <f t="shared" si="112"/>
        <v>||||</v>
      </c>
      <c r="C1886" s="28" t="str">
        <f t="shared" si="113"/>
        <v>|</v>
      </c>
      <c r="D1886" s="10"/>
      <c r="E1886" s="10"/>
      <c r="F1886" s="36"/>
      <c r="G1886" s="10"/>
      <c r="H1886" s="10"/>
      <c r="I1886" s="36"/>
      <c r="J1886" s="10"/>
      <c r="K1886" s="10"/>
      <c r="L1886" s="10"/>
      <c r="M1886" s="11"/>
      <c r="N1886" s="10"/>
      <c r="O1886" s="11"/>
      <c r="P1886" s="9"/>
      <c r="Q1886" s="10"/>
      <c r="R1886" s="3"/>
      <c r="S1886" s="3"/>
      <c r="T1886" s="3"/>
      <c r="U1886" s="33"/>
      <c r="V1886" s="9"/>
      <c r="W1886" s="13"/>
      <c r="X1886" s="10"/>
      <c r="Y1886" s="4"/>
      <c r="Z1886" s="4"/>
      <c r="AA1886" s="4"/>
      <c r="AB1886" s="4"/>
      <c r="AC1886" s="3"/>
      <c r="AD1886" s="29"/>
    </row>
    <row r="1887" spans="1:30" ht="24.95" customHeight="1" x14ac:dyDescent="0.2">
      <c r="A1887" s="23" t="str">
        <f t="shared" si="111"/>
        <v>||||||</v>
      </c>
      <c r="B1887" s="23" t="str">
        <f t="shared" si="112"/>
        <v>||||</v>
      </c>
      <c r="C1887" s="28" t="str">
        <f t="shared" si="113"/>
        <v>|</v>
      </c>
      <c r="D1887" s="10"/>
      <c r="E1887" s="10"/>
      <c r="F1887" s="36"/>
      <c r="G1887" s="10"/>
      <c r="H1887" s="10"/>
      <c r="I1887" s="36"/>
      <c r="J1887" s="10"/>
      <c r="K1887" s="10"/>
      <c r="L1887" s="10"/>
      <c r="M1887" s="11"/>
      <c r="N1887" s="10"/>
      <c r="O1887" s="11"/>
      <c r="P1887" s="9"/>
      <c r="Q1887" s="10"/>
      <c r="R1887" s="3"/>
      <c r="S1887" s="3"/>
      <c r="T1887" s="3"/>
      <c r="U1887" s="33"/>
      <c r="V1887" s="9"/>
      <c r="W1887" s="13"/>
      <c r="X1887" s="10"/>
      <c r="Y1887" s="4"/>
      <c r="Z1887" s="4"/>
      <c r="AA1887" s="4"/>
      <c r="AB1887" s="4"/>
      <c r="AC1887" s="3"/>
      <c r="AD1887" s="29"/>
    </row>
    <row r="1888" spans="1:30" ht="24.95" customHeight="1" x14ac:dyDescent="0.2">
      <c r="A1888" s="23" t="str">
        <f t="shared" si="111"/>
        <v>||||||</v>
      </c>
      <c r="B1888" s="23" t="str">
        <f t="shared" si="112"/>
        <v>||||</v>
      </c>
      <c r="C1888" s="28" t="str">
        <f t="shared" si="113"/>
        <v>|</v>
      </c>
      <c r="D1888" s="10"/>
      <c r="E1888" s="10"/>
      <c r="F1888" s="36"/>
      <c r="G1888" s="10"/>
      <c r="H1888" s="10"/>
      <c r="I1888" s="36"/>
      <c r="J1888" s="10"/>
      <c r="K1888" s="10"/>
      <c r="L1888" s="10"/>
      <c r="M1888" s="11"/>
      <c r="N1888" s="10"/>
      <c r="O1888" s="11"/>
      <c r="P1888" s="9"/>
      <c r="Q1888" s="10"/>
      <c r="R1888" s="3"/>
      <c r="S1888" s="3"/>
      <c r="T1888" s="3"/>
      <c r="U1888" s="33"/>
      <c r="V1888" s="9"/>
      <c r="W1888" s="13"/>
      <c r="X1888" s="10"/>
      <c r="Y1888" s="4"/>
      <c r="Z1888" s="4"/>
      <c r="AA1888" s="4"/>
      <c r="AB1888" s="4"/>
      <c r="AC1888" s="3"/>
      <c r="AD1888" s="29"/>
    </row>
    <row r="1889" spans="1:30" ht="24.95" customHeight="1" x14ac:dyDescent="0.2">
      <c r="A1889" s="23" t="str">
        <f t="shared" si="111"/>
        <v>||||||</v>
      </c>
      <c r="B1889" s="23" t="str">
        <f t="shared" si="112"/>
        <v>||||</v>
      </c>
      <c r="C1889" s="28" t="str">
        <f t="shared" si="113"/>
        <v>|</v>
      </c>
      <c r="D1889" s="10"/>
      <c r="E1889" s="10"/>
      <c r="F1889" s="36"/>
      <c r="G1889" s="10"/>
      <c r="H1889" s="10"/>
      <c r="I1889" s="36"/>
      <c r="J1889" s="10"/>
      <c r="K1889" s="10"/>
      <c r="L1889" s="10"/>
      <c r="M1889" s="11"/>
      <c r="N1889" s="10"/>
      <c r="O1889" s="11"/>
      <c r="P1889" s="9"/>
      <c r="Q1889" s="10"/>
      <c r="R1889" s="3"/>
      <c r="S1889" s="3"/>
      <c r="T1889" s="3"/>
      <c r="U1889" s="33"/>
      <c r="V1889" s="9"/>
      <c r="W1889" s="13"/>
      <c r="X1889" s="10"/>
      <c r="Y1889" s="4"/>
      <c r="Z1889" s="4"/>
      <c r="AA1889" s="4"/>
      <c r="AB1889" s="4"/>
      <c r="AC1889" s="3"/>
      <c r="AD1889" s="29"/>
    </row>
    <row r="1890" spans="1:30" ht="24.95" customHeight="1" x14ac:dyDescent="0.2">
      <c r="A1890" s="23" t="str">
        <f t="shared" si="111"/>
        <v>||||||</v>
      </c>
      <c r="B1890" s="23" t="str">
        <f t="shared" si="112"/>
        <v>||||</v>
      </c>
      <c r="C1890" s="28" t="str">
        <f t="shared" si="113"/>
        <v>|</v>
      </c>
      <c r="D1890" s="10"/>
      <c r="E1890" s="10"/>
      <c r="F1890" s="36"/>
      <c r="G1890" s="10"/>
      <c r="H1890" s="10"/>
      <c r="I1890" s="36"/>
      <c r="J1890" s="10"/>
      <c r="K1890" s="10"/>
      <c r="L1890" s="10"/>
      <c r="M1890" s="11"/>
      <c r="N1890" s="10"/>
      <c r="O1890" s="11"/>
      <c r="P1890" s="9"/>
      <c r="Q1890" s="10"/>
      <c r="R1890" s="3"/>
      <c r="S1890" s="3"/>
      <c r="T1890" s="3"/>
      <c r="U1890" s="33"/>
      <c r="V1890" s="9"/>
      <c r="W1890" s="13"/>
      <c r="X1890" s="10"/>
      <c r="Y1890" s="4"/>
      <c r="Z1890" s="4"/>
      <c r="AA1890" s="4"/>
      <c r="AB1890" s="4"/>
      <c r="AC1890" s="3"/>
      <c r="AD1890" s="29"/>
    </row>
    <row r="1891" spans="1:30" ht="24.95" customHeight="1" x14ac:dyDescent="0.2">
      <c r="A1891" s="23" t="str">
        <f t="shared" si="111"/>
        <v>||||||</v>
      </c>
      <c r="B1891" s="23" t="str">
        <f t="shared" si="112"/>
        <v>||||</v>
      </c>
      <c r="C1891" s="28" t="str">
        <f t="shared" si="113"/>
        <v>|</v>
      </c>
      <c r="D1891" s="10"/>
      <c r="E1891" s="10"/>
      <c r="F1891" s="36"/>
      <c r="G1891" s="10"/>
      <c r="H1891" s="10"/>
      <c r="I1891" s="36"/>
      <c r="J1891" s="10"/>
      <c r="K1891" s="10"/>
      <c r="L1891" s="10"/>
      <c r="M1891" s="11"/>
      <c r="N1891" s="10"/>
      <c r="O1891" s="11"/>
      <c r="P1891" s="9"/>
      <c r="Q1891" s="10"/>
      <c r="R1891" s="3"/>
      <c r="S1891" s="3"/>
      <c r="T1891" s="3"/>
      <c r="U1891" s="33"/>
      <c r="V1891" s="9"/>
      <c r="W1891" s="13"/>
      <c r="X1891" s="10"/>
      <c r="Y1891" s="4"/>
      <c r="Z1891" s="4"/>
      <c r="AA1891" s="4"/>
      <c r="AB1891" s="4"/>
      <c r="AC1891" s="3"/>
      <c r="AD1891" s="29"/>
    </row>
    <row r="1892" spans="1:30" ht="24.95" customHeight="1" x14ac:dyDescent="0.2">
      <c r="A1892" s="23" t="str">
        <f t="shared" si="111"/>
        <v>||||||</v>
      </c>
      <c r="B1892" s="23" t="str">
        <f t="shared" si="112"/>
        <v>||||</v>
      </c>
      <c r="C1892" s="28" t="str">
        <f t="shared" si="113"/>
        <v>|</v>
      </c>
      <c r="D1892" s="10"/>
      <c r="E1892" s="10"/>
      <c r="F1892" s="36"/>
      <c r="G1892" s="10"/>
      <c r="H1892" s="10"/>
      <c r="I1892" s="36"/>
      <c r="J1892" s="10"/>
      <c r="K1892" s="10"/>
      <c r="L1892" s="10"/>
      <c r="M1892" s="11"/>
      <c r="N1892" s="10"/>
      <c r="O1892" s="11"/>
      <c r="P1892" s="9"/>
      <c r="Q1892" s="10"/>
      <c r="R1892" s="3"/>
      <c r="S1892" s="3"/>
      <c r="T1892" s="3"/>
      <c r="U1892" s="33"/>
      <c r="V1892" s="9"/>
      <c r="W1892" s="13"/>
      <c r="X1892" s="10"/>
      <c r="Y1892" s="4"/>
      <c r="Z1892" s="4"/>
      <c r="AA1892" s="4"/>
      <c r="AB1892" s="4"/>
      <c r="AC1892" s="3"/>
      <c r="AD1892" s="29"/>
    </row>
    <row r="1893" spans="1:30" ht="24.95" customHeight="1" x14ac:dyDescent="0.2">
      <c r="A1893" s="23" t="str">
        <f t="shared" si="111"/>
        <v>||||||</v>
      </c>
      <c r="B1893" s="23" t="str">
        <f t="shared" si="112"/>
        <v>||||</v>
      </c>
      <c r="C1893" s="28" t="str">
        <f t="shared" si="113"/>
        <v>|</v>
      </c>
      <c r="D1893" s="10"/>
      <c r="E1893" s="10"/>
      <c r="F1893" s="36"/>
      <c r="G1893" s="10"/>
      <c r="H1893" s="10"/>
      <c r="I1893" s="36"/>
      <c r="J1893" s="10"/>
      <c r="K1893" s="10"/>
      <c r="L1893" s="10"/>
      <c r="M1893" s="11"/>
      <c r="N1893" s="10"/>
      <c r="O1893" s="11"/>
      <c r="P1893" s="9"/>
      <c r="Q1893" s="10"/>
      <c r="R1893" s="3"/>
      <c r="S1893" s="3"/>
      <c r="T1893" s="3"/>
      <c r="U1893" s="33"/>
      <c r="V1893" s="9"/>
      <c r="W1893" s="13"/>
      <c r="X1893" s="10"/>
      <c r="Y1893" s="4"/>
      <c r="Z1893" s="4"/>
      <c r="AA1893" s="4"/>
      <c r="AB1893" s="4"/>
      <c r="AC1893" s="3"/>
      <c r="AD1893" s="29"/>
    </row>
    <row r="1894" spans="1:30" ht="24.95" customHeight="1" x14ac:dyDescent="0.2">
      <c r="A1894" s="23" t="str">
        <f t="shared" si="111"/>
        <v>||||||</v>
      </c>
      <c r="B1894" s="23" t="str">
        <f t="shared" si="112"/>
        <v>||||</v>
      </c>
      <c r="C1894" s="28" t="str">
        <f t="shared" si="113"/>
        <v>|</v>
      </c>
      <c r="D1894" s="10"/>
      <c r="E1894" s="10"/>
      <c r="F1894" s="36"/>
      <c r="G1894" s="10"/>
      <c r="H1894" s="10"/>
      <c r="I1894" s="36"/>
      <c r="J1894" s="10"/>
      <c r="K1894" s="10"/>
      <c r="L1894" s="10"/>
      <c r="M1894" s="11"/>
      <c r="N1894" s="10"/>
      <c r="O1894" s="11"/>
      <c r="P1894" s="9"/>
      <c r="Q1894" s="10"/>
      <c r="R1894" s="3"/>
      <c r="S1894" s="3"/>
      <c r="T1894" s="3"/>
      <c r="U1894" s="33"/>
      <c r="V1894" s="9"/>
      <c r="W1894" s="13"/>
      <c r="X1894" s="10"/>
      <c r="Y1894" s="4"/>
      <c r="Z1894" s="4"/>
      <c r="AA1894" s="4"/>
      <c r="AB1894" s="4"/>
      <c r="AC1894" s="3"/>
      <c r="AD1894" s="29"/>
    </row>
    <row r="1895" spans="1:30" ht="24.95" customHeight="1" x14ac:dyDescent="0.2">
      <c r="A1895" s="23" t="str">
        <f t="shared" si="111"/>
        <v>||||||</v>
      </c>
      <c r="B1895" s="23" t="str">
        <f t="shared" si="112"/>
        <v>||||</v>
      </c>
      <c r="C1895" s="28" t="str">
        <f t="shared" si="113"/>
        <v>|</v>
      </c>
      <c r="D1895" s="10"/>
      <c r="E1895" s="10"/>
      <c r="F1895" s="36"/>
      <c r="G1895" s="10"/>
      <c r="H1895" s="10"/>
      <c r="I1895" s="36"/>
      <c r="J1895" s="10"/>
      <c r="K1895" s="10"/>
      <c r="L1895" s="10"/>
      <c r="M1895" s="11"/>
      <c r="N1895" s="10"/>
      <c r="O1895" s="11"/>
      <c r="P1895" s="9"/>
      <c r="Q1895" s="10"/>
      <c r="R1895" s="3"/>
      <c r="S1895" s="3"/>
      <c r="T1895" s="3"/>
      <c r="U1895" s="33"/>
      <c r="V1895" s="9"/>
      <c r="W1895" s="13"/>
      <c r="X1895" s="10"/>
      <c r="Y1895" s="4"/>
      <c r="Z1895" s="4"/>
      <c r="AA1895" s="4"/>
      <c r="AB1895" s="4"/>
      <c r="AC1895" s="3"/>
      <c r="AD1895" s="29"/>
    </row>
    <row r="1896" spans="1:30" ht="24.95" customHeight="1" x14ac:dyDescent="0.2">
      <c r="A1896" s="23" t="str">
        <f t="shared" si="111"/>
        <v>||||||</v>
      </c>
      <c r="B1896" s="23" t="str">
        <f t="shared" si="112"/>
        <v>||||</v>
      </c>
      <c r="C1896" s="28" t="str">
        <f t="shared" si="113"/>
        <v>|</v>
      </c>
      <c r="D1896" s="10"/>
      <c r="E1896" s="10"/>
      <c r="F1896" s="36"/>
      <c r="G1896" s="10"/>
      <c r="H1896" s="10"/>
      <c r="I1896" s="36"/>
      <c r="J1896" s="10"/>
      <c r="K1896" s="10"/>
      <c r="L1896" s="10"/>
      <c r="M1896" s="11"/>
      <c r="N1896" s="10"/>
      <c r="O1896" s="11"/>
      <c r="P1896" s="9"/>
      <c r="Q1896" s="10"/>
      <c r="R1896" s="3"/>
      <c r="S1896" s="3"/>
      <c r="T1896" s="3"/>
      <c r="U1896" s="33"/>
      <c r="V1896" s="9"/>
      <c r="W1896" s="13"/>
      <c r="X1896" s="10"/>
      <c r="Y1896" s="4"/>
      <c r="Z1896" s="4"/>
      <c r="AA1896" s="4"/>
      <c r="AB1896" s="4"/>
      <c r="AC1896" s="3"/>
      <c r="AD1896" s="29"/>
    </row>
    <row r="1897" spans="1:30" ht="24.95" customHeight="1" x14ac:dyDescent="0.2">
      <c r="A1897" s="23" t="str">
        <f t="shared" si="111"/>
        <v>||||||</v>
      </c>
      <c r="B1897" s="23" t="str">
        <f t="shared" si="112"/>
        <v>||||</v>
      </c>
      <c r="C1897" s="28" t="str">
        <f t="shared" si="113"/>
        <v>|</v>
      </c>
      <c r="D1897" s="10"/>
      <c r="E1897" s="10"/>
      <c r="F1897" s="36"/>
      <c r="G1897" s="10"/>
      <c r="H1897" s="10"/>
      <c r="I1897" s="36"/>
      <c r="J1897" s="10"/>
      <c r="K1897" s="10"/>
      <c r="L1897" s="10"/>
      <c r="M1897" s="11"/>
      <c r="N1897" s="10"/>
      <c r="O1897" s="11"/>
      <c r="P1897" s="9"/>
      <c r="Q1897" s="10"/>
      <c r="R1897" s="3"/>
      <c r="S1897" s="3"/>
      <c r="T1897" s="3"/>
      <c r="U1897" s="33"/>
      <c r="V1897" s="9"/>
      <c r="W1897" s="13"/>
      <c r="X1897" s="10"/>
      <c r="Y1897" s="4"/>
      <c r="Z1897" s="4"/>
      <c r="AA1897" s="4"/>
      <c r="AB1897" s="4"/>
      <c r="AC1897" s="3"/>
      <c r="AD1897" s="29"/>
    </row>
    <row r="1898" spans="1:30" ht="24.95" customHeight="1" x14ac:dyDescent="0.2">
      <c r="A1898" s="23" t="str">
        <f t="shared" si="111"/>
        <v>||||||</v>
      </c>
      <c r="B1898" s="23" t="str">
        <f t="shared" si="112"/>
        <v>||||</v>
      </c>
      <c r="C1898" s="28" t="str">
        <f t="shared" si="113"/>
        <v>|</v>
      </c>
      <c r="D1898" s="10"/>
      <c r="E1898" s="10"/>
      <c r="F1898" s="36"/>
      <c r="G1898" s="10"/>
      <c r="H1898" s="10"/>
      <c r="I1898" s="36"/>
      <c r="J1898" s="10"/>
      <c r="K1898" s="10"/>
      <c r="L1898" s="10"/>
      <c r="M1898" s="11"/>
      <c r="N1898" s="10"/>
      <c r="O1898" s="11"/>
      <c r="P1898" s="9"/>
      <c r="Q1898" s="10"/>
      <c r="R1898" s="3"/>
      <c r="S1898" s="3"/>
      <c r="T1898" s="3"/>
      <c r="U1898" s="33"/>
      <c r="V1898" s="9"/>
      <c r="W1898" s="13"/>
      <c r="X1898" s="10"/>
      <c r="Y1898" s="4"/>
      <c r="Z1898" s="4"/>
      <c r="AA1898" s="4"/>
      <c r="AB1898" s="4"/>
      <c r="AC1898" s="3"/>
      <c r="AD1898" s="29"/>
    </row>
    <row r="1899" spans="1:30" ht="24.95" customHeight="1" x14ac:dyDescent="0.2">
      <c r="A1899" s="23" t="str">
        <f t="shared" si="111"/>
        <v>||||||</v>
      </c>
      <c r="B1899" s="23" t="str">
        <f t="shared" si="112"/>
        <v>||||</v>
      </c>
      <c r="C1899" s="28" t="str">
        <f t="shared" si="113"/>
        <v>|</v>
      </c>
      <c r="D1899" s="10"/>
      <c r="E1899" s="10"/>
      <c r="F1899" s="36"/>
      <c r="G1899" s="10"/>
      <c r="H1899" s="10"/>
      <c r="I1899" s="36"/>
      <c r="J1899" s="10"/>
      <c r="K1899" s="10"/>
      <c r="L1899" s="10"/>
      <c r="M1899" s="11"/>
      <c r="N1899" s="10"/>
      <c r="O1899" s="11"/>
      <c r="P1899" s="9"/>
      <c r="Q1899" s="10"/>
      <c r="R1899" s="3"/>
      <c r="S1899" s="3"/>
      <c r="T1899" s="3"/>
      <c r="U1899" s="33"/>
      <c r="V1899" s="9"/>
      <c r="W1899" s="13"/>
      <c r="X1899" s="10"/>
      <c r="Y1899" s="4"/>
      <c r="Z1899" s="4"/>
      <c r="AA1899" s="4"/>
      <c r="AB1899" s="4"/>
      <c r="AC1899" s="3"/>
      <c r="AD1899" s="29"/>
    </row>
    <row r="1900" spans="1:30" ht="24.95" customHeight="1" x14ac:dyDescent="0.2">
      <c r="A1900" s="23" t="str">
        <f t="shared" si="111"/>
        <v>||||||</v>
      </c>
      <c r="B1900" s="23" t="str">
        <f t="shared" si="112"/>
        <v>||||</v>
      </c>
      <c r="C1900" s="28" t="str">
        <f t="shared" si="113"/>
        <v>|</v>
      </c>
      <c r="D1900" s="10"/>
      <c r="E1900" s="10"/>
      <c r="F1900" s="36"/>
      <c r="G1900" s="10"/>
      <c r="H1900" s="10"/>
      <c r="I1900" s="36"/>
      <c r="J1900" s="10"/>
      <c r="K1900" s="10"/>
      <c r="L1900" s="10"/>
      <c r="M1900" s="11"/>
      <c r="N1900" s="10"/>
      <c r="O1900" s="11"/>
      <c r="P1900" s="9"/>
      <c r="Q1900" s="10"/>
      <c r="R1900" s="3"/>
      <c r="S1900" s="3"/>
      <c r="T1900" s="3"/>
      <c r="U1900" s="33"/>
      <c r="V1900" s="9"/>
      <c r="W1900" s="13"/>
      <c r="X1900" s="10"/>
      <c r="Y1900" s="4"/>
      <c r="Z1900" s="4"/>
      <c r="AA1900" s="4"/>
      <c r="AB1900" s="4"/>
      <c r="AC1900" s="3"/>
      <c r="AD1900" s="29"/>
    </row>
    <row r="1901" spans="1:30" ht="24.95" customHeight="1" x14ac:dyDescent="0.2">
      <c r="A1901" s="23" t="str">
        <f t="shared" si="111"/>
        <v>||||||</v>
      </c>
      <c r="B1901" s="23" t="str">
        <f t="shared" si="112"/>
        <v>||||</v>
      </c>
      <c r="C1901" s="28" t="str">
        <f t="shared" si="113"/>
        <v>|</v>
      </c>
      <c r="D1901" s="10"/>
      <c r="E1901" s="10"/>
      <c r="F1901" s="36"/>
      <c r="G1901" s="10"/>
      <c r="H1901" s="10"/>
      <c r="I1901" s="36"/>
      <c r="J1901" s="10"/>
      <c r="K1901" s="10"/>
      <c r="L1901" s="10"/>
      <c r="M1901" s="11"/>
      <c r="N1901" s="10"/>
      <c r="O1901" s="11"/>
      <c r="P1901" s="9"/>
      <c r="Q1901" s="10"/>
      <c r="R1901" s="3"/>
      <c r="S1901" s="3"/>
      <c r="T1901" s="3"/>
      <c r="U1901" s="33"/>
      <c r="V1901" s="9"/>
      <c r="W1901" s="13"/>
      <c r="X1901" s="10"/>
      <c r="Y1901" s="4"/>
      <c r="Z1901" s="4"/>
      <c r="AA1901" s="4"/>
      <c r="AB1901" s="4"/>
      <c r="AC1901" s="3"/>
      <c r="AD1901" s="29"/>
    </row>
    <row r="1902" spans="1:30" ht="24.95" customHeight="1" x14ac:dyDescent="0.2">
      <c r="A1902" s="23" t="str">
        <f t="shared" si="111"/>
        <v>||||||</v>
      </c>
      <c r="B1902" s="23" t="str">
        <f t="shared" si="112"/>
        <v>||||</v>
      </c>
      <c r="C1902" s="28" t="str">
        <f t="shared" si="113"/>
        <v>|</v>
      </c>
      <c r="D1902" s="10"/>
      <c r="E1902" s="10"/>
      <c r="F1902" s="36"/>
      <c r="G1902" s="10"/>
      <c r="H1902" s="10"/>
      <c r="I1902" s="36"/>
      <c r="J1902" s="10"/>
      <c r="K1902" s="10"/>
      <c r="L1902" s="10"/>
      <c r="M1902" s="11"/>
      <c r="N1902" s="10"/>
      <c r="O1902" s="11"/>
      <c r="P1902" s="9"/>
      <c r="Q1902" s="10"/>
      <c r="R1902" s="3"/>
      <c r="S1902" s="3"/>
      <c r="T1902" s="3"/>
      <c r="U1902" s="33"/>
      <c r="V1902" s="9"/>
      <c r="W1902" s="13"/>
      <c r="X1902" s="10"/>
      <c r="Y1902" s="4"/>
      <c r="Z1902" s="4"/>
      <c r="AA1902" s="4"/>
      <c r="AB1902" s="4"/>
      <c r="AC1902" s="3"/>
      <c r="AD1902" s="29"/>
    </row>
    <row r="1903" spans="1:30" ht="24.95" customHeight="1" x14ac:dyDescent="0.2">
      <c r="A1903" s="23" t="str">
        <f t="shared" si="111"/>
        <v>||||||</v>
      </c>
      <c r="B1903" s="23" t="str">
        <f t="shared" si="112"/>
        <v>||||</v>
      </c>
      <c r="C1903" s="28" t="str">
        <f t="shared" si="113"/>
        <v>|</v>
      </c>
      <c r="D1903" s="10"/>
      <c r="E1903" s="10"/>
      <c r="F1903" s="36"/>
      <c r="G1903" s="10"/>
      <c r="H1903" s="10"/>
      <c r="I1903" s="36"/>
      <c r="J1903" s="10"/>
      <c r="K1903" s="10"/>
      <c r="L1903" s="10"/>
      <c r="M1903" s="11"/>
      <c r="N1903" s="10"/>
      <c r="O1903" s="11"/>
      <c r="P1903" s="9"/>
      <c r="Q1903" s="10"/>
      <c r="R1903" s="3"/>
      <c r="S1903" s="3"/>
      <c r="T1903" s="3"/>
      <c r="U1903" s="33"/>
      <c r="V1903" s="9"/>
      <c r="W1903" s="13"/>
      <c r="X1903" s="10"/>
      <c r="Y1903" s="4"/>
      <c r="Z1903" s="4"/>
      <c r="AA1903" s="4"/>
      <c r="AB1903" s="4"/>
      <c r="AC1903" s="3"/>
      <c r="AD1903" s="29"/>
    </row>
    <row r="1904" spans="1:30" ht="24.95" customHeight="1" x14ac:dyDescent="0.2">
      <c r="A1904" s="23" t="str">
        <f t="shared" si="111"/>
        <v>||||||</v>
      </c>
      <c r="B1904" s="23" t="str">
        <f t="shared" si="112"/>
        <v>||||</v>
      </c>
      <c r="C1904" s="28" t="str">
        <f t="shared" si="113"/>
        <v>|</v>
      </c>
      <c r="D1904" s="10"/>
      <c r="E1904" s="10"/>
      <c r="F1904" s="36"/>
      <c r="G1904" s="10"/>
      <c r="H1904" s="10"/>
      <c r="I1904" s="36"/>
      <c r="J1904" s="10"/>
      <c r="K1904" s="10"/>
      <c r="L1904" s="10"/>
      <c r="M1904" s="11"/>
      <c r="N1904" s="10"/>
      <c r="O1904" s="11"/>
      <c r="P1904" s="9"/>
      <c r="Q1904" s="10"/>
      <c r="R1904" s="3"/>
      <c r="S1904" s="3"/>
      <c r="T1904" s="3"/>
      <c r="U1904" s="33"/>
      <c r="V1904" s="9"/>
      <c r="W1904" s="13"/>
      <c r="X1904" s="10"/>
      <c r="Y1904" s="4"/>
      <c r="Z1904" s="4"/>
      <c r="AA1904" s="4"/>
      <c r="AB1904" s="4"/>
      <c r="AC1904" s="3"/>
      <c r="AD1904" s="29"/>
    </row>
    <row r="1905" spans="1:30" ht="24.95" customHeight="1" x14ac:dyDescent="0.2">
      <c r="A1905" s="23" t="str">
        <f t="shared" si="111"/>
        <v>||||||</v>
      </c>
      <c r="B1905" s="23" t="str">
        <f t="shared" si="112"/>
        <v>||||</v>
      </c>
      <c r="C1905" s="28" t="str">
        <f t="shared" si="113"/>
        <v>|</v>
      </c>
      <c r="D1905" s="10"/>
      <c r="E1905" s="10"/>
      <c r="F1905" s="36"/>
      <c r="G1905" s="10"/>
      <c r="H1905" s="10"/>
      <c r="I1905" s="36"/>
      <c r="J1905" s="10"/>
      <c r="K1905" s="10"/>
      <c r="L1905" s="10"/>
      <c r="M1905" s="11"/>
      <c r="N1905" s="10"/>
      <c r="O1905" s="11"/>
      <c r="P1905" s="9"/>
      <c r="Q1905" s="10"/>
      <c r="R1905" s="3"/>
      <c r="S1905" s="3"/>
      <c r="T1905" s="3"/>
      <c r="U1905" s="33"/>
      <c r="V1905" s="9"/>
      <c r="W1905" s="13"/>
      <c r="X1905" s="10"/>
      <c r="Y1905" s="4"/>
      <c r="Z1905" s="4"/>
      <c r="AA1905" s="4"/>
      <c r="AB1905" s="4"/>
      <c r="AC1905" s="3"/>
      <c r="AD1905" s="29"/>
    </row>
    <row r="1906" spans="1:30" ht="24.95" customHeight="1" x14ac:dyDescent="0.2">
      <c r="A1906" s="23" t="str">
        <f t="shared" si="111"/>
        <v>||||||</v>
      </c>
      <c r="B1906" s="23" t="str">
        <f t="shared" si="112"/>
        <v>||||</v>
      </c>
      <c r="C1906" s="28" t="str">
        <f t="shared" si="113"/>
        <v>|</v>
      </c>
      <c r="D1906" s="10"/>
      <c r="E1906" s="10"/>
      <c r="F1906" s="36"/>
      <c r="G1906" s="10"/>
      <c r="H1906" s="10"/>
      <c r="I1906" s="36"/>
      <c r="J1906" s="10"/>
      <c r="K1906" s="10"/>
      <c r="L1906" s="10"/>
      <c r="M1906" s="11"/>
      <c r="N1906" s="10"/>
      <c r="O1906" s="11"/>
      <c r="P1906" s="9"/>
      <c r="Q1906" s="10"/>
      <c r="R1906" s="3"/>
      <c r="S1906" s="3"/>
      <c r="T1906" s="3"/>
      <c r="U1906" s="33"/>
      <c r="V1906" s="9"/>
      <c r="W1906" s="13"/>
      <c r="X1906" s="10"/>
      <c r="Y1906" s="4"/>
      <c r="Z1906" s="4"/>
      <c r="AA1906" s="4"/>
      <c r="AB1906" s="4"/>
      <c r="AC1906" s="3"/>
      <c r="AD1906" s="29"/>
    </row>
    <row r="1907" spans="1:30" ht="24.95" customHeight="1" x14ac:dyDescent="0.2">
      <c r="A1907" s="23" t="str">
        <f t="shared" si="111"/>
        <v>||||||</v>
      </c>
      <c r="B1907" s="23" t="str">
        <f t="shared" si="112"/>
        <v>||||</v>
      </c>
      <c r="C1907" s="28" t="str">
        <f t="shared" si="113"/>
        <v>|</v>
      </c>
      <c r="D1907" s="10"/>
      <c r="E1907" s="10"/>
      <c r="F1907" s="36"/>
      <c r="G1907" s="10"/>
      <c r="H1907" s="10"/>
      <c r="I1907" s="36"/>
      <c r="J1907" s="10"/>
      <c r="K1907" s="10"/>
      <c r="L1907" s="10"/>
      <c r="M1907" s="11"/>
      <c r="N1907" s="10"/>
      <c r="O1907" s="11"/>
      <c r="P1907" s="9"/>
      <c r="Q1907" s="10"/>
      <c r="R1907" s="3"/>
      <c r="S1907" s="3"/>
      <c r="T1907" s="3"/>
      <c r="U1907" s="33"/>
      <c r="V1907" s="9"/>
      <c r="W1907" s="13"/>
      <c r="X1907" s="10"/>
      <c r="Y1907" s="4"/>
      <c r="Z1907" s="4"/>
      <c r="AA1907" s="4"/>
      <c r="AB1907" s="4"/>
      <c r="AC1907" s="3"/>
      <c r="AD1907" s="29"/>
    </row>
    <row r="1908" spans="1:30" ht="24.95" customHeight="1" x14ac:dyDescent="0.2">
      <c r="A1908" s="23" t="str">
        <f t="shared" si="111"/>
        <v>||||||</v>
      </c>
      <c r="B1908" s="23" t="str">
        <f t="shared" si="112"/>
        <v>||||</v>
      </c>
      <c r="C1908" s="28" t="str">
        <f t="shared" si="113"/>
        <v>|</v>
      </c>
      <c r="D1908" s="10"/>
      <c r="E1908" s="10"/>
      <c r="F1908" s="36"/>
      <c r="G1908" s="10"/>
      <c r="H1908" s="10"/>
      <c r="I1908" s="36"/>
      <c r="J1908" s="10"/>
      <c r="K1908" s="10"/>
      <c r="L1908" s="10"/>
      <c r="M1908" s="11"/>
      <c r="N1908" s="10"/>
      <c r="O1908" s="11"/>
      <c r="P1908" s="9"/>
      <c r="Q1908" s="10"/>
      <c r="R1908" s="3"/>
      <c r="S1908" s="3"/>
      <c r="T1908" s="3"/>
      <c r="U1908" s="33"/>
      <c r="V1908" s="9"/>
      <c r="W1908" s="13"/>
      <c r="X1908" s="10"/>
      <c r="Y1908" s="4"/>
      <c r="Z1908" s="4"/>
      <c r="AA1908" s="4"/>
      <c r="AB1908" s="4"/>
      <c r="AC1908" s="3"/>
      <c r="AD1908" s="29"/>
    </row>
    <row r="1909" spans="1:30" ht="24.95" customHeight="1" x14ac:dyDescent="0.2">
      <c r="A1909" s="23" t="str">
        <f t="shared" si="111"/>
        <v>||||||</v>
      </c>
      <c r="B1909" s="23" t="str">
        <f t="shared" si="112"/>
        <v>||||</v>
      </c>
      <c r="C1909" s="28" t="str">
        <f t="shared" si="113"/>
        <v>|</v>
      </c>
      <c r="D1909" s="10"/>
      <c r="E1909" s="10"/>
      <c r="F1909" s="36"/>
      <c r="G1909" s="10"/>
      <c r="H1909" s="10"/>
      <c r="I1909" s="36"/>
      <c r="J1909" s="10"/>
      <c r="K1909" s="10"/>
      <c r="L1909" s="10"/>
      <c r="M1909" s="11"/>
      <c r="N1909" s="10"/>
      <c r="O1909" s="11"/>
      <c r="P1909" s="9"/>
      <c r="Q1909" s="10"/>
      <c r="R1909" s="3"/>
      <c r="S1909" s="3"/>
      <c r="T1909" s="3"/>
      <c r="U1909" s="33"/>
      <c r="V1909" s="9"/>
      <c r="W1909" s="13"/>
      <c r="X1909" s="10"/>
      <c r="Y1909" s="4"/>
      <c r="Z1909" s="4"/>
      <c r="AA1909" s="4"/>
      <c r="AB1909" s="4"/>
      <c r="AC1909" s="3"/>
      <c r="AD1909" s="29"/>
    </row>
    <row r="1910" spans="1:30" ht="24.95" customHeight="1" x14ac:dyDescent="0.2">
      <c r="A1910" s="23" t="str">
        <f t="shared" si="111"/>
        <v>||||||</v>
      </c>
      <c r="B1910" s="23" t="str">
        <f t="shared" si="112"/>
        <v>||||</v>
      </c>
      <c r="C1910" s="28" t="str">
        <f t="shared" si="113"/>
        <v>|</v>
      </c>
      <c r="D1910" s="10"/>
      <c r="E1910" s="10"/>
      <c r="F1910" s="36"/>
      <c r="G1910" s="10"/>
      <c r="H1910" s="10"/>
      <c r="I1910" s="36"/>
      <c r="J1910" s="10"/>
      <c r="K1910" s="10"/>
      <c r="L1910" s="10"/>
      <c r="M1910" s="11"/>
      <c r="N1910" s="10"/>
      <c r="O1910" s="11"/>
      <c r="P1910" s="9"/>
      <c r="Q1910" s="10"/>
      <c r="R1910" s="3"/>
      <c r="S1910" s="3"/>
      <c r="T1910" s="3"/>
      <c r="U1910" s="33"/>
      <c r="V1910" s="9"/>
      <c r="W1910" s="13"/>
      <c r="X1910" s="10"/>
      <c r="Y1910" s="4"/>
      <c r="Z1910" s="4"/>
      <c r="AA1910" s="4"/>
      <c r="AB1910" s="4"/>
      <c r="AC1910" s="3"/>
      <c r="AD1910" s="29"/>
    </row>
    <row r="1911" spans="1:30" ht="24.95" customHeight="1" x14ac:dyDescent="0.2">
      <c r="A1911" s="23" t="str">
        <f t="shared" si="111"/>
        <v>||||||</v>
      </c>
      <c r="B1911" s="23" t="str">
        <f t="shared" si="112"/>
        <v>||||</v>
      </c>
      <c r="C1911" s="28" t="str">
        <f t="shared" si="113"/>
        <v>|</v>
      </c>
      <c r="D1911" s="10"/>
      <c r="E1911" s="10"/>
      <c r="F1911" s="36"/>
      <c r="G1911" s="10"/>
      <c r="H1911" s="10"/>
      <c r="I1911" s="36"/>
      <c r="J1911" s="10"/>
      <c r="K1911" s="10"/>
      <c r="L1911" s="10"/>
      <c r="M1911" s="11"/>
      <c r="N1911" s="10"/>
      <c r="O1911" s="11"/>
      <c r="P1911" s="9"/>
      <c r="Q1911" s="10"/>
      <c r="R1911" s="3"/>
      <c r="S1911" s="3"/>
      <c r="T1911" s="3"/>
      <c r="U1911" s="33"/>
      <c r="V1911" s="9"/>
      <c r="W1911" s="13"/>
      <c r="X1911" s="10"/>
      <c r="Y1911" s="4"/>
      <c r="Z1911" s="4"/>
      <c r="AA1911" s="4"/>
      <c r="AB1911" s="4"/>
      <c r="AC1911" s="3"/>
      <c r="AD1911" s="29"/>
    </row>
    <row r="1912" spans="1:30" ht="24.95" customHeight="1" x14ac:dyDescent="0.2">
      <c r="A1912" s="23" t="str">
        <f t="shared" ref="A1912:A1975" si="114">D1912&amp;"|"&amp;E1912&amp;"|"&amp;G1912&amp;"|"&amp;H1912&amp;"|"&amp;L1912&amp;"|"&amp;N1912&amp;"|"&amp;U1912</f>
        <v>||||||</v>
      </c>
      <c r="B1912" s="23" t="str">
        <f t="shared" ref="B1912:B1975" si="115">D1912&amp;"|"&amp;E1912&amp;"|"&amp;G1912&amp;"|"&amp;H1912&amp;"|"&amp;X1912</f>
        <v>||||</v>
      </c>
      <c r="C1912" s="28" t="str">
        <f t="shared" ref="C1912:C1975" si="116">E1912&amp;"|"&amp;X1912</f>
        <v>|</v>
      </c>
      <c r="D1912" s="10"/>
      <c r="E1912" s="10"/>
      <c r="F1912" s="36"/>
      <c r="G1912" s="10"/>
      <c r="H1912" s="10"/>
      <c r="I1912" s="36"/>
      <c r="J1912" s="10"/>
      <c r="K1912" s="10"/>
      <c r="L1912" s="10"/>
      <c r="M1912" s="11"/>
      <c r="N1912" s="10"/>
      <c r="O1912" s="11"/>
      <c r="P1912" s="9"/>
      <c r="Q1912" s="10"/>
      <c r="R1912" s="3"/>
      <c r="S1912" s="3"/>
      <c r="T1912" s="3"/>
      <c r="U1912" s="33"/>
      <c r="V1912" s="9"/>
      <c r="W1912" s="13"/>
      <c r="X1912" s="10"/>
      <c r="Y1912" s="4"/>
      <c r="Z1912" s="4"/>
      <c r="AA1912" s="4"/>
      <c r="AB1912" s="4"/>
      <c r="AC1912" s="3"/>
      <c r="AD1912" s="29"/>
    </row>
    <row r="1913" spans="1:30" ht="24.95" customHeight="1" x14ac:dyDescent="0.2">
      <c r="A1913" s="23" t="str">
        <f t="shared" si="114"/>
        <v>||||||</v>
      </c>
      <c r="B1913" s="23" t="str">
        <f t="shared" si="115"/>
        <v>||||</v>
      </c>
      <c r="C1913" s="28" t="str">
        <f t="shared" si="116"/>
        <v>|</v>
      </c>
      <c r="D1913" s="10"/>
      <c r="E1913" s="10"/>
      <c r="F1913" s="36"/>
      <c r="G1913" s="10"/>
      <c r="H1913" s="10"/>
      <c r="I1913" s="36"/>
      <c r="J1913" s="10"/>
      <c r="K1913" s="10"/>
      <c r="L1913" s="10"/>
      <c r="M1913" s="11"/>
      <c r="N1913" s="10"/>
      <c r="O1913" s="11"/>
      <c r="P1913" s="9"/>
      <c r="Q1913" s="10"/>
      <c r="R1913" s="3"/>
      <c r="S1913" s="3"/>
      <c r="T1913" s="3"/>
      <c r="U1913" s="33"/>
      <c r="V1913" s="9"/>
      <c r="W1913" s="13"/>
      <c r="X1913" s="10"/>
      <c r="Y1913" s="4"/>
      <c r="Z1913" s="4"/>
      <c r="AA1913" s="4"/>
      <c r="AB1913" s="4"/>
      <c r="AC1913" s="3"/>
      <c r="AD1913" s="29"/>
    </row>
    <row r="1914" spans="1:30" ht="24.95" customHeight="1" x14ac:dyDescent="0.2">
      <c r="A1914" s="23" t="str">
        <f t="shared" si="114"/>
        <v>||||||</v>
      </c>
      <c r="B1914" s="23" t="str">
        <f t="shared" si="115"/>
        <v>||||</v>
      </c>
      <c r="C1914" s="28" t="str">
        <f t="shared" si="116"/>
        <v>|</v>
      </c>
      <c r="D1914" s="10"/>
      <c r="E1914" s="10"/>
      <c r="F1914" s="36"/>
      <c r="G1914" s="10"/>
      <c r="H1914" s="10"/>
      <c r="I1914" s="36"/>
      <c r="J1914" s="10"/>
      <c r="K1914" s="10"/>
      <c r="L1914" s="10"/>
      <c r="M1914" s="11"/>
      <c r="N1914" s="10"/>
      <c r="O1914" s="11"/>
      <c r="P1914" s="9"/>
      <c r="Q1914" s="10"/>
      <c r="R1914" s="3"/>
      <c r="S1914" s="3"/>
      <c r="T1914" s="3"/>
      <c r="U1914" s="33"/>
      <c r="V1914" s="9"/>
      <c r="W1914" s="13"/>
      <c r="X1914" s="10"/>
      <c r="Y1914" s="4"/>
      <c r="Z1914" s="4"/>
      <c r="AA1914" s="4"/>
      <c r="AB1914" s="4"/>
      <c r="AC1914" s="3"/>
      <c r="AD1914" s="29"/>
    </row>
    <row r="1915" spans="1:30" ht="24.95" customHeight="1" x14ac:dyDescent="0.2">
      <c r="A1915" s="23" t="str">
        <f t="shared" si="114"/>
        <v>||||||</v>
      </c>
      <c r="B1915" s="23" t="str">
        <f t="shared" si="115"/>
        <v>||||</v>
      </c>
      <c r="C1915" s="28" t="str">
        <f t="shared" si="116"/>
        <v>|</v>
      </c>
      <c r="D1915" s="10"/>
      <c r="E1915" s="10"/>
      <c r="F1915" s="36"/>
      <c r="G1915" s="10"/>
      <c r="H1915" s="10"/>
      <c r="I1915" s="36"/>
      <c r="J1915" s="10"/>
      <c r="K1915" s="10"/>
      <c r="L1915" s="10"/>
      <c r="M1915" s="11"/>
      <c r="N1915" s="10"/>
      <c r="O1915" s="11"/>
      <c r="P1915" s="9"/>
      <c r="Q1915" s="10"/>
      <c r="R1915" s="3"/>
      <c r="S1915" s="3"/>
      <c r="T1915" s="3"/>
      <c r="U1915" s="33"/>
      <c r="V1915" s="9"/>
      <c r="W1915" s="13"/>
      <c r="X1915" s="10"/>
      <c r="Y1915" s="4"/>
      <c r="Z1915" s="4"/>
      <c r="AA1915" s="4"/>
      <c r="AB1915" s="4"/>
      <c r="AC1915" s="3"/>
      <c r="AD1915" s="29"/>
    </row>
    <row r="1916" spans="1:30" ht="24.95" customHeight="1" x14ac:dyDescent="0.2">
      <c r="A1916" s="23" t="str">
        <f t="shared" si="114"/>
        <v>||||||</v>
      </c>
      <c r="B1916" s="23" t="str">
        <f t="shared" si="115"/>
        <v>||||</v>
      </c>
      <c r="C1916" s="28" t="str">
        <f t="shared" si="116"/>
        <v>|</v>
      </c>
      <c r="D1916" s="10"/>
      <c r="E1916" s="10"/>
      <c r="F1916" s="36"/>
      <c r="G1916" s="10"/>
      <c r="H1916" s="10"/>
      <c r="I1916" s="36"/>
      <c r="J1916" s="10"/>
      <c r="K1916" s="10"/>
      <c r="L1916" s="10"/>
      <c r="M1916" s="11"/>
      <c r="N1916" s="10"/>
      <c r="O1916" s="11"/>
      <c r="P1916" s="9"/>
      <c r="Q1916" s="10"/>
      <c r="R1916" s="3"/>
      <c r="S1916" s="3"/>
      <c r="T1916" s="3"/>
      <c r="U1916" s="33"/>
      <c r="V1916" s="9"/>
      <c r="W1916" s="13"/>
      <c r="X1916" s="10"/>
      <c r="Y1916" s="4"/>
      <c r="Z1916" s="4"/>
      <c r="AA1916" s="4"/>
      <c r="AB1916" s="4"/>
      <c r="AC1916" s="3"/>
      <c r="AD1916" s="29"/>
    </row>
    <row r="1917" spans="1:30" ht="24.95" customHeight="1" x14ac:dyDescent="0.2">
      <c r="A1917" s="23" t="str">
        <f t="shared" si="114"/>
        <v>||||||</v>
      </c>
      <c r="B1917" s="23" t="str">
        <f t="shared" si="115"/>
        <v>||||</v>
      </c>
      <c r="C1917" s="28" t="str">
        <f t="shared" si="116"/>
        <v>|</v>
      </c>
      <c r="D1917" s="10"/>
      <c r="E1917" s="10"/>
      <c r="F1917" s="36"/>
      <c r="G1917" s="10"/>
      <c r="H1917" s="10"/>
      <c r="I1917" s="36"/>
      <c r="J1917" s="10"/>
      <c r="K1917" s="10"/>
      <c r="L1917" s="10"/>
      <c r="M1917" s="11"/>
      <c r="N1917" s="10"/>
      <c r="O1917" s="11"/>
      <c r="P1917" s="9"/>
      <c r="Q1917" s="10"/>
      <c r="R1917" s="3"/>
      <c r="S1917" s="3"/>
      <c r="T1917" s="3"/>
      <c r="U1917" s="33"/>
      <c r="V1917" s="9"/>
      <c r="W1917" s="13"/>
      <c r="X1917" s="10"/>
      <c r="Y1917" s="4"/>
      <c r="Z1917" s="4"/>
      <c r="AA1917" s="4"/>
      <c r="AB1917" s="4"/>
      <c r="AC1917" s="3"/>
      <c r="AD1917" s="29"/>
    </row>
    <row r="1918" spans="1:30" ht="24.95" customHeight="1" x14ac:dyDescent="0.2">
      <c r="A1918" s="23" t="str">
        <f t="shared" si="114"/>
        <v>||||||</v>
      </c>
      <c r="B1918" s="23" t="str">
        <f t="shared" si="115"/>
        <v>||||</v>
      </c>
      <c r="C1918" s="28" t="str">
        <f t="shared" si="116"/>
        <v>|</v>
      </c>
      <c r="D1918" s="10"/>
      <c r="E1918" s="10"/>
      <c r="F1918" s="36"/>
      <c r="G1918" s="10"/>
      <c r="H1918" s="10"/>
      <c r="I1918" s="36"/>
      <c r="J1918" s="10"/>
      <c r="K1918" s="10"/>
      <c r="L1918" s="10"/>
      <c r="M1918" s="11"/>
      <c r="N1918" s="10"/>
      <c r="O1918" s="11"/>
      <c r="P1918" s="9"/>
      <c r="Q1918" s="10"/>
      <c r="R1918" s="3"/>
      <c r="S1918" s="3"/>
      <c r="T1918" s="3"/>
      <c r="U1918" s="33"/>
      <c r="V1918" s="9"/>
      <c r="W1918" s="13"/>
      <c r="X1918" s="10"/>
      <c r="Y1918" s="4"/>
      <c r="Z1918" s="4"/>
      <c r="AA1918" s="4"/>
      <c r="AB1918" s="4"/>
      <c r="AC1918" s="3"/>
      <c r="AD1918" s="29"/>
    </row>
    <row r="1919" spans="1:30" ht="24.95" customHeight="1" x14ac:dyDescent="0.2">
      <c r="A1919" s="23" t="str">
        <f t="shared" si="114"/>
        <v>||||||</v>
      </c>
      <c r="B1919" s="23" t="str">
        <f t="shared" si="115"/>
        <v>||||</v>
      </c>
      <c r="C1919" s="28" t="str">
        <f t="shared" si="116"/>
        <v>|</v>
      </c>
      <c r="D1919" s="10"/>
      <c r="E1919" s="10"/>
      <c r="F1919" s="36"/>
      <c r="G1919" s="10"/>
      <c r="H1919" s="10"/>
      <c r="I1919" s="36"/>
      <c r="J1919" s="10"/>
      <c r="K1919" s="10"/>
      <c r="L1919" s="10"/>
      <c r="M1919" s="11"/>
      <c r="N1919" s="10"/>
      <c r="O1919" s="11"/>
      <c r="P1919" s="9"/>
      <c r="Q1919" s="10"/>
      <c r="R1919" s="3"/>
      <c r="S1919" s="3"/>
      <c r="T1919" s="3"/>
      <c r="U1919" s="33"/>
      <c r="V1919" s="9"/>
      <c r="W1919" s="13"/>
      <c r="X1919" s="10"/>
      <c r="Y1919" s="4"/>
      <c r="Z1919" s="4"/>
      <c r="AA1919" s="4"/>
      <c r="AB1919" s="4"/>
      <c r="AC1919" s="3"/>
      <c r="AD1919" s="29"/>
    </row>
    <row r="1920" spans="1:30" ht="24.95" customHeight="1" x14ac:dyDescent="0.2">
      <c r="A1920" s="23" t="str">
        <f t="shared" si="114"/>
        <v>||||||</v>
      </c>
      <c r="B1920" s="23" t="str">
        <f t="shared" si="115"/>
        <v>||||</v>
      </c>
      <c r="C1920" s="28" t="str">
        <f t="shared" si="116"/>
        <v>|</v>
      </c>
      <c r="D1920" s="10"/>
      <c r="E1920" s="10"/>
      <c r="F1920" s="36"/>
      <c r="G1920" s="10"/>
      <c r="H1920" s="10"/>
      <c r="I1920" s="36"/>
      <c r="J1920" s="10"/>
      <c r="K1920" s="10"/>
      <c r="L1920" s="10"/>
      <c r="M1920" s="11"/>
      <c r="N1920" s="10"/>
      <c r="O1920" s="11"/>
      <c r="P1920" s="9"/>
      <c r="Q1920" s="10"/>
      <c r="R1920" s="3"/>
      <c r="S1920" s="3"/>
      <c r="T1920" s="3"/>
      <c r="U1920" s="33"/>
      <c r="V1920" s="9"/>
      <c r="W1920" s="13"/>
      <c r="X1920" s="10"/>
      <c r="Y1920" s="4"/>
      <c r="Z1920" s="4"/>
      <c r="AA1920" s="4"/>
      <c r="AB1920" s="4"/>
      <c r="AC1920" s="3"/>
      <c r="AD1920" s="29"/>
    </row>
    <row r="1921" spans="1:30" ht="24.95" customHeight="1" x14ac:dyDescent="0.2">
      <c r="A1921" s="23" t="str">
        <f t="shared" si="114"/>
        <v>||||||</v>
      </c>
      <c r="B1921" s="23" t="str">
        <f t="shared" si="115"/>
        <v>||||</v>
      </c>
      <c r="C1921" s="28" t="str">
        <f t="shared" si="116"/>
        <v>|</v>
      </c>
      <c r="D1921" s="10"/>
      <c r="E1921" s="10"/>
      <c r="F1921" s="36"/>
      <c r="G1921" s="10"/>
      <c r="H1921" s="10"/>
      <c r="I1921" s="36"/>
      <c r="J1921" s="10"/>
      <c r="K1921" s="10"/>
      <c r="L1921" s="10"/>
      <c r="M1921" s="11"/>
      <c r="N1921" s="10"/>
      <c r="O1921" s="11"/>
      <c r="P1921" s="9"/>
      <c r="Q1921" s="10"/>
      <c r="R1921" s="3"/>
      <c r="S1921" s="3"/>
      <c r="T1921" s="3"/>
      <c r="U1921" s="33"/>
      <c r="V1921" s="9"/>
      <c r="W1921" s="13"/>
      <c r="X1921" s="10"/>
      <c r="Y1921" s="4"/>
      <c r="Z1921" s="4"/>
      <c r="AA1921" s="4"/>
      <c r="AB1921" s="4"/>
      <c r="AC1921" s="3"/>
      <c r="AD1921" s="29"/>
    </row>
    <row r="1922" spans="1:30" ht="24.95" customHeight="1" x14ac:dyDescent="0.2">
      <c r="A1922" s="23" t="str">
        <f t="shared" si="114"/>
        <v>||||||</v>
      </c>
      <c r="B1922" s="23" t="str">
        <f t="shared" si="115"/>
        <v>||||</v>
      </c>
      <c r="C1922" s="28" t="str">
        <f t="shared" si="116"/>
        <v>|</v>
      </c>
      <c r="D1922" s="10"/>
      <c r="E1922" s="10"/>
      <c r="F1922" s="36"/>
      <c r="G1922" s="10"/>
      <c r="H1922" s="10"/>
      <c r="I1922" s="36"/>
      <c r="J1922" s="10"/>
      <c r="K1922" s="10"/>
      <c r="L1922" s="10"/>
      <c r="M1922" s="11"/>
      <c r="N1922" s="10"/>
      <c r="O1922" s="11"/>
      <c r="P1922" s="9"/>
      <c r="Q1922" s="10"/>
      <c r="R1922" s="3"/>
      <c r="S1922" s="3"/>
      <c r="T1922" s="3"/>
      <c r="U1922" s="33"/>
      <c r="V1922" s="9"/>
      <c r="W1922" s="13"/>
      <c r="X1922" s="10"/>
      <c r="Y1922" s="4"/>
      <c r="Z1922" s="4"/>
      <c r="AA1922" s="4"/>
      <c r="AB1922" s="4"/>
      <c r="AC1922" s="3"/>
      <c r="AD1922" s="29"/>
    </row>
    <row r="1923" spans="1:30" ht="24.95" customHeight="1" x14ac:dyDescent="0.2">
      <c r="A1923" s="23" t="str">
        <f t="shared" si="114"/>
        <v>||||||</v>
      </c>
      <c r="B1923" s="23" t="str">
        <f t="shared" si="115"/>
        <v>||||</v>
      </c>
      <c r="C1923" s="28" t="str">
        <f t="shared" si="116"/>
        <v>|</v>
      </c>
      <c r="D1923" s="10"/>
      <c r="E1923" s="10"/>
      <c r="F1923" s="36"/>
      <c r="G1923" s="10"/>
      <c r="H1923" s="10"/>
      <c r="I1923" s="36"/>
      <c r="J1923" s="10"/>
      <c r="K1923" s="10"/>
      <c r="L1923" s="10"/>
      <c r="M1923" s="11"/>
      <c r="N1923" s="10"/>
      <c r="O1923" s="11"/>
      <c r="P1923" s="9"/>
      <c r="Q1923" s="10"/>
      <c r="R1923" s="3"/>
      <c r="S1923" s="3"/>
      <c r="T1923" s="3"/>
      <c r="U1923" s="33"/>
      <c r="V1923" s="9"/>
      <c r="W1923" s="13"/>
      <c r="X1923" s="10"/>
      <c r="Y1923" s="4"/>
      <c r="Z1923" s="4"/>
      <c r="AA1923" s="4"/>
      <c r="AB1923" s="4"/>
      <c r="AC1923" s="3"/>
      <c r="AD1923" s="29"/>
    </row>
    <row r="1924" spans="1:30" ht="24.95" customHeight="1" x14ac:dyDescent="0.2">
      <c r="A1924" s="23" t="str">
        <f t="shared" si="114"/>
        <v>||||||</v>
      </c>
      <c r="B1924" s="23" t="str">
        <f t="shared" si="115"/>
        <v>||||</v>
      </c>
      <c r="C1924" s="28" t="str">
        <f t="shared" si="116"/>
        <v>|</v>
      </c>
      <c r="D1924" s="10"/>
      <c r="E1924" s="10"/>
      <c r="F1924" s="36"/>
      <c r="G1924" s="10"/>
      <c r="H1924" s="10"/>
      <c r="I1924" s="36"/>
      <c r="J1924" s="10"/>
      <c r="K1924" s="10"/>
      <c r="L1924" s="10"/>
      <c r="M1924" s="11"/>
      <c r="N1924" s="10"/>
      <c r="O1924" s="11"/>
      <c r="P1924" s="9"/>
      <c r="Q1924" s="10"/>
      <c r="R1924" s="3"/>
      <c r="S1924" s="3"/>
      <c r="T1924" s="3"/>
      <c r="U1924" s="33"/>
      <c r="V1924" s="9"/>
      <c r="W1924" s="13"/>
      <c r="X1924" s="10"/>
      <c r="Y1924" s="4"/>
      <c r="Z1924" s="4"/>
      <c r="AA1924" s="4"/>
      <c r="AB1924" s="4"/>
      <c r="AC1924" s="3"/>
      <c r="AD1924" s="29"/>
    </row>
    <row r="1925" spans="1:30" ht="24.95" customHeight="1" x14ac:dyDescent="0.2">
      <c r="A1925" s="23" t="str">
        <f t="shared" si="114"/>
        <v>||||||</v>
      </c>
      <c r="B1925" s="23" t="str">
        <f t="shared" si="115"/>
        <v>||||</v>
      </c>
      <c r="C1925" s="28" t="str">
        <f t="shared" si="116"/>
        <v>|</v>
      </c>
      <c r="D1925" s="10"/>
      <c r="E1925" s="10"/>
      <c r="F1925" s="36"/>
      <c r="G1925" s="10"/>
      <c r="H1925" s="10"/>
      <c r="I1925" s="36"/>
      <c r="J1925" s="10"/>
      <c r="K1925" s="10"/>
      <c r="L1925" s="10"/>
      <c r="M1925" s="11"/>
      <c r="N1925" s="10"/>
      <c r="O1925" s="11"/>
      <c r="P1925" s="9"/>
      <c r="Q1925" s="10"/>
      <c r="R1925" s="3"/>
      <c r="S1925" s="3"/>
      <c r="T1925" s="3"/>
      <c r="U1925" s="33"/>
      <c r="V1925" s="9"/>
      <c r="W1925" s="13"/>
      <c r="X1925" s="10"/>
      <c r="Y1925" s="4"/>
      <c r="Z1925" s="4"/>
      <c r="AA1925" s="4"/>
      <c r="AB1925" s="4"/>
      <c r="AC1925" s="3"/>
      <c r="AD1925" s="29"/>
    </row>
    <row r="1926" spans="1:30" ht="24.95" customHeight="1" x14ac:dyDescent="0.2">
      <c r="A1926" s="23" t="str">
        <f t="shared" si="114"/>
        <v>||||||</v>
      </c>
      <c r="B1926" s="23" t="str">
        <f t="shared" si="115"/>
        <v>||||</v>
      </c>
      <c r="C1926" s="28" t="str">
        <f t="shared" si="116"/>
        <v>|</v>
      </c>
      <c r="D1926" s="10"/>
      <c r="E1926" s="10"/>
      <c r="F1926" s="36"/>
      <c r="G1926" s="10"/>
      <c r="H1926" s="10"/>
      <c r="I1926" s="36"/>
      <c r="J1926" s="10"/>
      <c r="K1926" s="10"/>
      <c r="L1926" s="10"/>
      <c r="M1926" s="11"/>
      <c r="N1926" s="10"/>
      <c r="O1926" s="11"/>
      <c r="P1926" s="9"/>
      <c r="Q1926" s="10"/>
      <c r="R1926" s="3"/>
      <c r="S1926" s="3"/>
      <c r="T1926" s="3"/>
      <c r="U1926" s="33"/>
      <c r="V1926" s="9"/>
      <c r="W1926" s="13"/>
      <c r="X1926" s="10"/>
      <c r="Y1926" s="4"/>
      <c r="Z1926" s="4"/>
      <c r="AA1926" s="4"/>
      <c r="AB1926" s="4"/>
      <c r="AC1926" s="3"/>
      <c r="AD1926" s="29"/>
    </row>
    <row r="1927" spans="1:30" ht="24.95" customHeight="1" x14ac:dyDescent="0.2">
      <c r="A1927" s="23" t="str">
        <f t="shared" si="114"/>
        <v>||||||</v>
      </c>
      <c r="B1927" s="23" t="str">
        <f t="shared" si="115"/>
        <v>||||</v>
      </c>
      <c r="C1927" s="28" t="str">
        <f t="shared" si="116"/>
        <v>|</v>
      </c>
      <c r="D1927" s="10"/>
      <c r="E1927" s="10"/>
      <c r="F1927" s="36"/>
      <c r="G1927" s="10"/>
      <c r="H1927" s="10"/>
      <c r="I1927" s="36"/>
      <c r="J1927" s="10"/>
      <c r="K1927" s="10"/>
      <c r="L1927" s="10"/>
      <c r="M1927" s="11"/>
      <c r="N1927" s="10"/>
      <c r="O1927" s="11"/>
      <c r="P1927" s="9"/>
      <c r="Q1927" s="10"/>
      <c r="R1927" s="3"/>
      <c r="S1927" s="3"/>
      <c r="T1927" s="3"/>
      <c r="U1927" s="33"/>
      <c r="V1927" s="9"/>
      <c r="W1927" s="13"/>
      <c r="X1927" s="10"/>
      <c r="Y1927" s="4"/>
      <c r="Z1927" s="4"/>
      <c r="AA1927" s="4"/>
      <c r="AB1927" s="4"/>
      <c r="AC1927" s="3"/>
      <c r="AD1927" s="29"/>
    </row>
    <row r="1928" spans="1:30" ht="24.95" customHeight="1" x14ac:dyDescent="0.2">
      <c r="A1928" s="23" t="str">
        <f t="shared" si="114"/>
        <v>||||||</v>
      </c>
      <c r="B1928" s="23" t="str">
        <f t="shared" si="115"/>
        <v>||||</v>
      </c>
      <c r="C1928" s="28" t="str">
        <f t="shared" si="116"/>
        <v>|</v>
      </c>
      <c r="D1928" s="10"/>
      <c r="E1928" s="10"/>
      <c r="F1928" s="36"/>
      <c r="G1928" s="10"/>
      <c r="H1928" s="10"/>
      <c r="I1928" s="36"/>
      <c r="J1928" s="10"/>
      <c r="K1928" s="10"/>
      <c r="L1928" s="10"/>
      <c r="M1928" s="11"/>
      <c r="N1928" s="10"/>
      <c r="O1928" s="11"/>
      <c r="P1928" s="9"/>
      <c r="Q1928" s="10"/>
      <c r="R1928" s="3"/>
      <c r="S1928" s="3"/>
      <c r="T1928" s="3"/>
      <c r="U1928" s="33"/>
      <c r="V1928" s="9"/>
      <c r="W1928" s="13"/>
      <c r="X1928" s="10"/>
      <c r="Y1928" s="4"/>
      <c r="Z1928" s="4"/>
      <c r="AA1928" s="4"/>
      <c r="AB1928" s="4"/>
      <c r="AC1928" s="3"/>
      <c r="AD1928" s="29"/>
    </row>
    <row r="1929" spans="1:30" ht="24.95" customHeight="1" x14ac:dyDescent="0.2">
      <c r="A1929" s="23" t="str">
        <f t="shared" si="114"/>
        <v>||||||</v>
      </c>
      <c r="B1929" s="23" t="str">
        <f t="shared" si="115"/>
        <v>||||</v>
      </c>
      <c r="C1929" s="28" t="str">
        <f t="shared" si="116"/>
        <v>|</v>
      </c>
      <c r="D1929" s="10"/>
      <c r="E1929" s="10"/>
      <c r="F1929" s="36"/>
      <c r="G1929" s="10"/>
      <c r="H1929" s="10"/>
      <c r="I1929" s="36"/>
      <c r="J1929" s="10"/>
      <c r="K1929" s="10"/>
      <c r="L1929" s="10"/>
      <c r="M1929" s="11"/>
      <c r="N1929" s="10"/>
      <c r="O1929" s="11"/>
      <c r="P1929" s="9"/>
      <c r="Q1929" s="10"/>
      <c r="R1929" s="3"/>
      <c r="S1929" s="3"/>
      <c r="T1929" s="3"/>
      <c r="U1929" s="33"/>
      <c r="V1929" s="9"/>
      <c r="W1929" s="13"/>
      <c r="X1929" s="10"/>
      <c r="Y1929" s="4"/>
      <c r="Z1929" s="4"/>
      <c r="AA1929" s="4"/>
      <c r="AB1929" s="4"/>
      <c r="AC1929" s="3"/>
      <c r="AD1929" s="29"/>
    </row>
    <row r="1930" spans="1:30" ht="24.95" customHeight="1" x14ac:dyDescent="0.2">
      <c r="A1930" s="23" t="str">
        <f t="shared" si="114"/>
        <v>||||||</v>
      </c>
      <c r="B1930" s="23" t="str">
        <f t="shared" si="115"/>
        <v>||||</v>
      </c>
      <c r="C1930" s="28" t="str">
        <f t="shared" si="116"/>
        <v>|</v>
      </c>
      <c r="D1930" s="10"/>
      <c r="E1930" s="10"/>
      <c r="F1930" s="36"/>
      <c r="G1930" s="10"/>
      <c r="H1930" s="10"/>
      <c r="I1930" s="36"/>
      <c r="J1930" s="10"/>
      <c r="K1930" s="10"/>
      <c r="L1930" s="10"/>
      <c r="M1930" s="11"/>
      <c r="N1930" s="10"/>
      <c r="O1930" s="11"/>
      <c r="P1930" s="9"/>
      <c r="Q1930" s="10"/>
      <c r="R1930" s="3"/>
      <c r="S1930" s="3"/>
      <c r="T1930" s="3"/>
      <c r="U1930" s="33"/>
      <c r="V1930" s="9"/>
      <c r="W1930" s="13"/>
      <c r="X1930" s="10"/>
      <c r="Y1930" s="4"/>
      <c r="Z1930" s="4"/>
      <c r="AA1930" s="4"/>
      <c r="AB1930" s="4"/>
      <c r="AC1930" s="3"/>
      <c r="AD1930" s="29"/>
    </row>
    <row r="1931" spans="1:30" ht="24.95" customHeight="1" x14ac:dyDescent="0.2">
      <c r="A1931" s="23" t="str">
        <f t="shared" si="114"/>
        <v>||||||</v>
      </c>
      <c r="B1931" s="23" t="str">
        <f t="shared" si="115"/>
        <v>||||</v>
      </c>
      <c r="C1931" s="28" t="str">
        <f t="shared" si="116"/>
        <v>|</v>
      </c>
      <c r="D1931" s="10"/>
      <c r="E1931" s="10"/>
      <c r="F1931" s="36"/>
      <c r="G1931" s="10"/>
      <c r="H1931" s="10"/>
      <c r="I1931" s="36"/>
      <c r="J1931" s="10"/>
      <c r="K1931" s="10"/>
      <c r="L1931" s="10"/>
      <c r="M1931" s="11"/>
      <c r="N1931" s="10"/>
      <c r="O1931" s="11"/>
      <c r="P1931" s="9"/>
      <c r="Q1931" s="10"/>
      <c r="R1931" s="3"/>
      <c r="S1931" s="3"/>
      <c r="T1931" s="3"/>
      <c r="U1931" s="33"/>
      <c r="V1931" s="9"/>
      <c r="W1931" s="13"/>
      <c r="X1931" s="10"/>
      <c r="Y1931" s="4"/>
      <c r="Z1931" s="4"/>
      <c r="AA1931" s="4"/>
      <c r="AB1931" s="4"/>
      <c r="AC1931" s="3"/>
      <c r="AD1931" s="29"/>
    </row>
    <row r="1932" spans="1:30" ht="24.95" customHeight="1" x14ac:dyDescent="0.2">
      <c r="A1932" s="23" t="str">
        <f t="shared" si="114"/>
        <v>||||||</v>
      </c>
      <c r="B1932" s="23" t="str">
        <f t="shared" si="115"/>
        <v>||||</v>
      </c>
      <c r="C1932" s="28" t="str">
        <f t="shared" si="116"/>
        <v>|</v>
      </c>
      <c r="D1932" s="10"/>
      <c r="E1932" s="10"/>
      <c r="F1932" s="36"/>
      <c r="G1932" s="10"/>
      <c r="H1932" s="10"/>
      <c r="I1932" s="36"/>
      <c r="J1932" s="10"/>
      <c r="K1932" s="10"/>
      <c r="L1932" s="10"/>
      <c r="M1932" s="11"/>
      <c r="N1932" s="10"/>
      <c r="O1932" s="11"/>
      <c r="P1932" s="9"/>
      <c r="Q1932" s="10"/>
      <c r="R1932" s="3"/>
      <c r="S1932" s="3"/>
      <c r="T1932" s="3"/>
      <c r="U1932" s="33"/>
      <c r="V1932" s="9"/>
      <c r="W1932" s="13"/>
      <c r="X1932" s="10"/>
      <c r="Y1932" s="4"/>
      <c r="Z1932" s="4"/>
      <c r="AA1932" s="4"/>
      <c r="AB1932" s="4"/>
      <c r="AC1932" s="3"/>
      <c r="AD1932" s="29"/>
    </row>
    <row r="1933" spans="1:30" ht="24.95" customHeight="1" x14ac:dyDescent="0.2">
      <c r="A1933" s="23" t="str">
        <f t="shared" si="114"/>
        <v>||||||</v>
      </c>
      <c r="B1933" s="23" t="str">
        <f t="shared" si="115"/>
        <v>||||</v>
      </c>
      <c r="C1933" s="28" t="str">
        <f t="shared" si="116"/>
        <v>|</v>
      </c>
      <c r="D1933" s="10"/>
      <c r="E1933" s="10"/>
      <c r="F1933" s="36"/>
      <c r="G1933" s="10"/>
      <c r="H1933" s="10"/>
      <c r="I1933" s="36"/>
      <c r="J1933" s="10"/>
      <c r="K1933" s="10"/>
      <c r="L1933" s="10"/>
      <c r="M1933" s="11"/>
      <c r="N1933" s="10"/>
      <c r="O1933" s="11"/>
      <c r="P1933" s="9"/>
      <c r="Q1933" s="10"/>
      <c r="R1933" s="3"/>
      <c r="S1933" s="3"/>
      <c r="T1933" s="3"/>
      <c r="U1933" s="33"/>
      <c r="V1933" s="9"/>
      <c r="W1933" s="13"/>
      <c r="X1933" s="10"/>
      <c r="Y1933" s="4"/>
      <c r="Z1933" s="4"/>
      <c r="AA1933" s="4"/>
      <c r="AB1933" s="4"/>
      <c r="AC1933" s="3"/>
      <c r="AD1933" s="29"/>
    </row>
    <row r="1934" spans="1:30" ht="24.95" customHeight="1" x14ac:dyDescent="0.2">
      <c r="A1934" s="23" t="str">
        <f t="shared" si="114"/>
        <v>||||||</v>
      </c>
      <c r="B1934" s="23" t="str">
        <f t="shared" si="115"/>
        <v>||||</v>
      </c>
      <c r="C1934" s="28" t="str">
        <f t="shared" si="116"/>
        <v>|</v>
      </c>
      <c r="D1934" s="10"/>
      <c r="E1934" s="10"/>
      <c r="F1934" s="36"/>
      <c r="G1934" s="10"/>
      <c r="H1934" s="10"/>
      <c r="I1934" s="36"/>
      <c r="J1934" s="10"/>
      <c r="K1934" s="10"/>
      <c r="L1934" s="10"/>
      <c r="M1934" s="11"/>
      <c r="N1934" s="10"/>
      <c r="O1934" s="11"/>
      <c r="P1934" s="9"/>
      <c r="Q1934" s="10"/>
      <c r="R1934" s="3"/>
      <c r="S1934" s="3"/>
      <c r="T1934" s="3"/>
      <c r="U1934" s="33"/>
      <c r="V1934" s="9"/>
      <c r="W1934" s="13"/>
      <c r="X1934" s="10"/>
      <c r="Y1934" s="4"/>
      <c r="Z1934" s="4"/>
      <c r="AA1934" s="4"/>
      <c r="AB1934" s="4"/>
      <c r="AC1934" s="3"/>
      <c r="AD1934" s="29"/>
    </row>
    <row r="1935" spans="1:30" ht="24.95" customHeight="1" x14ac:dyDescent="0.2">
      <c r="A1935" s="23" t="str">
        <f t="shared" si="114"/>
        <v>||||||</v>
      </c>
      <c r="B1935" s="23" t="str">
        <f t="shared" si="115"/>
        <v>||||</v>
      </c>
      <c r="C1935" s="28" t="str">
        <f t="shared" si="116"/>
        <v>|</v>
      </c>
      <c r="D1935" s="10"/>
      <c r="E1935" s="10"/>
      <c r="F1935" s="36"/>
      <c r="G1935" s="10"/>
      <c r="H1935" s="10"/>
      <c r="I1935" s="36"/>
      <c r="J1935" s="10"/>
      <c r="K1935" s="10"/>
      <c r="L1935" s="10"/>
      <c r="M1935" s="11"/>
      <c r="N1935" s="10"/>
      <c r="O1935" s="11"/>
      <c r="P1935" s="9"/>
      <c r="Q1935" s="10"/>
      <c r="R1935" s="3"/>
      <c r="S1935" s="3"/>
      <c r="T1935" s="3"/>
      <c r="U1935" s="33"/>
      <c r="V1935" s="9"/>
      <c r="W1935" s="13"/>
      <c r="X1935" s="10"/>
      <c r="Y1935" s="4"/>
      <c r="Z1935" s="4"/>
      <c r="AA1935" s="4"/>
      <c r="AB1935" s="4"/>
      <c r="AC1935" s="3"/>
      <c r="AD1935" s="29"/>
    </row>
    <row r="1936" spans="1:30" ht="24.95" customHeight="1" x14ac:dyDescent="0.2">
      <c r="A1936" s="23" t="str">
        <f t="shared" si="114"/>
        <v>||||||</v>
      </c>
      <c r="B1936" s="23" t="str">
        <f t="shared" si="115"/>
        <v>||||</v>
      </c>
      <c r="C1936" s="28" t="str">
        <f t="shared" si="116"/>
        <v>|</v>
      </c>
      <c r="D1936" s="10"/>
      <c r="E1936" s="10"/>
      <c r="F1936" s="36"/>
      <c r="G1936" s="10"/>
      <c r="H1936" s="10"/>
      <c r="I1936" s="36"/>
      <c r="J1936" s="10"/>
      <c r="K1936" s="10"/>
      <c r="L1936" s="10"/>
      <c r="M1936" s="11"/>
      <c r="N1936" s="10"/>
      <c r="O1936" s="11"/>
      <c r="P1936" s="9"/>
      <c r="Q1936" s="10"/>
      <c r="R1936" s="3"/>
      <c r="S1936" s="3"/>
      <c r="T1936" s="3"/>
      <c r="U1936" s="33"/>
      <c r="V1936" s="9"/>
      <c r="W1936" s="13"/>
      <c r="X1936" s="10"/>
      <c r="Y1936" s="4"/>
      <c r="Z1936" s="4"/>
      <c r="AA1936" s="4"/>
      <c r="AB1936" s="4"/>
      <c r="AC1936" s="3"/>
      <c r="AD1936" s="29"/>
    </row>
    <row r="1937" spans="1:30" ht="24.95" customHeight="1" x14ac:dyDescent="0.2">
      <c r="A1937" s="23" t="str">
        <f t="shared" si="114"/>
        <v>||||||</v>
      </c>
      <c r="B1937" s="23" t="str">
        <f t="shared" si="115"/>
        <v>||||</v>
      </c>
      <c r="C1937" s="28" t="str">
        <f t="shared" si="116"/>
        <v>|</v>
      </c>
      <c r="D1937" s="10"/>
      <c r="E1937" s="10"/>
      <c r="F1937" s="36"/>
      <c r="G1937" s="10"/>
      <c r="H1937" s="10"/>
      <c r="I1937" s="36"/>
      <c r="J1937" s="10"/>
      <c r="K1937" s="10"/>
      <c r="L1937" s="10"/>
      <c r="M1937" s="11"/>
      <c r="N1937" s="10"/>
      <c r="O1937" s="11"/>
      <c r="P1937" s="9"/>
      <c r="Q1937" s="10"/>
      <c r="R1937" s="3"/>
      <c r="S1937" s="3"/>
      <c r="T1937" s="3"/>
      <c r="U1937" s="33"/>
      <c r="V1937" s="9"/>
      <c r="W1937" s="13"/>
      <c r="X1937" s="10"/>
      <c r="Y1937" s="4"/>
      <c r="Z1937" s="4"/>
      <c r="AA1937" s="4"/>
      <c r="AB1937" s="4"/>
      <c r="AC1937" s="3"/>
      <c r="AD1937" s="29"/>
    </row>
    <row r="1938" spans="1:30" ht="24.95" customHeight="1" x14ac:dyDescent="0.2">
      <c r="A1938" s="23" t="str">
        <f t="shared" si="114"/>
        <v>||||||</v>
      </c>
      <c r="B1938" s="23" t="str">
        <f t="shared" si="115"/>
        <v>||||</v>
      </c>
      <c r="C1938" s="28" t="str">
        <f t="shared" si="116"/>
        <v>|</v>
      </c>
      <c r="D1938" s="10"/>
      <c r="E1938" s="10"/>
      <c r="F1938" s="36"/>
      <c r="G1938" s="10"/>
      <c r="H1938" s="10"/>
      <c r="I1938" s="36"/>
      <c r="J1938" s="10"/>
      <c r="K1938" s="10"/>
      <c r="L1938" s="10"/>
      <c r="M1938" s="11"/>
      <c r="N1938" s="10"/>
      <c r="O1938" s="11"/>
      <c r="P1938" s="9"/>
      <c r="Q1938" s="10"/>
      <c r="R1938" s="3"/>
      <c r="S1938" s="3"/>
      <c r="T1938" s="3"/>
      <c r="U1938" s="33"/>
      <c r="V1938" s="9"/>
      <c r="W1938" s="13"/>
      <c r="X1938" s="10"/>
      <c r="Y1938" s="4"/>
      <c r="Z1938" s="4"/>
      <c r="AA1938" s="4"/>
      <c r="AB1938" s="4"/>
      <c r="AC1938" s="3"/>
      <c r="AD1938" s="29"/>
    </row>
    <row r="1939" spans="1:30" ht="24.95" customHeight="1" x14ac:dyDescent="0.2">
      <c r="A1939" s="23" t="str">
        <f t="shared" si="114"/>
        <v>||||||</v>
      </c>
      <c r="B1939" s="23" t="str">
        <f t="shared" si="115"/>
        <v>||||</v>
      </c>
      <c r="C1939" s="28" t="str">
        <f t="shared" si="116"/>
        <v>|</v>
      </c>
      <c r="D1939" s="10"/>
      <c r="E1939" s="10"/>
      <c r="F1939" s="36"/>
      <c r="G1939" s="10"/>
      <c r="H1939" s="10"/>
      <c r="I1939" s="36"/>
      <c r="J1939" s="10"/>
      <c r="K1939" s="10"/>
      <c r="L1939" s="10"/>
      <c r="M1939" s="11"/>
      <c r="N1939" s="10"/>
      <c r="O1939" s="11"/>
      <c r="P1939" s="9"/>
      <c r="Q1939" s="10"/>
      <c r="R1939" s="3"/>
      <c r="S1939" s="3"/>
      <c r="T1939" s="3"/>
      <c r="U1939" s="33"/>
      <c r="V1939" s="9"/>
      <c r="W1939" s="13"/>
      <c r="X1939" s="10"/>
      <c r="Y1939" s="4"/>
      <c r="Z1939" s="4"/>
      <c r="AA1939" s="4"/>
      <c r="AB1939" s="4"/>
      <c r="AC1939" s="3"/>
      <c r="AD1939" s="29"/>
    </row>
    <row r="1940" spans="1:30" ht="24.95" customHeight="1" x14ac:dyDescent="0.2">
      <c r="A1940" s="23" t="str">
        <f t="shared" si="114"/>
        <v>||||||</v>
      </c>
      <c r="B1940" s="23" t="str">
        <f t="shared" si="115"/>
        <v>||||</v>
      </c>
      <c r="C1940" s="28" t="str">
        <f t="shared" si="116"/>
        <v>|</v>
      </c>
      <c r="D1940" s="10"/>
      <c r="E1940" s="10"/>
      <c r="F1940" s="36"/>
      <c r="G1940" s="10"/>
      <c r="H1940" s="10"/>
      <c r="I1940" s="36"/>
      <c r="J1940" s="10"/>
      <c r="K1940" s="10"/>
      <c r="L1940" s="10"/>
      <c r="M1940" s="11"/>
      <c r="N1940" s="10"/>
      <c r="O1940" s="11"/>
      <c r="P1940" s="9"/>
      <c r="Q1940" s="10"/>
      <c r="R1940" s="3"/>
      <c r="S1940" s="3"/>
      <c r="T1940" s="3"/>
      <c r="U1940" s="33"/>
      <c r="V1940" s="9"/>
      <c r="W1940" s="13"/>
      <c r="X1940" s="10"/>
      <c r="Y1940" s="4"/>
      <c r="Z1940" s="4"/>
      <c r="AA1940" s="4"/>
      <c r="AB1940" s="4"/>
      <c r="AC1940" s="3"/>
      <c r="AD1940" s="29"/>
    </row>
    <row r="1941" spans="1:30" ht="24.95" customHeight="1" x14ac:dyDescent="0.2">
      <c r="A1941" s="23" t="str">
        <f t="shared" si="114"/>
        <v>||||||</v>
      </c>
      <c r="B1941" s="23" t="str">
        <f t="shared" si="115"/>
        <v>||||</v>
      </c>
      <c r="C1941" s="28" t="str">
        <f t="shared" si="116"/>
        <v>|</v>
      </c>
      <c r="D1941" s="10"/>
      <c r="E1941" s="10"/>
      <c r="F1941" s="36"/>
      <c r="G1941" s="10"/>
      <c r="H1941" s="10"/>
      <c r="I1941" s="36"/>
      <c r="J1941" s="10"/>
      <c r="K1941" s="10"/>
      <c r="L1941" s="10"/>
      <c r="M1941" s="11"/>
      <c r="N1941" s="10"/>
      <c r="O1941" s="11"/>
      <c r="P1941" s="9"/>
      <c r="Q1941" s="10"/>
      <c r="R1941" s="3"/>
      <c r="S1941" s="3"/>
      <c r="T1941" s="3"/>
      <c r="U1941" s="33"/>
      <c r="V1941" s="9"/>
      <c r="W1941" s="13"/>
      <c r="X1941" s="10"/>
      <c r="Y1941" s="4"/>
      <c r="Z1941" s="4"/>
      <c r="AA1941" s="4"/>
      <c r="AB1941" s="4"/>
      <c r="AC1941" s="3"/>
      <c r="AD1941" s="29"/>
    </row>
    <row r="1942" spans="1:30" ht="24.95" customHeight="1" x14ac:dyDescent="0.2">
      <c r="A1942" s="23" t="str">
        <f t="shared" si="114"/>
        <v>||||||</v>
      </c>
      <c r="B1942" s="23" t="str">
        <f t="shared" si="115"/>
        <v>||||</v>
      </c>
      <c r="C1942" s="28" t="str">
        <f t="shared" si="116"/>
        <v>|</v>
      </c>
      <c r="D1942" s="10"/>
      <c r="E1942" s="10"/>
      <c r="F1942" s="36"/>
      <c r="G1942" s="10"/>
      <c r="H1942" s="10"/>
      <c r="I1942" s="36"/>
      <c r="J1942" s="10"/>
      <c r="K1942" s="10"/>
      <c r="L1942" s="10"/>
      <c r="M1942" s="11"/>
      <c r="N1942" s="10"/>
      <c r="O1942" s="11"/>
      <c r="P1942" s="9"/>
      <c r="Q1942" s="10"/>
      <c r="R1942" s="3"/>
      <c r="S1942" s="3"/>
      <c r="T1942" s="3"/>
      <c r="U1942" s="33"/>
      <c r="V1942" s="9"/>
      <c r="W1942" s="13"/>
      <c r="X1942" s="10"/>
      <c r="Y1942" s="4"/>
      <c r="Z1942" s="4"/>
      <c r="AA1942" s="4"/>
      <c r="AB1942" s="4"/>
      <c r="AC1942" s="3"/>
      <c r="AD1942" s="29"/>
    </row>
    <row r="1943" spans="1:30" ht="24.95" customHeight="1" x14ac:dyDescent="0.2">
      <c r="A1943" s="23" t="str">
        <f t="shared" si="114"/>
        <v>||||||</v>
      </c>
      <c r="B1943" s="23" t="str">
        <f t="shared" si="115"/>
        <v>||||</v>
      </c>
      <c r="C1943" s="28" t="str">
        <f t="shared" si="116"/>
        <v>|</v>
      </c>
      <c r="D1943" s="10"/>
      <c r="E1943" s="10"/>
      <c r="F1943" s="36"/>
      <c r="G1943" s="10"/>
      <c r="H1943" s="10"/>
      <c r="I1943" s="36"/>
      <c r="J1943" s="10"/>
      <c r="K1943" s="10"/>
      <c r="L1943" s="10"/>
      <c r="M1943" s="11"/>
      <c r="N1943" s="10"/>
      <c r="O1943" s="11"/>
      <c r="P1943" s="9"/>
      <c r="Q1943" s="10"/>
      <c r="R1943" s="3"/>
      <c r="S1943" s="3"/>
      <c r="T1943" s="3"/>
      <c r="U1943" s="33"/>
      <c r="V1943" s="9"/>
      <c r="W1943" s="13"/>
      <c r="X1943" s="10"/>
      <c r="Y1943" s="4"/>
      <c r="Z1943" s="4"/>
      <c r="AA1943" s="4"/>
      <c r="AB1943" s="4"/>
      <c r="AC1943" s="3"/>
      <c r="AD1943" s="29"/>
    </row>
    <row r="1944" spans="1:30" ht="24.95" customHeight="1" x14ac:dyDescent="0.2">
      <c r="A1944" s="23" t="str">
        <f t="shared" si="114"/>
        <v>||||||</v>
      </c>
      <c r="B1944" s="23" t="str">
        <f t="shared" si="115"/>
        <v>||||</v>
      </c>
      <c r="C1944" s="28" t="str">
        <f t="shared" si="116"/>
        <v>|</v>
      </c>
      <c r="D1944" s="10"/>
      <c r="E1944" s="10"/>
      <c r="F1944" s="36"/>
      <c r="G1944" s="10"/>
      <c r="H1944" s="10"/>
      <c r="I1944" s="36"/>
      <c r="J1944" s="10"/>
      <c r="K1944" s="10"/>
      <c r="L1944" s="10"/>
      <c r="M1944" s="11"/>
      <c r="N1944" s="10"/>
      <c r="O1944" s="11"/>
      <c r="P1944" s="9"/>
      <c r="Q1944" s="10"/>
      <c r="R1944" s="3"/>
      <c r="S1944" s="3"/>
      <c r="T1944" s="3"/>
      <c r="U1944" s="33"/>
      <c r="V1944" s="9"/>
      <c r="W1944" s="13"/>
      <c r="X1944" s="10"/>
      <c r="Y1944" s="4"/>
      <c r="Z1944" s="4"/>
      <c r="AA1944" s="4"/>
      <c r="AB1944" s="4"/>
      <c r="AC1944" s="3"/>
      <c r="AD1944" s="29"/>
    </row>
    <row r="1945" spans="1:30" ht="24.95" customHeight="1" x14ac:dyDescent="0.2">
      <c r="A1945" s="23" t="str">
        <f t="shared" si="114"/>
        <v>||||||</v>
      </c>
      <c r="B1945" s="23" t="str">
        <f t="shared" si="115"/>
        <v>||||</v>
      </c>
      <c r="C1945" s="28" t="str">
        <f t="shared" si="116"/>
        <v>|</v>
      </c>
      <c r="D1945" s="10"/>
      <c r="E1945" s="10"/>
      <c r="F1945" s="36"/>
      <c r="G1945" s="10"/>
      <c r="H1945" s="10"/>
      <c r="I1945" s="36"/>
      <c r="J1945" s="10"/>
      <c r="K1945" s="10"/>
      <c r="L1945" s="10"/>
      <c r="M1945" s="11"/>
      <c r="N1945" s="10"/>
      <c r="O1945" s="11"/>
      <c r="P1945" s="9"/>
      <c r="Q1945" s="10"/>
      <c r="R1945" s="3"/>
      <c r="S1945" s="3"/>
      <c r="T1945" s="3"/>
      <c r="U1945" s="33"/>
      <c r="V1945" s="9"/>
      <c r="W1945" s="13"/>
      <c r="X1945" s="10"/>
      <c r="Y1945" s="4"/>
      <c r="Z1945" s="4"/>
      <c r="AA1945" s="4"/>
      <c r="AB1945" s="4"/>
      <c r="AC1945" s="3"/>
      <c r="AD1945" s="29"/>
    </row>
    <row r="1946" spans="1:30" ht="24.95" customHeight="1" x14ac:dyDescent="0.2">
      <c r="A1946" s="23" t="str">
        <f t="shared" si="114"/>
        <v>||||||</v>
      </c>
      <c r="B1946" s="23" t="str">
        <f t="shared" si="115"/>
        <v>||||</v>
      </c>
      <c r="C1946" s="28" t="str">
        <f t="shared" si="116"/>
        <v>|</v>
      </c>
      <c r="D1946" s="10"/>
      <c r="E1946" s="10"/>
      <c r="F1946" s="36"/>
      <c r="G1946" s="10"/>
      <c r="H1946" s="10"/>
      <c r="I1946" s="36"/>
      <c r="J1946" s="10"/>
      <c r="K1946" s="10"/>
      <c r="L1946" s="10"/>
      <c r="M1946" s="11"/>
      <c r="N1946" s="10"/>
      <c r="O1946" s="11"/>
      <c r="P1946" s="9"/>
      <c r="Q1946" s="10"/>
      <c r="R1946" s="3"/>
      <c r="S1946" s="3"/>
      <c r="T1946" s="3"/>
      <c r="U1946" s="33"/>
      <c r="V1946" s="9"/>
      <c r="W1946" s="13"/>
      <c r="X1946" s="10"/>
      <c r="Y1946" s="4"/>
      <c r="Z1946" s="4"/>
      <c r="AA1946" s="4"/>
      <c r="AB1946" s="4"/>
      <c r="AC1946" s="3"/>
      <c r="AD1946" s="29"/>
    </row>
    <row r="1947" spans="1:30" ht="24.95" customHeight="1" x14ac:dyDescent="0.2">
      <c r="A1947" s="23" t="str">
        <f t="shared" si="114"/>
        <v>||||||</v>
      </c>
      <c r="B1947" s="23" t="str">
        <f t="shared" si="115"/>
        <v>||||</v>
      </c>
      <c r="C1947" s="28" t="str">
        <f t="shared" si="116"/>
        <v>|</v>
      </c>
      <c r="D1947" s="10"/>
      <c r="E1947" s="10"/>
      <c r="F1947" s="36"/>
      <c r="G1947" s="10"/>
      <c r="H1947" s="10"/>
      <c r="I1947" s="36"/>
      <c r="J1947" s="10"/>
      <c r="K1947" s="10"/>
      <c r="L1947" s="10"/>
      <c r="M1947" s="11"/>
      <c r="N1947" s="10"/>
      <c r="O1947" s="11"/>
      <c r="P1947" s="9"/>
      <c r="Q1947" s="10"/>
      <c r="R1947" s="3"/>
      <c r="S1947" s="3"/>
      <c r="T1947" s="3"/>
      <c r="U1947" s="33"/>
      <c r="V1947" s="9"/>
      <c r="W1947" s="13"/>
      <c r="X1947" s="10"/>
      <c r="Y1947" s="4"/>
      <c r="Z1947" s="4"/>
      <c r="AA1947" s="4"/>
      <c r="AB1947" s="4"/>
      <c r="AC1947" s="3"/>
      <c r="AD1947" s="29"/>
    </row>
    <row r="1948" spans="1:30" ht="24.95" customHeight="1" x14ac:dyDescent="0.2">
      <c r="A1948" s="23" t="str">
        <f t="shared" si="114"/>
        <v>||||||</v>
      </c>
      <c r="B1948" s="23" t="str">
        <f t="shared" si="115"/>
        <v>||||</v>
      </c>
      <c r="C1948" s="28" t="str">
        <f t="shared" si="116"/>
        <v>|</v>
      </c>
      <c r="D1948" s="10"/>
      <c r="E1948" s="10"/>
      <c r="F1948" s="36"/>
      <c r="G1948" s="10"/>
      <c r="H1948" s="10"/>
      <c r="I1948" s="36"/>
      <c r="J1948" s="10"/>
      <c r="K1948" s="10"/>
      <c r="L1948" s="10"/>
      <c r="M1948" s="11"/>
      <c r="N1948" s="10"/>
      <c r="O1948" s="11"/>
      <c r="P1948" s="9"/>
      <c r="Q1948" s="10"/>
      <c r="R1948" s="3"/>
      <c r="S1948" s="3"/>
      <c r="T1948" s="3"/>
      <c r="U1948" s="33"/>
      <c r="V1948" s="9"/>
      <c r="W1948" s="13"/>
      <c r="X1948" s="10"/>
      <c r="Y1948" s="4"/>
      <c r="Z1948" s="4"/>
      <c r="AA1948" s="4"/>
      <c r="AB1948" s="4"/>
      <c r="AC1948" s="3"/>
      <c r="AD1948" s="29"/>
    </row>
    <row r="1949" spans="1:30" ht="24.95" customHeight="1" x14ac:dyDescent="0.2">
      <c r="A1949" s="23" t="str">
        <f t="shared" si="114"/>
        <v>||||||</v>
      </c>
      <c r="B1949" s="23" t="str">
        <f t="shared" si="115"/>
        <v>||||</v>
      </c>
      <c r="C1949" s="28" t="str">
        <f t="shared" si="116"/>
        <v>|</v>
      </c>
      <c r="D1949" s="10"/>
      <c r="E1949" s="10"/>
      <c r="F1949" s="36"/>
      <c r="G1949" s="10"/>
      <c r="H1949" s="10"/>
      <c r="I1949" s="36"/>
      <c r="J1949" s="10"/>
      <c r="K1949" s="10"/>
      <c r="L1949" s="10"/>
      <c r="M1949" s="11"/>
      <c r="N1949" s="10"/>
      <c r="O1949" s="11"/>
      <c r="P1949" s="9"/>
      <c r="Q1949" s="10"/>
      <c r="R1949" s="3"/>
      <c r="S1949" s="3"/>
      <c r="T1949" s="3"/>
      <c r="U1949" s="33"/>
      <c r="V1949" s="9"/>
      <c r="W1949" s="13"/>
      <c r="X1949" s="10"/>
      <c r="Y1949" s="4"/>
      <c r="Z1949" s="4"/>
      <c r="AA1949" s="4"/>
      <c r="AB1949" s="4"/>
      <c r="AC1949" s="3"/>
      <c r="AD1949" s="29"/>
    </row>
    <row r="1950" spans="1:30" ht="24.95" customHeight="1" x14ac:dyDescent="0.2">
      <c r="A1950" s="23" t="str">
        <f t="shared" si="114"/>
        <v>||||||</v>
      </c>
      <c r="B1950" s="23" t="str">
        <f t="shared" si="115"/>
        <v>||||</v>
      </c>
      <c r="C1950" s="28" t="str">
        <f t="shared" si="116"/>
        <v>|</v>
      </c>
      <c r="D1950" s="10"/>
      <c r="E1950" s="10"/>
      <c r="F1950" s="36"/>
      <c r="G1950" s="10"/>
      <c r="H1950" s="10"/>
      <c r="I1950" s="36"/>
      <c r="J1950" s="10"/>
      <c r="K1950" s="10"/>
      <c r="L1950" s="10"/>
      <c r="M1950" s="11"/>
      <c r="N1950" s="10"/>
      <c r="O1950" s="11"/>
      <c r="P1950" s="9"/>
      <c r="Q1950" s="10"/>
      <c r="R1950" s="3"/>
      <c r="S1950" s="3"/>
      <c r="T1950" s="3"/>
      <c r="U1950" s="33"/>
      <c r="V1950" s="9"/>
      <c r="W1950" s="13"/>
      <c r="X1950" s="10"/>
      <c r="Y1950" s="4"/>
      <c r="Z1950" s="4"/>
      <c r="AA1950" s="4"/>
      <c r="AB1950" s="4"/>
      <c r="AC1950" s="3"/>
      <c r="AD1950" s="29"/>
    </row>
    <row r="1951" spans="1:30" ht="24.95" customHeight="1" x14ac:dyDescent="0.2">
      <c r="A1951" s="23" t="str">
        <f t="shared" si="114"/>
        <v>||||||</v>
      </c>
      <c r="B1951" s="23" t="str">
        <f t="shared" si="115"/>
        <v>||||</v>
      </c>
      <c r="C1951" s="28" t="str">
        <f t="shared" si="116"/>
        <v>|</v>
      </c>
      <c r="D1951" s="10"/>
      <c r="E1951" s="10"/>
      <c r="F1951" s="36"/>
      <c r="G1951" s="10"/>
      <c r="H1951" s="10"/>
      <c r="I1951" s="36"/>
      <c r="J1951" s="10"/>
      <c r="K1951" s="10"/>
      <c r="L1951" s="10"/>
      <c r="M1951" s="11"/>
      <c r="N1951" s="10"/>
      <c r="O1951" s="11"/>
      <c r="P1951" s="9"/>
      <c r="Q1951" s="10"/>
      <c r="R1951" s="3"/>
      <c r="S1951" s="3"/>
      <c r="T1951" s="3"/>
      <c r="U1951" s="33"/>
      <c r="V1951" s="9"/>
      <c r="W1951" s="13"/>
      <c r="X1951" s="10"/>
      <c r="Y1951" s="4"/>
      <c r="Z1951" s="4"/>
      <c r="AA1951" s="4"/>
      <c r="AB1951" s="4"/>
      <c r="AC1951" s="3"/>
      <c r="AD1951" s="29"/>
    </row>
    <row r="1952" spans="1:30" ht="24.95" customHeight="1" x14ac:dyDescent="0.2">
      <c r="A1952" s="23" t="str">
        <f t="shared" si="114"/>
        <v>||||||</v>
      </c>
      <c r="B1952" s="23" t="str">
        <f t="shared" si="115"/>
        <v>||||</v>
      </c>
      <c r="C1952" s="28" t="str">
        <f t="shared" si="116"/>
        <v>|</v>
      </c>
      <c r="D1952" s="10"/>
      <c r="E1952" s="10"/>
      <c r="F1952" s="36"/>
      <c r="G1952" s="10"/>
      <c r="H1952" s="10"/>
      <c r="I1952" s="36"/>
      <c r="J1952" s="10"/>
      <c r="K1952" s="10"/>
      <c r="L1952" s="10"/>
      <c r="M1952" s="11"/>
      <c r="N1952" s="10"/>
      <c r="O1952" s="11"/>
      <c r="P1952" s="9"/>
      <c r="Q1952" s="10"/>
      <c r="R1952" s="3"/>
      <c r="S1952" s="3"/>
      <c r="T1952" s="3"/>
      <c r="U1952" s="33"/>
      <c r="V1952" s="9"/>
      <c r="W1952" s="13"/>
      <c r="X1952" s="10"/>
      <c r="Y1952" s="4"/>
      <c r="Z1952" s="4"/>
      <c r="AA1952" s="4"/>
      <c r="AB1952" s="4"/>
      <c r="AC1952" s="3"/>
      <c r="AD1952" s="29"/>
    </row>
    <row r="1953" spans="1:30" ht="24.95" customHeight="1" x14ac:dyDescent="0.2">
      <c r="A1953" s="23" t="str">
        <f t="shared" si="114"/>
        <v>||||||</v>
      </c>
      <c r="B1953" s="23" t="str">
        <f t="shared" si="115"/>
        <v>||||</v>
      </c>
      <c r="C1953" s="28" t="str">
        <f t="shared" si="116"/>
        <v>|</v>
      </c>
      <c r="D1953" s="10"/>
      <c r="E1953" s="10"/>
      <c r="F1953" s="36"/>
      <c r="G1953" s="10"/>
      <c r="H1953" s="10"/>
      <c r="I1953" s="36"/>
      <c r="J1953" s="10"/>
      <c r="K1953" s="10"/>
      <c r="L1953" s="10"/>
      <c r="M1953" s="11"/>
      <c r="N1953" s="10"/>
      <c r="O1953" s="11"/>
      <c r="P1953" s="9"/>
      <c r="Q1953" s="10"/>
      <c r="R1953" s="3"/>
      <c r="S1953" s="3"/>
      <c r="T1953" s="3"/>
      <c r="U1953" s="33"/>
      <c r="V1953" s="9"/>
      <c r="W1953" s="13"/>
      <c r="X1953" s="10"/>
      <c r="Y1953" s="4"/>
      <c r="Z1953" s="4"/>
      <c r="AA1953" s="4"/>
      <c r="AB1953" s="4"/>
      <c r="AC1953" s="3"/>
      <c r="AD1953" s="29"/>
    </row>
    <row r="1954" spans="1:30" ht="24.95" customHeight="1" x14ac:dyDescent="0.2">
      <c r="A1954" s="23" t="str">
        <f t="shared" si="114"/>
        <v>||||||</v>
      </c>
      <c r="B1954" s="23" t="str">
        <f t="shared" si="115"/>
        <v>||||</v>
      </c>
      <c r="C1954" s="28" t="str">
        <f t="shared" si="116"/>
        <v>|</v>
      </c>
      <c r="D1954" s="10"/>
      <c r="E1954" s="10"/>
      <c r="F1954" s="36"/>
      <c r="G1954" s="10"/>
      <c r="H1954" s="10"/>
      <c r="I1954" s="36"/>
      <c r="J1954" s="10"/>
      <c r="K1954" s="10"/>
      <c r="L1954" s="10"/>
      <c r="M1954" s="11"/>
      <c r="N1954" s="10"/>
      <c r="O1954" s="11"/>
      <c r="P1954" s="9"/>
      <c r="Q1954" s="10"/>
      <c r="R1954" s="3"/>
      <c r="S1954" s="3"/>
      <c r="T1954" s="3"/>
      <c r="U1954" s="33"/>
      <c r="V1954" s="9"/>
      <c r="W1954" s="13"/>
      <c r="X1954" s="10"/>
      <c r="Y1954" s="4"/>
      <c r="Z1954" s="4"/>
      <c r="AA1954" s="4"/>
      <c r="AB1954" s="4"/>
      <c r="AC1954" s="3"/>
      <c r="AD1954" s="29"/>
    </row>
    <row r="1955" spans="1:30" ht="24.95" customHeight="1" x14ac:dyDescent="0.2">
      <c r="A1955" s="23" t="str">
        <f t="shared" si="114"/>
        <v>||||||</v>
      </c>
      <c r="B1955" s="23" t="str">
        <f t="shared" si="115"/>
        <v>||||</v>
      </c>
      <c r="C1955" s="28" t="str">
        <f t="shared" si="116"/>
        <v>|</v>
      </c>
      <c r="D1955" s="10"/>
      <c r="E1955" s="10"/>
      <c r="F1955" s="36"/>
      <c r="G1955" s="10"/>
      <c r="H1955" s="10"/>
      <c r="I1955" s="36"/>
      <c r="J1955" s="10"/>
      <c r="K1955" s="10"/>
      <c r="L1955" s="10"/>
      <c r="M1955" s="11"/>
      <c r="N1955" s="10"/>
      <c r="O1955" s="11"/>
      <c r="P1955" s="9"/>
      <c r="Q1955" s="10"/>
      <c r="R1955" s="3"/>
      <c r="S1955" s="3"/>
      <c r="T1955" s="3"/>
      <c r="U1955" s="33"/>
      <c r="V1955" s="9"/>
      <c r="W1955" s="13"/>
      <c r="X1955" s="10"/>
      <c r="Y1955" s="4"/>
      <c r="Z1955" s="4"/>
      <c r="AA1955" s="4"/>
      <c r="AB1955" s="4"/>
      <c r="AC1955" s="3"/>
      <c r="AD1955" s="29"/>
    </row>
    <row r="1956" spans="1:30" ht="24.95" customHeight="1" x14ac:dyDescent="0.2">
      <c r="A1956" s="23" t="str">
        <f t="shared" si="114"/>
        <v>||||||</v>
      </c>
      <c r="B1956" s="23" t="str">
        <f t="shared" si="115"/>
        <v>||||</v>
      </c>
      <c r="C1956" s="28" t="str">
        <f t="shared" si="116"/>
        <v>|</v>
      </c>
      <c r="D1956" s="10"/>
      <c r="E1956" s="10"/>
      <c r="F1956" s="36"/>
      <c r="G1956" s="10"/>
      <c r="H1956" s="10"/>
      <c r="I1956" s="36"/>
      <c r="J1956" s="10"/>
      <c r="K1956" s="10"/>
      <c r="L1956" s="10"/>
      <c r="M1956" s="11"/>
      <c r="N1956" s="10"/>
      <c r="O1956" s="11"/>
      <c r="P1956" s="9"/>
      <c r="Q1956" s="10"/>
      <c r="R1956" s="3"/>
      <c r="S1956" s="3"/>
      <c r="T1956" s="3"/>
      <c r="U1956" s="33"/>
      <c r="V1956" s="9"/>
      <c r="W1956" s="13"/>
      <c r="X1956" s="10"/>
      <c r="Y1956" s="4"/>
      <c r="Z1956" s="4"/>
      <c r="AA1956" s="4"/>
      <c r="AB1956" s="4"/>
      <c r="AC1956" s="3"/>
      <c r="AD1956" s="29"/>
    </row>
    <row r="1957" spans="1:30" ht="24.95" customHeight="1" x14ac:dyDescent="0.2">
      <c r="A1957" s="23" t="str">
        <f t="shared" si="114"/>
        <v>||||||</v>
      </c>
      <c r="B1957" s="23" t="str">
        <f t="shared" si="115"/>
        <v>||||</v>
      </c>
      <c r="C1957" s="28" t="str">
        <f t="shared" si="116"/>
        <v>|</v>
      </c>
      <c r="D1957" s="10"/>
      <c r="E1957" s="10"/>
      <c r="F1957" s="36"/>
      <c r="G1957" s="10"/>
      <c r="H1957" s="10"/>
      <c r="I1957" s="36"/>
      <c r="J1957" s="10"/>
      <c r="K1957" s="10"/>
      <c r="L1957" s="10"/>
      <c r="M1957" s="11"/>
      <c r="N1957" s="10"/>
      <c r="O1957" s="11"/>
      <c r="P1957" s="9"/>
      <c r="Q1957" s="10"/>
      <c r="R1957" s="3"/>
      <c r="S1957" s="3"/>
      <c r="T1957" s="3"/>
      <c r="U1957" s="33"/>
      <c r="V1957" s="9"/>
      <c r="W1957" s="13"/>
      <c r="X1957" s="10"/>
      <c r="Y1957" s="4"/>
      <c r="Z1957" s="4"/>
      <c r="AA1957" s="4"/>
      <c r="AB1957" s="4"/>
      <c r="AC1957" s="3"/>
      <c r="AD1957" s="29"/>
    </row>
    <row r="1958" spans="1:30" ht="24.95" customHeight="1" x14ac:dyDescent="0.2">
      <c r="A1958" s="23" t="str">
        <f t="shared" si="114"/>
        <v>||||||</v>
      </c>
      <c r="B1958" s="23" t="str">
        <f t="shared" si="115"/>
        <v>||||</v>
      </c>
      <c r="C1958" s="28" t="str">
        <f t="shared" si="116"/>
        <v>|</v>
      </c>
      <c r="D1958" s="10"/>
      <c r="E1958" s="10"/>
      <c r="F1958" s="36"/>
      <c r="G1958" s="10"/>
      <c r="H1958" s="10"/>
      <c r="I1958" s="36"/>
      <c r="J1958" s="10"/>
      <c r="K1958" s="10"/>
      <c r="L1958" s="10"/>
      <c r="M1958" s="11"/>
      <c r="N1958" s="10"/>
      <c r="O1958" s="11"/>
      <c r="P1958" s="9"/>
      <c r="Q1958" s="10"/>
      <c r="R1958" s="3"/>
      <c r="S1958" s="3"/>
      <c r="T1958" s="3"/>
      <c r="U1958" s="33"/>
      <c r="V1958" s="9"/>
      <c r="W1958" s="13"/>
      <c r="X1958" s="10"/>
      <c r="Y1958" s="4"/>
      <c r="Z1958" s="4"/>
      <c r="AA1958" s="4"/>
      <c r="AB1958" s="4"/>
      <c r="AC1958" s="3"/>
      <c r="AD1958" s="29"/>
    </row>
    <row r="1959" spans="1:30" ht="24.95" customHeight="1" x14ac:dyDescent="0.2">
      <c r="A1959" s="23" t="str">
        <f t="shared" si="114"/>
        <v>||||||</v>
      </c>
      <c r="B1959" s="23" t="str">
        <f t="shared" si="115"/>
        <v>||||</v>
      </c>
      <c r="C1959" s="28" t="str">
        <f t="shared" si="116"/>
        <v>|</v>
      </c>
      <c r="D1959" s="10"/>
      <c r="E1959" s="10"/>
      <c r="F1959" s="36"/>
      <c r="G1959" s="10"/>
      <c r="H1959" s="10"/>
      <c r="I1959" s="36"/>
      <c r="J1959" s="10"/>
      <c r="K1959" s="10"/>
      <c r="L1959" s="10"/>
      <c r="M1959" s="11"/>
      <c r="N1959" s="10"/>
      <c r="O1959" s="11"/>
      <c r="P1959" s="9"/>
      <c r="Q1959" s="10"/>
      <c r="R1959" s="3"/>
      <c r="S1959" s="3"/>
      <c r="T1959" s="3"/>
      <c r="U1959" s="33"/>
      <c r="V1959" s="9"/>
      <c r="W1959" s="13"/>
      <c r="X1959" s="10"/>
      <c r="Y1959" s="4"/>
      <c r="Z1959" s="4"/>
      <c r="AA1959" s="4"/>
      <c r="AB1959" s="4"/>
      <c r="AC1959" s="3"/>
      <c r="AD1959" s="29"/>
    </row>
    <row r="1960" spans="1:30" ht="24.95" customHeight="1" x14ac:dyDescent="0.2">
      <c r="A1960" s="23" t="str">
        <f t="shared" si="114"/>
        <v>||||||</v>
      </c>
      <c r="B1960" s="23" t="str">
        <f t="shared" si="115"/>
        <v>||||</v>
      </c>
      <c r="C1960" s="28" t="str">
        <f t="shared" si="116"/>
        <v>|</v>
      </c>
      <c r="D1960" s="10"/>
      <c r="E1960" s="10"/>
      <c r="F1960" s="36"/>
      <c r="G1960" s="10"/>
      <c r="H1960" s="10"/>
      <c r="I1960" s="36"/>
      <c r="J1960" s="10"/>
      <c r="K1960" s="10"/>
      <c r="L1960" s="10"/>
      <c r="M1960" s="11"/>
      <c r="N1960" s="10"/>
      <c r="O1960" s="11"/>
      <c r="P1960" s="9"/>
      <c r="Q1960" s="10"/>
      <c r="R1960" s="3"/>
      <c r="S1960" s="3"/>
      <c r="T1960" s="3"/>
      <c r="U1960" s="33"/>
      <c r="V1960" s="9"/>
      <c r="W1960" s="13"/>
      <c r="X1960" s="10"/>
      <c r="Y1960" s="4"/>
      <c r="Z1960" s="4"/>
      <c r="AA1960" s="4"/>
      <c r="AB1960" s="4"/>
      <c r="AC1960" s="3"/>
      <c r="AD1960" s="29"/>
    </row>
    <row r="1961" spans="1:30" ht="24.95" customHeight="1" x14ac:dyDescent="0.2">
      <c r="A1961" s="23" t="str">
        <f t="shared" si="114"/>
        <v>||||||</v>
      </c>
      <c r="B1961" s="23" t="str">
        <f t="shared" si="115"/>
        <v>||||</v>
      </c>
      <c r="C1961" s="28" t="str">
        <f t="shared" si="116"/>
        <v>|</v>
      </c>
      <c r="D1961" s="10"/>
      <c r="E1961" s="10"/>
      <c r="F1961" s="36"/>
      <c r="G1961" s="10"/>
      <c r="H1961" s="10"/>
      <c r="I1961" s="36"/>
      <c r="J1961" s="10"/>
      <c r="K1961" s="10"/>
      <c r="L1961" s="10"/>
      <c r="M1961" s="11"/>
      <c r="N1961" s="10"/>
      <c r="O1961" s="11"/>
      <c r="P1961" s="9"/>
      <c r="Q1961" s="10"/>
      <c r="R1961" s="3"/>
      <c r="S1961" s="3"/>
      <c r="T1961" s="3"/>
      <c r="U1961" s="33"/>
      <c r="V1961" s="9"/>
      <c r="W1961" s="13"/>
      <c r="X1961" s="10"/>
      <c r="Y1961" s="4"/>
      <c r="Z1961" s="4"/>
      <c r="AA1961" s="4"/>
      <c r="AB1961" s="4"/>
      <c r="AC1961" s="3"/>
      <c r="AD1961" s="29"/>
    </row>
    <row r="1962" spans="1:30" ht="24.95" customHeight="1" x14ac:dyDescent="0.2">
      <c r="A1962" s="23" t="str">
        <f t="shared" si="114"/>
        <v>||||||</v>
      </c>
      <c r="B1962" s="23" t="str">
        <f t="shared" si="115"/>
        <v>||||</v>
      </c>
      <c r="C1962" s="28" t="str">
        <f t="shared" si="116"/>
        <v>|</v>
      </c>
      <c r="D1962" s="10"/>
      <c r="E1962" s="10"/>
      <c r="F1962" s="36"/>
      <c r="G1962" s="10"/>
      <c r="H1962" s="10"/>
      <c r="I1962" s="36"/>
      <c r="J1962" s="10"/>
      <c r="K1962" s="10"/>
      <c r="L1962" s="10"/>
      <c r="M1962" s="11"/>
      <c r="N1962" s="10"/>
      <c r="O1962" s="11"/>
      <c r="P1962" s="9"/>
      <c r="Q1962" s="10"/>
      <c r="R1962" s="3"/>
      <c r="S1962" s="3"/>
      <c r="T1962" s="3"/>
      <c r="U1962" s="33"/>
      <c r="V1962" s="9"/>
      <c r="W1962" s="13"/>
      <c r="X1962" s="10"/>
      <c r="Y1962" s="4"/>
      <c r="Z1962" s="4"/>
      <c r="AA1962" s="4"/>
      <c r="AB1962" s="4"/>
      <c r="AC1962" s="3"/>
      <c r="AD1962" s="29"/>
    </row>
    <row r="1963" spans="1:30" ht="24.95" customHeight="1" x14ac:dyDescent="0.2">
      <c r="A1963" s="23" t="str">
        <f t="shared" si="114"/>
        <v>||||||</v>
      </c>
      <c r="B1963" s="23" t="str">
        <f t="shared" si="115"/>
        <v>||||</v>
      </c>
      <c r="C1963" s="28" t="str">
        <f t="shared" si="116"/>
        <v>|</v>
      </c>
      <c r="D1963" s="10"/>
      <c r="E1963" s="10"/>
      <c r="F1963" s="36"/>
      <c r="G1963" s="10"/>
      <c r="H1963" s="10"/>
      <c r="I1963" s="36"/>
      <c r="J1963" s="10"/>
      <c r="K1963" s="10"/>
      <c r="L1963" s="10"/>
      <c r="M1963" s="11"/>
      <c r="N1963" s="10"/>
      <c r="O1963" s="11"/>
      <c r="P1963" s="9"/>
      <c r="Q1963" s="10"/>
      <c r="R1963" s="3"/>
      <c r="S1963" s="3"/>
      <c r="T1963" s="3"/>
      <c r="U1963" s="33"/>
      <c r="V1963" s="9"/>
      <c r="W1963" s="13"/>
      <c r="X1963" s="10"/>
      <c r="Y1963" s="4"/>
      <c r="Z1963" s="4"/>
      <c r="AA1963" s="4"/>
      <c r="AB1963" s="4"/>
      <c r="AC1963" s="3"/>
      <c r="AD1963" s="29"/>
    </row>
    <row r="1964" spans="1:30" ht="24.95" customHeight="1" x14ac:dyDescent="0.2">
      <c r="A1964" s="23" t="str">
        <f t="shared" si="114"/>
        <v>||||||</v>
      </c>
      <c r="B1964" s="23" t="str">
        <f t="shared" si="115"/>
        <v>||||</v>
      </c>
      <c r="C1964" s="28" t="str">
        <f t="shared" si="116"/>
        <v>|</v>
      </c>
      <c r="D1964" s="10"/>
      <c r="E1964" s="10"/>
      <c r="F1964" s="36"/>
      <c r="G1964" s="10"/>
      <c r="H1964" s="10"/>
      <c r="I1964" s="36"/>
      <c r="J1964" s="10"/>
      <c r="K1964" s="10"/>
      <c r="L1964" s="10"/>
      <c r="M1964" s="11"/>
      <c r="N1964" s="10"/>
      <c r="O1964" s="11"/>
      <c r="P1964" s="9"/>
      <c r="Q1964" s="10"/>
      <c r="R1964" s="3"/>
      <c r="S1964" s="3"/>
      <c r="T1964" s="3"/>
      <c r="U1964" s="33"/>
      <c r="V1964" s="9"/>
      <c r="W1964" s="13"/>
      <c r="X1964" s="10"/>
      <c r="Y1964" s="4"/>
      <c r="Z1964" s="4"/>
      <c r="AA1964" s="4"/>
      <c r="AB1964" s="4"/>
      <c r="AC1964" s="3"/>
      <c r="AD1964" s="29"/>
    </row>
    <row r="1965" spans="1:30" ht="24.95" customHeight="1" x14ac:dyDescent="0.2">
      <c r="A1965" s="23" t="str">
        <f t="shared" si="114"/>
        <v>||||||</v>
      </c>
      <c r="B1965" s="23" t="str">
        <f t="shared" si="115"/>
        <v>||||</v>
      </c>
      <c r="C1965" s="28" t="str">
        <f t="shared" si="116"/>
        <v>|</v>
      </c>
      <c r="D1965" s="10"/>
      <c r="E1965" s="10"/>
      <c r="F1965" s="36"/>
      <c r="G1965" s="10"/>
      <c r="H1965" s="10"/>
      <c r="I1965" s="36"/>
      <c r="J1965" s="10"/>
      <c r="K1965" s="10"/>
      <c r="L1965" s="10"/>
      <c r="M1965" s="11"/>
      <c r="N1965" s="10"/>
      <c r="O1965" s="11"/>
      <c r="P1965" s="9"/>
      <c r="Q1965" s="10"/>
      <c r="R1965" s="3"/>
      <c r="S1965" s="3"/>
      <c r="T1965" s="3"/>
      <c r="U1965" s="33"/>
      <c r="V1965" s="9"/>
      <c r="W1965" s="13"/>
      <c r="X1965" s="10"/>
      <c r="Y1965" s="4"/>
      <c r="Z1965" s="4"/>
      <c r="AA1965" s="4"/>
      <c r="AB1965" s="4"/>
      <c r="AC1965" s="3"/>
      <c r="AD1965" s="29"/>
    </row>
    <row r="1966" spans="1:30" ht="24.95" customHeight="1" x14ac:dyDescent="0.2">
      <c r="A1966" s="23" t="str">
        <f t="shared" si="114"/>
        <v>||||||</v>
      </c>
      <c r="B1966" s="23" t="str">
        <f t="shared" si="115"/>
        <v>||||</v>
      </c>
      <c r="C1966" s="28" t="str">
        <f t="shared" si="116"/>
        <v>|</v>
      </c>
      <c r="D1966" s="10"/>
      <c r="E1966" s="10"/>
      <c r="F1966" s="36"/>
      <c r="G1966" s="10"/>
      <c r="H1966" s="10"/>
      <c r="I1966" s="36"/>
      <c r="J1966" s="10"/>
      <c r="K1966" s="10"/>
      <c r="L1966" s="10"/>
      <c r="M1966" s="11"/>
      <c r="N1966" s="10"/>
      <c r="O1966" s="11"/>
      <c r="P1966" s="9"/>
      <c r="Q1966" s="10"/>
      <c r="R1966" s="3"/>
      <c r="S1966" s="3"/>
      <c r="T1966" s="3"/>
      <c r="U1966" s="33"/>
      <c r="V1966" s="9"/>
      <c r="W1966" s="13"/>
      <c r="X1966" s="10"/>
      <c r="Y1966" s="4"/>
      <c r="Z1966" s="4"/>
      <c r="AA1966" s="4"/>
      <c r="AB1966" s="4"/>
      <c r="AC1966" s="3"/>
      <c r="AD1966" s="29"/>
    </row>
    <row r="1967" spans="1:30" ht="24.95" customHeight="1" x14ac:dyDescent="0.2">
      <c r="A1967" s="23" t="str">
        <f t="shared" si="114"/>
        <v>||||||</v>
      </c>
      <c r="B1967" s="23" t="str">
        <f t="shared" si="115"/>
        <v>||||</v>
      </c>
      <c r="C1967" s="28" t="str">
        <f t="shared" si="116"/>
        <v>|</v>
      </c>
      <c r="D1967" s="10"/>
      <c r="E1967" s="10"/>
      <c r="F1967" s="36"/>
      <c r="G1967" s="10"/>
      <c r="H1967" s="10"/>
      <c r="I1967" s="36"/>
      <c r="J1967" s="10"/>
      <c r="K1967" s="10"/>
      <c r="L1967" s="10"/>
      <c r="M1967" s="11"/>
      <c r="N1967" s="10"/>
      <c r="O1967" s="11"/>
      <c r="P1967" s="9"/>
      <c r="Q1967" s="10"/>
      <c r="R1967" s="3"/>
      <c r="S1967" s="3"/>
      <c r="T1967" s="3"/>
      <c r="U1967" s="33"/>
      <c r="V1967" s="9"/>
      <c r="W1967" s="13"/>
      <c r="X1967" s="10"/>
      <c r="Y1967" s="4"/>
      <c r="Z1967" s="4"/>
      <c r="AA1967" s="4"/>
      <c r="AB1967" s="4"/>
      <c r="AC1967" s="3"/>
      <c r="AD1967" s="29"/>
    </row>
    <row r="1968" spans="1:30" ht="24.95" customHeight="1" x14ac:dyDescent="0.2">
      <c r="A1968" s="23" t="str">
        <f t="shared" si="114"/>
        <v>||||||</v>
      </c>
      <c r="B1968" s="23" t="str">
        <f t="shared" si="115"/>
        <v>||||</v>
      </c>
      <c r="C1968" s="28" t="str">
        <f t="shared" si="116"/>
        <v>|</v>
      </c>
      <c r="D1968" s="10"/>
      <c r="E1968" s="10"/>
      <c r="F1968" s="36"/>
      <c r="G1968" s="10"/>
      <c r="H1968" s="10"/>
      <c r="I1968" s="36"/>
      <c r="J1968" s="10"/>
      <c r="K1968" s="10"/>
      <c r="L1968" s="10"/>
      <c r="M1968" s="11"/>
      <c r="N1968" s="10"/>
      <c r="O1968" s="11"/>
      <c r="P1968" s="9"/>
      <c r="Q1968" s="10"/>
      <c r="R1968" s="3"/>
      <c r="S1968" s="3"/>
      <c r="T1968" s="3"/>
      <c r="U1968" s="33"/>
      <c r="V1968" s="9"/>
      <c r="W1968" s="13"/>
      <c r="X1968" s="10"/>
      <c r="Y1968" s="4"/>
      <c r="Z1968" s="4"/>
      <c r="AA1968" s="4"/>
      <c r="AB1968" s="4"/>
      <c r="AC1968" s="3"/>
      <c r="AD1968" s="29"/>
    </row>
    <row r="1969" spans="1:30" ht="24.95" customHeight="1" x14ac:dyDescent="0.2">
      <c r="A1969" s="23" t="str">
        <f t="shared" si="114"/>
        <v>||||||</v>
      </c>
      <c r="B1969" s="23" t="str">
        <f t="shared" si="115"/>
        <v>||||</v>
      </c>
      <c r="C1969" s="28" t="str">
        <f t="shared" si="116"/>
        <v>|</v>
      </c>
      <c r="D1969" s="10"/>
      <c r="E1969" s="10"/>
      <c r="F1969" s="36"/>
      <c r="G1969" s="10"/>
      <c r="H1969" s="10"/>
      <c r="I1969" s="36"/>
      <c r="J1969" s="10"/>
      <c r="K1969" s="10"/>
      <c r="L1969" s="10"/>
      <c r="M1969" s="11"/>
      <c r="N1969" s="10"/>
      <c r="O1969" s="11"/>
      <c r="P1969" s="9"/>
      <c r="Q1969" s="10"/>
      <c r="R1969" s="3"/>
      <c r="S1969" s="3"/>
      <c r="T1969" s="3"/>
      <c r="U1969" s="33"/>
      <c r="V1969" s="9"/>
      <c r="W1969" s="13"/>
      <c r="X1969" s="10"/>
      <c r="Y1969" s="4"/>
      <c r="Z1969" s="4"/>
      <c r="AA1969" s="4"/>
      <c r="AB1969" s="4"/>
      <c r="AC1969" s="3"/>
      <c r="AD1969" s="29"/>
    </row>
    <row r="1970" spans="1:30" ht="24.95" customHeight="1" x14ac:dyDescent="0.2">
      <c r="A1970" s="23" t="str">
        <f t="shared" si="114"/>
        <v>||||||</v>
      </c>
      <c r="B1970" s="23" t="str">
        <f t="shared" si="115"/>
        <v>||||</v>
      </c>
      <c r="C1970" s="28" t="str">
        <f t="shared" si="116"/>
        <v>|</v>
      </c>
      <c r="D1970" s="10"/>
      <c r="E1970" s="10"/>
      <c r="F1970" s="36"/>
      <c r="G1970" s="10"/>
      <c r="H1970" s="10"/>
      <c r="I1970" s="36"/>
      <c r="J1970" s="10"/>
      <c r="K1970" s="10"/>
      <c r="L1970" s="10"/>
      <c r="M1970" s="11"/>
      <c r="N1970" s="10"/>
      <c r="O1970" s="11"/>
      <c r="P1970" s="9"/>
      <c r="Q1970" s="10"/>
      <c r="R1970" s="3"/>
      <c r="S1970" s="3"/>
      <c r="T1970" s="3"/>
      <c r="U1970" s="33"/>
      <c r="V1970" s="9"/>
      <c r="W1970" s="13"/>
      <c r="X1970" s="10"/>
      <c r="Y1970" s="4"/>
      <c r="Z1970" s="4"/>
      <c r="AA1970" s="4"/>
      <c r="AB1970" s="4"/>
      <c r="AC1970" s="3"/>
      <c r="AD1970" s="29"/>
    </row>
    <row r="1971" spans="1:30" ht="24.95" customHeight="1" x14ac:dyDescent="0.2">
      <c r="A1971" s="23" t="str">
        <f t="shared" si="114"/>
        <v>||||||</v>
      </c>
      <c r="B1971" s="23" t="str">
        <f t="shared" si="115"/>
        <v>||||</v>
      </c>
      <c r="C1971" s="28" t="str">
        <f t="shared" si="116"/>
        <v>|</v>
      </c>
      <c r="D1971" s="10"/>
      <c r="E1971" s="10"/>
      <c r="F1971" s="36"/>
      <c r="G1971" s="10"/>
      <c r="H1971" s="10"/>
      <c r="I1971" s="36"/>
      <c r="J1971" s="10"/>
      <c r="K1971" s="10"/>
      <c r="L1971" s="10"/>
      <c r="M1971" s="11"/>
      <c r="N1971" s="10"/>
      <c r="O1971" s="11"/>
      <c r="P1971" s="9"/>
      <c r="Q1971" s="10"/>
      <c r="R1971" s="3"/>
      <c r="S1971" s="3"/>
      <c r="T1971" s="3"/>
      <c r="U1971" s="33"/>
      <c r="V1971" s="9"/>
      <c r="W1971" s="13"/>
      <c r="X1971" s="10"/>
      <c r="Y1971" s="4"/>
      <c r="Z1971" s="4"/>
      <c r="AA1971" s="4"/>
      <c r="AB1971" s="4"/>
      <c r="AC1971" s="3"/>
      <c r="AD1971" s="29"/>
    </row>
    <row r="1972" spans="1:30" ht="24.95" customHeight="1" x14ac:dyDescent="0.2">
      <c r="A1972" s="23" t="str">
        <f t="shared" si="114"/>
        <v>||||||</v>
      </c>
      <c r="B1972" s="23" t="str">
        <f t="shared" si="115"/>
        <v>||||</v>
      </c>
      <c r="C1972" s="28" t="str">
        <f t="shared" si="116"/>
        <v>|</v>
      </c>
      <c r="D1972" s="10"/>
      <c r="E1972" s="10"/>
      <c r="F1972" s="36"/>
      <c r="G1972" s="10"/>
      <c r="H1972" s="10"/>
      <c r="I1972" s="36"/>
      <c r="J1972" s="10"/>
      <c r="K1972" s="10"/>
      <c r="L1972" s="10"/>
      <c r="M1972" s="11"/>
      <c r="N1972" s="10"/>
      <c r="O1972" s="11"/>
      <c r="P1972" s="9"/>
      <c r="Q1972" s="10"/>
      <c r="R1972" s="3"/>
      <c r="S1972" s="3"/>
      <c r="T1972" s="3"/>
      <c r="U1972" s="33"/>
      <c r="V1972" s="9"/>
      <c r="W1972" s="13"/>
      <c r="X1972" s="10"/>
      <c r="Y1972" s="4"/>
      <c r="Z1972" s="4"/>
      <c r="AA1972" s="4"/>
      <c r="AB1972" s="4"/>
      <c r="AC1972" s="3"/>
      <c r="AD1972" s="29"/>
    </row>
    <row r="1973" spans="1:30" ht="24.95" customHeight="1" x14ac:dyDescent="0.2">
      <c r="A1973" s="23" t="str">
        <f t="shared" si="114"/>
        <v>||||||</v>
      </c>
      <c r="B1973" s="23" t="str">
        <f t="shared" si="115"/>
        <v>||||</v>
      </c>
      <c r="C1973" s="28" t="str">
        <f t="shared" si="116"/>
        <v>|</v>
      </c>
      <c r="D1973" s="10"/>
      <c r="E1973" s="10"/>
      <c r="F1973" s="36"/>
      <c r="G1973" s="10"/>
      <c r="H1973" s="10"/>
      <c r="I1973" s="36"/>
      <c r="J1973" s="10"/>
      <c r="K1973" s="10"/>
      <c r="L1973" s="10"/>
      <c r="M1973" s="11"/>
      <c r="N1973" s="10"/>
      <c r="O1973" s="11"/>
      <c r="P1973" s="9"/>
      <c r="Q1973" s="10"/>
      <c r="R1973" s="3"/>
      <c r="S1973" s="3"/>
      <c r="T1973" s="3"/>
      <c r="U1973" s="33"/>
      <c r="V1973" s="9"/>
      <c r="W1973" s="13"/>
      <c r="X1973" s="10"/>
      <c r="Y1973" s="4"/>
      <c r="Z1973" s="4"/>
      <c r="AA1973" s="4"/>
      <c r="AB1973" s="4"/>
      <c r="AC1973" s="3"/>
      <c r="AD1973" s="29"/>
    </row>
    <row r="1974" spans="1:30" ht="24.95" customHeight="1" x14ac:dyDescent="0.2">
      <c r="A1974" s="23" t="str">
        <f t="shared" si="114"/>
        <v>||||||</v>
      </c>
      <c r="B1974" s="23" t="str">
        <f t="shared" si="115"/>
        <v>||||</v>
      </c>
      <c r="C1974" s="28" t="str">
        <f t="shared" si="116"/>
        <v>|</v>
      </c>
      <c r="D1974" s="10"/>
      <c r="E1974" s="10"/>
      <c r="F1974" s="36"/>
      <c r="G1974" s="10"/>
      <c r="H1974" s="10"/>
      <c r="I1974" s="36"/>
      <c r="J1974" s="10"/>
      <c r="K1974" s="10"/>
      <c r="L1974" s="10"/>
      <c r="M1974" s="11"/>
      <c r="N1974" s="10"/>
      <c r="O1974" s="11"/>
      <c r="P1974" s="9"/>
      <c r="Q1974" s="10"/>
      <c r="R1974" s="3"/>
      <c r="S1974" s="3"/>
      <c r="T1974" s="3"/>
      <c r="U1974" s="33"/>
      <c r="V1974" s="9"/>
      <c r="W1974" s="13"/>
      <c r="X1974" s="10"/>
      <c r="Y1974" s="4"/>
      <c r="Z1974" s="4"/>
      <c r="AA1974" s="4"/>
      <c r="AB1974" s="4"/>
      <c r="AC1974" s="3"/>
      <c r="AD1974" s="29"/>
    </row>
    <row r="1975" spans="1:30" ht="24.95" customHeight="1" x14ac:dyDescent="0.2">
      <c r="A1975" s="23" t="str">
        <f t="shared" si="114"/>
        <v>||||||</v>
      </c>
      <c r="B1975" s="23" t="str">
        <f t="shared" si="115"/>
        <v>||||</v>
      </c>
      <c r="C1975" s="28" t="str">
        <f t="shared" si="116"/>
        <v>|</v>
      </c>
      <c r="D1975" s="10"/>
      <c r="E1975" s="10"/>
      <c r="F1975" s="36"/>
      <c r="G1975" s="10"/>
      <c r="H1975" s="10"/>
      <c r="I1975" s="36"/>
      <c r="J1975" s="10"/>
      <c r="K1975" s="10"/>
      <c r="L1975" s="10"/>
      <c r="M1975" s="11"/>
      <c r="N1975" s="10"/>
      <c r="O1975" s="11"/>
      <c r="P1975" s="9"/>
      <c r="Q1975" s="10"/>
      <c r="R1975" s="3"/>
      <c r="S1975" s="3"/>
      <c r="T1975" s="3"/>
      <c r="U1975" s="33"/>
      <c r="V1975" s="9"/>
      <c r="W1975" s="13"/>
      <c r="X1975" s="10"/>
      <c r="Y1975" s="4"/>
      <c r="Z1975" s="4"/>
      <c r="AA1975" s="4"/>
      <c r="AB1975" s="4"/>
      <c r="AC1975" s="3"/>
      <c r="AD1975" s="29"/>
    </row>
    <row r="1976" spans="1:30" ht="24.95" customHeight="1" x14ac:dyDescent="0.2">
      <c r="A1976" s="23" t="str">
        <f t="shared" ref="A1976:A2039" si="117">D1976&amp;"|"&amp;E1976&amp;"|"&amp;G1976&amp;"|"&amp;H1976&amp;"|"&amp;L1976&amp;"|"&amp;N1976&amp;"|"&amp;U1976</f>
        <v>||||||</v>
      </c>
      <c r="B1976" s="23" t="str">
        <f t="shared" ref="B1976:B2039" si="118">D1976&amp;"|"&amp;E1976&amp;"|"&amp;G1976&amp;"|"&amp;H1976&amp;"|"&amp;X1976</f>
        <v>||||</v>
      </c>
      <c r="C1976" s="28" t="str">
        <f t="shared" ref="C1976:C2039" si="119">E1976&amp;"|"&amp;X1976</f>
        <v>|</v>
      </c>
      <c r="D1976" s="10"/>
      <c r="E1976" s="10"/>
      <c r="F1976" s="36"/>
      <c r="G1976" s="10"/>
      <c r="H1976" s="10"/>
      <c r="I1976" s="36"/>
      <c r="J1976" s="10"/>
      <c r="K1976" s="10"/>
      <c r="L1976" s="10"/>
      <c r="M1976" s="11"/>
      <c r="N1976" s="10"/>
      <c r="O1976" s="11"/>
      <c r="P1976" s="9"/>
      <c r="Q1976" s="10"/>
      <c r="R1976" s="3"/>
      <c r="S1976" s="3"/>
      <c r="T1976" s="3"/>
      <c r="U1976" s="33"/>
      <c r="V1976" s="9"/>
      <c r="W1976" s="13"/>
      <c r="X1976" s="10"/>
      <c r="Y1976" s="4"/>
      <c r="Z1976" s="4"/>
      <c r="AA1976" s="4"/>
      <c r="AB1976" s="4"/>
      <c r="AC1976" s="3"/>
      <c r="AD1976" s="29"/>
    </row>
    <row r="1977" spans="1:30" ht="24.95" customHeight="1" x14ac:dyDescent="0.2">
      <c r="A1977" s="23" t="str">
        <f t="shared" si="117"/>
        <v>||||||</v>
      </c>
      <c r="B1977" s="23" t="str">
        <f t="shared" si="118"/>
        <v>||||</v>
      </c>
      <c r="C1977" s="28" t="str">
        <f t="shared" si="119"/>
        <v>|</v>
      </c>
      <c r="D1977" s="10"/>
      <c r="E1977" s="10"/>
      <c r="F1977" s="36"/>
      <c r="G1977" s="10"/>
      <c r="H1977" s="10"/>
      <c r="I1977" s="36"/>
      <c r="J1977" s="10"/>
      <c r="K1977" s="10"/>
      <c r="L1977" s="10"/>
      <c r="M1977" s="11"/>
      <c r="N1977" s="10"/>
      <c r="O1977" s="11"/>
      <c r="P1977" s="9"/>
      <c r="Q1977" s="10"/>
      <c r="R1977" s="3"/>
      <c r="S1977" s="3"/>
      <c r="T1977" s="3"/>
      <c r="U1977" s="33"/>
      <c r="V1977" s="9"/>
      <c r="W1977" s="13"/>
      <c r="X1977" s="10"/>
      <c r="Y1977" s="4"/>
      <c r="Z1977" s="4"/>
      <c r="AA1977" s="4"/>
      <c r="AB1977" s="4"/>
      <c r="AC1977" s="3"/>
      <c r="AD1977" s="29"/>
    </row>
    <row r="1978" spans="1:30" ht="24.95" customHeight="1" x14ac:dyDescent="0.2">
      <c r="A1978" s="23" t="str">
        <f t="shared" si="117"/>
        <v>||||||</v>
      </c>
      <c r="B1978" s="23" t="str">
        <f t="shared" si="118"/>
        <v>||||</v>
      </c>
      <c r="C1978" s="28" t="str">
        <f t="shared" si="119"/>
        <v>|</v>
      </c>
      <c r="D1978" s="10"/>
      <c r="E1978" s="10"/>
      <c r="F1978" s="36"/>
      <c r="G1978" s="10"/>
      <c r="H1978" s="10"/>
      <c r="I1978" s="36"/>
      <c r="J1978" s="10"/>
      <c r="K1978" s="10"/>
      <c r="L1978" s="10"/>
      <c r="M1978" s="11"/>
      <c r="N1978" s="10"/>
      <c r="O1978" s="11"/>
      <c r="P1978" s="9"/>
      <c r="Q1978" s="10"/>
      <c r="R1978" s="3"/>
      <c r="S1978" s="3"/>
      <c r="T1978" s="3"/>
      <c r="U1978" s="33"/>
      <c r="V1978" s="9"/>
      <c r="W1978" s="13"/>
      <c r="X1978" s="10"/>
      <c r="Y1978" s="4"/>
      <c r="Z1978" s="4"/>
      <c r="AA1978" s="4"/>
      <c r="AB1978" s="4"/>
      <c r="AC1978" s="3"/>
      <c r="AD1978" s="29"/>
    </row>
    <row r="1979" spans="1:30" ht="24.95" customHeight="1" x14ac:dyDescent="0.2">
      <c r="A1979" s="23" t="str">
        <f t="shared" si="117"/>
        <v>||||||</v>
      </c>
      <c r="B1979" s="23" t="str">
        <f t="shared" si="118"/>
        <v>||||</v>
      </c>
      <c r="C1979" s="28" t="str">
        <f t="shared" si="119"/>
        <v>|</v>
      </c>
      <c r="D1979" s="10"/>
      <c r="E1979" s="10"/>
      <c r="F1979" s="36"/>
      <c r="G1979" s="10"/>
      <c r="H1979" s="10"/>
      <c r="I1979" s="36"/>
      <c r="J1979" s="10"/>
      <c r="K1979" s="10"/>
      <c r="L1979" s="10"/>
      <c r="M1979" s="11"/>
      <c r="N1979" s="10"/>
      <c r="O1979" s="11"/>
      <c r="P1979" s="9"/>
      <c r="Q1979" s="10"/>
      <c r="R1979" s="3"/>
      <c r="S1979" s="3"/>
      <c r="T1979" s="3"/>
      <c r="U1979" s="33"/>
      <c r="V1979" s="9"/>
      <c r="W1979" s="13"/>
      <c r="X1979" s="10"/>
      <c r="Y1979" s="4"/>
      <c r="Z1979" s="4"/>
      <c r="AA1979" s="4"/>
      <c r="AB1979" s="4"/>
      <c r="AC1979" s="3"/>
      <c r="AD1979" s="29"/>
    </row>
    <row r="1980" spans="1:30" ht="24.95" customHeight="1" x14ac:dyDescent="0.2">
      <c r="A1980" s="23" t="str">
        <f t="shared" si="117"/>
        <v>||||||</v>
      </c>
      <c r="B1980" s="23" t="str">
        <f t="shared" si="118"/>
        <v>||||</v>
      </c>
      <c r="C1980" s="28" t="str">
        <f t="shared" si="119"/>
        <v>|</v>
      </c>
      <c r="D1980" s="10"/>
      <c r="E1980" s="10"/>
      <c r="F1980" s="36"/>
      <c r="G1980" s="10"/>
      <c r="H1980" s="10"/>
      <c r="I1980" s="36"/>
      <c r="J1980" s="10"/>
      <c r="K1980" s="10"/>
      <c r="L1980" s="10"/>
      <c r="M1980" s="11"/>
      <c r="N1980" s="10"/>
      <c r="O1980" s="11"/>
      <c r="P1980" s="9"/>
      <c r="Q1980" s="10"/>
      <c r="R1980" s="3"/>
      <c r="S1980" s="3"/>
      <c r="T1980" s="3"/>
      <c r="U1980" s="33"/>
      <c r="V1980" s="9"/>
      <c r="W1980" s="13"/>
      <c r="X1980" s="10"/>
      <c r="Y1980" s="4"/>
      <c r="Z1980" s="4"/>
      <c r="AA1980" s="4"/>
      <c r="AB1980" s="4"/>
      <c r="AC1980" s="3"/>
      <c r="AD1980" s="29"/>
    </row>
    <row r="1981" spans="1:30" ht="24.95" customHeight="1" x14ac:dyDescent="0.2">
      <c r="A1981" s="23" t="str">
        <f t="shared" si="117"/>
        <v>||||||</v>
      </c>
      <c r="B1981" s="23" t="str">
        <f t="shared" si="118"/>
        <v>||||</v>
      </c>
      <c r="C1981" s="28" t="str">
        <f t="shared" si="119"/>
        <v>|</v>
      </c>
      <c r="D1981" s="10"/>
      <c r="E1981" s="10"/>
      <c r="F1981" s="36"/>
      <c r="G1981" s="10"/>
      <c r="H1981" s="10"/>
      <c r="I1981" s="36"/>
      <c r="J1981" s="10"/>
      <c r="K1981" s="10"/>
      <c r="L1981" s="10"/>
      <c r="M1981" s="11"/>
      <c r="N1981" s="10"/>
      <c r="O1981" s="11"/>
      <c r="P1981" s="9"/>
      <c r="Q1981" s="10"/>
      <c r="R1981" s="3"/>
      <c r="S1981" s="3"/>
      <c r="T1981" s="3"/>
      <c r="U1981" s="33"/>
      <c r="V1981" s="9"/>
      <c r="W1981" s="13"/>
      <c r="X1981" s="10"/>
      <c r="Y1981" s="4"/>
      <c r="Z1981" s="4"/>
      <c r="AA1981" s="4"/>
      <c r="AB1981" s="4"/>
      <c r="AC1981" s="3"/>
      <c r="AD1981" s="29"/>
    </row>
    <row r="1982" spans="1:30" ht="24.95" customHeight="1" x14ac:dyDescent="0.2">
      <c r="A1982" s="23" t="str">
        <f t="shared" si="117"/>
        <v>||||||</v>
      </c>
      <c r="B1982" s="23" t="str">
        <f t="shared" si="118"/>
        <v>||||</v>
      </c>
      <c r="C1982" s="28" t="str">
        <f t="shared" si="119"/>
        <v>|</v>
      </c>
      <c r="D1982" s="10"/>
      <c r="E1982" s="10"/>
      <c r="F1982" s="36"/>
      <c r="G1982" s="10"/>
      <c r="H1982" s="10"/>
      <c r="I1982" s="36"/>
      <c r="J1982" s="10"/>
      <c r="K1982" s="10"/>
      <c r="L1982" s="10"/>
      <c r="M1982" s="11"/>
      <c r="N1982" s="10"/>
      <c r="O1982" s="11"/>
      <c r="P1982" s="9"/>
      <c r="Q1982" s="10"/>
      <c r="R1982" s="3"/>
      <c r="S1982" s="3"/>
      <c r="T1982" s="3"/>
      <c r="U1982" s="33"/>
      <c r="V1982" s="9"/>
      <c r="W1982" s="13"/>
      <c r="X1982" s="10"/>
      <c r="Y1982" s="4"/>
      <c r="Z1982" s="4"/>
      <c r="AA1982" s="4"/>
      <c r="AB1982" s="4"/>
      <c r="AC1982" s="3"/>
      <c r="AD1982" s="29"/>
    </row>
    <row r="1983" spans="1:30" ht="24.95" customHeight="1" x14ac:dyDescent="0.2">
      <c r="A1983" s="23" t="str">
        <f t="shared" si="117"/>
        <v>||||||</v>
      </c>
      <c r="B1983" s="23" t="str">
        <f t="shared" si="118"/>
        <v>||||</v>
      </c>
      <c r="C1983" s="28" t="str">
        <f t="shared" si="119"/>
        <v>|</v>
      </c>
      <c r="D1983" s="10"/>
      <c r="E1983" s="10"/>
      <c r="F1983" s="36"/>
      <c r="G1983" s="10"/>
      <c r="H1983" s="10"/>
      <c r="I1983" s="36"/>
      <c r="J1983" s="10"/>
      <c r="K1983" s="10"/>
      <c r="L1983" s="10"/>
      <c r="M1983" s="11"/>
      <c r="N1983" s="10"/>
      <c r="O1983" s="11"/>
      <c r="P1983" s="9"/>
      <c r="Q1983" s="10"/>
      <c r="R1983" s="3"/>
      <c r="S1983" s="3"/>
      <c r="T1983" s="3"/>
      <c r="U1983" s="33"/>
      <c r="V1983" s="9"/>
      <c r="W1983" s="13"/>
      <c r="X1983" s="10"/>
      <c r="Y1983" s="4"/>
      <c r="Z1983" s="4"/>
      <c r="AA1983" s="4"/>
      <c r="AB1983" s="4"/>
      <c r="AC1983" s="3"/>
      <c r="AD1983" s="29"/>
    </row>
    <row r="1984" spans="1:30" ht="24.95" customHeight="1" x14ac:dyDescent="0.2">
      <c r="A1984" s="23" t="str">
        <f t="shared" si="117"/>
        <v>||||||</v>
      </c>
      <c r="B1984" s="23" t="str">
        <f t="shared" si="118"/>
        <v>||||</v>
      </c>
      <c r="C1984" s="28" t="str">
        <f t="shared" si="119"/>
        <v>|</v>
      </c>
      <c r="D1984" s="10"/>
      <c r="E1984" s="10"/>
      <c r="F1984" s="36"/>
      <c r="G1984" s="10"/>
      <c r="H1984" s="10"/>
      <c r="I1984" s="36"/>
      <c r="J1984" s="10"/>
      <c r="K1984" s="10"/>
      <c r="L1984" s="10"/>
      <c r="M1984" s="11"/>
      <c r="N1984" s="10"/>
      <c r="O1984" s="11"/>
      <c r="P1984" s="9"/>
      <c r="Q1984" s="10"/>
      <c r="R1984" s="3"/>
      <c r="S1984" s="3"/>
      <c r="T1984" s="3"/>
      <c r="U1984" s="33"/>
      <c r="V1984" s="9"/>
      <c r="W1984" s="13"/>
      <c r="X1984" s="10"/>
      <c r="Y1984" s="4"/>
      <c r="Z1984" s="4"/>
      <c r="AA1984" s="4"/>
      <c r="AB1984" s="4"/>
      <c r="AC1984" s="3"/>
      <c r="AD1984" s="29"/>
    </row>
    <row r="1985" spans="1:30" ht="24.95" customHeight="1" x14ac:dyDescent="0.2">
      <c r="A1985" s="23" t="str">
        <f t="shared" si="117"/>
        <v>||||||</v>
      </c>
      <c r="B1985" s="23" t="str">
        <f t="shared" si="118"/>
        <v>||||</v>
      </c>
      <c r="C1985" s="28" t="str">
        <f t="shared" si="119"/>
        <v>|</v>
      </c>
      <c r="D1985" s="10"/>
      <c r="E1985" s="10"/>
      <c r="F1985" s="36"/>
      <c r="G1985" s="10"/>
      <c r="H1985" s="10"/>
      <c r="I1985" s="36"/>
      <c r="J1985" s="10"/>
      <c r="K1985" s="10"/>
      <c r="L1985" s="10"/>
      <c r="M1985" s="11"/>
      <c r="N1985" s="10"/>
      <c r="O1985" s="11"/>
      <c r="P1985" s="9"/>
      <c r="Q1985" s="10"/>
      <c r="R1985" s="3"/>
      <c r="S1985" s="3"/>
      <c r="T1985" s="3"/>
      <c r="U1985" s="33"/>
      <c r="V1985" s="9"/>
      <c r="W1985" s="13"/>
      <c r="X1985" s="10"/>
      <c r="Y1985" s="4"/>
      <c r="Z1985" s="4"/>
      <c r="AA1985" s="4"/>
      <c r="AB1985" s="4"/>
      <c r="AC1985" s="3"/>
      <c r="AD1985" s="29"/>
    </row>
    <row r="1986" spans="1:30" ht="24.95" customHeight="1" x14ac:dyDescent="0.2">
      <c r="A1986" s="23" t="str">
        <f t="shared" si="117"/>
        <v>||||||</v>
      </c>
      <c r="B1986" s="23" t="str">
        <f t="shared" si="118"/>
        <v>||||</v>
      </c>
      <c r="C1986" s="28" t="str">
        <f t="shared" si="119"/>
        <v>|</v>
      </c>
      <c r="D1986" s="10"/>
      <c r="E1986" s="10"/>
      <c r="F1986" s="36"/>
      <c r="G1986" s="10"/>
      <c r="H1986" s="10"/>
      <c r="I1986" s="36"/>
      <c r="J1986" s="10"/>
      <c r="K1986" s="10"/>
      <c r="L1986" s="10"/>
      <c r="M1986" s="11"/>
      <c r="N1986" s="10"/>
      <c r="O1986" s="11"/>
      <c r="P1986" s="9"/>
      <c r="Q1986" s="10"/>
      <c r="R1986" s="3"/>
      <c r="S1986" s="3"/>
      <c r="T1986" s="3"/>
      <c r="U1986" s="33"/>
      <c r="V1986" s="9"/>
      <c r="W1986" s="13"/>
      <c r="X1986" s="10"/>
      <c r="Y1986" s="4"/>
      <c r="Z1986" s="4"/>
      <c r="AA1986" s="4"/>
      <c r="AB1986" s="4"/>
      <c r="AC1986" s="3"/>
      <c r="AD1986" s="29"/>
    </row>
    <row r="1987" spans="1:30" ht="24.95" customHeight="1" x14ac:dyDescent="0.2">
      <c r="A1987" s="23" t="str">
        <f t="shared" si="117"/>
        <v>||||||</v>
      </c>
      <c r="B1987" s="23" t="str">
        <f t="shared" si="118"/>
        <v>||||</v>
      </c>
      <c r="C1987" s="28" t="str">
        <f t="shared" si="119"/>
        <v>|</v>
      </c>
      <c r="D1987" s="10"/>
      <c r="E1987" s="10"/>
      <c r="F1987" s="36"/>
      <c r="G1987" s="10"/>
      <c r="H1987" s="10"/>
      <c r="I1987" s="36"/>
      <c r="J1987" s="10"/>
      <c r="K1987" s="10"/>
      <c r="L1987" s="10"/>
      <c r="M1987" s="11"/>
      <c r="N1987" s="10"/>
      <c r="O1987" s="11"/>
      <c r="P1987" s="9"/>
      <c r="Q1987" s="10"/>
      <c r="R1987" s="3"/>
      <c r="S1987" s="3"/>
      <c r="T1987" s="3"/>
      <c r="U1987" s="33"/>
      <c r="V1987" s="9"/>
      <c r="W1987" s="13"/>
      <c r="X1987" s="10"/>
      <c r="Y1987" s="4"/>
      <c r="Z1987" s="4"/>
      <c r="AA1987" s="4"/>
      <c r="AB1987" s="4"/>
      <c r="AC1987" s="3"/>
      <c r="AD1987" s="29"/>
    </row>
    <row r="1988" spans="1:30" ht="24.95" customHeight="1" x14ac:dyDescent="0.2">
      <c r="A1988" s="23" t="str">
        <f t="shared" si="117"/>
        <v>||||||</v>
      </c>
      <c r="B1988" s="23" t="str">
        <f t="shared" si="118"/>
        <v>||||</v>
      </c>
      <c r="C1988" s="28" t="str">
        <f t="shared" si="119"/>
        <v>|</v>
      </c>
      <c r="D1988" s="10"/>
      <c r="E1988" s="10"/>
      <c r="F1988" s="36"/>
      <c r="G1988" s="10"/>
      <c r="H1988" s="10"/>
      <c r="I1988" s="36"/>
      <c r="J1988" s="10"/>
      <c r="K1988" s="10"/>
      <c r="L1988" s="10"/>
      <c r="M1988" s="11"/>
      <c r="N1988" s="10"/>
      <c r="O1988" s="11"/>
      <c r="P1988" s="9"/>
      <c r="Q1988" s="10"/>
      <c r="R1988" s="3"/>
      <c r="S1988" s="3"/>
      <c r="T1988" s="3"/>
      <c r="U1988" s="33"/>
      <c r="V1988" s="9"/>
      <c r="W1988" s="13"/>
      <c r="X1988" s="10"/>
      <c r="Y1988" s="4"/>
      <c r="Z1988" s="4"/>
      <c r="AA1988" s="4"/>
      <c r="AB1988" s="4"/>
      <c r="AC1988" s="3"/>
      <c r="AD1988" s="29"/>
    </row>
    <row r="1989" spans="1:30" ht="24.95" customHeight="1" x14ac:dyDescent="0.2">
      <c r="A1989" s="23" t="str">
        <f t="shared" si="117"/>
        <v>||||||</v>
      </c>
      <c r="B1989" s="23" t="str">
        <f t="shared" si="118"/>
        <v>||||</v>
      </c>
      <c r="C1989" s="28" t="str">
        <f t="shared" si="119"/>
        <v>|</v>
      </c>
      <c r="D1989" s="10"/>
      <c r="E1989" s="10"/>
      <c r="F1989" s="36"/>
      <c r="G1989" s="10"/>
      <c r="H1989" s="10"/>
      <c r="I1989" s="36"/>
      <c r="J1989" s="10"/>
      <c r="K1989" s="10"/>
      <c r="L1989" s="10"/>
      <c r="M1989" s="11"/>
      <c r="N1989" s="10"/>
      <c r="O1989" s="11"/>
      <c r="P1989" s="9"/>
      <c r="Q1989" s="10"/>
      <c r="R1989" s="3"/>
      <c r="S1989" s="3"/>
      <c r="T1989" s="3"/>
      <c r="U1989" s="33"/>
      <c r="V1989" s="9"/>
      <c r="W1989" s="13"/>
      <c r="X1989" s="10"/>
      <c r="Y1989" s="4"/>
      <c r="Z1989" s="4"/>
      <c r="AA1989" s="4"/>
      <c r="AB1989" s="4"/>
      <c r="AC1989" s="3"/>
      <c r="AD1989" s="29"/>
    </row>
    <row r="1990" spans="1:30" ht="24.95" customHeight="1" x14ac:dyDescent="0.2">
      <c r="A1990" s="23" t="str">
        <f t="shared" si="117"/>
        <v>||||||</v>
      </c>
      <c r="B1990" s="23" t="str">
        <f t="shared" si="118"/>
        <v>||||</v>
      </c>
      <c r="C1990" s="28" t="str">
        <f t="shared" si="119"/>
        <v>|</v>
      </c>
      <c r="D1990" s="10"/>
      <c r="E1990" s="10"/>
      <c r="F1990" s="36"/>
      <c r="G1990" s="10"/>
      <c r="H1990" s="10"/>
      <c r="I1990" s="36"/>
      <c r="J1990" s="10"/>
      <c r="K1990" s="10"/>
      <c r="L1990" s="10"/>
      <c r="M1990" s="11"/>
      <c r="N1990" s="10"/>
      <c r="O1990" s="11"/>
      <c r="P1990" s="9"/>
      <c r="Q1990" s="10"/>
      <c r="R1990" s="3"/>
      <c r="S1990" s="3"/>
      <c r="T1990" s="3"/>
      <c r="U1990" s="33"/>
      <c r="V1990" s="9"/>
      <c r="W1990" s="13"/>
      <c r="X1990" s="10"/>
      <c r="Y1990" s="4"/>
      <c r="Z1990" s="4"/>
      <c r="AA1990" s="4"/>
      <c r="AB1990" s="4"/>
      <c r="AC1990" s="3"/>
      <c r="AD1990" s="29"/>
    </row>
    <row r="1991" spans="1:30" ht="24.95" customHeight="1" x14ac:dyDescent="0.2">
      <c r="A1991" s="23" t="str">
        <f t="shared" si="117"/>
        <v>||||||</v>
      </c>
      <c r="B1991" s="23" t="str">
        <f t="shared" si="118"/>
        <v>||||</v>
      </c>
      <c r="C1991" s="28" t="str">
        <f t="shared" si="119"/>
        <v>|</v>
      </c>
      <c r="D1991" s="10"/>
      <c r="E1991" s="10"/>
      <c r="F1991" s="36"/>
      <c r="G1991" s="10"/>
      <c r="H1991" s="10"/>
      <c r="I1991" s="36"/>
      <c r="J1991" s="10"/>
      <c r="K1991" s="10"/>
      <c r="L1991" s="10"/>
      <c r="M1991" s="11"/>
      <c r="N1991" s="10"/>
      <c r="O1991" s="11"/>
      <c r="P1991" s="9"/>
      <c r="Q1991" s="10"/>
      <c r="R1991" s="3"/>
      <c r="S1991" s="3"/>
      <c r="T1991" s="3"/>
      <c r="U1991" s="33"/>
      <c r="V1991" s="9"/>
      <c r="W1991" s="13"/>
      <c r="X1991" s="10"/>
      <c r="Y1991" s="4"/>
      <c r="Z1991" s="4"/>
      <c r="AA1991" s="4"/>
      <c r="AB1991" s="4"/>
      <c r="AC1991" s="3"/>
      <c r="AD1991" s="29"/>
    </row>
    <row r="1992" spans="1:30" ht="24.95" customHeight="1" x14ac:dyDescent="0.2">
      <c r="A1992" s="23" t="str">
        <f t="shared" si="117"/>
        <v>||||||</v>
      </c>
      <c r="B1992" s="23" t="str">
        <f t="shared" si="118"/>
        <v>||||</v>
      </c>
      <c r="C1992" s="28" t="str">
        <f t="shared" si="119"/>
        <v>|</v>
      </c>
      <c r="D1992" s="10"/>
      <c r="E1992" s="10"/>
      <c r="F1992" s="36"/>
      <c r="G1992" s="10"/>
      <c r="H1992" s="10"/>
      <c r="I1992" s="36"/>
      <c r="J1992" s="10"/>
      <c r="K1992" s="10"/>
      <c r="L1992" s="10"/>
      <c r="M1992" s="11"/>
      <c r="N1992" s="10"/>
      <c r="O1992" s="11"/>
      <c r="P1992" s="9"/>
      <c r="Q1992" s="10"/>
      <c r="R1992" s="3"/>
      <c r="S1992" s="3"/>
      <c r="T1992" s="3"/>
      <c r="U1992" s="33"/>
      <c r="V1992" s="9"/>
      <c r="W1992" s="13"/>
      <c r="X1992" s="10"/>
      <c r="Y1992" s="4"/>
      <c r="Z1992" s="4"/>
      <c r="AA1992" s="4"/>
      <c r="AB1992" s="4"/>
      <c r="AC1992" s="3"/>
      <c r="AD1992" s="29"/>
    </row>
    <row r="1993" spans="1:30" ht="24.95" customHeight="1" x14ac:dyDescent="0.2">
      <c r="A1993" s="23" t="str">
        <f t="shared" si="117"/>
        <v>||||||</v>
      </c>
      <c r="B1993" s="23" t="str">
        <f t="shared" si="118"/>
        <v>||||</v>
      </c>
      <c r="C1993" s="28" t="str">
        <f t="shared" si="119"/>
        <v>|</v>
      </c>
      <c r="D1993" s="10"/>
      <c r="E1993" s="10"/>
      <c r="F1993" s="36"/>
      <c r="G1993" s="10"/>
      <c r="H1993" s="10"/>
      <c r="I1993" s="36"/>
      <c r="J1993" s="10"/>
      <c r="K1993" s="10"/>
      <c r="L1993" s="10"/>
      <c r="M1993" s="11"/>
      <c r="N1993" s="10"/>
      <c r="O1993" s="11"/>
      <c r="P1993" s="9"/>
      <c r="Q1993" s="10"/>
      <c r="R1993" s="3"/>
      <c r="S1993" s="3"/>
      <c r="T1993" s="3"/>
      <c r="U1993" s="33"/>
      <c r="V1993" s="9"/>
      <c r="W1993" s="13"/>
      <c r="X1993" s="10"/>
      <c r="Y1993" s="4"/>
      <c r="Z1993" s="4"/>
      <c r="AA1993" s="4"/>
      <c r="AB1993" s="4"/>
      <c r="AC1993" s="3"/>
      <c r="AD1993" s="29"/>
    </row>
    <row r="1994" spans="1:30" ht="24.95" customHeight="1" x14ac:dyDescent="0.2">
      <c r="A1994" s="23" t="str">
        <f t="shared" si="117"/>
        <v>||||||</v>
      </c>
      <c r="B1994" s="23" t="str">
        <f t="shared" si="118"/>
        <v>||||</v>
      </c>
      <c r="C1994" s="28" t="str">
        <f t="shared" si="119"/>
        <v>|</v>
      </c>
      <c r="D1994" s="10"/>
      <c r="E1994" s="10"/>
      <c r="F1994" s="36"/>
      <c r="G1994" s="10"/>
      <c r="H1994" s="10"/>
      <c r="I1994" s="36"/>
      <c r="J1994" s="10"/>
      <c r="K1994" s="10"/>
      <c r="L1994" s="10"/>
      <c r="M1994" s="11"/>
      <c r="N1994" s="10"/>
      <c r="O1994" s="11"/>
      <c r="P1994" s="9"/>
      <c r="Q1994" s="10"/>
      <c r="R1994" s="3"/>
      <c r="S1994" s="3"/>
      <c r="T1994" s="3"/>
      <c r="U1994" s="33"/>
      <c r="V1994" s="9"/>
      <c r="W1994" s="13"/>
      <c r="X1994" s="10"/>
      <c r="Y1994" s="4"/>
      <c r="Z1994" s="4"/>
      <c r="AA1994" s="4"/>
      <c r="AB1994" s="4"/>
      <c r="AC1994" s="3"/>
      <c r="AD1994" s="29"/>
    </row>
    <row r="1995" spans="1:30" ht="24.95" customHeight="1" x14ac:dyDescent="0.2">
      <c r="A1995" s="23" t="str">
        <f t="shared" si="117"/>
        <v>||||||</v>
      </c>
      <c r="B1995" s="23" t="str">
        <f t="shared" si="118"/>
        <v>||||</v>
      </c>
      <c r="C1995" s="28" t="str">
        <f t="shared" si="119"/>
        <v>|</v>
      </c>
      <c r="D1995" s="10"/>
      <c r="E1995" s="10"/>
      <c r="F1995" s="36"/>
      <c r="G1995" s="10"/>
      <c r="H1995" s="10"/>
      <c r="I1995" s="36"/>
      <c r="J1995" s="10"/>
      <c r="K1995" s="10"/>
      <c r="L1995" s="10"/>
      <c r="M1995" s="11"/>
      <c r="N1995" s="10"/>
      <c r="O1995" s="11"/>
      <c r="P1995" s="9"/>
      <c r="Q1995" s="10"/>
      <c r="R1995" s="3"/>
      <c r="S1995" s="3"/>
      <c r="T1995" s="3"/>
      <c r="U1995" s="33"/>
      <c r="V1995" s="9"/>
      <c r="W1995" s="13"/>
      <c r="X1995" s="10"/>
      <c r="Y1995" s="4"/>
      <c r="Z1995" s="4"/>
      <c r="AA1995" s="4"/>
      <c r="AB1995" s="4"/>
      <c r="AC1995" s="3"/>
      <c r="AD1995" s="29"/>
    </row>
    <row r="1996" spans="1:30" ht="24.95" customHeight="1" x14ac:dyDescent="0.2">
      <c r="A1996" s="23" t="str">
        <f t="shared" si="117"/>
        <v>||||||</v>
      </c>
      <c r="B1996" s="23" t="str">
        <f t="shared" si="118"/>
        <v>||||</v>
      </c>
      <c r="C1996" s="28" t="str">
        <f t="shared" si="119"/>
        <v>|</v>
      </c>
      <c r="D1996" s="10"/>
      <c r="E1996" s="10"/>
      <c r="F1996" s="36"/>
      <c r="G1996" s="10"/>
      <c r="H1996" s="10"/>
      <c r="I1996" s="36"/>
      <c r="J1996" s="10"/>
      <c r="K1996" s="10"/>
      <c r="L1996" s="10"/>
      <c r="M1996" s="11"/>
      <c r="N1996" s="10"/>
      <c r="O1996" s="11"/>
      <c r="P1996" s="9"/>
      <c r="Q1996" s="10"/>
      <c r="R1996" s="3"/>
      <c r="S1996" s="3"/>
      <c r="T1996" s="3"/>
      <c r="U1996" s="33"/>
      <c r="V1996" s="9"/>
      <c r="W1996" s="13"/>
      <c r="X1996" s="10"/>
      <c r="Y1996" s="4"/>
      <c r="Z1996" s="4"/>
      <c r="AA1996" s="4"/>
      <c r="AB1996" s="4"/>
      <c r="AC1996" s="3"/>
      <c r="AD1996" s="29"/>
    </row>
    <row r="1997" spans="1:30" ht="24.95" customHeight="1" x14ac:dyDescent="0.2">
      <c r="A1997" s="23" t="str">
        <f t="shared" si="117"/>
        <v>||||||</v>
      </c>
      <c r="B1997" s="23" t="str">
        <f t="shared" si="118"/>
        <v>||||</v>
      </c>
      <c r="C1997" s="28" t="str">
        <f t="shared" si="119"/>
        <v>|</v>
      </c>
      <c r="D1997" s="10"/>
      <c r="E1997" s="10"/>
      <c r="F1997" s="36"/>
      <c r="G1997" s="10"/>
      <c r="H1997" s="10"/>
      <c r="I1997" s="36"/>
      <c r="J1997" s="10"/>
      <c r="K1997" s="10"/>
      <c r="L1997" s="10"/>
      <c r="M1997" s="11"/>
      <c r="N1997" s="10"/>
      <c r="O1997" s="11"/>
      <c r="P1997" s="9"/>
      <c r="Q1997" s="10"/>
      <c r="R1997" s="3"/>
      <c r="S1997" s="3"/>
      <c r="T1997" s="3"/>
      <c r="U1997" s="33"/>
      <c r="V1997" s="9"/>
      <c r="W1997" s="13"/>
      <c r="X1997" s="10"/>
      <c r="Y1997" s="4"/>
      <c r="Z1997" s="4"/>
      <c r="AA1997" s="4"/>
      <c r="AB1997" s="4"/>
      <c r="AC1997" s="3"/>
      <c r="AD1997" s="29"/>
    </row>
    <row r="1998" spans="1:30" ht="24.95" customHeight="1" x14ac:dyDescent="0.2">
      <c r="A1998" s="23" t="str">
        <f t="shared" si="117"/>
        <v>||||||</v>
      </c>
      <c r="B1998" s="23" t="str">
        <f t="shared" si="118"/>
        <v>||||</v>
      </c>
      <c r="C1998" s="28" t="str">
        <f t="shared" si="119"/>
        <v>|</v>
      </c>
      <c r="D1998" s="10"/>
      <c r="E1998" s="10"/>
      <c r="F1998" s="36"/>
      <c r="G1998" s="10"/>
      <c r="H1998" s="10"/>
      <c r="I1998" s="36"/>
      <c r="J1998" s="10"/>
      <c r="K1998" s="10"/>
      <c r="L1998" s="10"/>
      <c r="M1998" s="11"/>
      <c r="N1998" s="10"/>
      <c r="O1998" s="11"/>
      <c r="P1998" s="9"/>
      <c r="Q1998" s="10"/>
      <c r="R1998" s="3"/>
      <c r="S1998" s="3"/>
      <c r="T1998" s="3"/>
      <c r="U1998" s="33"/>
      <c r="V1998" s="9"/>
      <c r="W1998" s="13"/>
      <c r="X1998" s="10"/>
      <c r="Y1998" s="4"/>
      <c r="Z1998" s="4"/>
      <c r="AA1998" s="4"/>
      <c r="AB1998" s="4"/>
      <c r="AC1998" s="3"/>
      <c r="AD1998" s="29"/>
    </row>
    <row r="1999" spans="1:30" ht="24.95" customHeight="1" x14ac:dyDescent="0.2">
      <c r="A1999" s="23" t="str">
        <f t="shared" si="117"/>
        <v>||||||</v>
      </c>
      <c r="B1999" s="23" t="str">
        <f t="shared" si="118"/>
        <v>||||</v>
      </c>
      <c r="C1999" s="28" t="str">
        <f t="shared" si="119"/>
        <v>|</v>
      </c>
      <c r="D1999" s="10"/>
      <c r="E1999" s="10"/>
      <c r="F1999" s="36"/>
      <c r="G1999" s="10"/>
      <c r="H1999" s="10"/>
      <c r="I1999" s="36"/>
      <c r="J1999" s="10"/>
      <c r="K1999" s="10"/>
      <c r="L1999" s="10"/>
      <c r="M1999" s="11"/>
      <c r="N1999" s="10"/>
      <c r="O1999" s="11"/>
      <c r="P1999" s="9"/>
      <c r="Q1999" s="10"/>
      <c r="R1999" s="3"/>
      <c r="S1999" s="3"/>
      <c r="T1999" s="3"/>
      <c r="U1999" s="33"/>
      <c r="V1999" s="9"/>
      <c r="W1999" s="13"/>
      <c r="X1999" s="10"/>
      <c r="Y1999" s="4"/>
      <c r="Z1999" s="4"/>
      <c r="AA1999" s="4"/>
      <c r="AB1999" s="4"/>
      <c r="AC1999" s="3"/>
      <c r="AD1999" s="29"/>
    </row>
    <row r="2000" spans="1:30" ht="24.95" customHeight="1" x14ac:dyDescent="0.2">
      <c r="A2000" s="23" t="str">
        <f t="shared" si="117"/>
        <v>||||||</v>
      </c>
      <c r="B2000" s="23" t="str">
        <f t="shared" si="118"/>
        <v>||||</v>
      </c>
      <c r="C2000" s="28" t="str">
        <f t="shared" si="119"/>
        <v>|</v>
      </c>
      <c r="D2000" s="10"/>
      <c r="E2000" s="10"/>
      <c r="F2000" s="36"/>
      <c r="G2000" s="10"/>
      <c r="H2000" s="10"/>
      <c r="I2000" s="36"/>
      <c r="J2000" s="10"/>
      <c r="K2000" s="10"/>
      <c r="L2000" s="10"/>
      <c r="M2000" s="11"/>
      <c r="N2000" s="10"/>
      <c r="O2000" s="11"/>
      <c r="P2000" s="9"/>
      <c r="Q2000" s="10"/>
      <c r="R2000" s="3"/>
      <c r="S2000" s="3"/>
      <c r="T2000" s="3"/>
      <c r="U2000" s="33"/>
      <c r="V2000" s="9"/>
      <c r="W2000" s="13"/>
      <c r="X2000" s="10"/>
      <c r="Y2000" s="4"/>
      <c r="Z2000" s="4"/>
      <c r="AA2000" s="4"/>
      <c r="AB2000" s="4"/>
      <c r="AC2000" s="3"/>
      <c r="AD2000" s="29"/>
    </row>
    <row r="2001" spans="1:30" ht="24.95" customHeight="1" x14ac:dyDescent="0.2">
      <c r="A2001" s="23" t="str">
        <f t="shared" si="117"/>
        <v>||||||</v>
      </c>
      <c r="B2001" s="23" t="str">
        <f t="shared" si="118"/>
        <v>||||</v>
      </c>
      <c r="C2001" s="28" t="str">
        <f t="shared" si="119"/>
        <v>|</v>
      </c>
      <c r="D2001" s="10"/>
      <c r="E2001" s="10"/>
      <c r="F2001" s="36"/>
      <c r="G2001" s="10"/>
      <c r="H2001" s="10"/>
      <c r="I2001" s="36"/>
      <c r="J2001" s="10"/>
      <c r="K2001" s="10"/>
      <c r="L2001" s="10"/>
      <c r="M2001" s="11"/>
      <c r="N2001" s="10"/>
      <c r="O2001" s="11"/>
      <c r="P2001" s="9"/>
      <c r="Q2001" s="10"/>
      <c r="R2001" s="3"/>
      <c r="S2001" s="3"/>
      <c r="T2001" s="3"/>
      <c r="U2001" s="33"/>
      <c r="V2001" s="9"/>
      <c r="W2001" s="13"/>
      <c r="X2001" s="10"/>
      <c r="Y2001" s="4"/>
      <c r="Z2001" s="4"/>
      <c r="AA2001" s="4"/>
      <c r="AB2001" s="4"/>
      <c r="AC2001" s="3"/>
      <c r="AD2001" s="29"/>
    </row>
    <row r="2002" spans="1:30" ht="24.95" customHeight="1" x14ac:dyDescent="0.2">
      <c r="A2002" s="23" t="str">
        <f t="shared" si="117"/>
        <v>||||||</v>
      </c>
      <c r="B2002" s="23" t="str">
        <f t="shared" si="118"/>
        <v>||||</v>
      </c>
      <c r="C2002" s="28" t="str">
        <f t="shared" si="119"/>
        <v>|</v>
      </c>
      <c r="D2002" s="10"/>
      <c r="E2002" s="10"/>
      <c r="F2002" s="36"/>
      <c r="G2002" s="10"/>
      <c r="H2002" s="10"/>
      <c r="I2002" s="36"/>
      <c r="J2002" s="10"/>
      <c r="K2002" s="10"/>
      <c r="L2002" s="10"/>
      <c r="M2002" s="11"/>
      <c r="N2002" s="10"/>
      <c r="O2002" s="11"/>
      <c r="P2002" s="9"/>
      <c r="Q2002" s="10"/>
      <c r="R2002" s="3"/>
      <c r="S2002" s="3"/>
      <c r="T2002" s="3"/>
      <c r="U2002" s="33"/>
      <c r="V2002" s="9"/>
      <c r="W2002" s="13"/>
      <c r="X2002" s="10"/>
      <c r="Y2002" s="4"/>
      <c r="Z2002" s="4"/>
      <c r="AA2002" s="4"/>
      <c r="AB2002" s="4"/>
      <c r="AC2002" s="3"/>
      <c r="AD2002" s="29"/>
    </row>
    <row r="2003" spans="1:30" ht="24.95" customHeight="1" x14ac:dyDescent="0.2">
      <c r="A2003" s="23" t="str">
        <f t="shared" si="117"/>
        <v>||||||</v>
      </c>
      <c r="B2003" s="23" t="str">
        <f t="shared" si="118"/>
        <v>||||</v>
      </c>
      <c r="C2003" s="28" t="str">
        <f t="shared" si="119"/>
        <v>|</v>
      </c>
      <c r="D2003" s="10"/>
      <c r="E2003" s="10"/>
      <c r="F2003" s="36"/>
      <c r="G2003" s="10"/>
      <c r="H2003" s="10"/>
      <c r="I2003" s="36"/>
      <c r="J2003" s="10"/>
      <c r="K2003" s="10"/>
      <c r="L2003" s="10"/>
      <c r="M2003" s="11"/>
      <c r="N2003" s="10"/>
      <c r="O2003" s="11"/>
      <c r="P2003" s="9"/>
      <c r="Q2003" s="10"/>
      <c r="R2003" s="3"/>
      <c r="S2003" s="3"/>
      <c r="T2003" s="3"/>
      <c r="U2003" s="33"/>
      <c r="V2003" s="9"/>
      <c r="W2003" s="13"/>
      <c r="X2003" s="10"/>
      <c r="Y2003" s="4"/>
      <c r="Z2003" s="4"/>
      <c r="AA2003" s="4"/>
      <c r="AB2003" s="4"/>
      <c r="AC2003" s="3"/>
      <c r="AD2003" s="29"/>
    </row>
    <row r="2004" spans="1:30" ht="24.95" customHeight="1" x14ac:dyDescent="0.2">
      <c r="A2004" s="23" t="str">
        <f t="shared" si="117"/>
        <v>||||||</v>
      </c>
      <c r="B2004" s="23" t="str">
        <f t="shared" si="118"/>
        <v>||||</v>
      </c>
      <c r="C2004" s="28" t="str">
        <f t="shared" si="119"/>
        <v>|</v>
      </c>
      <c r="D2004" s="10"/>
      <c r="E2004" s="10"/>
      <c r="F2004" s="36"/>
      <c r="G2004" s="10"/>
      <c r="H2004" s="10"/>
      <c r="I2004" s="36"/>
      <c r="J2004" s="10"/>
      <c r="K2004" s="10"/>
      <c r="L2004" s="10"/>
      <c r="M2004" s="11"/>
      <c r="N2004" s="10"/>
      <c r="O2004" s="11"/>
      <c r="P2004" s="9"/>
      <c r="Q2004" s="10"/>
      <c r="R2004" s="3"/>
      <c r="S2004" s="3"/>
      <c r="T2004" s="3"/>
      <c r="U2004" s="33"/>
      <c r="V2004" s="9"/>
      <c r="W2004" s="13"/>
      <c r="X2004" s="10"/>
      <c r="Y2004" s="4"/>
      <c r="Z2004" s="4"/>
      <c r="AA2004" s="4"/>
      <c r="AB2004" s="4"/>
      <c r="AC2004" s="3"/>
      <c r="AD2004" s="29"/>
    </row>
    <row r="2005" spans="1:30" ht="24.95" customHeight="1" x14ac:dyDescent="0.2">
      <c r="A2005" s="23" t="str">
        <f t="shared" si="117"/>
        <v>||||||</v>
      </c>
      <c r="B2005" s="23" t="str">
        <f t="shared" si="118"/>
        <v>||||</v>
      </c>
      <c r="C2005" s="28" t="str">
        <f t="shared" si="119"/>
        <v>|</v>
      </c>
      <c r="D2005" s="10"/>
      <c r="E2005" s="10"/>
      <c r="F2005" s="36"/>
      <c r="G2005" s="10"/>
      <c r="H2005" s="10"/>
      <c r="I2005" s="36"/>
      <c r="J2005" s="10"/>
      <c r="K2005" s="10"/>
      <c r="L2005" s="10"/>
      <c r="M2005" s="11"/>
      <c r="N2005" s="10"/>
      <c r="O2005" s="11"/>
      <c r="P2005" s="9"/>
      <c r="Q2005" s="10"/>
      <c r="R2005" s="3"/>
      <c r="S2005" s="3"/>
      <c r="T2005" s="3"/>
      <c r="U2005" s="33"/>
      <c r="V2005" s="9"/>
      <c r="W2005" s="13"/>
      <c r="X2005" s="10"/>
      <c r="Y2005" s="4"/>
      <c r="Z2005" s="4"/>
      <c r="AA2005" s="4"/>
      <c r="AB2005" s="4"/>
      <c r="AC2005" s="3"/>
      <c r="AD2005" s="29"/>
    </row>
    <row r="2006" spans="1:30" ht="24.95" customHeight="1" x14ac:dyDescent="0.2">
      <c r="A2006" s="23" t="str">
        <f t="shared" si="117"/>
        <v>||||||</v>
      </c>
      <c r="B2006" s="23" t="str">
        <f t="shared" si="118"/>
        <v>||||</v>
      </c>
      <c r="C2006" s="28" t="str">
        <f t="shared" si="119"/>
        <v>|</v>
      </c>
      <c r="D2006" s="10"/>
      <c r="E2006" s="10"/>
      <c r="F2006" s="36"/>
      <c r="G2006" s="10"/>
      <c r="H2006" s="10"/>
      <c r="I2006" s="36"/>
      <c r="J2006" s="10"/>
      <c r="K2006" s="10"/>
      <c r="L2006" s="10"/>
      <c r="M2006" s="11"/>
      <c r="N2006" s="10"/>
      <c r="O2006" s="11"/>
      <c r="P2006" s="9"/>
      <c r="Q2006" s="10"/>
      <c r="R2006" s="3"/>
      <c r="S2006" s="3"/>
      <c r="T2006" s="3"/>
      <c r="U2006" s="33"/>
      <c r="V2006" s="9"/>
      <c r="W2006" s="13"/>
      <c r="X2006" s="10"/>
      <c r="Y2006" s="4"/>
      <c r="Z2006" s="4"/>
      <c r="AA2006" s="4"/>
      <c r="AB2006" s="4"/>
      <c r="AC2006" s="3"/>
      <c r="AD2006" s="29"/>
    </row>
    <row r="2007" spans="1:30" ht="24.95" customHeight="1" x14ac:dyDescent="0.2">
      <c r="A2007" s="23" t="str">
        <f t="shared" si="117"/>
        <v>||||||</v>
      </c>
      <c r="B2007" s="23" t="str">
        <f t="shared" si="118"/>
        <v>||||</v>
      </c>
      <c r="C2007" s="28" t="str">
        <f t="shared" si="119"/>
        <v>|</v>
      </c>
      <c r="D2007" s="10"/>
      <c r="E2007" s="10"/>
      <c r="F2007" s="36"/>
      <c r="G2007" s="10"/>
      <c r="H2007" s="10"/>
      <c r="I2007" s="36"/>
      <c r="J2007" s="10"/>
      <c r="K2007" s="10"/>
      <c r="L2007" s="10"/>
      <c r="M2007" s="11"/>
      <c r="N2007" s="10"/>
      <c r="O2007" s="11"/>
      <c r="P2007" s="9"/>
      <c r="Q2007" s="10"/>
      <c r="R2007" s="3"/>
      <c r="S2007" s="3"/>
      <c r="T2007" s="3"/>
      <c r="U2007" s="33"/>
      <c r="V2007" s="9"/>
      <c r="W2007" s="13"/>
      <c r="X2007" s="10"/>
      <c r="Y2007" s="4"/>
      <c r="Z2007" s="4"/>
      <c r="AA2007" s="4"/>
      <c r="AB2007" s="4"/>
      <c r="AC2007" s="3"/>
      <c r="AD2007" s="29"/>
    </row>
    <row r="2008" spans="1:30" ht="24.95" customHeight="1" x14ac:dyDescent="0.2">
      <c r="A2008" s="23" t="str">
        <f t="shared" si="117"/>
        <v>||||||</v>
      </c>
      <c r="B2008" s="23" t="str">
        <f t="shared" si="118"/>
        <v>||||</v>
      </c>
      <c r="C2008" s="28" t="str">
        <f t="shared" si="119"/>
        <v>|</v>
      </c>
      <c r="D2008" s="10"/>
      <c r="E2008" s="10"/>
      <c r="F2008" s="36"/>
      <c r="G2008" s="10"/>
      <c r="H2008" s="10"/>
      <c r="I2008" s="36"/>
      <c r="J2008" s="10"/>
      <c r="K2008" s="10"/>
      <c r="L2008" s="10"/>
      <c r="M2008" s="11"/>
      <c r="N2008" s="10"/>
      <c r="O2008" s="11"/>
      <c r="P2008" s="9"/>
      <c r="Q2008" s="10"/>
      <c r="R2008" s="3"/>
      <c r="S2008" s="3"/>
      <c r="T2008" s="3"/>
      <c r="U2008" s="33"/>
      <c r="V2008" s="9"/>
      <c r="W2008" s="13"/>
      <c r="X2008" s="10"/>
      <c r="Y2008" s="4"/>
      <c r="Z2008" s="4"/>
      <c r="AA2008" s="4"/>
      <c r="AB2008" s="4"/>
      <c r="AC2008" s="3"/>
      <c r="AD2008" s="29"/>
    </row>
    <row r="2009" spans="1:30" ht="24.95" customHeight="1" x14ac:dyDescent="0.2">
      <c r="A2009" s="23" t="str">
        <f t="shared" si="117"/>
        <v>||||||</v>
      </c>
      <c r="B2009" s="23" t="str">
        <f t="shared" si="118"/>
        <v>||||</v>
      </c>
      <c r="C2009" s="28" t="str">
        <f t="shared" si="119"/>
        <v>|</v>
      </c>
      <c r="D2009" s="10"/>
      <c r="E2009" s="10"/>
      <c r="F2009" s="36"/>
      <c r="G2009" s="10"/>
      <c r="H2009" s="10"/>
      <c r="I2009" s="36"/>
      <c r="J2009" s="10"/>
      <c r="K2009" s="10"/>
      <c r="L2009" s="10"/>
      <c r="M2009" s="11"/>
      <c r="N2009" s="10"/>
      <c r="O2009" s="11"/>
      <c r="P2009" s="9"/>
      <c r="Q2009" s="10"/>
      <c r="R2009" s="3"/>
      <c r="S2009" s="3"/>
      <c r="T2009" s="3"/>
      <c r="U2009" s="33"/>
      <c r="V2009" s="9"/>
      <c r="W2009" s="13"/>
      <c r="X2009" s="10"/>
      <c r="Y2009" s="4"/>
      <c r="Z2009" s="4"/>
      <c r="AA2009" s="4"/>
      <c r="AB2009" s="4"/>
      <c r="AC2009" s="3"/>
      <c r="AD2009" s="29"/>
    </row>
    <row r="2010" spans="1:30" ht="24.95" customHeight="1" x14ac:dyDescent="0.2">
      <c r="A2010" s="23" t="str">
        <f t="shared" si="117"/>
        <v>||||||</v>
      </c>
      <c r="B2010" s="23" t="str">
        <f t="shared" si="118"/>
        <v>||||</v>
      </c>
      <c r="C2010" s="28" t="str">
        <f t="shared" si="119"/>
        <v>|</v>
      </c>
      <c r="D2010" s="10"/>
      <c r="E2010" s="10"/>
      <c r="F2010" s="36"/>
      <c r="G2010" s="10"/>
      <c r="H2010" s="10"/>
      <c r="I2010" s="36"/>
      <c r="J2010" s="10"/>
      <c r="K2010" s="10"/>
      <c r="L2010" s="10"/>
      <c r="M2010" s="11"/>
      <c r="N2010" s="10"/>
      <c r="O2010" s="11"/>
      <c r="P2010" s="9"/>
      <c r="Q2010" s="10"/>
      <c r="R2010" s="3"/>
      <c r="S2010" s="3"/>
      <c r="T2010" s="3"/>
      <c r="U2010" s="33"/>
      <c r="V2010" s="9"/>
      <c r="W2010" s="13"/>
      <c r="X2010" s="10"/>
      <c r="Y2010" s="4"/>
      <c r="Z2010" s="4"/>
      <c r="AA2010" s="4"/>
      <c r="AB2010" s="4"/>
      <c r="AC2010" s="3"/>
      <c r="AD2010" s="29"/>
    </row>
    <row r="2011" spans="1:30" ht="24.95" customHeight="1" x14ac:dyDescent="0.2">
      <c r="A2011" s="23" t="str">
        <f t="shared" si="117"/>
        <v>||||||</v>
      </c>
      <c r="B2011" s="23" t="str">
        <f t="shared" si="118"/>
        <v>||||</v>
      </c>
      <c r="C2011" s="28" t="str">
        <f t="shared" si="119"/>
        <v>|</v>
      </c>
      <c r="D2011" s="10"/>
      <c r="E2011" s="10"/>
      <c r="F2011" s="36"/>
      <c r="G2011" s="10"/>
      <c r="H2011" s="10"/>
      <c r="I2011" s="36"/>
      <c r="J2011" s="10"/>
      <c r="K2011" s="10"/>
      <c r="L2011" s="10"/>
      <c r="M2011" s="11"/>
      <c r="N2011" s="10"/>
      <c r="O2011" s="11"/>
      <c r="P2011" s="9"/>
      <c r="Q2011" s="10"/>
      <c r="R2011" s="3"/>
      <c r="S2011" s="3"/>
      <c r="T2011" s="3"/>
      <c r="U2011" s="33"/>
      <c r="V2011" s="9"/>
      <c r="W2011" s="13"/>
      <c r="X2011" s="10"/>
      <c r="Y2011" s="4"/>
      <c r="Z2011" s="4"/>
      <c r="AA2011" s="4"/>
      <c r="AB2011" s="4"/>
      <c r="AC2011" s="3"/>
      <c r="AD2011" s="29"/>
    </row>
    <row r="2012" spans="1:30" ht="24.95" customHeight="1" x14ac:dyDescent="0.2">
      <c r="A2012" s="23" t="str">
        <f t="shared" si="117"/>
        <v>||||||</v>
      </c>
      <c r="B2012" s="23" t="str">
        <f t="shared" si="118"/>
        <v>||||</v>
      </c>
      <c r="C2012" s="28" t="str">
        <f t="shared" si="119"/>
        <v>|</v>
      </c>
      <c r="D2012" s="10"/>
      <c r="E2012" s="10"/>
      <c r="F2012" s="36"/>
      <c r="G2012" s="10"/>
      <c r="H2012" s="10"/>
      <c r="I2012" s="36"/>
      <c r="J2012" s="10"/>
      <c r="K2012" s="10"/>
      <c r="L2012" s="10"/>
      <c r="M2012" s="11"/>
      <c r="N2012" s="10"/>
      <c r="O2012" s="11"/>
      <c r="P2012" s="9"/>
      <c r="Q2012" s="10"/>
      <c r="R2012" s="3"/>
      <c r="S2012" s="3"/>
      <c r="T2012" s="3"/>
      <c r="U2012" s="33"/>
      <c r="V2012" s="9"/>
      <c r="W2012" s="13"/>
      <c r="X2012" s="10"/>
      <c r="Y2012" s="4"/>
      <c r="Z2012" s="4"/>
      <c r="AA2012" s="4"/>
      <c r="AB2012" s="4"/>
      <c r="AC2012" s="3"/>
      <c r="AD2012" s="29"/>
    </row>
    <row r="2013" spans="1:30" ht="24.95" customHeight="1" x14ac:dyDescent="0.2">
      <c r="A2013" s="23" t="str">
        <f t="shared" si="117"/>
        <v>||||||</v>
      </c>
      <c r="B2013" s="23" t="str">
        <f t="shared" si="118"/>
        <v>||||</v>
      </c>
      <c r="C2013" s="28" t="str">
        <f t="shared" si="119"/>
        <v>|</v>
      </c>
      <c r="D2013" s="10"/>
      <c r="E2013" s="10"/>
      <c r="F2013" s="36"/>
      <c r="G2013" s="10"/>
      <c r="H2013" s="10"/>
      <c r="I2013" s="36"/>
      <c r="J2013" s="10"/>
      <c r="K2013" s="10"/>
      <c r="L2013" s="10"/>
      <c r="M2013" s="11"/>
      <c r="N2013" s="10"/>
      <c r="O2013" s="11"/>
      <c r="P2013" s="9"/>
      <c r="Q2013" s="10"/>
      <c r="R2013" s="3"/>
      <c r="S2013" s="3"/>
      <c r="T2013" s="3"/>
      <c r="U2013" s="33"/>
      <c r="V2013" s="9"/>
      <c r="W2013" s="13"/>
      <c r="X2013" s="10"/>
      <c r="Y2013" s="4"/>
      <c r="Z2013" s="4"/>
      <c r="AA2013" s="4"/>
      <c r="AB2013" s="4"/>
      <c r="AC2013" s="3"/>
      <c r="AD2013" s="29"/>
    </row>
    <row r="2014" spans="1:30" ht="24.95" customHeight="1" x14ac:dyDescent="0.2">
      <c r="A2014" s="23" t="str">
        <f t="shared" si="117"/>
        <v>||||||</v>
      </c>
      <c r="B2014" s="23" t="str">
        <f t="shared" si="118"/>
        <v>||||</v>
      </c>
      <c r="C2014" s="28" t="str">
        <f t="shared" si="119"/>
        <v>|</v>
      </c>
      <c r="D2014" s="10"/>
      <c r="E2014" s="10"/>
      <c r="F2014" s="36"/>
      <c r="G2014" s="10"/>
      <c r="H2014" s="10"/>
      <c r="I2014" s="36"/>
      <c r="J2014" s="10"/>
      <c r="K2014" s="10"/>
      <c r="L2014" s="10"/>
      <c r="M2014" s="11"/>
      <c r="N2014" s="10"/>
      <c r="O2014" s="11"/>
      <c r="P2014" s="9"/>
      <c r="Q2014" s="10"/>
      <c r="R2014" s="3"/>
      <c r="S2014" s="3"/>
      <c r="T2014" s="3"/>
      <c r="U2014" s="33"/>
      <c r="V2014" s="9"/>
      <c r="W2014" s="13"/>
      <c r="X2014" s="10"/>
      <c r="Y2014" s="4"/>
      <c r="Z2014" s="4"/>
      <c r="AA2014" s="4"/>
      <c r="AB2014" s="4"/>
      <c r="AC2014" s="3"/>
      <c r="AD2014" s="29"/>
    </row>
    <row r="2015" spans="1:30" ht="24.95" customHeight="1" x14ac:dyDescent="0.2">
      <c r="A2015" s="23" t="str">
        <f t="shared" si="117"/>
        <v>||||||</v>
      </c>
      <c r="B2015" s="23" t="str">
        <f t="shared" si="118"/>
        <v>||||</v>
      </c>
      <c r="C2015" s="28" t="str">
        <f t="shared" si="119"/>
        <v>|</v>
      </c>
      <c r="D2015" s="10"/>
      <c r="E2015" s="10"/>
      <c r="F2015" s="36"/>
      <c r="G2015" s="10"/>
      <c r="H2015" s="10"/>
      <c r="I2015" s="36"/>
      <c r="J2015" s="10"/>
      <c r="K2015" s="10"/>
      <c r="L2015" s="10"/>
      <c r="M2015" s="11"/>
      <c r="N2015" s="10"/>
      <c r="O2015" s="11"/>
      <c r="P2015" s="9"/>
      <c r="Q2015" s="10"/>
      <c r="R2015" s="3"/>
      <c r="S2015" s="3"/>
      <c r="T2015" s="3"/>
      <c r="U2015" s="33"/>
      <c r="V2015" s="9"/>
      <c r="W2015" s="13"/>
      <c r="X2015" s="10"/>
      <c r="Y2015" s="4"/>
      <c r="Z2015" s="4"/>
      <c r="AA2015" s="4"/>
      <c r="AB2015" s="4"/>
      <c r="AC2015" s="3"/>
      <c r="AD2015" s="29"/>
    </row>
    <row r="2016" spans="1:30" ht="24.95" customHeight="1" x14ac:dyDescent="0.2">
      <c r="A2016" s="23" t="str">
        <f t="shared" si="117"/>
        <v>||||||</v>
      </c>
      <c r="B2016" s="23" t="str">
        <f t="shared" si="118"/>
        <v>||||</v>
      </c>
      <c r="C2016" s="28" t="str">
        <f t="shared" si="119"/>
        <v>|</v>
      </c>
      <c r="D2016" s="10"/>
      <c r="E2016" s="10"/>
      <c r="F2016" s="36"/>
      <c r="G2016" s="10"/>
      <c r="H2016" s="10"/>
      <c r="I2016" s="36"/>
      <c r="J2016" s="10"/>
      <c r="K2016" s="10"/>
      <c r="L2016" s="10"/>
      <c r="M2016" s="11"/>
      <c r="N2016" s="10"/>
      <c r="O2016" s="11"/>
      <c r="P2016" s="9"/>
      <c r="Q2016" s="10"/>
      <c r="R2016" s="3"/>
      <c r="S2016" s="3"/>
      <c r="T2016" s="3"/>
      <c r="U2016" s="33"/>
      <c r="V2016" s="9"/>
      <c r="W2016" s="13"/>
      <c r="X2016" s="10"/>
      <c r="Y2016" s="4"/>
      <c r="Z2016" s="4"/>
      <c r="AA2016" s="4"/>
      <c r="AB2016" s="4"/>
      <c r="AC2016" s="3"/>
      <c r="AD2016" s="29"/>
    </row>
    <row r="2017" spans="1:30" ht="24.95" customHeight="1" x14ac:dyDescent="0.2">
      <c r="A2017" s="23" t="str">
        <f t="shared" si="117"/>
        <v>||||||</v>
      </c>
      <c r="B2017" s="23" t="str">
        <f t="shared" si="118"/>
        <v>||||</v>
      </c>
      <c r="C2017" s="28" t="str">
        <f t="shared" si="119"/>
        <v>|</v>
      </c>
      <c r="D2017" s="10"/>
      <c r="E2017" s="10"/>
      <c r="F2017" s="36"/>
      <c r="G2017" s="10"/>
      <c r="H2017" s="10"/>
      <c r="I2017" s="36"/>
      <c r="J2017" s="10"/>
      <c r="K2017" s="10"/>
      <c r="L2017" s="10"/>
      <c r="M2017" s="11"/>
      <c r="N2017" s="10"/>
      <c r="O2017" s="11"/>
      <c r="P2017" s="9"/>
      <c r="Q2017" s="10"/>
      <c r="R2017" s="3"/>
      <c r="S2017" s="3"/>
      <c r="T2017" s="3"/>
      <c r="U2017" s="33"/>
      <c r="V2017" s="9"/>
      <c r="W2017" s="13"/>
      <c r="X2017" s="10"/>
      <c r="Y2017" s="4"/>
      <c r="Z2017" s="4"/>
      <c r="AA2017" s="4"/>
      <c r="AB2017" s="4"/>
      <c r="AC2017" s="3"/>
      <c r="AD2017" s="29"/>
    </row>
    <row r="2018" spans="1:30" ht="24.95" customHeight="1" x14ac:dyDescent="0.2">
      <c r="A2018" s="23" t="str">
        <f t="shared" si="117"/>
        <v>||||||</v>
      </c>
      <c r="B2018" s="23" t="str">
        <f t="shared" si="118"/>
        <v>||||</v>
      </c>
      <c r="C2018" s="28" t="str">
        <f t="shared" si="119"/>
        <v>|</v>
      </c>
      <c r="D2018" s="10"/>
      <c r="E2018" s="10"/>
      <c r="F2018" s="36"/>
      <c r="G2018" s="10"/>
      <c r="H2018" s="10"/>
      <c r="I2018" s="36"/>
      <c r="J2018" s="10"/>
      <c r="K2018" s="10"/>
      <c r="L2018" s="10"/>
      <c r="M2018" s="11"/>
      <c r="N2018" s="10"/>
      <c r="O2018" s="11"/>
      <c r="P2018" s="9"/>
      <c r="Q2018" s="10"/>
      <c r="R2018" s="3"/>
      <c r="S2018" s="3"/>
      <c r="T2018" s="3"/>
      <c r="U2018" s="33"/>
      <c r="V2018" s="9"/>
      <c r="W2018" s="13"/>
      <c r="X2018" s="10"/>
      <c r="Y2018" s="4"/>
      <c r="Z2018" s="4"/>
      <c r="AA2018" s="4"/>
      <c r="AB2018" s="4"/>
      <c r="AC2018" s="3"/>
      <c r="AD2018" s="29"/>
    </row>
    <row r="2019" spans="1:30" ht="24.95" customHeight="1" x14ac:dyDescent="0.2">
      <c r="A2019" s="23" t="str">
        <f t="shared" si="117"/>
        <v>||||||</v>
      </c>
      <c r="B2019" s="23" t="str">
        <f t="shared" si="118"/>
        <v>||||</v>
      </c>
      <c r="C2019" s="28" t="str">
        <f t="shared" si="119"/>
        <v>|</v>
      </c>
      <c r="D2019" s="10"/>
      <c r="E2019" s="10"/>
      <c r="F2019" s="36"/>
      <c r="G2019" s="10"/>
      <c r="H2019" s="10"/>
      <c r="I2019" s="36"/>
      <c r="J2019" s="10"/>
      <c r="K2019" s="10"/>
      <c r="L2019" s="10"/>
      <c r="M2019" s="11"/>
      <c r="N2019" s="10"/>
      <c r="O2019" s="11"/>
      <c r="P2019" s="9"/>
      <c r="Q2019" s="10"/>
      <c r="R2019" s="3"/>
      <c r="S2019" s="3"/>
      <c r="T2019" s="3"/>
      <c r="U2019" s="33"/>
      <c r="V2019" s="9"/>
      <c r="W2019" s="13"/>
      <c r="X2019" s="10"/>
      <c r="Y2019" s="4"/>
      <c r="Z2019" s="4"/>
      <c r="AA2019" s="4"/>
      <c r="AB2019" s="4"/>
      <c r="AC2019" s="3"/>
      <c r="AD2019" s="29"/>
    </row>
    <row r="2020" spans="1:30" ht="24.95" customHeight="1" x14ac:dyDescent="0.2">
      <c r="A2020" s="23" t="str">
        <f t="shared" si="117"/>
        <v>||||||</v>
      </c>
      <c r="B2020" s="23" t="str">
        <f t="shared" si="118"/>
        <v>||||</v>
      </c>
      <c r="C2020" s="28" t="str">
        <f t="shared" si="119"/>
        <v>|</v>
      </c>
      <c r="D2020" s="10"/>
      <c r="E2020" s="10"/>
      <c r="F2020" s="36"/>
      <c r="G2020" s="10"/>
      <c r="H2020" s="10"/>
      <c r="I2020" s="36"/>
      <c r="J2020" s="10"/>
      <c r="K2020" s="10"/>
      <c r="L2020" s="10"/>
      <c r="M2020" s="11"/>
      <c r="N2020" s="10"/>
      <c r="O2020" s="11"/>
      <c r="P2020" s="9"/>
      <c r="Q2020" s="10"/>
      <c r="R2020" s="3"/>
      <c r="S2020" s="3"/>
      <c r="T2020" s="3"/>
      <c r="U2020" s="33"/>
      <c r="V2020" s="9"/>
      <c r="W2020" s="13"/>
      <c r="X2020" s="10"/>
      <c r="Y2020" s="4"/>
      <c r="Z2020" s="4"/>
      <c r="AA2020" s="4"/>
      <c r="AB2020" s="4"/>
      <c r="AC2020" s="3"/>
      <c r="AD2020" s="29"/>
    </row>
    <row r="2021" spans="1:30" ht="24.95" customHeight="1" x14ac:dyDescent="0.2">
      <c r="A2021" s="23" t="str">
        <f t="shared" si="117"/>
        <v>||||||</v>
      </c>
      <c r="B2021" s="23" t="str">
        <f t="shared" si="118"/>
        <v>||||</v>
      </c>
      <c r="C2021" s="28" t="str">
        <f t="shared" si="119"/>
        <v>|</v>
      </c>
      <c r="D2021" s="10"/>
      <c r="E2021" s="10"/>
      <c r="F2021" s="36"/>
      <c r="G2021" s="10"/>
      <c r="H2021" s="10"/>
      <c r="I2021" s="36"/>
      <c r="J2021" s="10"/>
      <c r="K2021" s="10"/>
      <c r="L2021" s="10"/>
      <c r="M2021" s="11"/>
      <c r="N2021" s="10"/>
      <c r="O2021" s="11"/>
      <c r="P2021" s="9"/>
      <c r="Q2021" s="10"/>
      <c r="R2021" s="3"/>
      <c r="S2021" s="3"/>
      <c r="T2021" s="3"/>
      <c r="U2021" s="33"/>
      <c r="V2021" s="9"/>
      <c r="W2021" s="13"/>
      <c r="X2021" s="10"/>
      <c r="Y2021" s="4"/>
      <c r="Z2021" s="4"/>
      <c r="AA2021" s="4"/>
      <c r="AB2021" s="4"/>
      <c r="AC2021" s="3"/>
      <c r="AD2021" s="29"/>
    </row>
    <row r="2022" spans="1:30" ht="24.95" customHeight="1" x14ac:dyDescent="0.2">
      <c r="A2022" s="23" t="str">
        <f t="shared" si="117"/>
        <v>||||||</v>
      </c>
      <c r="B2022" s="23" t="str">
        <f t="shared" si="118"/>
        <v>||||</v>
      </c>
      <c r="C2022" s="28" t="str">
        <f t="shared" si="119"/>
        <v>|</v>
      </c>
      <c r="D2022" s="10"/>
      <c r="E2022" s="10"/>
      <c r="F2022" s="36"/>
      <c r="G2022" s="10"/>
      <c r="H2022" s="10"/>
      <c r="I2022" s="36"/>
      <c r="J2022" s="10"/>
      <c r="K2022" s="10"/>
      <c r="L2022" s="10"/>
      <c r="M2022" s="11"/>
      <c r="N2022" s="10"/>
      <c r="O2022" s="11"/>
      <c r="P2022" s="9"/>
      <c r="Q2022" s="10"/>
      <c r="R2022" s="3"/>
      <c r="S2022" s="3"/>
      <c r="T2022" s="3"/>
      <c r="U2022" s="33"/>
      <c r="V2022" s="9"/>
      <c r="W2022" s="13"/>
      <c r="X2022" s="10"/>
      <c r="Y2022" s="4"/>
      <c r="Z2022" s="4"/>
      <c r="AA2022" s="4"/>
      <c r="AB2022" s="4"/>
      <c r="AC2022" s="3"/>
      <c r="AD2022" s="29"/>
    </row>
    <row r="2023" spans="1:30" ht="24.95" customHeight="1" x14ac:dyDescent="0.2">
      <c r="A2023" s="23" t="str">
        <f t="shared" si="117"/>
        <v>||||||</v>
      </c>
      <c r="B2023" s="23" t="str">
        <f t="shared" si="118"/>
        <v>||||</v>
      </c>
      <c r="C2023" s="28" t="str">
        <f t="shared" si="119"/>
        <v>|</v>
      </c>
      <c r="D2023" s="10"/>
      <c r="E2023" s="10"/>
      <c r="F2023" s="36"/>
      <c r="G2023" s="10"/>
      <c r="H2023" s="10"/>
      <c r="I2023" s="36"/>
      <c r="J2023" s="10"/>
      <c r="K2023" s="10"/>
      <c r="L2023" s="10"/>
      <c r="M2023" s="11"/>
      <c r="N2023" s="10"/>
      <c r="O2023" s="11"/>
      <c r="P2023" s="9"/>
      <c r="Q2023" s="10"/>
      <c r="R2023" s="3"/>
      <c r="S2023" s="3"/>
      <c r="T2023" s="3"/>
      <c r="U2023" s="33"/>
      <c r="V2023" s="9"/>
      <c r="W2023" s="13"/>
      <c r="X2023" s="10"/>
      <c r="Y2023" s="4"/>
      <c r="Z2023" s="4"/>
      <c r="AA2023" s="4"/>
      <c r="AB2023" s="4"/>
      <c r="AC2023" s="3"/>
      <c r="AD2023" s="29"/>
    </row>
    <row r="2024" spans="1:30" ht="24.95" customHeight="1" x14ac:dyDescent="0.2">
      <c r="A2024" s="23" t="str">
        <f t="shared" si="117"/>
        <v>||||||</v>
      </c>
      <c r="B2024" s="23" t="str">
        <f t="shared" si="118"/>
        <v>||||</v>
      </c>
      <c r="C2024" s="28" t="str">
        <f t="shared" si="119"/>
        <v>|</v>
      </c>
      <c r="D2024" s="10"/>
      <c r="E2024" s="10"/>
      <c r="F2024" s="36"/>
      <c r="G2024" s="10"/>
      <c r="H2024" s="10"/>
      <c r="I2024" s="36"/>
      <c r="J2024" s="10"/>
      <c r="K2024" s="10"/>
      <c r="L2024" s="10"/>
      <c r="M2024" s="11"/>
      <c r="N2024" s="10"/>
      <c r="O2024" s="11"/>
      <c r="P2024" s="9"/>
      <c r="Q2024" s="10"/>
      <c r="R2024" s="3"/>
      <c r="S2024" s="3"/>
      <c r="T2024" s="3"/>
      <c r="U2024" s="33"/>
      <c r="V2024" s="9"/>
      <c r="W2024" s="13"/>
      <c r="X2024" s="10"/>
      <c r="Y2024" s="4"/>
      <c r="Z2024" s="4"/>
      <c r="AA2024" s="4"/>
      <c r="AB2024" s="4"/>
      <c r="AC2024" s="3"/>
      <c r="AD2024" s="29"/>
    </row>
    <row r="2025" spans="1:30" ht="24.95" customHeight="1" x14ac:dyDescent="0.2">
      <c r="A2025" s="23" t="str">
        <f t="shared" si="117"/>
        <v>||||||</v>
      </c>
      <c r="B2025" s="23" t="str">
        <f t="shared" si="118"/>
        <v>||||</v>
      </c>
      <c r="C2025" s="28" t="str">
        <f t="shared" si="119"/>
        <v>|</v>
      </c>
      <c r="D2025" s="10"/>
      <c r="E2025" s="10"/>
      <c r="F2025" s="36"/>
      <c r="G2025" s="10"/>
      <c r="H2025" s="10"/>
      <c r="I2025" s="36"/>
      <c r="J2025" s="10"/>
      <c r="K2025" s="10"/>
      <c r="L2025" s="10"/>
      <c r="M2025" s="11"/>
      <c r="N2025" s="10"/>
      <c r="O2025" s="11"/>
      <c r="P2025" s="9"/>
      <c r="Q2025" s="10"/>
      <c r="R2025" s="3"/>
      <c r="S2025" s="3"/>
      <c r="T2025" s="3"/>
      <c r="U2025" s="33"/>
      <c r="V2025" s="9"/>
      <c r="W2025" s="13"/>
      <c r="X2025" s="10"/>
      <c r="Y2025" s="4"/>
      <c r="Z2025" s="4"/>
      <c r="AA2025" s="4"/>
      <c r="AB2025" s="4"/>
      <c r="AC2025" s="3"/>
      <c r="AD2025" s="29"/>
    </row>
    <row r="2026" spans="1:30" ht="24.95" customHeight="1" x14ac:dyDescent="0.2">
      <c r="A2026" s="23" t="str">
        <f t="shared" si="117"/>
        <v>||||||</v>
      </c>
      <c r="B2026" s="23" t="str">
        <f t="shared" si="118"/>
        <v>||||</v>
      </c>
      <c r="C2026" s="28" t="str">
        <f t="shared" si="119"/>
        <v>|</v>
      </c>
      <c r="D2026" s="10"/>
      <c r="E2026" s="10"/>
      <c r="F2026" s="36"/>
      <c r="G2026" s="10"/>
      <c r="H2026" s="10"/>
      <c r="I2026" s="36"/>
      <c r="J2026" s="10"/>
      <c r="K2026" s="10"/>
      <c r="L2026" s="10"/>
      <c r="M2026" s="11"/>
      <c r="N2026" s="10"/>
      <c r="O2026" s="11"/>
      <c r="P2026" s="9"/>
      <c r="Q2026" s="10"/>
      <c r="R2026" s="3"/>
      <c r="S2026" s="3"/>
      <c r="T2026" s="3"/>
      <c r="U2026" s="33"/>
      <c r="V2026" s="9"/>
      <c r="W2026" s="13"/>
      <c r="X2026" s="10"/>
      <c r="Y2026" s="4"/>
      <c r="Z2026" s="4"/>
      <c r="AA2026" s="4"/>
      <c r="AB2026" s="4"/>
      <c r="AC2026" s="3"/>
      <c r="AD2026" s="29"/>
    </row>
    <row r="2027" spans="1:30" ht="24.95" customHeight="1" x14ac:dyDescent="0.2">
      <c r="A2027" s="23" t="str">
        <f t="shared" si="117"/>
        <v>||||||</v>
      </c>
      <c r="B2027" s="23" t="str">
        <f t="shared" si="118"/>
        <v>||||</v>
      </c>
      <c r="C2027" s="28" t="str">
        <f t="shared" si="119"/>
        <v>|</v>
      </c>
      <c r="D2027" s="10"/>
      <c r="E2027" s="10"/>
      <c r="F2027" s="36"/>
      <c r="G2027" s="10"/>
      <c r="H2027" s="10"/>
      <c r="I2027" s="36"/>
      <c r="J2027" s="10"/>
      <c r="K2027" s="10"/>
      <c r="L2027" s="10"/>
      <c r="M2027" s="11"/>
      <c r="N2027" s="10"/>
      <c r="O2027" s="11"/>
      <c r="P2027" s="9"/>
      <c r="Q2027" s="10"/>
      <c r="R2027" s="3"/>
      <c r="S2027" s="3"/>
      <c r="T2027" s="3"/>
      <c r="U2027" s="33"/>
      <c r="V2027" s="9"/>
      <c r="W2027" s="13"/>
      <c r="X2027" s="10"/>
      <c r="Y2027" s="4"/>
      <c r="Z2027" s="4"/>
      <c r="AA2027" s="4"/>
      <c r="AB2027" s="4"/>
      <c r="AC2027" s="3"/>
      <c r="AD2027" s="29"/>
    </row>
    <row r="2028" spans="1:30" ht="24.95" customHeight="1" x14ac:dyDescent="0.2">
      <c r="A2028" s="23" t="str">
        <f t="shared" si="117"/>
        <v>||||||</v>
      </c>
      <c r="B2028" s="23" t="str">
        <f t="shared" si="118"/>
        <v>||||</v>
      </c>
      <c r="C2028" s="28" t="str">
        <f t="shared" si="119"/>
        <v>|</v>
      </c>
      <c r="D2028" s="10"/>
      <c r="E2028" s="10"/>
      <c r="F2028" s="36"/>
      <c r="G2028" s="10"/>
      <c r="H2028" s="10"/>
      <c r="I2028" s="36"/>
      <c r="J2028" s="10"/>
      <c r="K2028" s="10"/>
      <c r="L2028" s="10"/>
      <c r="M2028" s="11"/>
      <c r="N2028" s="10"/>
      <c r="O2028" s="11"/>
      <c r="P2028" s="9"/>
      <c r="Q2028" s="10"/>
      <c r="R2028" s="3"/>
      <c r="S2028" s="3"/>
      <c r="T2028" s="3"/>
      <c r="U2028" s="33"/>
      <c r="V2028" s="9"/>
      <c r="W2028" s="13"/>
      <c r="X2028" s="10"/>
      <c r="Y2028" s="4"/>
      <c r="Z2028" s="4"/>
      <c r="AA2028" s="4"/>
      <c r="AB2028" s="4"/>
      <c r="AC2028" s="3"/>
      <c r="AD2028" s="29"/>
    </row>
    <row r="2029" spans="1:30" ht="24.95" customHeight="1" x14ac:dyDescent="0.2">
      <c r="A2029" s="23" t="str">
        <f t="shared" si="117"/>
        <v>||||||</v>
      </c>
      <c r="B2029" s="23" t="str">
        <f t="shared" si="118"/>
        <v>||||</v>
      </c>
      <c r="C2029" s="28" t="str">
        <f t="shared" si="119"/>
        <v>|</v>
      </c>
      <c r="D2029" s="10"/>
      <c r="E2029" s="10"/>
      <c r="F2029" s="36"/>
      <c r="G2029" s="10"/>
      <c r="H2029" s="10"/>
      <c r="I2029" s="36"/>
      <c r="J2029" s="10"/>
      <c r="K2029" s="10"/>
      <c r="L2029" s="10"/>
      <c r="M2029" s="11"/>
      <c r="N2029" s="10"/>
      <c r="O2029" s="11"/>
      <c r="P2029" s="9"/>
      <c r="Q2029" s="10"/>
      <c r="R2029" s="3"/>
      <c r="S2029" s="3"/>
      <c r="T2029" s="3"/>
      <c r="U2029" s="33"/>
      <c r="V2029" s="9"/>
      <c r="W2029" s="13"/>
      <c r="X2029" s="10"/>
      <c r="Y2029" s="4"/>
      <c r="Z2029" s="4"/>
      <c r="AA2029" s="4"/>
      <c r="AB2029" s="4"/>
      <c r="AC2029" s="3"/>
      <c r="AD2029" s="29"/>
    </row>
    <row r="2030" spans="1:30" ht="24.95" customHeight="1" x14ac:dyDescent="0.2">
      <c r="A2030" s="23" t="str">
        <f t="shared" si="117"/>
        <v>||||||</v>
      </c>
      <c r="B2030" s="23" t="str">
        <f t="shared" si="118"/>
        <v>||||</v>
      </c>
      <c r="C2030" s="28" t="str">
        <f t="shared" si="119"/>
        <v>|</v>
      </c>
      <c r="D2030" s="10"/>
      <c r="E2030" s="10"/>
      <c r="F2030" s="36"/>
      <c r="G2030" s="10"/>
      <c r="H2030" s="10"/>
      <c r="I2030" s="36"/>
      <c r="J2030" s="10"/>
      <c r="K2030" s="10"/>
      <c r="L2030" s="10"/>
      <c r="M2030" s="11"/>
      <c r="N2030" s="10"/>
      <c r="O2030" s="11"/>
      <c r="P2030" s="9"/>
      <c r="Q2030" s="10"/>
      <c r="R2030" s="3"/>
      <c r="S2030" s="3"/>
      <c r="T2030" s="3"/>
      <c r="U2030" s="33"/>
      <c r="V2030" s="9"/>
      <c r="W2030" s="13"/>
      <c r="X2030" s="10"/>
      <c r="Y2030" s="4"/>
      <c r="Z2030" s="4"/>
      <c r="AA2030" s="4"/>
      <c r="AB2030" s="4"/>
      <c r="AC2030" s="3"/>
      <c r="AD2030" s="29"/>
    </row>
    <row r="2031" spans="1:30" ht="24.95" customHeight="1" x14ac:dyDescent="0.2">
      <c r="A2031" s="23" t="str">
        <f t="shared" si="117"/>
        <v>||||||</v>
      </c>
      <c r="B2031" s="23" t="str">
        <f t="shared" si="118"/>
        <v>||||</v>
      </c>
      <c r="C2031" s="28" t="str">
        <f t="shared" si="119"/>
        <v>|</v>
      </c>
      <c r="D2031" s="10"/>
      <c r="E2031" s="10"/>
      <c r="F2031" s="36"/>
      <c r="G2031" s="10"/>
      <c r="H2031" s="10"/>
      <c r="I2031" s="36"/>
      <c r="J2031" s="10"/>
      <c r="K2031" s="10"/>
      <c r="L2031" s="10"/>
      <c r="M2031" s="11"/>
      <c r="N2031" s="10"/>
      <c r="O2031" s="11"/>
      <c r="P2031" s="9"/>
      <c r="Q2031" s="10"/>
      <c r="R2031" s="3"/>
      <c r="S2031" s="3"/>
      <c r="T2031" s="3"/>
      <c r="U2031" s="33"/>
      <c r="V2031" s="9"/>
      <c r="W2031" s="13"/>
      <c r="X2031" s="10"/>
      <c r="Y2031" s="4"/>
      <c r="Z2031" s="4"/>
      <c r="AA2031" s="4"/>
      <c r="AB2031" s="4"/>
      <c r="AC2031" s="3"/>
      <c r="AD2031" s="29"/>
    </row>
    <row r="2032" spans="1:30" ht="24.95" customHeight="1" x14ac:dyDescent="0.2">
      <c r="A2032" s="23" t="str">
        <f t="shared" si="117"/>
        <v>||||||</v>
      </c>
      <c r="B2032" s="23" t="str">
        <f t="shared" si="118"/>
        <v>||||</v>
      </c>
      <c r="C2032" s="28" t="str">
        <f t="shared" si="119"/>
        <v>|</v>
      </c>
      <c r="D2032" s="10"/>
      <c r="E2032" s="10"/>
      <c r="F2032" s="36"/>
      <c r="G2032" s="10"/>
      <c r="H2032" s="10"/>
      <c r="I2032" s="36"/>
      <c r="J2032" s="10"/>
      <c r="K2032" s="10"/>
      <c r="L2032" s="10"/>
      <c r="M2032" s="11"/>
      <c r="N2032" s="10"/>
      <c r="O2032" s="11"/>
      <c r="P2032" s="9"/>
      <c r="Q2032" s="10"/>
      <c r="R2032" s="3"/>
      <c r="S2032" s="3"/>
      <c r="T2032" s="3"/>
      <c r="U2032" s="33"/>
      <c r="V2032" s="9"/>
      <c r="W2032" s="13"/>
      <c r="X2032" s="10"/>
      <c r="Y2032" s="4"/>
      <c r="Z2032" s="4"/>
      <c r="AA2032" s="4"/>
      <c r="AB2032" s="4"/>
      <c r="AC2032" s="3"/>
      <c r="AD2032" s="29"/>
    </row>
    <row r="2033" spans="1:30" ht="24.95" customHeight="1" x14ac:dyDescent="0.2">
      <c r="A2033" s="23" t="str">
        <f t="shared" si="117"/>
        <v>||||||</v>
      </c>
      <c r="B2033" s="23" t="str">
        <f t="shared" si="118"/>
        <v>||||</v>
      </c>
      <c r="C2033" s="28" t="str">
        <f t="shared" si="119"/>
        <v>|</v>
      </c>
      <c r="D2033" s="10"/>
      <c r="E2033" s="10"/>
      <c r="F2033" s="36"/>
      <c r="G2033" s="10"/>
      <c r="H2033" s="10"/>
      <c r="I2033" s="36"/>
      <c r="J2033" s="10"/>
      <c r="K2033" s="10"/>
      <c r="L2033" s="10"/>
      <c r="M2033" s="11"/>
      <c r="N2033" s="10"/>
      <c r="O2033" s="11"/>
      <c r="P2033" s="9"/>
      <c r="Q2033" s="10"/>
      <c r="R2033" s="3"/>
      <c r="S2033" s="3"/>
      <c r="T2033" s="3"/>
      <c r="U2033" s="33"/>
      <c r="V2033" s="9"/>
      <c r="W2033" s="13"/>
      <c r="X2033" s="10"/>
      <c r="Y2033" s="4"/>
      <c r="Z2033" s="4"/>
      <c r="AA2033" s="4"/>
      <c r="AB2033" s="4"/>
      <c r="AC2033" s="3"/>
      <c r="AD2033" s="29"/>
    </row>
    <row r="2034" spans="1:30" ht="24.95" customHeight="1" x14ac:dyDescent="0.2">
      <c r="A2034" s="23" t="str">
        <f t="shared" si="117"/>
        <v>||||||</v>
      </c>
      <c r="B2034" s="23" t="str">
        <f t="shared" si="118"/>
        <v>||||</v>
      </c>
      <c r="C2034" s="28" t="str">
        <f t="shared" si="119"/>
        <v>|</v>
      </c>
      <c r="D2034" s="10"/>
      <c r="E2034" s="10"/>
      <c r="F2034" s="36"/>
      <c r="G2034" s="10"/>
      <c r="H2034" s="10"/>
      <c r="I2034" s="36"/>
      <c r="J2034" s="10"/>
      <c r="K2034" s="10"/>
      <c r="L2034" s="10"/>
      <c r="M2034" s="11"/>
      <c r="N2034" s="10"/>
      <c r="O2034" s="11"/>
      <c r="P2034" s="9"/>
      <c r="Q2034" s="10"/>
      <c r="R2034" s="3"/>
      <c r="S2034" s="3"/>
      <c r="T2034" s="3"/>
      <c r="U2034" s="33"/>
      <c r="V2034" s="9"/>
      <c r="W2034" s="13"/>
      <c r="X2034" s="10"/>
      <c r="Y2034" s="4"/>
      <c r="Z2034" s="4"/>
      <c r="AA2034" s="4"/>
      <c r="AB2034" s="4"/>
      <c r="AC2034" s="3"/>
      <c r="AD2034" s="29"/>
    </row>
    <row r="2035" spans="1:30" ht="24.95" customHeight="1" x14ac:dyDescent="0.2">
      <c r="A2035" s="23" t="str">
        <f t="shared" si="117"/>
        <v>||||||</v>
      </c>
      <c r="B2035" s="23" t="str">
        <f t="shared" si="118"/>
        <v>||||</v>
      </c>
      <c r="C2035" s="28" t="str">
        <f t="shared" si="119"/>
        <v>|</v>
      </c>
      <c r="D2035" s="10"/>
      <c r="E2035" s="10"/>
      <c r="F2035" s="36"/>
      <c r="G2035" s="10"/>
      <c r="H2035" s="10"/>
      <c r="I2035" s="36"/>
      <c r="J2035" s="10"/>
      <c r="K2035" s="10"/>
      <c r="L2035" s="10"/>
      <c r="M2035" s="11"/>
      <c r="N2035" s="10"/>
      <c r="O2035" s="11"/>
      <c r="P2035" s="9"/>
      <c r="Q2035" s="10"/>
      <c r="R2035" s="3"/>
      <c r="S2035" s="3"/>
      <c r="T2035" s="3"/>
      <c r="U2035" s="33"/>
      <c r="V2035" s="9"/>
      <c r="W2035" s="13"/>
      <c r="X2035" s="10"/>
      <c r="Y2035" s="4"/>
      <c r="Z2035" s="4"/>
      <c r="AA2035" s="4"/>
      <c r="AB2035" s="4"/>
      <c r="AC2035" s="3"/>
      <c r="AD2035" s="29"/>
    </row>
    <row r="2036" spans="1:30" ht="24.95" customHeight="1" x14ac:dyDescent="0.2">
      <c r="A2036" s="23" t="str">
        <f t="shared" si="117"/>
        <v>||||||</v>
      </c>
      <c r="B2036" s="23" t="str">
        <f t="shared" si="118"/>
        <v>||||</v>
      </c>
      <c r="C2036" s="28" t="str">
        <f t="shared" si="119"/>
        <v>|</v>
      </c>
      <c r="D2036" s="10"/>
      <c r="E2036" s="10"/>
      <c r="F2036" s="36"/>
      <c r="G2036" s="10"/>
      <c r="H2036" s="10"/>
      <c r="I2036" s="36"/>
      <c r="J2036" s="10"/>
      <c r="K2036" s="10"/>
      <c r="L2036" s="10"/>
      <c r="M2036" s="11"/>
      <c r="N2036" s="10"/>
      <c r="O2036" s="11"/>
      <c r="P2036" s="9"/>
      <c r="Q2036" s="10"/>
      <c r="R2036" s="3"/>
      <c r="S2036" s="3"/>
      <c r="T2036" s="3"/>
      <c r="U2036" s="33"/>
      <c r="V2036" s="9"/>
      <c r="W2036" s="13"/>
      <c r="X2036" s="10"/>
      <c r="Y2036" s="4"/>
      <c r="Z2036" s="4"/>
      <c r="AA2036" s="4"/>
      <c r="AB2036" s="4"/>
      <c r="AC2036" s="3"/>
      <c r="AD2036" s="29"/>
    </row>
    <row r="2037" spans="1:30" ht="24.95" customHeight="1" x14ac:dyDescent="0.2">
      <c r="A2037" s="23" t="str">
        <f t="shared" si="117"/>
        <v>||||||</v>
      </c>
      <c r="B2037" s="23" t="str">
        <f t="shared" si="118"/>
        <v>||||</v>
      </c>
      <c r="C2037" s="28" t="str">
        <f t="shared" si="119"/>
        <v>|</v>
      </c>
      <c r="D2037" s="10"/>
      <c r="E2037" s="10"/>
      <c r="F2037" s="36"/>
      <c r="G2037" s="10"/>
      <c r="H2037" s="10"/>
      <c r="I2037" s="36"/>
      <c r="J2037" s="10"/>
      <c r="K2037" s="10"/>
      <c r="L2037" s="10"/>
      <c r="M2037" s="11"/>
      <c r="N2037" s="10"/>
      <c r="O2037" s="11"/>
      <c r="P2037" s="9"/>
      <c r="Q2037" s="10"/>
      <c r="R2037" s="3"/>
      <c r="S2037" s="3"/>
      <c r="T2037" s="3"/>
      <c r="U2037" s="33"/>
      <c r="V2037" s="9"/>
      <c r="W2037" s="13"/>
      <c r="X2037" s="10"/>
      <c r="Y2037" s="4"/>
      <c r="Z2037" s="4"/>
      <c r="AA2037" s="4"/>
      <c r="AB2037" s="4"/>
      <c r="AC2037" s="3"/>
      <c r="AD2037" s="29"/>
    </row>
    <row r="2038" spans="1:30" ht="24.95" customHeight="1" x14ac:dyDescent="0.2">
      <c r="A2038" s="23" t="str">
        <f t="shared" si="117"/>
        <v>||||||</v>
      </c>
      <c r="B2038" s="23" t="str">
        <f t="shared" si="118"/>
        <v>||||</v>
      </c>
      <c r="C2038" s="28" t="str">
        <f t="shared" si="119"/>
        <v>|</v>
      </c>
      <c r="D2038" s="10"/>
      <c r="E2038" s="10"/>
      <c r="F2038" s="36"/>
      <c r="G2038" s="10"/>
      <c r="H2038" s="10"/>
      <c r="I2038" s="36"/>
      <c r="J2038" s="10"/>
      <c r="K2038" s="10"/>
      <c r="L2038" s="10"/>
      <c r="M2038" s="11"/>
      <c r="N2038" s="10"/>
      <c r="O2038" s="11"/>
      <c r="P2038" s="9"/>
      <c r="Q2038" s="10"/>
      <c r="R2038" s="3"/>
      <c r="S2038" s="3"/>
      <c r="T2038" s="3"/>
      <c r="U2038" s="33"/>
      <c r="V2038" s="9"/>
      <c r="W2038" s="13"/>
      <c r="X2038" s="10"/>
      <c r="Y2038" s="4"/>
      <c r="Z2038" s="4"/>
      <c r="AA2038" s="4"/>
      <c r="AB2038" s="4"/>
      <c r="AC2038" s="3"/>
      <c r="AD2038" s="29"/>
    </row>
    <row r="2039" spans="1:30" ht="24.95" customHeight="1" x14ac:dyDescent="0.2">
      <c r="A2039" s="23" t="str">
        <f t="shared" si="117"/>
        <v>||||||</v>
      </c>
      <c r="B2039" s="23" t="str">
        <f t="shared" si="118"/>
        <v>||||</v>
      </c>
      <c r="C2039" s="28" t="str">
        <f t="shared" si="119"/>
        <v>|</v>
      </c>
      <c r="D2039" s="10"/>
      <c r="E2039" s="10"/>
      <c r="F2039" s="36"/>
      <c r="G2039" s="10"/>
      <c r="H2039" s="10"/>
      <c r="I2039" s="36"/>
      <c r="J2039" s="10"/>
      <c r="K2039" s="10"/>
      <c r="L2039" s="10"/>
      <c r="M2039" s="11"/>
      <c r="N2039" s="10"/>
      <c r="O2039" s="11"/>
      <c r="P2039" s="9"/>
      <c r="Q2039" s="10"/>
      <c r="R2039" s="3"/>
      <c r="S2039" s="3"/>
      <c r="T2039" s="3"/>
      <c r="U2039" s="33"/>
      <c r="V2039" s="9"/>
      <c r="W2039" s="13"/>
      <c r="X2039" s="10"/>
      <c r="Y2039" s="4"/>
      <c r="Z2039" s="4"/>
      <c r="AA2039" s="4"/>
      <c r="AB2039" s="4"/>
      <c r="AC2039" s="3"/>
      <c r="AD2039" s="29"/>
    </row>
    <row r="2040" spans="1:30" ht="24.95" customHeight="1" x14ac:dyDescent="0.2">
      <c r="A2040" s="23" t="str">
        <f t="shared" ref="A2040:A2103" si="120">D2040&amp;"|"&amp;E2040&amp;"|"&amp;G2040&amp;"|"&amp;H2040&amp;"|"&amp;L2040&amp;"|"&amp;N2040&amp;"|"&amp;U2040</f>
        <v>||||||</v>
      </c>
      <c r="B2040" s="23" t="str">
        <f t="shared" ref="B2040:B2103" si="121">D2040&amp;"|"&amp;E2040&amp;"|"&amp;G2040&amp;"|"&amp;H2040&amp;"|"&amp;X2040</f>
        <v>||||</v>
      </c>
      <c r="C2040" s="28" t="str">
        <f t="shared" ref="C2040:C2103" si="122">E2040&amp;"|"&amp;X2040</f>
        <v>|</v>
      </c>
      <c r="D2040" s="10"/>
      <c r="E2040" s="10"/>
      <c r="F2040" s="36"/>
      <c r="G2040" s="10"/>
      <c r="H2040" s="10"/>
      <c r="I2040" s="36"/>
      <c r="J2040" s="10"/>
      <c r="K2040" s="10"/>
      <c r="L2040" s="10"/>
      <c r="M2040" s="11"/>
      <c r="N2040" s="10"/>
      <c r="O2040" s="11"/>
      <c r="P2040" s="9"/>
      <c r="Q2040" s="10"/>
      <c r="R2040" s="3"/>
      <c r="S2040" s="3"/>
      <c r="T2040" s="3"/>
      <c r="U2040" s="33"/>
      <c r="V2040" s="9"/>
      <c r="W2040" s="13"/>
      <c r="X2040" s="10"/>
      <c r="Y2040" s="4"/>
      <c r="Z2040" s="4"/>
      <c r="AA2040" s="4"/>
      <c r="AB2040" s="4"/>
      <c r="AC2040" s="3"/>
      <c r="AD2040" s="29"/>
    </row>
    <row r="2041" spans="1:30" ht="24.95" customHeight="1" x14ac:dyDescent="0.2">
      <c r="A2041" s="23" t="str">
        <f t="shared" si="120"/>
        <v>||||||</v>
      </c>
      <c r="B2041" s="23" t="str">
        <f t="shared" si="121"/>
        <v>||||</v>
      </c>
      <c r="C2041" s="28" t="str">
        <f t="shared" si="122"/>
        <v>|</v>
      </c>
      <c r="D2041" s="10"/>
      <c r="E2041" s="10"/>
      <c r="F2041" s="36"/>
      <c r="G2041" s="10"/>
      <c r="H2041" s="10"/>
      <c r="I2041" s="36"/>
      <c r="J2041" s="10"/>
      <c r="K2041" s="10"/>
      <c r="L2041" s="10"/>
      <c r="M2041" s="11"/>
      <c r="N2041" s="10"/>
      <c r="O2041" s="11"/>
      <c r="P2041" s="9"/>
      <c r="Q2041" s="10"/>
      <c r="R2041" s="3"/>
      <c r="S2041" s="3"/>
      <c r="T2041" s="3"/>
      <c r="U2041" s="33"/>
      <c r="V2041" s="9"/>
      <c r="W2041" s="13"/>
      <c r="X2041" s="10"/>
      <c r="Y2041" s="4"/>
      <c r="Z2041" s="4"/>
      <c r="AA2041" s="4"/>
      <c r="AB2041" s="4"/>
      <c r="AC2041" s="3"/>
      <c r="AD2041" s="29"/>
    </row>
    <row r="2042" spans="1:30" ht="24.95" customHeight="1" x14ac:dyDescent="0.2">
      <c r="A2042" s="23" t="str">
        <f t="shared" si="120"/>
        <v>||||||</v>
      </c>
      <c r="B2042" s="23" t="str">
        <f t="shared" si="121"/>
        <v>||||</v>
      </c>
      <c r="C2042" s="28" t="str">
        <f t="shared" si="122"/>
        <v>|</v>
      </c>
      <c r="D2042" s="10"/>
      <c r="E2042" s="10"/>
      <c r="F2042" s="36"/>
      <c r="G2042" s="10"/>
      <c r="H2042" s="10"/>
      <c r="I2042" s="36"/>
      <c r="J2042" s="10"/>
      <c r="K2042" s="10"/>
      <c r="L2042" s="10"/>
      <c r="M2042" s="11"/>
      <c r="N2042" s="10"/>
      <c r="O2042" s="11"/>
      <c r="P2042" s="9"/>
      <c r="Q2042" s="10"/>
      <c r="R2042" s="3"/>
      <c r="S2042" s="3"/>
      <c r="T2042" s="3"/>
      <c r="U2042" s="33"/>
      <c r="V2042" s="9"/>
      <c r="W2042" s="13"/>
      <c r="X2042" s="10"/>
      <c r="Y2042" s="4"/>
      <c r="Z2042" s="4"/>
      <c r="AA2042" s="4"/>
      <c r="AB2042" s="4"/>
      <c r="AC2042" s="3"/>
      <c r="AD2042" s="29"/>
    </row>
    <row r="2043" spans="1:30" ht="24.95" customHeight="1" x14ac:dyDescent="0.2">
      <c r="A2043" s="23" t="str">
        <f t="shared" si="120"/>
        <v>||||||</v>
      </c>
      <c r="B2043" s="23" t="str">
        <f t="shared" si="121"/>
        <v>||||</v>
      </c>
      <c r="C2043" s="28" t="str">
        <f t="shared" si="122"/>
        <v>|</v>
      </c>
      <c r="D2043" s="10"/>
      <c r="E2043" s="10"/>
      <c r="F2043" s="36"/>
      <c r="G2043" s="10"/>
      <c r="H2043" s="10"/>
      <c r="I2043" s="36"/>
      <c r="J2043" s="10"/>
      <c r="K2043" s="10"/>
      <c r="L2043" s="10"/>
      <c r="M2043" s="11"/>
      <c r="N2043" s="10"/>
      <c r="O2043" s="11"/>
      <c r="P2043" s="9"/>
      <c r="Q2043" s="10"/>
      <c r="R2043" s="3"/>
      <c r="S2043" s="3"/>
      <c r="T2043" s="3"/>
      <c r="U2043" s="33"/>
      <c r="V2043" s="9"/>
      <c r="W2043" s="13"/>
      <c r="X2043" s="10"/>
      <c r="Y2043" s="4"/>
      <c r="Z2043" s="4"/>
      <c r="AA2043" s="4"/>
      <c r="AB2043" s="4"/>
      <c r="AC2043" s="3"/>
      <c r="AD2043" s="29"/>
    </row>
    <row r="2044" spans="1:30" ht="24.95" customHeight="1" x14ac:dyDescent="0.2">
      <c r="A2044" s="23" t="str">
        <f t="shared" si="120"/>
        <v>||||||</v>
      </c>
      <c r="B2044" s="23" t="str">
        <f t="shared" si="121"/>
        <v>||||</v>
      </c>
      <c r="C2044" s="28" t="str">
        <f t="shared" si="122"/>
        <v>|</v>
      </c>
      <c r="D2044" s="10"/>
      <c r="E2044" s="10"/>
      <c r="F2044" s="36"/>
      <c r="G2044" s="10"/>
      <c r="H2044" s="10"/>
      <c r="I2044" s="36"/>
      <c r="J2044" s="10"/>
      <c r="K2044" s="10"/>
      <c r="L2044" s="10"/>
      <c r="M2044" s="11"/>
      <c r="N2044" s="10"/>
      <c r="O2044" s="11"/>
      <c r="P2044" s="9"/>
      <c r="Q2044" s="10"/>
      <c r="R2044" s="3"/>
      <c r="S2044" s="3"/>
      <c r="T2044" s="3"/>
      <c r="U2044" s="33"/>
      <c r="V2044" s="9"/>
      <c r="W2044" s="13"/>
      <c r="X2044" s="10"/>
      <c r="Y2044" s="4"/>
      <c r="Z2044" s="4"/>
      <c r="AA2044" s="4"/>
      <c r="AB2044" s="4"/>
      <c r="AC2044" s="3"/>
      <c r="AD2044" s="29"/>
    </row>
    <row r="2045" spans="1:30" ht="24.95" customHeight="1" x14ac:dyDescent="0.2">
      <c r="A2045" s="23" t="str">
        <f t="shared" si="120"/>
        <v>||||||</v>
      </c>
      <c r="B2045" s="23" t="str">
        <f t="shared" si="121"/>
        <v>||||</v>
      </c>
      <c r="C2045" s="28" t="str">
        <f t="shared" si="122"/>
        <v>|</v>
      </c>
      <c r="D2045" s="10"/>
      <c r="E2045" s="10"/>
      <c r="F2045" s="36"/>
      <c r="G2045" s="10"/>
      <c r="H2045" s="10"/>
      <c r="I2045" s="36"/>
      <c r="J2045" s="10"/>
      <c r="K2045" s="10"/>
      <c r="L2045" s="10"/>
      <c r="M2045" s="11"/>
      <c r="N2045" s="10"/>
      <c r="O2045" s="11"/>
      <c r="P2045" s="9"/>
      <c r="Q2045" s="10"/>
      <c r="R2045" s="3"/>
      <c r="S2045" s="3"/>
      <c r="T2045" s="3"/>
      <c r="U2045" s="33"/>
      <c r="V2045" s="9"/>
      <c r="W2045" s="13"/>
      <c r="X2045" s="10"/>
      <c r="Y2045" s="4"/>
      <c r="Z2045" s="4"/>
      <c r="AA2045" s="4"/>
      <c r="AB2045" s="4"/>
      <c r="AC2045" s="3"/>
      <c r="AD2045" s="29"/>
    </row>
    <row r="2046" spans="1:30" ht="24.95" customHeight="1" x14ac:dyDescent="0.2">
      <c r="A2046" s="23" t="str">
        <f t="shared" si="120"/>
        <v>||||||</v>
      </c>
      <c r="B2046" s="23" t="str">
        <f t="shared" si="121"/>
        <v>||||</v>
      </c>
      <c r="C2046" s="28" t="str">
        <f t="shared" si="122"/>
        <v>|</v>
      </c>
      <c r="D2046" s="10"/>
      <c r="E2046" s="10"/>
      <c r="F2046" s="36"/>
      <c r="G2046" s="10"/>
      <c r="H2046" s="10"/>
      <c r="I2046" s="36"/>
      <c r="J2046" s="10"/>
      <c r="K2046" s="10"/>
      <c r="L2046" s="10"/>
      <c r="M2046" s="11"/>
      <c r="N2046" s="10"/>
      <c r="O2046" s="11"/>
      <c r="P2046" s="9"/>
      <c r="Q2046" s="10"/>
      <c r="R2046" s="3"/>
      <c r="S2046" s="3"/>
      <c r="T2046" s="3"/>
      <c r="U2046" s="33"/>
      <c r="V2046" s="9"/>
      <c r="W2046" s="13"/>
      <c r="X2046" s="10"/>
      <c r="Y2046" s="4"/>
      <c r="Z2046" s="4"/>
      <c r="AA2046" s="4"/>
      <c r="AB2046" s="4"/>
      <c r="AC2046" s="3"/>
      <c r="AD2046" s="29"/>
    </row>
    <row r="2047" spans="1:30" ht="24.95" customHeight="1" x14ac:dyDescent="0.2">
      <c r="A2047" s="23" t="str">
        <f t="shared" si="120"/>
        <v>||||||</v>
      </c>
      <c r="B2047" s="23" t="str">
        <f t="shared" si="121"/>
        <v>||||</v>
      </c>
      <c r="C2047" s="28" t="str">
        <f t="shared" si="122"/>
        <v>|</v>
      </c>
      <c r="D2047" s="10"/>
      <c r="E2047" s="10"/>
      <c r="F2047" s="36"/>
      <c r="G2047" s="10"/>
      <c r="H2047" s="10"/>
      <c r="I2047" s="36"/>
      <c r="J2047" s="10"/>
      <c r="K2047" s="10"/>
      <c r="L2047" s="10"/>
      <c r="M2047" s="11"/>
      <c r="N2047" s="10"/>
      <c r="O2047" s="11"/>
      <c r="P2047" s="9"/>
      <c r="Q2047" s="10"/>
      <c r="R2047" s="3"/>
      <c r="S2047" s="3"/>
      <c r="T2047" s="3"/>
      <c r="U2047" s="33"/>
      <c r="V2047" s="9"/>
      <c r="W2047" s="13"/>
      <c r="X2047" s="10"/>
      <c r="Y2047" s="4"/>
      <c r="Z2047" s="4"/>
      <c r="AA2047" s="4"/>
      <c r="AB2047" s="4"/>
      <c r="AC2047" s="3"/>
      <c r="AD2047" s="29"/>
    </row>
    <row r="2048" spans="1:30" ht="24.95" customHeight="1" x14ac:dyDescent="0.2">
      <c r="A2048" s="23" t="str">
        <f t="shared" si="120"/>
        <v>||||||</v>
      </c>
      <c r="B2048" s="23" t="str">
        <f t="shared" si="121"/>
        <v>||||</v>
      </c>
      <c r="C2048" s="28" t="str">
        <f t="shared" si="122"/>
        <v>|</v>
      </c>
      <c r="D2048" s="10"/>
      <c r="E2048" s="10"/>
      <c r="F2048" s="36"/>
      <c r="G2048" s="10"/>
      <c r="H2048" s="10"/>
      <c r="I2048" s="36"/>
      <c r="J2048" s="10"/>
      <c r="K2048" s="10"/>
      <c r="L2048" s="10"/>
      <c r="M2048" s="11"/>
      <c r="N2048" s="10"/>
      <c r="O2048" s="11"/>
      <c r="P2048" s="9"/>
      <c r="Q2048" s="10"/>
      <c r="R2048" s="3"/>
      <c r="S2048" s="3"/>
      <c r="T2048" s="3"/>
      <c r="U2048" s="33"/>
      <c r="V2048" s="9"/>
      <c r="W2048" s="13"/>
      <c r="X2048" s="10"/>
      <c r="Y2048" s="4"/>
      <c r="Z2048" s="4"/>
      <c r="AA2048" s="4"/>
      <c r="AB2048" s="4"/>
      <c r="AC2048" s="3"/>
      <c r="AD2048" s="29"/>
    </row>
    <row r="2049" spans="1:30" ht="24.95" customHeight="1" x14ac:dyDescent="0.2">
      <c r="A2049" s="23" t="str">
        <f t="shared" si="120"/>
        <v>||||||</v>
      </c>
      <c r="B2049" s="23" t="str">
        <f t="shared" si="121"/>
        <v>||||</v>
      </c>
      <c r="C2049" s="28" t="str">
        <f t="shared" si="122"/>
        <v>|</v>
      </c>
      <c r="D2049" s="10"/>
      <c r="E2049" s="10"/>
      <c r="F2049" s="36"/>
      <c r="G2049" s="10"/>
      <c r="H2049" s="10"/>
      <c r="I2049" s="36"/>
      <c r="J2049" s="10"/>
      <c r="K2049" s="10"/>
      <c r="L2049" s="10"/>
      <c r="M2049" s="11"/>
      <c r="N2049" s="10"/>
      <c r="O2049" s="11"/>
      <c r="P2049" s="9"/>
      <c r="Q2049" s="10"/>
      <c r="R2049" s="3"/>
      <c r="S2049" s="3"/>
      <c r="T2049" s="3"/>
      <c r="U2049" s="33"/>
      <c r="V2049" s="9"/>
      <c r="W2049" s="13"/>
      <c r="X2049" s="10"/>
      <c r="Y2049" s="4"/>
      <c r="Z2049" s="4"/>
      <c r="AA2049" s="4"/>
      <c r="AB2049" s="4"/>
      <c r="AC2049" s="3"/>
      <c r="AD2049" s="29"/>
    </row>
    <row r="2050" spans="1:30" ht="24.95" customHeight="1" x14ac:dyDescent="0.2">
      <c r="A2050" s="23" t="str">
        <f t="shared" si="120"/>
        <v>||||||</v>
      </c>
      <c r="B2050" s="23" t="str">
        <f t="shared" si="121"/>
        <v>||||</v>
      </c>
      <c r="C2050" s="28" t="str">
        <f t="shared" si="122"/>
        <v>|</v>
      </c>
      <c r="D2050" s="10"/>
      <c r="E2050" s="10"/>
      <c r="F2050" s="36"/>
      <c r="G2050" s="10"/>
      <c r="H2050" s="10"/>
      <c r="I2050" s="36"/>
      <c r="J2050" s="10"/>
      <c r="K2050" s="10"/>
      <c r="L2050" s="10"/>
      <c r="M2050" s="11"/>
      <c r="N2050" s="10"/>
      <c r="O2050" s="11"/>
      <c r="P2050" s="9"/>
      <c r="Q2050" s="10"/>
      <c r="R2050" s="3"/>
      <c r="S2050" s="3"/>
      <c r="T2050" s="3"/>
      <c r="U2050" s="33"/>
      <c r="V2050" s="9"/>
      <c r="W2050" s="13"/>
      <c r="X2050" s="10"/>
      <c r="Y2050" s="4"/>
      <c r="Z2050" s="4"/>
      <c r="AA2050" s="4"/>
      <c r="AB2050" s="4"/>
      <c r="AC2050" s="3"/>
      <c r="AD2050" s="29"/>
    </row>
    <row r="2051" spans="1:30" ht="24.95" customHeight="1" x14ac:dyDescent="0.2">
      <c r="A2051" s="23" t="str">
        <f t="shared" si="120"/>
        <v>||||||</v>
      </c>
      <c r="B2051" s="23" t="str">
        <f t="shared" si="121"/>
        <v>||||</v>
      </c>
      <c r="C2051" s="28" t="str">
        <f t="shared" si="122"/>
        <v>|</v>
      </c>
      <c r="D2051" s="10"/>
      <c r="E2051" s="10"/>
      <c r="F2051" s="36"/>
      <c r="G2051" s="10"/>
      <c r="H2051" s="10"/>
      <c r="I2051" s="36"/>
      <c r="J2051" s="10"/>
      <c r="K2051" s="10"/>
      <c r="L2051" s="10"/>
      <c r="M2051" s="11"/>
      <c r="N2051" s="10"/>
      <c r="O2051" s="11"/>
      <c r="P2051" s="9"/>
      <c r="Q2051" s="10"/>
      <c r="R2051" s="3"/>
      <c r="S2051" s="3"/>
      <c r="T2051" s="3"/>
      <c r="U2051" s="33"/>
      <c r="V2051" s="9"/>
      <c r="W2051" s="13"/>
      <c r="X2051" s="10"/>
      <c r="Y2051" s="4"/>
      <c r="Z2051" s="4"/>
      <c r="AA2051" s="4"/>
      <c r="AB2051" s="4"/>
      <c r="AC2051" s="3"/>
      <c r="AD2051" s="29"/>
    </row>
    <row r="2052" spans="1:30" ht="24.95" customHeight="1" x14ac:dyDescent="0.2">
      <c r="A2052" s="23" t="str">
        <f t="shared" si="120"/>
        <v>||||||</v>
      </c>
      <c r="B2052" s="23" t="str">
        <f t="shared" si="121"/>
        <v>||||</v>
      </c>
      <c r="C2052" s="28" t="str">
        <f t="shared" si="122"/>
        <v>|</v>
      </c>
      <c r="D2052" s="10"/>
      <c r="E2052" s="10"/>
      <c r="F2052" s="36"/>
      <c r="G2052" s="10"/>
      <c r="H2052" s="10"/>
      <c r="I2052" s="36"/>
      <c r="J2052" s="10"/>
      <c r="K2052" s="10"/>
      <c r="L2052" s="10"/>
      <c r="M2052" s="11"/>
      <c r="N2052" s="10"/>
      <c r="O2052" s="11"/>
      <c r="P2052" s="9"/>
      <c r="Q2052" s="10"/>
      <c r="R2052" s="3"/>
      <c r="S2052" s="3"/>
      <c r="T2052" s="3"/>
      <c r="U2052" s="33"/>
      <c r="V2052" s="9"/>
      <c r="W2052" s="13"/>
      <c r="X2052" s="10"/>
      <c r="Y2052" s="4"/>
      <c r="Z2052" s="4"/>
      <c r="AA2052" s="4"/>
      <c r="AB2052" s="4"/>
      <c r="AC2052" s="3"/>
      <c r="AD2052" s="29"/>
    </row>
    <row r="2053" spans="1:30" ht="24.95" customHeight="1" x14ac:dyDescent="0.2">
      <c r="A2053" s="23" t="str">
        <f t="shared" si="120"/>
        <v>||||||</v>
      </c>
      <c r="B2053" s="23" t="str">
        <f t="shared" si="121"/>
        <v>||||</v>
      </c>
      <c r="C2053" s="28" t="str">
        <f t="shared" si="122"/>
        <v>|</v>
      </c>
      <c r="D2053" s="10"/>
      <c r="E2053" s="10"/>
      <c r="F2053" s="36"/>
      <c r="G2053" s="10"/>
      <c r="H2053" s="10"/>
      <c r="I2053" s="36"/>
      <c r="J2053" s="10"/>
      <c r="K2053" s="10"/>
      <c r="L2053" s="10"/>
      <c r="M2053" s="11"/>
      <c r="N2053" s="10"/>
      <c r="O2053" s="11"/>
      <c r="P2053" s="9"/>
      <c r="Q2053" s="10"/>
      <c r="R2053" s="3"/>
      <c r="S2053" s="3"/>
      <c r="T2053" s="3"/>
      <c r="U2053" s="33"/>
      <c r="V2053" s="9"/>
      <c r="W2053" s="13"/>
      <c r="X2053" s="10"/>
      <c r="Y2053" s="4"/>
      <c r="Z2053" s="4"/>
      <c r="AA2053" s="4"/>
      <c r="AB2053" s="4"/>
      <c r="AC2053" s="3"/>
      <c r="AD2053" s="29"/>
    </row>
    <row r="2054" spans="1:30" ht="24.95" customHeight="1" x14ac:dyDescent="0.2">
      <c r="A2054" s="23" t="str">
        <f t="shared" si="120"/>
        <v>||||||</v>
      </c>
      <c r="B2054" s="23" t="str">
        <f t="shared" si="121"/>
        <v>||||</v>
      </c>
      <c r="C2054" s="28" t="str">
        <f t="shared" si="122"/>
        <v>|</v>
      </c>
      <c r="D2054" s="10"/>
      <c r="E2054" s="10"/>
      <c r="F2054" s="36"/>
      <c r="G2054" s="10"/>
      <c r="H2054" s="10"/>
      <c r="I2054" s="36"/>
      <c r="J2054" s="10"/>
      <c r="K2054" s="10"/>
      <c r="L2054" s="10"/>
      <c r="M2054" s="11"/>
      <c r="N2054" s="10"/>
      <c r="O2054" s="11"/>
      <c r="P2054" s="9"/>
      <c r="Q2054" s="10"/>
      <c r="R2054" s="3"/>
      <c r="S2054" s="3"/>
      <c r="T2054" s="3"/>
      <c r="U2054" s="33"/>
      <c r="V2054" s="9"/>
      <c r="W2054" s="13"/>
      <c r="X2054" s="10"/>
      <c r="Y2054" s="4"/>
      <c r="Z2054" s="4"/>
      <c r="AA2054" s="4"/>
      <c r="AB2054" s="4"/>
      <c r="AC2054" s="3"/>
      <c r="AD2054" s="29"/>
    </row>
    <row r="2055" spans="1:30" ht="24.95" customHeight="1" x14ac:dyDescent="0.2">
      <c r="A2055" s="23" t="str">
        <f t="shared" si="120"/>
        <v>||||||</v>
      </c>
      <c r="B2055" s="23" t="str">
        <f t="shared" si="121"/>
        <v>||||</v>
      </c>
      <c r="C2055" s="28" t="str">
        <f t="shared" si="122"/>
        <v>|</v>
      </c>
      <c r="D2055" s="10"/>
      <c r="E2055" s="10"/>
      <c r="F2055" s="36"/>
      <c r="G2055" s="10"/>
      <c r="H2055" s="10"/>
      <c r="I2055" s="36"/>
      <c r="J2055" s="10"/>
      <c r="K2055" s="10"/>
      <c r="L2055" s="10"/>
      <c r="M2055" s="11"/>
      <c r="N2055" s="10"/>
      <c r="O2055" s="11"/>
      <c r="P2055" s="9"/>
      <c r="Q2055" s="10"/>
      <c r="R2055" s="3"/>
      <c r="S2055" s="3"/>
      <c r="T2055" s="3"/>
      <c r="U2055" s="33"/>
      <c r="V2055" s="9"/>
      <c r="W2055" s="13"/>
      <c r="X2055" s="10"/>
      <c r="Y2055" s="4"/>
      <c r="Z2055" s="4"/>
      <c r="AA2055" s="4"/>
      <c r="AB2055" s="4"/>
      <c r="AC2055" s="3"/>
      <c r="AD2055" s="29"/>
    </row>
    <row r="2056" spans="1:30" ht="24.95" customHeight="1" x14ac:dyDescent="0.2">
      <c r="A2056" s="23" t="str">
        <f t="shared" si="120"/>
        <v>||||||</v>
      </c>
      <c r="B2056" s="23" t="str">
        <f t="shared" si="121"/>
        <v>||||</v>
      </c>
      <c r="C2056" s="28" t="str">
        <f t="shared" si="122"/>
        <v>|</v>
      </c>
      <c r="D2056" s="10"/>
      <c r="E2056" s="10"/>
      <c r="F2056" s="36"/>
      <c r="G2056" s="10"/>
      <c r="H2056" s="10"/>
      <c r="I2056" s="36"/>
      <c r="J2056" s="10"/>
      <c r="K2056" s="10"/>
      <c r="L2056" s="10"/>
      <c r="M2056" s="11"/>
      <c r="N2056" s="10"/>
      <c r="O2056" s="11"/>
      <c r="P2056" s="9"/>
      <c r="Q2056" s="10"/>
      <c r="R2056" s="3"/>
      <c r="S2056" s="3"/>
      <c r="T2056" s="3"/>
      <c r="U2056" s="33"/>
      <c r="V2056" s="9"/>
      <c r="W2056" s="13"/>
      <c r="X2056" s="10"/>
      <c r="Y2056" s="4"/>
      <c r="Z2056" s="4"/>
      <c r="AA2056" s="4"/>
      <c r="AB2056" s="4"/>
      <c r="AC2056" s="3"/>
      <c r="AD2056" s="29"/>
    </row>
    <row r="2057" spans="1:30" ht="24.95" customHeight="1" x14ac:dyDescent="0.2">
      <c r="A2057" s="23" t="str">
        <f t="shared" si="120"/>
        <v>||||||</v>
      </c>
      <c r="B2057" s="23" t="str">
        <f t="shared" si="121"/>
        <v>||||</v>
      </c>
      <c r="C2057" s="28" t="str">
        <f t="shared" si="122"/>
        <v>|</v>
      </c>
      <c r="D2057" s="10"/>
      <c r="E2057" s="10"/>
      <c r="F2057" s="36"/>
      <c r="G2057" s="10"/>
      <c r="H2057" s="10"/>
      <c r="I2057" s="36"/>
      <c r="J2057" s="10"/>
      <c r="K2057" s="10"/>
      <c r="L2057" s="10"/>
      <c r="M2057" s="11"/>
      <c r="N2057" s="10"/>
      <c r="O2057" s="11"/>
      <c r="P2057" s="9"/>
      <c r="Q2057" s="10"/>
      <c r="R2057" s="3"/>
      <c r="S2057" s="3"/>
      <c r="T2057" s="3"/>
      <c r="U2057" s="33"/>
      <c r="V2057" s="9"/>
      <c r="W2057" s="13"/>
      <c r="X2057" s="10"/>
      <c r="Y2057" s="4"/>
      <c r="Z2057" s="4"/>
      <c r="AA2057" s="4"/>
      <c r="AB2057" s="4"/>
      <c r="AC2057" s="3"/>
      <c r="AD2057" s="29"/>
    </row>
    <row r="2058" spans="1:30" ht="24.95" customHeight="1" x14ac:dyDescent="0.2">
      <c r="A2058" s="23" t="str">
        <f t="shared" si="120"/>
        <v>||||||</v>
      </c>
      <c r="B2058" s="23" t="str">
        <f t="shared" si="121"/>
        <v>||||</v>
      </c>
      <c r="C2058" s="28" t="str">
        <f t="shared" si="122"/>
        <v>|</v>
      </c>
      <c r="D2058" s="10"/>
      <c r="E2058" s="10"/>
      <c r="F2058" s="36"/>
      <c r="G2058" s="10"/>
      <c r="H2058" s="10"/>
      <c r="I2058" s="36"/>
      <c r="J2058" s="10"/>
      <c r="K2058" s="10"/>
      <c r="L2058" s="10"/>
      <c r="M2058" s="11"/>
      <c r="N2058" s="10"/>
      <c r="O2058" s="11"/>
      <c r="P2058" s="9"/>
      <c r="Q2058" s="10"/>
      <c r="R2058" s="3"/>
      <c r="S2058" s="3"/>
      <c r="T2058" s="3"/>
      <c r="U2058" s="33"/>
      <c r="V2058" s="9"/>
      <c r="W2058" s="13"/>
      <c r="X2058" s="10"/>
      <c r="Y2058" s="4"/>
      <c r="Z2058" s="4"/>
      <c r="AA2058" s="4"/>
      <c r="AB2058" s="4"/>
      <c r="AC2058" s="3"/>
      <c r="AD2058" s="29"/>
    </row>
    <row r="2059" spans="1:30" ht="24.95" customHeight="1" x14ac:dyDescent="0.2">
      <c r="A2059" s="23" t="str">
        <f t="shared" si="120"/>
        <v>||||||</v>
      </c>
      <c r="B2059" s="23" t="str">
        <f t="shared" si="121"/>
        <v>||||</v>
      </c>
      <c r="C2059" s="28" t="str">
        <f t="shared" si="122"/>
        <v>|</v>
      </c>
      <c r="D2059" s="10"/>
      <c r="E2059" s="10"/>
      <c r="F2059" s="36"/>
      <c r="G2059" s="10"/>
      <c r="H2059" s="10"/>
      <c r="I2059" s="36"/>
      <c r="J2059" s="10"/>
      <c r="K2059" s="10"/>
      <c r="L2059" s="10"/>
      <c r="M2059" s="11"/>
      <c r="N2059" s="10"/>
      <c r="O2059" s="11"/>
      <c r="P2059" s="9"/>
      <c r="Q2059" s="10"/>
      <c r="R2059" s="3"/>
      <c r="S2059" s="3"/>
      <c r="T2059" s="3"/>
      <c r="U2059" s="33"/>
      <c r="V2059" s="9"/>
      <c r="W2059" s="13"/>
      <c r="X2059" s="10"/>
      <c r="Y2059" s="4"/>
      <c r="Z2059" s="4"/>
      <c r="AA2059" s="4"/>
      <c r="AB2059" s="4"/>
      <c r="AC2059" s="3"/>
      <c r="AD2059" s="29"/>
    </row>
    <row r="2060" spans="1:30" ht="24.95" customHeight="1" x14ac:dyDescent="0.2">
      <c r="A2060" s="23" t="str">
        <f t="shared" si="120"/>
        <v>||||||</v>
      </c>
      <c r="B2060" s="23" t="str">
        <f t="shared" si="121"/>
        <v>||||</v>
      </c>
      <c r="C2060" s="28" t="str">
        <f t="shared" si="122"/>
        <v>|</v>
      </c>
      <c r="D2060" s="10"/>
      <c r="E2060" s="10"/>
      <c r="F2060" s="36"/>
      <c r="G2060" s="10"/>
      <c r="H2060" s="10"/>
      <c r="I2060" s="36"/>
      <c r="J2060" s="10"/>
      <c r="K2060" s="10"/>
      <c r="L2060" s="10"/>
      <c r="M2060" s="11"/>
      <c r="N2060" s="10"/>
      <c r="O2060" s="11"/>
      <c r="P2060" s="9"/>
      <c r="Q2060" s="10"/>
      <c r="R2060" s="3"/>
      <c r="S2060" s="3"/>
      <c r="T2060" s="3"/>
      <c r="U2060" s="33"/>
      <c r="V2060" s="9"/>
      <c r="W2060" s="13"/>
      <c r="X2060" s="10"/>
      <c r="Y2060" s="4"/>
      <c r="Z2060" s="4"/>
      <c r="AA2060" s="4"/>
      <c r="AB2060" s="4"/>
      <c r="AC2060" s="3"/>
      <c r="AD2060" s="29"/>
    </row>
    <row r="2061" spans="1:30" ht="24.95" customHeight="1" x14ac:dyDescent="0.2">
      <c r="A2061" s="23" t="str">
        <f t="shared" si="120"/>
        <v>||||||</v>
      </c>
      <c r="B2061" s="23" t="str">
        <f t="shared" si="121"/>
        <v>||||</v>
      </c>
      <c r="C2061" s="28" t="str">
        <f t="shared" si="122"/>
        <v>|</v>
      </c>
      <c r="D2061" s="10"/>
      <c r="E2061" s="10"/>
      <c r="F2061" s="36"/>
      <c r="G2061" s="10"/>
      <c r="H2061" s="10"/>
      <c r="I2061" s="36"/>
      <c r="J2061" s="10"/>
      <c r="K2061" s="10"/>
      <c r="L2061" s="10"/>
      <c r="M2061" s="11"/>
      <c r="N2061" s="10"/>
      <c r="O2061" s="11"/>
      <c r="P2061" s="9"/>
      <c r="Q2061" s="10"/>
      <c r="R2061" s="3"/>
      <c r="S2061" s="3"/>
      <c r="T2061" s="3"/>
      <c r="U2061" s="33"/>
      <c r="V2061" s="9"/>
      <c r="W2061" s="13"/>
      <c r="X2061" s="10"/>
      <c r="Y2061" s="4"/>
      <c r="Z2061" s="4"/>
      <c r="AA2061" s="4"/>
      <c r="AB2061" s="4"/>
      <c r="AC2061" s="3"/>
      <c r="AD2061" s="29"/>
    </row>
    <row r="2062" spans="1:30" ht="24.95" customHeight="1" x14ac:dyDescent="0.2">
      <c r="A2062" s="23" t="str">
        <f t="shared" si="120"/>
        <v>||||||</v>
      </c>
      <c r="B2062" s="23" t="str">
        <f t="shared" si="121"/>
        <v>||||</v>
      </c>
      <c r="C2062" s="28" t="str">
        <f t="shared" si="122"/>
        <v>|</v>
      </c>
      <c r="D2062" s="10"/>
      <c r="E2062" s="10"/>
      <c r="F2062" s="36"/>
      <c r="G2062" s="10"/>
      <c r="H2062" s="10"/>
      <c r="I2062" s="36"/>
      <c r="J2062" s="10"/>
      <c r="K2062" s="10"/>
      <c r="L2062" s="10"/>
      <c r="M2062" s="11"/>
      <c r="N2062" s="10"/>
      <c r="O2062" s="11"/>
      <c r="P2062" s="9"/>
      <c r="Q2062" s="10"/>
      <c r="R2062" s="3"/>
      <c r="S2062" s="3"/>
      <c r="T2062" s="3"/>
      <c r="U2062" s="33"/>
      <c r="V2062" s="9"/>
      <c r="W2062" s="13"/>
      <c r="X2062" s="10"/>
      <c r="Y2062" s="4"/>
      <c r="Z2062" s="4"/>
      <c r="AA2062" s="4"/>
      <c r="AB2062" s="4"/>
      <c r="AC2062" s="3"/>
      <c r="AD2062" s="29"/>
    </row>
    <row r="2063" spans="1:30" ht="24.95" customHeight="1" x14ac:dyDescent="0.2">
      <c r="A2063" s="23" t="str">
        <f t="shared" si="120"/>
        <v>||||||</v>
      </c>
      <c r="B2063" s="23" t="str">
        <f t="shared" si="121"/>
        <v>||||</v>
      </c>
      <c r="C2063" s="28" t="str">
        <f t="shared" si="122"/>
        <v>|</v>
      </c>
      <c r="D2063" s="10"/>
      <c r="E2063" s="10"/>
      <c r="F2063" s="36"/>
      <c r="G2063" s="10"/>
      <c r="H2063" s="10"/>
      <c r="I2063" s="36"/>
      <c r="J2063" s="10"/>
      <c r="K2063" s="10"/>
      <c r="L2063" s="10"/>
      <c r="M2063" s="11"/>
      <c r="N2063" s="10"/>
      <c r="O2063" s="11"/>
      <c r="P2063" s="9"/>
      <c r="Q2063" s="10"/>
      <c r="R2063" s="3"/>
      <c r="S2063" s="3"/>
      <c r="T2063" s="3"/>
      <c r="U2063" s="33"/>
      <c r="V2063" s="9"/>
      <c r="W2063" s="13"/>
      <c r="X2063" s="10"/>
      <c r="Y2063" s="4"/>
      <c r="Z2063" s="4"/>
      <c r="AA2063" s="4"/>
      <c r="AB2063" s="4"/>
      <c r="AC2063" s="3"/>
      <c r="AD2063" s="29"/>
    </row>
    <row r="2064" spans="1:30" ht="24.95" customHeight="1" x14ac:dyDescent="0.2">
      <c r="A2064" s="23" t="str">
        <f t="shared" si="120"/>
        <v>||||||</v>
      </c>
      <c r="B2064" s="23" t="str">
        <f t="shared" si="121"/>
        <v>||||</v>
      </c>
      <c r="C2064" s="28" t="str">
        <f t="shared" si="122"/>
        <v>|</v>
      </c>
      <c r="D2064" s="10"/>
      <c r="E2064" s="10"/>
      <c r="F2064" s="36"/>
      <c r="G2064" s="10"/>
      <c r="H2064" s="10"/>
      <c r="I2064" s="36"/>
      <c r="J2064" s="10"/>
      <c r="K2064" s="10"/>
      <c r="L2064" s="10"/>
      <c r="M2064" s="11"/>
      <c r="N2064" s="10"/>
      <c r="O2064" s="11"/>
      <c r="P2064" s="9"/>
      <c r="Q2064" s="10"/>
      <c r="R2064" s="3"/>
      <c r="S2064" s="3"/>
      <c r="T2064" s="3"/>
      <c r="U2064" s="33"/>
      <c r="V2064" s="9"/>
      <c r="W2064" s="13"/>
      <c r="X2064" s="10"/>
      <c r="Y2064" s="4"/>
      <c r="Z2064" s="4"/>
      <c r="AA2064" s="4"/>
      <c r="AB2064" s="4"/>
      <c r="AC2064" s="3"/>
      <c r="AD2064" s="29"/>
    </row>
    <row r="2065" spans="1:30" ht="24.95" customHeight="1" x14ac:dyDescent="0.2">
      <c r="A2065" s="23" t="str">
        <f t="shared" si="120"/>
        <v>||||||</v>
      </c>
      <c r="B2065" s="23" t="str">
        <f t="shared" si="121"/>
        <v>||||</v>
      </c>
      <c r="C2065" s="28" t="str">
        <f t="shared" si="122"/>
        <v>|</v>
      </c>
      <c r="D2065" s="10"/>
      <c r="E2065" s="10"/>
      <c r="F2065" s="36"/>
      <c r="G2065" s="10"/>
      <c r="H2065" s="10"/>
      <c r="I2065" s="36"/>
      <c r="J2065" s="10"/>
      <c r="K2065" s="10"/>
      <c r="L2065" s="10"/>
      <c r="M2065" s="11"/>
      <c r="N2065" s="10"/>
      <c r="O2065" s="11"/>
      <c r="P2065" s="9"/>
      <c r="Q2065" s="10"/>
      <c r="R2065" s="3"/>
      <c r="S2065" s="3"/>
      <c r="T2065" s="3"/>
      <c r="U2065" s="33"/>
      <c r="V2065" s="9"/>
      <c r="W2065" s="13"/>
      <c r="X2065" s="10"/>
      <c r="Y2065" s="4"/>
      <c r="Z2065" s="4"/>
      <c r="AA2065" s="4"/>
      <c r="AB2065" s="4"/>
      <c r="AC2065" s="3"/>
      <c r="AD2065" s="29"/>
    </row>
    <row r="2066" spans="1:30" ht="24.95" customHeight="1" x14ac:dyDescent="0.2">
      <c r="A2066" s="23" t="str">
        <f t="shared" si="120"/>
        <v>||||||</v>
      </c>
      <c r="B2066" s="23" t="str">
        <f t="shared" si="121"/>
        <v>||||</v>
      </c>
      <c r="C2066" s="28" t="str">
        <f t="shared" si="122"/>
        <v>|</v>
      </c>
      <c r="D2066" s="10"/>
      <c r="E2066" s="10"/>
      <c r="F2066" s="36"/>
      <c r="G2066" s="10"/>
      <c r="H2066" s="10"/>
      <c r="I2066" s="36"/>
      <c r="J2066" s="10"/>
      <c r="K2066" s="10"/>
      <c r="L2066" s="10"/>
      <c r="M2066" s="11"/>
      <c r="N2066" s="10"/>
      <c r="O2066" s="11"/>
      <c r="P2066" s="9"/>
      <c r="Q2066" s="10"/>
      <c r="R2066" s="3"/>
      <c r="S2066" s="3"/>
      <c r="T2066" s="3"/>
      <c r="U2066" s="33"/>
      <c r="V2066" s="9"/>
      <c r="W2066" s="13"/>
      <c r="X2066" s="10"/>
      <c r="Y2066" s="4"/>
      <c r="Z2066" s="4"/>
      <c r="AA2066" s="4"/>
      <c r="AB2066" s="4"/>
      <c r="AC2066" s="3"/>
      <c r="AD2066" s="29"/>
    </row>
    <row r="2067" spans="1:30" ht="24.95" customHeight="1" x14ac:dyDescent="0.2">
      <c r="A2067" s="23" t="str">
        <f t="shared" si="120"/>
        <v>||||||</v>
      </c>
      <c r="B2067" s="23" t="str">
        <f t="shared" si="121"/>
        <v>||||</v>
      </c>
      <c r="C2067" s="28" t="str">
        <f t="shared" si="122"/>
        <v>|</v>
      </c>
      <c r="D2067" s="10"/>
      <c r="E2067" s="10"/>
      <c r="F2067" s="36"/>
      <c r="G2067" s="10"/>
      <c r="H2067" s="10"/>
      <c r="I2067" s="36"/>
      <c r="J2067" s="10"/>
      <c r="K2067" s="10"/>
      <c r="L2067" s="10"/>
      <c r="M2067" s="11"/>
      <c r="N2067" s="10"/>
      <c r="O2067" s="11"/>
      <c r="P2067" s="9"/>
      <c r="Q2067" s="10"/>
      <c r="R2067" s="3"/>
      <c r="S2067" s="3"/>
      <c r="T2067" s="3"/>
      <c r="U2067" s="33"/>
      <c r="V2067" s="9"/>
      <c r="W2067" s="13"/>
      <c r="X2067" s="10"/>
      <c r="Y2067" s="4"/>
      <c r="Z2067" s="4"/>
      <c r="AA2067" s="4"/>
      <c r="AB2067" s="4"/>
      <c r="AC2067" s="3"/>
      <c r="AD2067" s="29"/>
    </row>
    <row r="2068" spans="1:30" ht="24.95" customHeight="1" x14ac:dyDescent="0.2">
      <c r="A2068" s="23" t="str">
        <f t="shared" si="120"/>
        <v>||||||</v>
      </c>
      <c r="B2068" s="23" t="str">
        <f t="shared" si="121"/>
        <v>||||</v>
      </c>
      <c r="C2068" s="28" t="str">
        <f t="shared" si="122"/>
        <v>|</v>
      </c>
      <c r="D2068" s="10"/>
      <c r="E2068" s="10"/>
      <c r="F2068" s="36"/>
      <c r="G2068" s="10"/>
      <c r="H2068" s="10"/>
      <c r="I2068" s="36"/>
      <c r="J2068" s="10"/>
      <c r="K2068" s="10"/>
      <c r="L2068" s="10"/>
      <c r="M2068" s="11"/>
      <c r="N2068" s="10"/>
      <c r="O2068" s="11"/>
      <c r="P2068" s="9"/>
      <c r="Q2068" s="10"/>
      <c r="R2068" s="3"/>
      <c r="S2068" s="3"/>
      <c r="T2068" s="3"/>
      <c r="U2068" s="33"/>
      <c r="V2068" s="9"/>
      <c r="W2068" s="13"/>
      <c r="X2068" s="10"/>
      <c r="Y2068" s="4"/>
      <c r="Z2068" s="4"/>
      <c r="AA2068" s="4"/>
      <c r="AB2068" s="4"/>
      <c r="AC2068" s="3"/>
      <c r="AD2068" s="29"/>
    </row>
    <row r="2069" spans="1:30" ht="24.95" customHeight="1" x14ac:dyDescent="0.2">
      <c r="A2069" s="23" t="str">
        <f t="shared" si="120"/>
        <v>||||||</v>
      </c>
      <c r="B2069" s="23" t="str">
        <f t="shared" si="121"/>
        <v>||||</v>
      </c>
      <c r="C2069" s="28" t="str">
        <f t="shared" si="122"/>
        <v>|</v>
      </c>
      <c r="D2069" s="10"/>
      <c r="E2069" s="10"/>
      <c r="F2069" s="36"/>
      <c r="G2069" s="10"/>
      <c r="H2069" s="10"/>
      <c r="I2069" s="36"/>
      <c r="J2069" s="10"/>
      <c r="K2069" s="10"/>
      <c r="L2069" s="10"/>
      <c r="M2069" s="11"/>
      <c r="N2069" s="10"/>
      <c r="O2069" s="11"/>
      <c r="P2069" s="9"/>
      <c r="Q2069" s="10"/>
      <c r="R2069" s="3"/>
      <c r="S2069" s="3"/>
      <c r="T2069" s="3"/>
      <c r="U2069" s="33"/>
      <c r="V2069" s="9"/>
      <c r="W2069" s="13"/>
      <c r="X2069" s="10"/>
      <c r="Y2069" s="4"/>
      <c r="Z2069" s="4"/>
      <c r="AA2069" s="4"/>
      <c r="AB2069" s="4"/>
      <c r="AC2069" s="3"/>
      <c r="AD2069" s="29"/>
    </row>
    <row r="2070" spans="1:30" ht="24.95" customHeight="1" x14ac:dyDescent="0.2">
      <c r="A2070" s="23" t="str">
        <f t="shared" si="120"/>
        <v>||||||</v>
      </c>
      <c r="B2070" s="23" t="str">
        <f t="shared" si="121"/>
        <v>||||</v>
      </c>
      <c r="C2070" s="28" t="str">
        <f t="shared" si="122"/>
        <v>|</v>
      </c>
      <c r="D2070" s="10"/>
      <c r="E2070" s="10"/>
      <c r="F2070" s="36"/>
      <c r="G2070" s="10"/>
      <c r="H2070" s="10"/>
      <c r="I2070" s="36"/>
      <c r="J2070" s="10"/>
      <c r="K2070" s="10"/>
      <c r="L2070" s="10"/>
      <c r="M2070" s="11"/>
      <c r="N2070" s="10"/>
      <c r="O2070" s="11"/>
      <c r="P2070" s="9"/>
      <c r="Q2070" s="10"/>
      <c r="R2070" s="3"/>
      <c r="S2070" s="3"/>
      <c r="T2070" s="3"/>
      <c r="U2070" s="33"/>
      <c r="V2070" s="9"/>
      <c r="W2070" s="13"/>
      <c r="X2070" s="10"/>
      <c r="Y2070" s="4"/>
      <c r="Z2070" s="4"/>
      <c r="AA2070" s="4"/>
      <c r="AB2070" s="4"/>
      <c r="AC2070" s="3"/>
      <c r="AD2070" s="29"/>
    </row>
    <row r="2071" spans="1:30" ht="24.95" customHeight="1" x14ac:dyDescent="0.2">
      <c r="A2071" s="23" t="str">
        <f t="shared" si="120"/>
        <v>||||||</v>
      </c>
      <c r="B2071" s="23" t="str">
        <f t="shared" si="121"/>
        <v>||||</v>
      </c>
      <c r="C2071" s="28" t="str">
        <f t="shared" si="122"/>
        <v>|</v>
      </c>
      <c r="D2071" s="10"/>
      <c r="E2071" s="10"/>
      <c r="F2071" s="36"/>
      <c r="G2071" s="10"/>
      <c r="H2071" s="10"/>
      <c r="I2071" s="36"/>
      <c r="J2071" s="10"/>
      <c r="K2071" s="10"/>
      <c r="L2071" s="10"/>
      <c r="M2071" s="11"/>
      <c r="N2071" s="10"/>
      <c r="O2071" s="11"/>
      <c r="P2071" s="9"/>
      <c r="Q2071" s="10"/>
      <c r="R2071" s="3"/>
      <c r="S2071" s="3"/>
      <c r="T2071" s="3"/>
      <c r="U2071" s="33"/>
      <c r="V2071" s="9"/>
      <c r="W2071" s="13"/>
      <c r="X2071" s="10"/>
      <c r="Y2071" s="4"/>
      <c r="Z2071" s="4"/>
      <c r="AA2071" s="4"/>
      <c r="AB2071" s="4"/>
      <c r="AC2071" s="3"/>
      <c r="AD2071" s="29"/>
    </row>
    <row r="2072" spans="1:30" ht="24.95" customHeight="1" x14ac:dyDescent="0.2">
      <c r="A2072" s="23" t="str">
        <f t="shared" si="120"/>
        <v>||||||</v>
      </c>
      <c r="B2072" s="23" t="str">
        <f t="shared" si="121"/>
        <v>||||</v>
      </c>
      <c r="C2072" s="28" t="str">
        <f t="shared" si="122"/>
        <v>|</v>
      </c>
      <c r="D2072" s="10"/>
      <c r="E2072" s="10"/>
      <c r="F2072" s="36"/>
      <c r="G2072" s="10"/>
      <c r="H2072" s="10"/>
      <c r="I2072" s="36"/>
      <c r="J2072" s="10"/>
      <c r="K2072" s="10"/>
      <c r="L2072" s="10"/>
      <c r="M2072" s="11"/>
      <c r="N2072" s="10"/>
      <c r="O2072" s="11"/>
      <c r="P2072" s="9"/>
      <c r="Q2072" s="10"/>
      <c r="R2072" s="3"/>
      <c r="S2072" s="3"/>
      <c r="T2072" s="3"/>
      <c r="U2072" s="33"/>
      <c r="V2072" s="9"/>
      <c r="W2072" s="13"/>
      <c r="X2072" s="10"/>
      <c r="Y2072" s="4"/>
      <c r="Z2072" s="4"/>
      <c r="AA2072" s="4"/>
      <c r="AB2072" s="4"/>
      <c r="AC2072" s="3"/>
      <c r="AD2072" s="29"/>
    </row>
    <row r="2073" spans="1:30" ht="24.95" customHeight="1" x14ac:dyDescent="0.2">
      <c r="A2073" s="23" t="str">
        <f t="shared" si="120"/>
        <v>||||||</v>
      </c>
      <c r="B2073" s="23" t="str">
        <f t="shared" si="121"/>
        <v>||||</v>
      </c>
      <c r="C2073" s="28" t="str">
        <f t="shared" si="122"/>
        <v>|</v>
      </c>
      <c r="D2073" s="10"/>
      <c r="E2073" s="10"/>
      <c r="F2073" s="36"/>
      <c r="G2073" s="10"/>
      <c r="H2073" s="10"/>
      <c r="I2073" s="36"/>
      <c r="J2073" s="10"/>
      <c r="K2073" s="10"/>
      <c r="L2073" s="10"/>
      <c r="M2073" s="11"/>
      <c r="N2073" s="10"/>
      <c r="O2073" s="11"/>
      <c r="P2073" s="9"/>
      <c r="Q2073" s="10"/>
      <c r="R2073" s="3"/>
      <c r="S2073" s="3"/>
      <c r="T2073" s="3"/>
      <c r="U2073" s="33"/>
      <c r="V2073" s="9"/>
      <c r="W2073" s="13"/>
      <c r="X2073" s="10"/>
      <c r="Y2073" s="4"/>
      <c r="Z2073" s="4"/>
      <c r="AA2073" s="4"/>
      <c r="AB2073" s="4"/>
      <c r="AC2073" s="3"/>
      <c r="AD2073" s="29"/>
    </row>
    <row r="2074" spans="1:30" ht="24.95" customHeight="1" x14ac:dyDescent="0.2">
      <c r="A2074" s="23" t="str">
        <f t="shared" si="120"/>
        <v>||||||</v>
      </c>
      <c r="B2074" s="23" t="str">
        <f t="shared" si="121"/>
        <v>||||</v>
      </c>
      <c r="C2074" s="28" t="str">
        <f t="shared" si="122"/>
        <v>|</v>
      </c>
      <c r="D2074" s="10"/>
      <c r="E2074" s="10"/>
      <c r="F2074" s="36"/>
      <c r="G2074" s="10"/>
      <c r="H2074" s="10"/>
      <c r="I2074" s="36"/>
      <c r="J2074" s="10"/>
      <c r="K2074" s="10"/>
      <c r="L2074" s="10"/>
      <c r="M2074" s="11"/>
      <c r="N2074" s="10"/>
      <c r="O2074" s="11"/>
      <c r="P2074" s="9"/>
      <c r="Q2074" s="10"/>
      <c r="R2074" s="3"/>
      <c r="S2074" s="3"/>
      <c r="T2074" s="3"/>
      <c r="U2074" s="33"/>
      <c r="V2074" s="9"/>
      <c r="W2074" s="13"/>
      <c r="X2074" s="10"/>
      <c r="Y2074" s="4"/>
      <c r="Z2074" s="4"/>
      <c r="AA2074" s="4"/>
      <c r="AB2074" s="4"/>
      <c r="AC2074" s="3"/>
      <c r="AD2074" s="29"/>
    </row>
    <row r="2075" spans="1:30" ht="24.95" customHeight="1" x14ac:dyDescent="0.2">
      <c r="A2075" s="23" t="str">
        <f t="shared" si="120"/>
        <v>||||||</v>
      </c>
      <c r="B2075" s="23" t="str">
        <f t="shared" si="121"/>
        <v>||||</v>
      </c>
      <c r="C2075" s="28" t="str">
        <f t="shared" si="122"/>
        <v>|</v>
      </c>
      <c r="D2075" s="10"/>
      <c r="E2075" s="10"/>
      <c r="F2075" s="36"/>
      <c r="G2075" s="10"/>
      <c r="H2075" s="10"/>
      <c r="I2075" s="36"/>
      <c r="J2075" s="10"/>
      <c r="K2075" s="10"/>
      <c r="L2075" s="10"/>
      <c r="M2075" s="11"/>
      <c r="N2075" s="10"/>
      <c r="O2075" s="11"/>
      <c r="P2075" s="9"/>
      <c r="Q2075" s="10"/>
      <c r="R2075" s="3"/>
      <c r="S2075" s="3"/>
      <c r="T2075" s="3"/>
      <c r="U2075" s="33"/>
      <c r="V2075" s="9"/>
      <c r="W2075" s="13"/>
      <c r="X2075" s="10"/>
      <c r="Y2075" s="4"/>
      <c r="Z2075" s="4"/>
      <c r="AA2075" s="4"/>
      <c r="AB2075" s="4"/>
      <c r="AC2075" s="3"/>
      <c r="AD2075" s="29"/>
    </row>
    <row r="2076" spans="1:30" ht="24.95" customHeight="1" x14ac:dyDescent="0.2">
      <c r="A2076" s="23" t="str">
        <f t="shared" si="120"/>
        <v>||||||</v>
      </c>
      <c r="B2076" s="23" t="str">
        <f t="shared" si="121"/>
        <v>||||</v>
      </c>
      <c r="C2076" s="28" t="str">
        <f t="shared" si="122"/>
        <v>|</v>
      </c>
      <c r="D2076" s="10"/>
      <c r="E2076" s="10"/>
      <c r="F2076" s="36"/>
      <c r="G2076" s="10"/>
      <c r="H2076" s="10"/>
      <c r="I2076" s="36"/>
      <c r="J2076" s="10"/>
      <c r="K2076" s="10"/>
      <c r="L2076" s="10"/>
      <c r="M2076" s="11"/>
      <c r="N2076" s="10"/>
      <c r="O2076" s="11"/>
      <c r="P2076" s="9"/>
      <c r="Q2076" s="10"/>
      <c r="R2076" s="3"/>
      <c r="S2076" s="3"/>
      <c r="T2076" s="3"/>
      <c r="U2076" s="33"/>
      <c r="V2076" s="9"/>
      <c r="W2076" s="13"/>
      <c r="X2076" s="10"/>
      <c r="Y2076" s="4"/>
      <c r="Z2076" s="4"/>
      <c r="AA2076" s="4"/>
      <c r="AB2076" s="4"/>
      <c r="AC2076" s="3"/>
      <c r="AD2076" s="29"/>
    </row>
    <row r="2077" spans="1:30" ht="24.95" customHeight="1" x14ac:dyDescent="0.2">
      <c r="A2077" s="23" t="str">
        <f t="shared" si="120"/>
        <v>||||||</v>
      </c>
      <c r="B2077" s="23" t="str">
        <f t="shared" si="121"/>
        <v>||||</v>
      </c>
      <c r="C2077" s="28" t="str">
        <f t="shared" si="122"/>
        <v>|</v>
      </c>
      <c r="D2077" s="10"/>
      <c r="E2077" s="10"/>
      <c r="F2077" s="36"/>
      <c r="G2077" s="10"/>
      <c r="H2077" s="10"/>
      <c r="I2077" s="36"/>
      <c r="J2077" s="10"/>
      <c r="K2077" s="10"/>
      <c r="L2077" s="10"/>
      <c r="M2077" s="11"/>
      <c r="N2077" s="10"/>
      <c r="O2077" s="11"/>
      <c r="P2077" s="9"/>
      <c r="Q2077" s="10"/>
      <c r="R2077" s="3"/>
      <c r="S2077" s="3"/>
      <c r="T2077" s="3"/>
      <c r="U2077" s="33"/>
      <c r="V2077" s="9"/>
      <c r="W2077" s="13"/>
      <c r="X2077" s="10"/>
      <c r="Y2077" s="4"/>
      <c r="Z2077" s="4"/>
      <c r="AA2077" s="4"/>
      <c r="AB2077" s="4"/>
      <c r="AC2077" s="3"/>
      <c r="AD2077" s="29"/>
    </row>
    <row r="2078" spans="1:30" ht="24.95" customHeight="1" x14ac:dyDescent="0.2">
      <c r="A2078" s="23" t="str">
        <f t="shared" si="120"/>
        <v>||||||</v>
      </c>
      <c r="B2078" s="23" t="str">
        <f t="shared" si="121"/>
        <v>||||</v>
      </c>
      <c r="C2078" s="28" t="str">
        <f t="shared" si="122"/>
        <v>|</v>
      </c>
      <c r="D2078" s="10"/>
      <c r="E2078" s="10"/>
      <c r="F2078" s="36"/>
      <c r="G2078" s="10"/>
      <c r="H2078" s="10"/>
      <c r="I2078" s="36"/>
      <c r="J2078" s="10"/>
      <c r="K2078" s="10"/>
      <c r="L2078" s="10"/>
      <c r="M2078" s="11"/>
      <c r="N2078" s="10"/>
      <c r="O2078" s="11"/>
      <c r="P2078" s="9"/>
      <c r="Q2078" s="10"/>
      <c r="R2078" s="3"/>
      <c r="S2078" s="3"/>
      <c r="T2078" s="3"/>
      <c r="U2078" s="33"/>
      <c r="V2078" s="9"/>
      <c r="W2078" s="13"/>
      <c r="X2078" s="10"/>
      <c r="Y2078" s="4"/>
      <c r="Z2078" s="4"/>
      <c r="AA2078" s="4"/>
      <c r="AB2078" s="4"/>
      <c r="AC2078" s="3"/>
      <c r="AD2078" s="29"/>
    </row>
    <row r="2079" spans="1:30" ht="24.95" customHeight="1" x14ac:dyDescent="0.2">
      <c r="A2079" s="23" t="str">
        <f t="shared" si="120"/>
        <v>||||||</v>
      </c>
      <c r="B2079" s="23" t="str">
        <f t="shared" si="121"/>
        <v>||||</v>
      </c>
      <c r="C2079" s="28" t="str">
        <f t="shared" si="122"/>
        <v>|</v>
      </c>
      <c r="D2079" s="10"/>
      <c r="E2079" s="10"/>
      <c r="F2079" s="36"/>
      <c r="G2079" s="10"/>
      <c r="H2079" s="10"/>
      <c r="I2079" s="36"/>
      <c r="J2079" s="10"/>
      <c r="K2079" s="10"/>
      <c r="L2079" s="10"/>
      <c r="M2079" s="11"/>
      <c r="N2079" s="10"/>
      <c r="O2079" s="11"/>
      <c r="P2079" s="9"/>
      <c r="Q2079" s="10"/>
      <c r="R2079" s="3"/>
      <c r="S2079" s="3"/>
      <c r="T2079" s="3"/>
      <c r="U2079" s="33"/>
      <c r="V2079" s="9"/>
      <c r="W2079" s="13"/>
      <c r="X2079" s="10"/>
      <c r="Y2079" s="4"/>
      <c r="Z2079" s="4"/>
      <c r="AA2079" s="4"/>
      <c r="AB2079" s="4"/>
      <c r="AC2079" s="3"/>
      <c r="AD2079" s="29"/>
    </row>
    <row r="2080" spans="1:30" ht="24.95" customHeight="1" x14ac:dyDescent="0.2">
      <c r="A2080" s="23" t="str">
        <f t="shared" si="120"/>
        <v>||||||</v>
      </c>
      <c r="B2080" s="23" t="str">
        <f t="shared" si="121"/>
        <v>||||</v>
      </c>
      <c r="C2080" s="28" t="str">
        <f t="shared" si="122"/>
        <v>|</v>
      </c>
      <c r="D2080" s="10"/>
      <c r="E2080" s="10"/>
      <c r="F2080" s="36"/>
      <c r="G2080" s="10"/>
      <c r="H2080" s="10"/>
      <c r="I2080" s="36"/>
      <c r="J2080" s="10"/>
      <c r="K2080" s="10"/>
      <c r="L2080" s="10"/>
      <c r="M2080" s="11"/>
      <c r="N2080" s="10"/>
      <c r="O2080" s="11"/>
      <c r="P2080" s="9"/>
      <c r="Q2080" s="10"/>
      <c r="R2080" s="3"/>
      <c r="S2080" s="3"/>
      <c r="T2080" s="3"/>
      <c r="U2080" s="33"/>
      <c r="V2080" s="9"/>
      <c r="W2080" s="13"/>
      <c r="X2080" s="10"/>
      <c r="Y2080" s="4"/>
      <c r="Z2080" s="4"/>
      <c r="AA2080" s="4"/>
      <c r="AB2080" s="4"/>
      <c r="AC2080" s="3"/>
      <c r="AD2080" s="29"/>
    </row>
    <row r="2081" spans="1:30" ht="24.95" customHeight="1" x14ac:dyDescent="0.2">
      <c r="A2081" s="23" t="str">
        <f t="shared" si="120"/>
        <v>||||||</v>
      </c>
      <c r="B2081" s="23" t="str">
        <f t="shared" si="121"/>
        <v>||||</v>
      </c>
      <c r="C2081" s="28" t="str">
        <f t="shared" si="122"/>
        <v>|</v>
      </c>
      <c r="D2081" s="10"/>
      <c r="E2081" s="10"/>
      <c r="F2081" s="36"/>
      <c r="G2081" s="10"/>
      <c r="H2081" s="10"/>
      <c r="I2081" s="36"/>
      <c r="J2081" s="10"/>
      <c r="K2081" s="10"/>
      <c r="L2081" s="10"/>
      <c r="M2081" s="11"/>
      <c r="N2081" s="10"/>
      <c r="O2081" s="11"/>
      <c r="P2081" s="9"/>
      <c r="Q2081" s="10"/>
      <c r="R2081" s="3"/>
      <c r="S2081" s="3"/>
      <c r="T2081" s="3"/>
      <c r="U2081" s="33"/>
      <c r="V2081" s="9"/>
      <c r="W2081" s="13"/>
      <c r="X2081" s="10"/>
      <c r="Y2081" s="4"/>
      <c r="Z2081" s="4"/>
      <c r="AA2081" s="4"/>
      <c r="AB2081" s="4"/>
      <c r="AC2081" s="3"/>
      <c r="AD2081" s="29"/>
    </row>
    <row r="2082" spans="1:30" ht="24.95" customHeight="1" x14ac:dyDescent="0.2">
      <c r="A2082" s="23" t="str">
        <f t="shared" si="120"/>
        <v>||||||</v>
      </c>
      <c r="B2082" s="23" t="str">
        <f t="shared" si="121"/>
        <v>||||</v>
      </c>
      <c r="C2082" s="28" t="str">
        <f t="shared" si="122"/>
        <v>|</v>
      </c>
      <c r="D2082" s="10"/>
      <c r="E2082" s="10"/>
      <c r="F2082" s="36"/>
      <c r="G2082" s="10"/>
      <c r="H2082" s="10"/>
      <c r="I2082" s="36"/>
      <c r="J2082" s="10"/>
      <c r="K2082" s="10"/>
      <c r="L2082" s="10"/>
      <c r="M2082" s="11"/>
      <c r="N2082" s="10"/>
      <c r="O2082" s="11"/>
      <c r="P2082" s="9"/>
      <c r="Q2082" s="10"/>
      <c r="R2082" s="3"/>
      <c r="S2082" s="3"/>
      <c r="T2082" s="3"/>
      <c r="U2082" s="33"/>
      <c r="V2082" s="9"/>
      <c r="W2082" s="13"/>
      <c r="X2082" s="10"/>
      <c r="Y2082" s="4"/>
      <c r="Z2082" s="4"/>
      <c r="AA2082" s="4"/>
      <c r="AB2082" s="4"/>
      <c r="AC2082" s="3"/>
      <c r="AD2082" s="29"/>
    </row>
    <row r="2083" spans="1:30" ht="24.95" customHeight="1" x14ac:dyDescent="0.2">
      <c r="A2083" s="23" t="str">
        <f t="shared" si="120"/>
        <v>||||||</v>
      </c>
      <c r="B2083" s="23" t="str">
        <f t="shared" si="121"/>
        <v>||||</v>
      </c>
      <c r="C2083" s="28" t="str">
        <f t="shared" si="122"/>
        <v>|</v>
      </c>
      <c r="D2083" s="10"/>
      <c r="E2083" s="10"/>
      <c r="F2083" s="36"/>
      <c r="G2083" s="10"/>
      <c r="H2083" s="10"/>
      <c r="I2083" s="36"/>
      <c r="J2083" s="10"/>
      <c r="K2083" s="10"/>
      <c r="L2083" s="10"/>
      <c r="M2083" s="11"/>
      <c r="N2083" s="10"/>
      <c r="O2083" s="11"/>
      <c r="P2083" s="9"/>
      <c r="Q2083" s="10"/>
      <c r="R2083" s="3"/>
      <c r="S2083" s="3"/>
      <c r="T2083" s="3"/>
      <c r="U2083" s="33"/>
      <c r="V2083" s="9"/>
      <c r="W2083" s="13"/>
      <c r="X2083" s="10"/>
      <c r="Y2083" s="4"/>
      <c r="Z2083" s="4"/>
      <c r="AA2083" s="4"/>
      <c r="AB2083" s="4"/>
      <c r="AC2083" s="3"/>
      <c r="AD2083" s="29"/>
    </row>
    <row r="2084" spans="1:30" ht="24.95" customHeight="1" x14ac:dyDescent="0.2">
      <c r="A2084" s="23" t="str">
        <f t="shared" si="120"/>
        <v>||||||</v>
      </c>
      <c r="B2084" s="23" t="str">
        <f t="shared" si="121"/>
        <v>||||</v>
      </c>
      <c r="C2084" s="28" t="str">
        <f t="shared" si="122"/>
        <v>|</v>
      </c>
      <c r="D2084" s="10"/>
      <c r="E2084" s="10"/>
      <c r="F2084" s="36"/>
      <c r="G2084" s="10"/>
      <c r="H2084" s="10"/>
      <c r="I2084" s="36"/>
      <c r="J2084" s="10"/>
      <c r="K2084" s="10"/>
      <c r="L2084" s="10"/>
      <c r="M2084" s="11"/>
      <c r="N2084" s="10"/>
      <c r="O2084" s="11"/>
      <c r="P2084" s="9"/>
      <c r="Q2084" s="10"/>
      <c r="R2084" s="3"/>
      <c r="S2084" s="3"/>
      <c r="T2084" s="3"/>
      <c r="U2084" s="33"/>
      <c r="V2084" s="9"/>
      <c r="W2084" s="13"/>
      <c r="X2084" s="10"/>
      <c r="Y2084" s="4"/>
      <c r="Z2084" s="4"/>
      <c r="AA2084" s="4"/>
      <c r="AB2084" s="4"/>
      <c r="AC2084" s="3"/>
      <c r="AD2084" s="29"/>
    </row>
    <row r="2085" spans="1:30" ht="24.95" customHeight="1" x14ac:dyDescent="0.2">
      <c r="A2085" s="23" t="str">
        <f t="shared" si="120"/>
        <v>||||||</v>
      </c>
      <c r="B2085" s="23" t="str">
        <f t="shared" si="121"/>
        <v>||||</v>
      </c>
      <c r="C2085" s="28" t="str">
        <f t="shared" si="122"/>
        <v>|</v>
      </c>
      <c r="D2085" s="10"/>
      <c r="E2085" s="10"/>
      <c r="F2085" s="36"/>
      <c r="G2085" s="10"/>
      <c r="H2085" s="10"/>
      <c r="I2085" s="36"/>
      <c r="J2085" s="10"/>
      <c r="K2085" s="10"/>
      <c r="L2085" s="10"/>
      <c r="M2085" s="11"/>
      <c r="N2085" s="10"/>
      <c r="O2085" s="11"/>
      <c r="P2085" s="9"/>
      <c r="Q2085" s="10"/>
      <c r="R2085" s="3"/>
      <c r="S2085" s="3"/>
      <c r="T2085" s="3"/>
      <c r="U2085" s="33"/>
      <c r="V2085" s="9"/>
      <c r="W2085" s="13"/>
      <c r="X2085" s="10"/>
      <c r="Y2085" s="4"/>
      <c r="Z2085" s="4"/>
      <c r="AA2085" s="4"/>
      <c r="AB2085" s="4"/>
      <c r="AC2085" s="3"/>
      <c r="AD2085" s="29"/>
    </row>
    <row r="2086" spans="1:30" ht="24.95" customHeight="1" x14ac:dyDescent="0.2">
      <c r="A2086" s="23" t="str">
        <f t="shared" si="120"/>
        <v>||||||</v>
      </c>
      <c r="B2086" s="23" t="str">
        <f t="shared" si="121"/>
        <v>||||</v>
      </c>
      <c r="C2086" s="28" t="str">
        <f t="shared" si="122"/>
        <v>|</v>
      </c>
      <c r="D2086" s="10"/>
      <c r="E2086" s="10"/>
      <c r="F2086" s="36"/>
      <c r="G2086" s="10"/>
      <c r="H2086" s="10"/>
      <c r="I2086" s="36"/>
      <c r="J2086" s="10"/>
      <c r="K2086" s="10"/>
      <c r="L2086" s="10"/>
      <c r="M2086" s="11"/>
      <c r="N2086" s="10"/>
      <c r="O2086" s="11"/>
      <c r="P2086" s="9"/>
      <c r="Q2086" s="10"/>
      <c r="R2086" s="3"/>
      <c r="S2086" s="3"/>
      <c r="T2086" s="3"/>
      <c r="U2086" s="33"/>
      <c r="V2086" s="9"/>
      <c r="W2086" s="13"/>
      <c r="X2086" s="10"/>
      <c r="Y2086" s="4"/>
      <c r="Z2086" s="4"/>
      <c r="AA2086" s="4"/>
      <c r="AB2086" s="4"/>
      <c r="AC2086" s="3"/>
      <c r="AD2086" s="29"/>
    </row>
    <row r="2087" spans="1:30" ht="24.95" customHeight="1" x14ac:dyDescent="0.2">
      <c r="A2087" s="23" t="str">
        <f t="shared" si="120"/>
        <v>||||||</v>
      </c>
      <c r="B2087" s="23" t="str">
        <f t="shared" si="121"/>
        <v>||||</v>
      </c>
      <c r="C2087" s="28" t="str">
        <f t="shared" si="122"/>
        <v>|</v>
      </c>
      <c r="D2087" s="10"/>
      <c r="E2087" s="10"/>
      <c r="F2087" s="36"/>
      <c r="G2087" s="10"/>
      <c r="H2087" s="10"/>
      <c r="I2087" s="36"/>
      <c r="J2087" s="10"/>
      <c r="K2087" s="10"/>
      <c r="L2087" s="10"/>
      <c r="M2087" s="11"/>
      <c r="N2087" s="10"/>
      <c r="O2087" s="11"/>
      <c r="P2087" s="9"/>
      <c r="Q2087" s="10"/>
      <c r="R2087" s="3"/>
      <c r="S2087" s="3"/>
      <c r="T2087" s="3"/>
      <c r="U2087" s="33"/>
      <c r="V2087" s="9"/>
      <c r="W2087" s="13"/>
      <c r="X2087" s="10"/>
      <c r="Y2087" s="4"/>
      <c r="Z2087" s="4"/>
      <c r="AA2087" s="4"/>
      <c r="AB2087" s="4"/>
      <c r="AC2087" s="3"/>
      <c r="AD2087" s="29"/>
    </row>
    <row r="2088" spans="1:30" ht="24.95" customHeight="1" x14ac:dyDescent="0.2">
      <c r="A2088" s="23" t="str">
        <f t="shared" si="120"/>
        <v>||||||</v>
      </c>
      <c r="B2088" s="23" t="str">
        <f t="shared" si="121"/>
        <v>||||</v>
      </c>
      <c r="C2088" s="28" t="str">
        <f t="shared" si="122"/>
        <v>|</v>
      </c>
      <c r="D2088" s="10"/>
      <c r="E2088" s="10"/>
      <c r="F2088" s="36"/>
      <c r="G2088" s="10"/>
      <c r="H2088" s="10"/>
      <c r="I2088" s="36"/>
      <c r="J2088" s="10"/>
      <c r="K2088" s="10"/>
      <c r="L2088" s="10"/>
      <c r="M2088" s="11"/>
      <c r="N2088" s="10"/>
      <c r="O2088" s="11"/>
      <c r="P2088" s="9"/>
      <c r="Q2088" s="10"/>
      <c r="R2088" s="3"/>
      <c r="S2088" s="3"/>
      <c r="T2088" s="3"/>
      <c r="U2088" s="33"/>
      <c r="V2088" s="9"/>
      <c r="W2088" s="13"/>
      <c r="X2088" s="10"/>
      <c r="Y2088" s="4"/>
      <c r="Z2088" s="4"/>
      <c r="AA2088" s="4"/>
      <c r="AB2088" s="4"/>
      <c r="AC2088" s="3"/>
      <c r="AD2088" s="29"/>
    </row>
    <row r="2089" spans="1:30" ht="24.95" customHeight="1" x14ac:dyDescent="0.2">
      <c r="A2089" s="23" t="str">
        <f t="shared" si="120"/>
        <v>||||||</v>
      </c>
      <c r="B2089" s="23" t="str">
        <f t="shared" si="121"/>
        <v>||||</v>
      </c>
      <c r="C2089" s="28" t="str">
        <f t="shared" si="122"/>
        <v>|</v>
      </c>
      <c r="D2089" s="10"/>
      <c r="E2089" s="10"/>
      <c r="F2089" s="36"/>
      <c r="G2089" s="10"/>
      <c r="H2089" s="10"/>
      <c r="I2089" s="36"/>
      <c r="J2089" s="10"/>
      <c r="K2089" s="10"/>
      <c r="L2089" s="10"/>
      <c r="M2089" s="11"/>
      <c r="N2089" s="10"/>
      <c r="O2089" s="11"/>
      <c r="P2089" s="9"/>
      <c r="Q2089" s="10"/>
      <c r="R2089" s="3"/>
      <c r="S2089" s="3"/>
      <c r="T2089" s="3"/>
      <c r="U2089" s="33"/>
      <c r="V2089" s="9"/>
      <c r="W2089" s="13"/>
      <c r="X2089" s="10"/>
      <c r="Y2089" s="4"/>
      <c r="Z2089" s="4"/>
      <c r="AA2089" s="4"/>
      <c r="AB2089" s="4"/>
      <c r="AC2089" s="3"/>
      <c r="AD2089" s="29"/>
    </row>
    <row r="2090" spans="1:30" ht="24.95" customHeight="1" x14ac:dyDescent="0.2">
      <c r="A2090" s="23" t="str">
        <f t="shared" si="120"/>
        <v>||||||</v>
      </c>
      <c r="B2090" s="23" t="str">
        <f t="shared" si="121"/>
        <v>||||</v>
      </c>
      <c r="C2090" s="28" t="str">
        <f t="shared" si="122"/>
        <v>|</v>
      </c>
      <c r="D2090" s="10"/>
      <c r="E2090" s="10"/>
      <c r="F2090" s="36"/>
      <c r="G2090" s="10"/>
      <c r="H2090" s="10"/>
      <c r="I2090" s="36"/>
      <c r="J2090" s="10"/>
      <c r="K2090" s="10"/>
      <c r="L2090" s="10"/>
      <c r="M2090" s="11"/>
      <c r="N2090" s="10"/>
      <c r="O2090" s="11"/>
      <c r="P2090" s="9"/>
      <c r="Q2090" s="10"/>
      <c r="R2090" s="3"/>
      <c r="S2090" s="3"/>
      <c r="T2090" s="3"/>
      <c r="U2090" s="33"/>
      <c r="V2090" s="9"/>
      <c r="W2090" s="13"/>
      <c r="X2090" s="10"/>
      <c r="Y2090" s="4"/>
      <c r="Z2090" s="4"/>
      <c r="AA2090" s="4"/>
      <c r="AB2090" s="4"/>
      <c r="AC2090" s="3"/>
      <c r="AD2090" s="29"/>
    </row>
    <row r="2091" spans="1:30" ht="24.95" customHeight="1" x14ac:dyDescent="0.2">
      <c r="A2091" s="23" t="str">
        <f t="shared" si="120"/>
        <v>||||||</v>
      </c>
      <c r="B2091" s="23" t="str">
        <f t="shared" si="121"/>
        <v>||||</v>
      </c>
      <c r="C2091" s="28" t="str">
        <f t="shared" si="122"/>
        <v>|</v>
      </c>
      <c r="D2091" s="10"/>
      <c r="E2091" s="10"/>
      <c r="F2091" s="36"/>
      <c r="G2091" s="10"/>
      <c r="H2091" s="10"/>
      <c r="I2091" s="36"/>
      <c r="J2091" s="10"/>
      <c r="K2091" s="10"/>
      <c r="L2091" s="10"/>
      <c r="M2091" s="11"/>
      <c r="N2091" s="10"/>
      <c r="O2091" s="11"/>
      <c r="P2091" s="9"/>
      <c r="Q2091" s="10"/>
      <c r="R2091" s="3"/>
      <c r="S2091" s="3"/>
      <c r="T2091" s="3"/>
      <c r="U2091" s="33"/>
      <c r="V2091" s="9"/>
      <c r="W2091" s="13"/>
      <c r="X2091" s="10"/>
      <c r="Y2091" s="4"/>
      <c r="Z2091" s="4"/>
      <c r="AA2091" s="4"/>
      <c r="AB2091" s="4"/>
      <c r="AC2091" s="3"/>
      <c r="AD2091" s="29"/>
    </row>
    <row r="2092" spans="1:30" ht="24.95" customHeight="1" x14ac:dyDescent="0.2">
      <c r="A2092" s="23" t="str">
        <f t="shared" si="120"/>
        <v>||||||</v>
      </c>
      <c r="B2092" s="23" t="str">
        <f t="shared" si="121"/>
        <v>||||</v>
      </c>
      <c r="C2092" s="28" t="str">
        <f t="shared" si="122"/>
        <v>|</v>
      </c>
      <c r="D2092" s="10"/>
      <c r="E2092" s="10"/>
      <c r="F2092" s="36"/>
      <c r="G2092" s="10"/>
      <c r="H2092" s="10"/>
      <c r="I2092" s="36"/>
      <c r="J2092" s="10"/>
      <c r="K2092" s="10"/>
      <c r="L2092" s="10"/>
      <c r="M2092" s="11"/>
      <c r="N2092" s="10"/>
      <c r="O2092" s="11"/>
      <c r="P2092" s="9"/>
      <c r="Q2092" s="10"/>
      <c r="R2092" s="3"/>
      <c r="S2092" s="3"/>
      <c r="T2092" s="3"/>
      <c r="U2092" s="33"/>
      <c r="V2092" s="9"/>
      <c r="W2092" s="13"/>
      <c r="X2092" s="10"/>
      <c r="Y2092" s="4"/>
      <c r="Z2092" s="4"/>
      <c r="AA2092" s="4"/>
      <c r="AB2092" s="4"/>
      <c r="AC2092" s="3"/>
      <c r="AD2092" s="29"/>
    </row>
    <row r="2093" spans="1:30" ht="24.95" customHeight="1" x14ac:dyDescent="0.2">
      <c r="A2093" s="23" t="str">
        <f t="shared" si="120"/>
        <v>||||||</v>
      </c>
      <c r="B2093" s="23" t="str">
        <f t="shared" si="121"/>
        <v>||||</v>
      </c>
      <c r="C2093" s="28" t="str">
        <f t="shared" si="122"/>
        <v>|</v>
      </c>
      <c r="D2093" s="10"/>
      <c r="E2093" s="10"/>
      <c r="F2093" s="36"/>
      <c r="G2093" s="10"/>
      <c r="H2093" s="10"/>
      <c r="I2093" s="36"/>
      <c r="J2093" s="10"/>
      <c r="K2093" s="10"/>
      <c r="L2093" s="10"/>
      <c r="M2093" s="11"/>
      <c r="N2093" s="10"/>
      <c r="O2093" s="11"/>
      <c r="P2093" s="9"/>
      <c r="Q2093" s="10"/>
      <c r="R2093" s="3"/>
      <c r="S2093" s="3"/>
      <c r="T2093" s="3"/>
      <c r="U2093" s="33"/>
      <c r="V2093" s="9"/>
      <c r="W2093" s="13"/>
      <c r="X2093" s="10"/>
      <c r="Y2093" s="4"/>
      <c r="Z2093" s="4"/>
      <c r="AA2093" s="4"/>
      <c r="AB2093" s="4"/>
      <c r="AC2093" s="3"/>
      <c r="AD2093" s="29"/>
    </row>
    <row r="2094" spans="1:30" ht="24.95" customHeight="1" x14ac:dyDescent="0.2">
      <c r="A2094" s="23" t="str">
        <f t="shared" si="120"/>
        <v>||||||</v>
      </c>
      <c r="B2094" s="23" t="str">
        <f t="shared" si="121"/>
        <v>||||</v>
      </c>
      <c r="C2094" s="28" t="str">
        <f t="shared" si="122"/>
        <v>|</v>
      </c>
      <c r="D2094" s="10"/>
      <c r="E2094" s="10"/>
      <c r="F2094" s="36"/>
      <c r="G2094" s="10"/>
      <c r="H2094" s="10"/>
      <c r="I2094" s="36"/>
      <c r="J2094" s="10"/>
      <c r="K2094" s="10"/>
      <c r="L2094" s="10"/>
      <c r="M2094" s="11"/>
      <c r="N2094" s="10"/>
      <c r="O2094" s="11"/>
      <c r="P2094" s="9"/>
      <c r="Q2094" s="10"/>
      <c r="R2094" s="3"/>
      <c r="S2094" s="3"/>
      <c r="T2094" s="3"/>
      <c r="U2094" s="33"/>
      <c r="V2094" s="9"/>
      <c r="W2094" s="13"/>
      <c r="X2094" s="10"/>
      <c r="Y2094" s="4"/>
      <c r="Z2094" s="4"/>
      <c r="AA2094" s="4"/>
      <c r="AB2094" s="4"/>
      <c r="AC2094" s="3"/>
      <c r="AD2094" s="29"/>
    </row>
    <row r="2095" spans="1:30" ht="24.95" customHeight="1" x14ac:dyDescent="0.2">
      <c r="A2095" s="23" t="str">
        <f t="shared" si="120"/>
        <v>||||||</v>
      </c>
      <c r="B2095" s="23" t="str">
        <f t="shared" si="121"/>
        <v>||||</v>
      </c>
      <c r="C2095" s="28" t="str">
        <f t="shared" si="122"/>
        <v>|</v>
      </c>
      <c r="D2095" s="10"/>
      <c r="E2095" s="10"/>
      <c r="F2095" s="36"/>
      <c r="G2095" s="10"/>
      <c r="H2095" s="10"/>
      <c r="I2095" s="36"/>
      <c r="J2095" s="10"/>
      <c r="K2095" s="10"/>
      <c r="L2095" s="10"/>
      <c r="M2095" s="11"/>
      <c r="N2095" s="10"/>
      <c r="O2095" s="11"/>
      <c r="P2095" s="9"/>
      <c r="Q2095" s="10"/>
      <c r="R2095" s="3"/>
      <c r="S2095" s="3"/>
      <c r="T2095" s="3"/>
      <c r="U2095" s="33"/>
      <c r="V2095" s="9"/>
      <c r="W2095" s="13"/>
      <c r="X2095" s="10"/>
      <c r="Y2095" s="4"/>
      <c r="Z2095" s="4"/>
      <c r="AA2095" s="4"/>
      <c r="AB2095" s="4"/>
      <c r="AC2095" s="3"/>
      <c r="AD2095" s="29"/>
    </row>
    <row r="2096" spans="1:30" ht="24.95" customHeight="1" x14ac:dyDescent="0.2">
      <c r="A2096" s="23" t="str">
        <f t="shared" si="120"/>
        <v>||||||</v>
      </c>
      <c r="B2096" s="23" t="str">
        <f t="shared" si="121"/>
        <v>||||</v>
      </c>
      <c r="C2096" s="28" t="str">
        <f t="shared" si="122"/>
        <v>|</v>
      </c>
      <c r="D2096" s="10"/>
      <c r="E2096" s="10"/>
      <c r="F2096" s="36"/>
      <c r="G2096" s="10"/>
      <c r="H2096" s="10"/>
      <c r="I2096" s="36"/>
      <c r="J2096" s="10"/>
      <c r="K2096" s="10"/>
      <c r="L2096" s="10"/>
      <c r="M2096" s="11"/>
      <c r="N2096" s="10"/>
      <c r="O2096" s="11"/>
      <c r="P2096" s="9"/>
      <c r="Q2096" s="10"/>
      <c r="R2096" s="3"/>
      <c r="S2096" s="3"/>
      <c r="T2096" s="3"/>
      <c r="U2096" s="33"/>
      <c r="V2096" s="9"/>
      <c r="W2096" s="13"/>
      <c r="X2096" s="10"/>
      <c r="Y2096" s="4"/>
      <c r="Z2096" s="4"/>
      <c r="AA2096" s="4"/>
      <c r="AB2096" s="4"/>
      <c r="AC2096" s="3"/>
      <c r="AD2096" s="29"/>
    </row>
    <row r="2097" spans="1:30" ht="24.95" customHeight="1" x14ac:dyDescent="0.2">
      <c r="A2097" s="23" t="str">
        <f t="shared" si="120"/>
        <v>||||||</v>
      </c>
      <c r="B2097" s="23" t="str">
        <f t="shared" si="121"/>
        <v>||||</v>
      </c>
      <c r="C2097" s="28" t="str">
        <f t="shared" si="122"/>
        <v>|</v>
      </c>
      <c r="D2097" s="10"/>
      <c r="E2097" s="10"/>
      <c r="F2097" s="36"/>
      <c r="G2097" s="10"/>
      <c r="H2097" s="10"/>
      <c r="I2097" s="36"/>
      <c r="J2097" s="10"/>
      <c r="K2097" s="10"/>
      <c r="L2097" s="10"/>
      <c r="M2097" s="11"/>
      <c r="N2097" s="10"/>
      <c r="O2097" s="11"/>
      <c r="P2097" s="9"/>
      <c r="Q2097" s="10"/>
      <c r="R2097" s="3"/>
      <c r="S2097" s="3"/>
      <c r="T2097" s="3"/>
      <c r="U2097" s="33"/>
      <c r="V2097" s="9"/>
      <c r="W2097" s="13"/>
      <c r="X2097" s="10"/>
      <c r="Y2097" s="4"/>
      <c r="Z2097" s="4"/>
      <c r="AA2097" s="4"/>
      <c r="AB2097" s="4"/>
      <c r="AC2097" s="3"/>
      <c r="AD2097" s="29"/>
    </row>
    <row r="2098" spans="1:30" ht="24.95" customHeight="1" x14ac:dyDescent="0.2">
      <c r="A2098" s="23" t="str">
        <f t="shared" si="120"/>
        <v>||||||</v>
      </c>
      <c r="B2098" s="23" t="str">
        <f t="shared" si="121"/>
        <v>||||</v>
      </c>
      <c r="C2098" s="28" t="str">
        <f t="shared" si="122"/>
        <v>|</v>
      </c>
      <c r="D2098" s="10"/>
      <c r="E2098" s="10"/>
      <c r="F2098" s="36"/>
      <c r="G2098" s="10"/>
      <c r="H2098" s="10"/>
      <c r="I2098" s="36"/>
      <c r="J2098" s="10"/>
      <c r="K2098" s="10"/>
      <c r="L2098" s="10"/>
      <c r="M2098" s="11"/>
      <c r="N2098" s="10"/>
      <c r="O2098" s="11"/>
      <c r="P2098" s="9"/>
      <c r="Q2098" s="10"/>
      <c r="R2098" s="3"/>
      <c r="S2098" s="3"/>
      <c r="T2098" s="3"/>
      <c r="U2098" s="33"/>
      <c r="V2098" s="9"/>
      <c r="W2098" s="13"/>
      <c r="X2098" s="10"/>
      <c r="Y2098" s="4"/>
      <c r="Z2098" s="4"/>
      <c r="AA2098" s="4"/>
      <c r="AB2098" s="4"/>
      <c r="AC2098" s="3"/>
      <c r="AD2098" s="29"/>
    </row>
    <row r="2099" spans="1:30" ht="24.95" customHeight="1" x14ac:dyDescent="0.2">
      <c r="A2099" s="23" t="str">
        <f t="shared" si="120"/>
        <v>||||||</v>
      </c>
      <c r="B2099" s="23" t="str">
        <f t="shared" si="121"/>
        <v>||||</v>
      </c>
      <c r="C2099" s="28" t="str">
        <f t="shared" si="122"/>
        <v>|</v>
      </c>
      <c r="D2099" s="10"/>
      <c r="E2099" s="10"/>
      <c r="F2099" s="36"/>
      <c r="G2099" s="10"/>
      <c r="H2099" s="10"/>
      <c r="I2099" s="36"/>
      <c r="J2099" s="10"/>
      <c r="K2099" s="10"/>
      <c r="L2099" s="10"/>
      <c r="M2099" s="11"/>
      <c r="N2099" s="10"/>
      <c r="O2099" s="11"/>
      <c r="P2099" s="9"/>
      <c r="Q2099" s="10"/>
      <c r="R2099" s="3"/>
      <c r="S2099" s="3"/>
      <c r="T2099" s="3"/>
      <c r="U2099" s="33"/>
      <c r="V2099" s="9"/>
      <c r="W2099" s="13"/>
      <c r="X2099" s="10"/>
      <c r="Y2099" s="4"/>
      <c r="Z2099" s="4"/>
      <c r="AA2099" s="4"/>
      <c r="AB2099" s="4"/>
      <c r="AC2099" s="3"/>
      <c r="AD2099" s="29"/>
    </row>
    <row r="2100" spans="1:30" ht="24.95" customHeight="1" x14ac:dyDescent="0.2">
      <c r="A2100" s="23" t="str">
        <f t="shared" si="120"/>
        <v>||||||</v>
      </c>
      <c r="B2100" s="23" t="str">
        <f t="shared" si="121"/>
        <v>||||</v>
      </c>
      <c r="C2100" s="28" t="str">
        <f t="shared" si="122"/>
        <v>|</v>
      </c>
      <c r="D2100" s="10"/>
      <c r="E2100" s="10"/>
      <c r="F2100" s="36"/>
      <c r="G2100" s="10"/>
      <c r="H2100" s="10"/>
      <c r="I2100" s="36"/>
      <c r="J2100" s="10"/>
      <c r="K2100" s="10"/>
      <c r="L2100" s="10"/>
      <c r="M2100" s="11"/>
      <c r="N2100" s="10"/>
      <c r="O2100" s="11"/>
      <c r="P2100" s="9"/>
      <c r="Q2100" s="10"/>
      <c r="R2100" s="3"/>
      <c r="S2100" s="3"/>
      <c r="T2100" s="3"/>
      <c r="U2100" s="33"/>
      <c r="V2100" s="9"/>
      <c r="W2100" s="13"/>
      <c r="X2100" s="10"/>
      <c r="Y2100" s="4"/>
      <c r="Z2100" s="4"/>
      <c r="AA2100" s="4"/>
      <c r="AB2100" s="4"/>
      <c r="AC2100" s="3"/>
      <c r="AD2100" s="29"/>
    </row>
    <row r="2101" spans="1:30" ht="24.95" customHeight="1" x14ac:dyDescent="0.2">
      <c r="A2101" s="23" t="str">
        <f t="shared" si="120"/>
        <v>||||||</v>
      </c>
      <c r="B2101" s="23" t="str">
        <f t="shared" si="121"/>
        <v>||||</v>
      </c>
      <c r="C2101" s="28" t="str">
        <f t="shared" si="122"/>
        <v>|</v>
      </c>
      <c r="D2101" s="10"/>
      <c r="E2101" s="10"/>
      <c r="F2101" s="36"/>
      <c r="G2101" s="10"/>
      <c r="H2101" s="10"/>
      <c r="I2101" s="36"/>
      <c r="J2101" s="10"/>
      <c r="K2101" s="10"/>
      <c r="L2101" s="10"/>
      <c r="M2101" s="11"/>
      <c r="N2101" s="10"/>
      <c r="O2101" s="11"/>
      <c r="P2101" s="9"/>
      <c r="Q2101" s="10"/>
      <c r="R2101" s="3"/>
      <c r="S2101" s="3"/>
      <c r="T2101" s="3"/>
      <c r="U2101" s="33"/>
      <c r="V2101" s="9"/>
      <c r="W2101" s="13"/>
      <c r="X2101" s="10"/>
      <c r="Y2101" s="4"/>
      <c r="Z2101" s="4"/>
      <c r="AA2101" s="4"/>
      <c r="AB2101" s="4"/>
      <c r="AC2101" s="3"/>
      <c r="AD2101" s="29"/>
    </row>
    <row r="2102" spans="1:30" ht="24.95" customHeight="1" x14ac:dyDescent="0.2">
      <c r="A2102" s="23" t="str">
        <f t="shared" si="120"/>
        <v>||||||</v>
      </c>
      <c r="B2102" s="23" t="str">
        <f t="shared" si="121"/>
        <v>||||</v>
      </c>
      <c r="C2102" s="28" t="str">
        <f t="shared" si="122"/>
        <v>|</v>
      </c>
      <c r="D2102" s="10"/>
      <c r="E2102" s="10"/>
      <c r="F2102" s="36"/>
      <c r="G2102" s="10"/>
      <c r="H2102" s="10"/>
      <c r="I2102" s="36"/>
      <c r="J2102" s="10"/>
      <c r="K2102" s="10"/>
      <c r="L2102" s="10"/>
      <c r="M2102" s="11"/>
      <c r="N2102" s="10"/>
      <c r="O2102" s="11"/>
      <c r="P2102" s="9"/>
      <c r="Q2102" s="10"/>
      <c r="R2102" s="3"/>
      <c r="S2102" s="3"/>
      <c r="T2102" s="3"/>
      <c r="U2102" s="33"/>
      <c r="V2102" s="9"/>
      <c r="W2102" s="13"/>
      <c r="X2102" s="10"/>
      <c r="Y2102" s="4"/>
      <c r="Z2102" s="4"/>
      <c r="AA2102" s="4"/>
      <c r="AB2102" s="4"/>
      <c r="AC2102" s="3"/>
      <c r="AD2102" s="29"/>
    </row>
    <row r="2103" spans="1:30" ht="24.95" customHeight="1" x14ac:dyDescent="0.2">
      <c r="A2103" s="23" t="str">
        <f t="shared" si="120"/>
        <v>||||||</v>
      </c>
      <c r="B2103" s="23" t="str">
        <f t="shared" si="121"/>
        <v>||||</v>
      </c>
      <c r="C2103" s="28" t="str">
        <f t="shared" si="122"/>
        <v>|</v>
      </c>
      <c r="D2103" s="10"/>
      <c r="E2103" s="10"/>
      <c r="F2103" s="36"/>
      <c r="G2103" s="10"/>
      <c r="H2103" s="10"/>
      <c r="I2103" s="36"/>
      <c r="J2103" s="10"/>
      <c r="K2103" s="10"/>
      <c r="L2103" s="10"/>
      <c r="M2103" s="11"/>
      <c r="N2103" s="10"/>
      <c r="O2103" s="11"/>
      <c r="P2103" s="9"/>
      <c r="Q2103" s="10"/>
      <c r="R2103" s="3"/>
      <c r="S2103" s="3"/>
      <c r="T2103" s="3"/>
      <c r="U2103" s="33"/>
      <c r="V2103" s="9"/>
      <c r="W2103" s="13"/>
      <c r="X2103" s="10"/>
      <c r="Y2103" s="4"/>
      <c r="Z2103" s="4"/>
      <c r="AA2103" s="4"/>
      <c r="AB2103" s="4"/>
      <c r="AC2103" s="3"/>
      <c r="AD2103" s="29"/>
    </row>
    <row r="2104" spans="1:30" ht="24.95" customHeight="1" x14ac:dyDescent="0.2">
      <c r="A2104" s="23" t="str">
        <f t="shared" ref="A2104:A2167" si="123">D2104&amp;"|"&amp;E2104&amp;"|"&amp;G2104&amp;"|"&amp;H2104&amp;"|"&amp;L2104&amp;"|"&amp;N2104&amp;"|"&amp;U2104</f>
        <v>||||||</v>
      </c>
      <c r="B2104" s="23" t="str">
        <f t="shared" ref="B2104:B2167" si="124">D2104&amp;"|"&amp;E2104&amp;"|"&amp;G2104&amp;"|"&amp;H2104&amp;"|"&amp;X2104</f>
        <v>||||</v>
      </c>
      <c r="C2104" s="28" t="str">
        <f t="shared" ref="C2104:C2167" si="125">E2104&amp;"|"&amp;X2104</f>
        <v>|</v>
      </c>
      <c r="D2104" s="10"/>
      <c r="E2104" s="10"/>
      <c r="F2104" s="36"/>
      <c r="G2104" s="10"/>
      <c r="H2104" s="10"/>
      <c r="I2104" s="36"/>
      <c r="J2104" s="10"/>
      <c r="K2104" s="10"/>
      <c r="L2104" s="10"/>
      <c r="M2104" s="11"/>
      <c r="N2104" s="10"/>
      <c r="O2104" s="11"/>
      <c r="P2104" s="9"/>
      <c r="Q2104" s="10"/>
      <c r="R2104" s="3"/>
      <c r="S2104" s="3"/>
      <c r="T2104" s="3"/>
      <c r="U2104" s="33"/>
      <c r="V2104" s="9"/>
      <c r="W2104" s="13"/>
      <c r="X2104" s="10"/>
      <c r="Y2104" s="4"/>
      <c r="Z2104" s="4"/>
      <c r="AA2104" s="4"/>
      <c r="AB2104" s="4"/>
      <c r="AC2104" s="3"/>
      <c r="AD2104" s="29"/>
    </row>
    <row r="2105" spans="1:30" ht="24.95" customHeight="1" x14ac:dyDescent="0.2">
      <c r="A2105" s="23" t="str">
        <f t="shared" si="123"/>
        <v>||||||</v>
      </c>
      <c r="B2105" s="23" t="str">
        <f t="shared" si="124"/>
        <v>||||</v>
      </c>
      <c r="C2105" s="28" t="str">
        <f t="shared" si="125"/>
        <v>|</v>
      </c>
      <c r="D2105" s="10"/>
      <c r="E2105" s="10"/>
      <c r="F2105" s="36"/>
      <c r="G2105" s="10"/>
      <c r="H2105" s="10"/>
      <c r="I2105" s="36"/>
      <c r="J2105" s="10"/>
      <c r="K2105" s="10"/>
      <c r="L2105" s="10"/>
      <c r="M2105" s="11"/>
      <c r="N2105" s="10"/>
      <c r="O2105" s="11"/>
      <c r="P2105" s="9"/>
      <c r="Q2105" s="10"/>
      <c r="R2105" s="3"/>
      <c r="S2105" s="3"/>
      <c r="T2105" s="3"/>
      <c r="U2105" s="33"/>
      <c r="V2105" s="9"/>
      <c r="W2105" s="13"/>
      <c r="X2105" s="10"/>
      <c r="Y2105" s="4"/>
      <c r="Z2105" s="4"/>
      <c r="AA2105" s="4"/>
      <c r="AB2105" s="4"/>
      <c r="AC2105" s="3"/>
      <c r="AD2105" s="29"/>
    </row>
    <row r="2106" spans="1:30" ht="24.95" customHeight="1" x14ac:dyDescent="0.2">
      <c r="A2106" s="23" t="str">
        <f t="shared" si="123"/>
        <v>||||||</v>
      </c>
      <c r="B2106" s="23" t="str">
        <f t="shared" si="124"/>
        <v>||||</v>
      </c>
      <c r="C2106" s="28" t="str">
        <f t="shared" si="125"/>
        <v>|</v>
      </c>
      <c r="D2106" s="10"/>
      <c r="E2106" s="10"/>
      <c r="F2106" s="36"/>
      <c r="G2106" s="10"/>
      <c r="H2106" s="10"/>
      <c r="I2106" s="36"/>
      <c r="J2106" s="10"/>
      <c r="K2106" s="10"/>
      <c r="L2106" s="10"/>
      <c r="M2106" s="11"/>
      <c r="N2106" s="10"/>
      <c r="O2106" s="11"/>
      <c r="P2106" s="9"/>
      <c r="Q2106" s="10"/>
      <c r="R2106" s="3"/>
      <c r="S2106" s="3"/>
      <c r="T2106" s="3"/>
      <c r="U2106" s="33"/>
      <c r="V2106" s="9"/>
      <c r="W2106" s="13"/>
      <c r="X2106" s="10"/>
      <c r="Y2106" s="4"/>
      <c r="Z2106" s="4"/>
      <c r="AA2106" s="4"/>
      <c r="AB2106" s="4"/>
      <c r="AC2106" s="3"/>
      <c r="AD2106" s="29"/>
    </row>
    <row r="2107" spans="1:30" ht="24.95" customHeight="1" x14ac:dyDescent="0.2">
      <c r="A2107" s="23" t="str">
        <f t="shared" si="123"/>
        <v>||||||</v>
      </c>
      <c r="B2107" s="23" t="str">
        <f t="shared" si="124"/>
        <v>||||</v>
      </c>
      <c r="C2107" s="28" t="str">
        <f t="shared" si="125"/>
        <v>|</v>
      </c>
      <c r="D2107" s="10"/>
      <c r="E2107" s="10"/>
      <c r="F2107" s="36"/>
      <c r="G2107" s="10"/>
      <c r="H2107" s="10"/>
      <c r="I2107" s="36"/>
      <c r="J2107" s="10"/>
      <c r="K2107" s="10"/>
      <c r="L2107" s="10"/>
      <c r="M2107" s="11"/>
      <c r="N2107" s="10"/>
      <c r="O2107" s="11"/>
      <c r="P2107" s="9"/>
      <c r="Q2107" s="10"/>
      <c r="R2107" s="3"/>
      <c r="S2107" s="3"/>
      <c r="T2107" s="3"/>
      <c r="U2107" s="33"/>
      <c r="V2107" s="9"/>
      <c r="W2107" s="13"/>
      <c r="X2107" s="10"/>
      <c r="Y2107" s="4"/>
      <c r="Z2107" s="4"/>
      <c r="AA2107" s="4"/>
      <c r="AB2107" s="4"/>
      <c r="AC2107" s="3"/>
      <c r="AD2107" s="29"/>
    </row>
    <row r="2108" spans="1:30" ht="24.95" customHeight="1" x14ac:dyDescent="0.2">
      <c r="A2108" s="23" t="str">
        <f t="shared" si="123"/>
        <v>||||||</v>
      </c>
      <c r="B2108" s="23" t="str">
        <f t="shared" si="124"/>
        <v>||||</v>
      </c>
      <c r="C2108" s="28" t="str">
        <f t="shared" si="125"/>
        <v>|</v>
      </c>
      <c r="D2108" s="10"/>
      <c r="E2108" s="10"/>
      <c r="F2108" s="36"/>
      <c r="G2108" s="10"/>
      <c r="H2108" s="10"/>
      <c r="I2108" s="36"/>
      <c r="J2108" s="10"/>
      <c r="K2108" s="10"/>
      <c r="L2108" s="10"/>
      <c r="M2108" s="11"/>
      <c r="N2108" s="10"/>
      <c r="O2108" s="11"/>
      <c r="P2108" s="9"/>
      <c r="Q2108" s="10"/>
      <c r="R2108" s="3"/>
      <c r="S2108" s="3"/>
      <c r="T2108" s="3"/>
      <c r="U2108" s="33"/>
      <c r="V2108" s="9"/>
      <c r="W2108" s="13"/>
      <c r="X2108" s="10"/>
      <c r="Y2108" s="4"/>
      <c r="Z2108" s="4"/>
      <c r="AA2108" s="4"/>
      <c r="AB2108" s="4"/>
      <c r="AC2108" s="3"/>
      <c r="AD2108" s="29"/>
    </row>
    <row r="2109" spans="1:30" ht="24.95" customHeight="1" x14ac:dyDescent="0.2">
      <c r="A2109" s="23" t="str">
        <f t="shared" si="123"/>
        <v>||||||</v>
      </c>
      <c r="B2109" s="23" t="str">
        <f t="shared" si="124"/>
        <v>||||</v>
      </c>
      <c r="C2109" s="28" t="str">
        <f t="shared" si="125"/>
        <v>|</v>
      </c>
      <c r="D2109" s="10"/>
      <c r="E2109" s="10"/>
      <c r="F2109" s="36"/>
      <c r="G2109" s="10"/>
      <c r="H2109" s="10"/>
      <c r="I2109" s="36"/>
      <c r="J2109" s="10"/>
      <c r="K2109" s="10"/>
      <c r="L2109" s="10"/>
      <c r="M2109" s="11"/>
      <c r="N2109" s="10"/>
      <c r="O2109" s="11"/>
      <c r="P2109" s="9"/>
      <c r="Q2109" s="10"/>
      <c r="R2109" s="3"/>
      <c r="S2109" s="3"/>
      <c r="T2109" s="3"/>
      <c r="U2109" s="33"/>
      <c r="V2109" s="9"/>
      <c r="W2109" s="13"/>
      <c r="X2109" s="10"/>
      <c r="Y2109" s="4"/>
      <c r="Z2109" s="4"/>
      <c r="AA2109" s="4"/>
      <c r="AB2109" s="4"/>
      <c r="AC2109" s="3"/>
      <c r="AD2109" s="29"/>
    </row>
    <row r="2110" spans="1:30" ht="24.95" customHeight="1" x14ac:dyDescent="0.2">
      <c r="A2110" s="23" t="str">
        <f t="shared" si="123"/>
        <v>||||||</v>
      </c>
      <c r="B2110" s="23" t="str">
        <f t="shared" si="124"/>
        <v>||||</v>
      </c>
      <c r="C2110" s="28" t="str">
        <f t="shared" si="125"/>
        <v>|</v>
      </c>
      <c r="D2110" s="10"/>
      <c r="E2110" s="10"/>
      <c r="F2110" s="36"/>
      <c r="G2110" s="10"/>
      <c r="H2110" s="10"/>
      <c r="I2110" s="36"/>
      <c r="J2110" s="10"/>
      <c r="K2110" s="10"/>
      <c r="L2110" s="10"/>
      <c r="M2110" s="11"/>
      <c r="N2110" s="10"/>
      <c r="O2110" s="11"/>
      <c r="P2110" s="9"/>
      <c r="Q2110" s="10"/>
      <c r="R2110" s="3"/>
      <c r="S2110" s="3"/>
      <c r="T2110" s="3"/>
      <c r="U2110" s="33"/>
      <c r="V2110" s="9"/>
      <c r="W2110" s="13"/>
      <c r="X2110" s="10"/>
      <c r="Y2110" s="4"/>
      <c r="Z2110" s="4"/>
      <c r="AA2110" s="4"/>
      <c r="AB2110" s="4"/>
      <c r="AC2110" s="3"/>
      <c r="AD2110" s="29"/>
    </row>
    <row r="2111" spans="1:30" ht="24.95" customHeight="1" x14ac:dyDescent="0.2">
      <c r="A2111" s="23" t="str">
        <f t="shared" si="123"/>
        <v>||||||</v>
      </c>
      <c r="B2111" s="23" t="str">
        <f t="shared" si="124"/>
        <v>||||</v>
      </c>
      <c r="C2111" s="28" t="str">
        <f t="shared" si="125"/>
        <v>|</v>
      </c>
      <c r="D2111" s="10"/>
      <c r="E2111" s="10"/>
      <c r="F2111" s="36"/>
      <c r="G2111" s="10"/>
      <c r="H2111" s="10"/>
      <c r="I2111" s="36"/>
      <c r="J2111" s="10"/>
      <c r="K2111" s="10"/>
      <c r="L2111" s="10"/>
      <c r="M2111" s="11"/>
      <c r="N2111" s="10"/>
      <c r="O2111" s="11"/>
      <c r="P2111" s="9"/>
      <c r="Q2111" s="10"/>
      <c r="R2111" s="3"/>
      <c r="S2111" s="3"/>
      <c r="T2111" s="3"/>
      <c r="U2111" s="33"/>
      <c r="V2111" s="9"/>
      <c r="W2111" s="13"/>
      <c r="X2111" s="10"/>
      <c r="Y2111" s="4"/>
      <c r="Z2111" s="4"/>
      <c r="AA2111" s="4"/>
      <c r="AB2111" s="4"/>
      <c r="AC2111" s="3"/>
      <c r="AD2111" s="29"/>
    </row>
    <row r="2112" spans="1:30" ht="24.95" customHeight="1" x14ac:dyDescent="0.2">
      <c r="A2112" s="23" t="str">
        <f t="shared" si="123"/>
        <v>||||||</v>
      </c>
      <c r="B2112" s="23" t="str">
        <f t="shared" si="124"/>
        <v>||||</v>
      </c>
      <c r="C2112" s="28" t="str">
        <f t="shared" si="125"/>
        <v>|</v>
      </c>
      <c r="D2112" s="10"/>
      <c r="E2112" s="10"/>
      <c r="F2112" s="36"/>
      <c r="G2112" s="10"/>
      <c r="H2112" s="10"/>
      <c r="I2112" s="36"/>
      <c r="J2112" s="10"/>
      <c r="K2112" s="10"/>
      <c r="L2112" s="10"/>
      <c r="M2112" s="11"/>
      <c r="N2112" s="10"/>
      <c r="O2112" s="11"/>
      <c r="P2112" s="9"/>
      <c r="Q2112" s="10"/>
      <c r="R2112" s="3"/>
      <c r="S2112" s="3"/>
      <c r="T2112" s="3"/>
      <c r="U2112" s="33"/>
      <c r="V2112" s="9"/>
      <c r="W2112" s="13"/>
      <c r="X2112" s="10"/>
      <c r="Y2112" s="4"/>
      <c r="Z2112" s="4"/>
      <c r="AA2112" s="4"/>
      <c r="AB2112" s="4"/>
      <c r="AC2112" s="3"/>
      <c r="AD2112" s="29"/>
    </row>
    <row r="2113" spans="1:30" ht="24.95" customHeight="1" x14ac:dyDescent="0.2">
      <c r="A2113" s="23" t="str">
        <f t="shared" si="123"/>
        <v>||||||</v>
      </c>
      <c r="B2113" s="23" t="str">
        <f t="shared" si="124"/>
        <v>||||</v>
      </c>
      <c r="C2113" s="28" t="str">
        <f t="shared" si="125"/>
        <v>|</v>
      </c>
      <c r="D2113" s="10"/>
      <c r="E2113" s="10"/>
      <c r="F2113" s="36"/>
      <c r="G2113" s="10"/>
      <c r="H2113" s="10"/>
      <c r="I2113" s="36"/>
      <c r="J2113" s="10"/>
      <c r="K2113" s="10"/>
      <c r="L2113" s="10"/>
      <c r="M2113" s="11"/>
      <c r="N2113" s="10"/>
      <c r="O2113" s="11"/>
      <c r="P2113" s="9"/>
      <c r="Q2113" s="10"/>
      <c r="R2113" s="3"/>
      <c r="S2113" s="3"/>
      <c r="T2113" s="3"/>
      <c r="U2113" s="33"/>
      <c r="V2113" s="9"/>
      <c r="W2113" s="13"/>
      <c r="X2113" s="10"/>
      <c r="Y2113" s="4"/>
      <c r="Z2113" s="4"/>
      <c r="AA2113" s="4"/>
      <c r="AB2113" s="4"/>
      <c r="AC2113" s="3"/>
      <c r="AD2113" s="29"/>
    </row>
    <row r="2114" spans="1:30" ht="24.95" customHeight="1" x14ac:dyDescent="0.2">
      <c r="A2114" s="23" t="str">
        <f t="shared" si="123"/>
        <v>||||||</v>
      </c>
      <c r="B2114" s="23" t="str">
        <f t="shared" si="124"/>
        <v>||||</v>
      </c>
      <c r="C2114" s="28" t="str">
        <f t="shared" si="125"/>
        <v>|</v>
      </c>
      <c r="D2114" s="10"/>
      <c r="E2114" s="10"/>
      <c r="F2114" s="36"/>
      <c r="G2114" s="10"/>
      <c r="H2114" s="10"/>
      <c r="I2114" s="36"/>
      <c r="J2114" s="10"/>
      <c r="K2114" s="10"/>
      <c r="L2114" s="10"/>
      <c r="M2114" s="11"/>
      <c r="N2114" s="10"/>
      <c r="O2114" s="11"/>
      <c r="P2114" s="9"/>
      <c r="Q2114" s="10"/>
      <c r="R2114" s="3"/>
      <c r="S2114" s="3"/>
      <c r="T2114" s="3"/>
      <c r="U2114" s="33"/>
      <c r="V2114" s="9"/>
      <c r="W2114" s="13"/>
      <c r="X2114" s="10"/>
      <c r="Y2114" s="4"/>
      <c r="Z2114" s="4"/>
      <c r="AA2114" s="4"/>
      <c r="AB2114" s="4"/>
      <c r="AC2114" s="3"/>
      <c r="AD2114" s="29"/>
    </row>
    <row r="2115" spans="1:30" ht="24.95" customHeight="1" x14ac:dyDescent="0.2">
      <c r="A2115" s="23" t="str">
        <f t="shared" si="123"/>
        <v>||||||</v>
      </c>
      <c r="B2115" s="23" t="str">
        <f t="shared" si="124"/>
        <v>||||</v>
      </c>
      <c r="C2115" s="28" t="str">
        <f t="shared" si="125"/>
        <v>|</v>
      </c>
      <c r="D2115" s="10"/>
      <c r="E2115" s="10"/>
      <c r="F2115" s="36"/>
      <c r="G2115" s="10"/>
      <c r="H2115" s="10"/>
      <c r="I2115" s="36"/>
      <c r="J2115" s="10"/>
      <c r="K2115" s="10"/>
      <c r="L2115" s="10"/>
      <c r="M2115" s="11"/>
      <c r="N2115" s="10"/>
      <c r="O2115" s="11"/>
      <c r="P2115" s="9"/>
      <c r="Q2115" s="10"/>
      <c r="R2115" s="3"/>
      <c r="S2115" s="3"/>
      <c r="T2115" s="3"/>
      <c r="U2115" s="33"/>
      <c r="V2115" s="9"/>
      <c r="W2115" s="13"/>
      <c r="X2115" s="10"/>
      <c r="Y2115" s="4"/>
      <c r="Z2115" s="4"/>
      <c r="AA2115" s="4"/>
      <c r="AB2115" s="4"/>
      <c r="AC2115" s="3"/>
      <c r="AD2115" s="29"/>
    </row>
    <row r="2116" spans="1:30" ht="24.95" customHeight="1" x14ac:dyDescent="0.2">
      <c r="A2116" s="23" t="str">
        <f t="shared" si="123"/>
        <v>||||||</v>
      </c>
      <c r="B2116" s="23" t="str">
        <f t="shared" si="124"/>
        <v>||||</v>
      </c>
      <c r="C2116" s="28" t="str">
        <f t="shared" si="125"/>
        <v>|</v>
      </c>
      <c r="D2116" s="10"/>
      <c r="E2116" s="10"/>
      <c r="F2116" s="36"/>
      <c r="G2116" s="10"/>
      <c r="H2116" s="10"/>
      <c r="I2116" s="36"/>
      <c r="J2116" s="10"/>
      <c r="K2116" s="10"/>
      <c r="L2116" s="10"/>
      <c r="M2116" s="11"/>
      <c r="N2116" s="10"/>
      <c r="O2116" s="11"/>
      <c r="P2116" s="9"/>
      <c r="Q2116" s="10"/>
      <c r="R2116" s="3"/>
      <c r="S2116" s="3"/>
      <c r="T2116" s="3"/>
      <c r="U2116" s="33"/>
      <c r="V2116" s="9"/>
      <c r="W2116" s="13"/>
      <c r="X2116" s="10"/>
      <c r="Y2116" s="4"/>
      <c r="Z2116" s="4"/>
      <c r="AA2116" s="4"/>
      <c r="AB2116" s="4"/>
      <c r="AC2116" s="3"/>
      <c r="AD2116" s="29"/>
    </row>
    <row r="2117" spans="1:30" ht="24.95" customHeight="1" x14ac:dyDescent="0.2">
      <c r="A2117" s="23" t="str">
        <f t="shared" si="123"/>
        <v>||||||</v>
      </c>
      <c r="B2117" s="23" t="str">
        <f t="shared" si="124"/>
        <v>||||</v>
      </c>
      <c r="C2117" s="28" t="str">
        <f t="shared" si="125"/>
        <v>|</v>
      </c>
      <c r="D2117" s="10"/>
      <c r="E2117" s="10"/>
      <c r="F2117" s="36"/>
      <c r="G2117" s="10"/>
      <c r="H2117" s="10"/>
      <c r="I2117" s="36"/>
      <c r="J2117" s="10"/>
      <c r="K2117" s="10"/>
      <c r="L2117" s="10"/>
      <c r="M2117" s="11"/>
      <c r="N2117" s="10"/>
      <c r="O2117" s="11"/>
      <c r="P2117" s="9"/>
      <c r="Q2117" s="10"/>
      <c r="R2117" s="3"/>
      <c r="S2117" s="3"/>
      <c r="T2117" s="3"/>
      <c r="U2117" s="33"/>
      <c r="V2117" s="9"/>
      <c r="W2117" s="13"/>
      <c r="X2117" s="10"/>
      <c r="Y2117" s="4"/>
      <c r="Z2117" s="4"/>
      <c r="AA2117" s="4"/>
      <c r="AB2117" s="4"/>
      <c r="AC2117" s="3"/>
      <c r="AD2117" s="29"/>
    </row>
    <row r="2118" spans="1:30" ht="24.95" customHeight="1" x14ac:dyDescent="0.2">
      <c r="A2118" s="23" t="str">
        <f t="shared" si="123"/>
        <v>||||||</v>
      </c>
      <c r="B2118" s="23" t="str">
        <f t="shared" si="124"/>
        <v>||||</v>
      </c>
      <c r="C2118" s="28" t="str">
        <f t="shared" si="125"/>
        <v>|</v>
      </c>
      <c r="D2118" s="10"/>
      <c r="E2118" s="10"/>
      <c r="F2118" s="36"/>
      <c r="G2118" s="10"/>
      <c r="H2118" s="10"/>
      <c r="I2118" s="36"/>
      <c r="J2118" s="10"/>
      <c r="K2118" s="10"/>
      <c r="L2118" s="10"/>
      <c r="M2118" s="11"/>
      <c r="N2118" s="10"/>
      <c r="O2118" s="11"/>
      <c r="P2118" s="9"/>
      <c r="Q2118" s="10"/>
      <c r="R2118" s="3"/>
      <c r="S2118" s="3"/>
      <c r="T2118" s="3"/>
      <c r="U2118" s="33"/>
      <c r="V2118" s="9"/>
      <c r="W2118" s="13"/>
      <c r="X2118" s="10"/>
      <c r="Y2118" s="4"/>
      <c r="Z2118" s="4"/>
      <c r="AA2118" s="4"/>
      <c r="AB2118" s="4"/>
      <c r="AC2118" s="3"/>
      <c r="AD2118" s="29"/>
    </row>
    <row r="2119" spans="1:30" ht="24.95" customHeight="1" x14ac:dyDescent="0.2">
      <c r="A2119" s="23" t="str">
        <f t="shared" si="123"/>
        <v>||||||</v>
      </c>
      <c r="B2119" s="23" t="str">
        <f t="shared" si="124"/>
        <v>||||</v>
      </c>
      <c r="C2119" s="28" t="str">
        <f t="shared" si="125"/>
        <v>|</v>
      </c>
      <c r="D2119" s="10"/>
      <c r="E2119" s="10"/>
      <c r="F2119" s="36"/>
      <c r="G2119" s="10"/>
      <c r="H2119" s="10"/>
      <c r="I2119" s="36"/>
      <c r="J2119" s="10"/>
      <c r="K2119" s="10"/>
      <c r="L2119" s="10"/>
      <c r="M2119" s="11"/>
      <c r="N2119" s="10"/>
      <c r="O2119" s="11"/>
      <c r="P2119" s="9"/>
      <c r="Q2119" s="10"/>
      <c r="R2119" s="3"/>
      <c r="S2119" s="3"/>
      <c r="T2119" s="3"/>
      <c r="U2119" s="33"/>
      <c r="V2119" s="9"/>
      <c r="W2119" s="13"/>
      <c r="X2119" s="10"/>
      <c r="Y2119" s="4"/>
      <c r="Z2119" s="4"/>
      <c r="AA2119" s="4"/>
      <c r="AB2119" s="4"/>
      <c r="AC2119" s="3"/>
      <c r="AD2119" s="29"/>
    </row>
    <row r="2120" spans="1:30" ht="24.95" customHeight="1" x14ac:dyDescent="0.2">
      <c r="A2120" s="23" t="str">
        <f t="shared" si="123"/>
        <v>||||||</v>
      </c>
      <c r="B2120" s="23" t="str">
        <f t="shared" si="124"/>
        <v>||||</v>
      </c>
      <c r="C2120" s="28" t="str">
        <f t="shared" si="125"/>
        <v>|</v>
      </c>
      <c r="D2120" s="10"/>
      <c r="E2120" s="10"/>
      <c r="F2120" s="36"/>
      <c r="G2120" s="10"/>
      <c r="H2120" s="10"/>
      <c r="I2120" s="36"/>
      <c r="J2120" s="10"/>
      <c r="K2120" s="10"/>
      <c r="L2120" s="10"/>
      <c r="M2120" s="11"/>
      <c r="N2120" s="10"/>
      <c r="O2120" s="11"/>
      <c r="P2120" s="9"/>
      <c r="Q2120" s="10"/>
      <c r="R2120" s="3"/>
      <c r="S2120" s="3"/>
      <c r="T2120" s="3"/>
      <c r="U2120" s="33"/>
      <c r="V2120" s="9"/>
      <c r="W2120" s="13"/>
      <c r="X2120" s="10"/>
      <c r="Y2120" s="4"/>
      <c r="Z2120" s="4"/>
      <c r="AA2120" s="4"/>
      <c r="AB2120" s="4"/>
      <c r="AC2120" s="3"/>
      <c r="AD2120" s="29"/>
    </row>
    <row r="2121" spans="1:30" ht="24.95" customHeight="1" x14ac:dyDescent="0.2">
      <c r="A2121" s="23" t="str">
        <f t="shared" si="123"/>
        <v>||||||</v>
      </c>
      <c r="B2121" s="23" t="str">
        <f t="shared" si="124"/>
        <v>||||</v>
      </c>
      <c r="C2121" s="28" t="str">
        <f t="shared" si="125"/>
        <v>|</v>
      </c>
      <c r="D2121" s="10"/>
      <c r="E2121" s="10"/>
      <c r="F2121" s="36"/>
      <c r="G2121" s="10"/>
      <c r="H2121" s="10"/>
      <c r="I2121" s="36"/>
      <c r="J2121" s="10"/>
      <c r="K2121" s="10"/>
      <c r="L2121" s="10"/>
      <c r="M2121" s="11"/>
      <c r="N2121" s="10"/>
      <c r="O2121" s="11"/>
      <c r="P2121" s="9"/>
      <c r="Q2121" s="10"/>
      <c r="R2121" s="3"/>
      <c r="S2121" s="3"/>
      <c r="T2121" s="3"/>
      <c r="U2121" s="33"/>
      <c r="V2121" s="9"/>
      <c r="W2121" s="13"/>
      <c r="X2121" s="10"/>
      <c r="Y2121" s="4"/>
      <c r="Z2121" s="4"/>
      <c r="AA2121" s="4"/>
      <c r="AB2121" s="4"/>
      <c r="AC2121" s="3"/>
      <c r="AD2121" s="29"/>
    </row>
    <row r="2122" spans="1:30" ht="24.95" customHeight="1" x14ac:dyDescent="0.2">
      <c r="A2122" s="23" t="str">
        <f t="shared" si="123"/>
        <v>||||||</v>
      </c>
      <c r="B2122" s="23" t="str">
        <f t="shared" si="124"/>
        <v>||||</v>
      </c>
      <c r="C2122" s="28" t="str">
        <f t="shared" si="125"/>
        <v>|</v>
      </c>
      <c r="D2122" s="10"/>
      <c r="E2122" s="10"/>
      <c r="F2122" s="36"/>
      <c r="G2122" s="10"/>
      <c r="H2122" s="10"/>
      <c r="I2122" s="36"/>
      <c r="J2122" s="10"/>
      <c r="K2122" s="10"/>
      <c r="L2122" s="10"/>
      <c r="M2122" s="11"/>
      <c r="N2122" s="10"/>
      <c r="O2122" s="11"/>
      <c r="P2122" s="9"/>
      <c r="Q2122" s="10"/>
      <c r="R2122" s="3"/>
      <c r="S2122" s="3"/>
      <c r="T2122" s="3"/>
      <c r="U2122" s="33"/>
      <c r="V2122" s="9"/>
      <c r="W2122" s="13"/>
      <c r="X2122" s="10"/>
      <c r="Y2122" s="4"/>
      <c r="Z2122" s="4"/>
      <c r="AA2122" s="4"/>
      <c r="AB2122" s="4"/>
      <c r="AC2122" s="3"/>
      <c r="AD2122" s="29"/>
    </row>
    <row r="2123" spans="1:30" ht="24.95" customHeight="1" x14ac:dyDescent="0.2">
      <c r="A2123" s="23" t="str">
        <f t="shared" si="123"/>
        <v>||||||</v>
      </c>
      <c r="B2123" s="23" t="str">
        <f t="shared" si="124"/>
        <v>||||</v>
      </c>
      <c r="C2123" s="28" t="str">
        <f t="shared" si="125"/>
        <v>|</v>
      </c>
      <c r="D2123" s="10"/>
      <c r="E2123" s="10"/>
      <c r="F2123" s="36"/>
      <c r="G2123" s="10"/>
      <c r="H2123" s="10"/>
      <c r="I2123" s="36"/>
      <c r="J2123" s="10"/>
      <c r="K2123" s="10"/>
      <c r="L2123" s="10"/>
      <c r="M2123" s="11"/>
      <c r="N2123" s="10"/>
      <c r="O2123" s="11"/>
      <c r="P2123" s="9"/>
      <c r="Q2123" s="10"/>
      <c r="R2123" s="3"/>
      <c r="S2123" s="3"/>
      <c r="T2123" s="3"/>
      <c r="U2123" s="33"/>
      <c r="V2123" s="9"/>
      <c r="W2123" s="13"/>
      <c r="X2123" s="10"/>
      <c r="Y2123" s="4"/>
      <c r="Z2123" s="4"/>
      <c r="AA2123" s="4"/>
      <c r="AB2123" s="4"/>
      <c r="AC2123" s="3"/>
      <c r="AD2123" s="29"/>
    </row>
    <row r="2124" spans="1:30" ht="24.95" customHeight="1" x14ac:dyDescent="0.2">
      <c r="A2124" s="23" t="str">
        <f t="shared" si="123"/>
        <v>||||||</v>
      </c>
      <c r="B2124" s="23" t="str">
        <f t="shared" si="124"/>
        <v>||||</v>
      </c>
      <c r="C2124" s="28" t="str">
        <f t="shared" si="125"/>
        <v>|</v>
      </c>
      <c r="D2124" s="10"/>
      <c r="E2124" s="10"/>
      <c r="F2124" s="36"/>
      <c r="G2124" s="10"/>
      <c r="H2124" s="10"/>
      <c r="I2124" s="36"/>
      <c r="J2124" s="10"/>
      <c r="K2124" s="10"/>
      <c r="L2124" s="10"/>
      <c r="M2124" s="11"/>
      <c r="N2124" s="10"/>
      <c r="O2124" s="11"/>
      <c r="P2124" s="9"/>
      <c r="Q2124" s="10"/>
      <c r="R2124" s="3"/>
      <c r="S2124" s="3"/>
      <c r="T2124" s="3"/>
      <c r="U2124" s="33"/>
      <c r="V2124" s="9"/>
      <c r="W2124" s="13"/>
      <c r="X2124" s="10"/>
      <c r="Y2124" s="4"/>
      <c r="Z2124" s="4"/>
      <c r="AA2124" s="4"/>
      <c r="AB2124" s="4"/>
      <c r="AC2124" s="3"/>
      <c r="AD2124" s="29"/>
    </row>
    <row r="2125" spans="1:30" ht="24.95" customHeight="1" x14ac:dyDescent="0.2">
      <c r="A2125" s="23" t="str">
        <f t="shared" si="123"/>
        <v>||||||</v>
      </c>
      <c r="B2125" s="23" t="str">
        <f t="shared" si="124"/>
        <v>||||</v>
      </c>
      <c r="C2125" s="28" t="str">
        <f t="shared" si="125"/>
        <v>|</v>
      </c>
      <c r="D2125" s="10"/>
      <c r="E2125" s="10"/>
      <c r="F2125" s="36"/>
      <c r="G2125" s="10"/>
      <c r="H2125" s="10"/>
      <c r="I2125" s="36"/>
      <c r="J2125" s="10"/>
      <c r="K2125" s="10"/>
      <c r="L2125" s="10"/>
      <c r="M2125" s="11"/>
      <c r="N2125" s="10"/>
      <c r="O2125" s="11"/>
      <c r="P2125" s="9"/>
      <c r="Q2125" s="10"/>
      <c r="R2125" s="3"/>
      <c r="S2125" s="3"/>
      <c r="T2125" s="3"/>
      <c r="U2125" s="33"/>
      <c r="V2125" s="9"/>
      <c r="W2125" s="13"/>
      <c r="X2125" s="10"/>
      <c r="Y2125" s="4"/>
      <c r="Z2125" s="4"/>
      <c r="AA2125" s="4"/>
      <c r="AB2125" s="4"/>
      <c r="AC2125" s="3"/>
      <c r="AD2125" s="29"/>
    </row>
    <row r="2126" spans="1:30" ht="24.95" customHeight="1" x14ac:dyDescent="0.2">
      <c r="A2126" s="23" t="str">
        <f t="shared" si="123"/>
        <v>||||||</v>
      </c>
      <c r="B2126" s="23" t="str">
        <f t="shared" si="124"/>
        <v>||||</v>
      </c>
      <c r="C2126" s="28" t="str">
        <f t="shared" si="125"/>
        <v>|</v>
      </c>
      <c r="D2126" s="10"/>
      <c r="E2126" s="10"/>
      <c r="F2126" s="36"/>
      <c r="G2126" s="10"/>
      <c r="H2126" s="10"/>
      <c r="I2126" s="36"/>
      <c r="J2126" s="10"/>
      <c r="K2126" s="10"/>
      <c r="L2126" s="10"/>
      <c r="M2126" s="11"/>
      <c r="N2126" s="10"/>
      <c r="O2126" s="11"/>
      <c r="P2126" s="9"/>
      <c r="Q2126" s="10"/>
      <c r="R2126" s="3"/>
      <c r="S2126" s="3"/>
      <c r="T2126" s="3"/>
      <c r="U2126" s="33"/>
      <c r="V2126" s="9"/>
      <c r="W2126" s="13"/>
      <c r="X2126" s="10"/>
      <c r="Y2126" s="4"/>
      <c r="Z2126" s="4"/>
      <c r="AA2126" s="4"/>
      <c r="AB2126" s="4"/>
      <c r="AC2126" s="3"/>
      <c r="AD2126" s="29"/>
    </row>
    <row r="2127" spans="1:30" ht="24.95" customHeight="1" x14ac:dyDescent="0.2">
      <c r="A2127" s="23" t="str">
        <f t="shared" si="123"/>
        <v>||||||</v>
      </c>
      <c r="B2127" s="23" t="str">
        <f t="shared" si="124"/>
        <v>||||</v>
      </c>
      <c r="C2127" s="28" t="str">
        <f t="shared" si="125"/>
        <v>|</v>
      </c>
      <c r="D2127" s="10"/>
      <c r="E2127" s="10"/>
      <c r="F2127" s="36"/>
      <c r="G2127" s="10"/>
      <c r="H2127" s="10"/>
      <c r="I2127" s="36"/>
      <c r="J2127" s="10"/>
      <c r="K2127" s="10"/>
      <c r="L2127" s="10"/>
      <c r="M2127" s="11"/>
      <c r="N2127" s="10"/>
      <c r="O2127" s="11"/>
      <c r="P2127" s="9"/>
      <c r="Q2127" s="10"/>
      <c r="R2127" s="3"/>
      <c r="S2127" s="3"/>
      <c r="T2127" s="3"/>
      <c r="U2127" s="33"/>
      <c r="V2127" s="9"/>
      <c r="W2127" s="13"/>
      <c r="X2127" s="10"/>
      <c r="Y2127" s="4"/>
      <c r="Z2127" s="4"/>
      <c r="AA2127" s="4"/>
      <c r="AB2127" s="4"/>
      <c r="AC2127" s="3"/>
      <c r="AD2127" s="29"/>
    </row>
    <row r="2128" spans="1:30" ht="24.95" customHeight="1" x14ac:dyDescent="0.2">
      <c r="A2128" s="23" t="str">
        <f t="shared" si="123"/>
        <v>||||||</v>
      </c>
      <c r="B2128" s="23" t="str">
        <f t="shared" si="124"/>
        <v>||||</v>
      </c>
      <c r="C2128" s="28" t="str">
        <f t="shared" si="125"/>
        <v>|</v>
      </c>
      <c r="D2128" s="10"/>
      <c r="E2128" s="10"/>
      <c r="F2128" s="36"/>
      <c r="G2128" s="10"/>
      <c r="H2128" s="10"/>
      <c r="I2128" s="36"/>
      <c r="J2128" s="10"/>
      <c r="K2128" s="10"/>
      <c r="L2128" s="10"/>
      <c r="M2128" s="11"/>
      <c r="N2128" s="10"/>
      <c r="O2128" s="11"/>
      <c r="P2128" s="9"/>
      <c r="Q2128" s="10"/>
      <c r="R2128" s="3"/>
      <c r="S2128" s="3"/>
      <c r="T2128" s="3"/>
      <c r="U2128" s="33"/>
      <c r="V2128" s="9"/>
      <c r="W2128" s="13"/>
      <c r="X2128" s="10"/>
      <c r="Y2128" s="4"/>
      <c r="Z2128" s="4"/>
      <c r="AA2128" s="4"/>
      <c r="AB2128" s="4"/>
      <c r="AC2128" s="3"/>
      <c r="AD2128" s="29"/>
    </row>
    <row r="2129" spans="1:30" ht="24.95" customHeight="1" x14ac:dyDescent="0.2">
      <c r="A2129" s="23" t="str">
        <f t="shared" si="123"/>
        <v>||||||</v>
      </c>
      <c r="B2129" s="23" t="str">
        <f t="shared" si="124"/>
        <v>||||</v>
      </c>
      <c r="C2129" s="28" t="str">
        <f t="shared" si="125"/>
        <v>|</v>
      </c>
      <c r="D2129" s="10"/>
      <c r="E2129" s="10"/>
      <c r="F2129" s="36"/>
      <c r="G2129" s="10"/>
      <c r="H2129" s="10"/>
      <c r="I2129" s="36"/>
      <c r="J2129" s="10"/>
      <c r="K2129" s="10"/>
      <c r="L2129" s="10"/>
      <c r="M2129" s="11"/>
      <c r="N2129" s="10"/>
      <c r="O2129" s="11"/>
      <c r="P2129" s="9"/>
      <c r="Q2129" s="10"/>
      <c r="R2129" s="3"/>
      <c r="S2129" s="3"/>
      <c r="T2129" s="3"/>
      <c r="U2129" s="33"/>
      <c r="V2129" s="9"/>
      <c r="W2129" s="13"/>
      <c r="X2129" s="10"/>
      <c r="Y2129" s="4"/>
      <c r="Z2129" s="4"/>
      <c r="AA2129" s="4"/>
      <c r="AB2129" s="4"/>
      <c r="AC2129" s="3"/>
      <c r="AD2129" s="29"/>
    </row>
    <row r="2130" spans="1:30" ht="24.95" customHeight="1" x14ac:dyDescent="0.2">
      <c r="A2130" s="23" t="str">
        <f t="shared" si="123"/>
        <v>||||||</v>
      </c>
      <c r="B2130" s="23" t="str">
        <f t="shared" si="124"/>
        <v>||||</v>
      </c>
      <c r="C2130" s="28" t="str">
        <f t="shared" si="125"/>
        <v>|</v>
      </c>
      <c r="D2130" s="10"/>
      <c r="E2130" s="10"/>
      <c r="F2130" s="36"/>
      <c r="G2130" s="10"/>
      <c r="H2130" s="10"/>
      <c r="I2130" s="36"/>
      <c r="J2130" s="10"/>
      <c r="K2130" s="10"/>
      <c r="L2130" s="10"/>
      <c r="M2130" s="11"/>
      <c r="N2130" s="10"/>
      <c r="O2130" s="11"/>
      <c r="P2130" s="9"/>
      <c r="Q2130" s="10"/>
      <c r="R2130" s="3"/>
      <c r="S2130" s="3"/>
      <c r="T2130" s="3"/>
      <c r="U2130" s="33"/>
      <c r="V2130" s="9"/>
      <c r="W2130" s="13"/>
      <c r="X2130" s="10"/>
      <c r="Y2130" s="4"/>
      <c r="Z2130" s="4"/>
      <c r="AA2130" s="4"/>
      <c r="AB2130" s="4"/>
      <c r="AC2130" s="3"/>
      <c r="AD2130" s="29"/>
    </row>
    <row r="2131" spans="1:30" ht="24.95" customHeight="1" x14ac:dyDescent="0.2">
      <c r="A2131" s="23" t="str">
        <f t="shared" si="123"/>
        <v>||||||</v>
      </c>
      <c r="B2131" s="23" t="str">
        <f t="shared" si="124"/>
        <v>||||</v>
      </c>
      <c r="C2131" s="28" t="str">
        <f t="shared" si="125"/>
        <v>|</v>
      </c>
      <c r="D2131" s="10"/>
      <c r="E2131" s="10"/>
      <c r="F2131" s="36"/>
      <c r="G2131" s="10"/>
      <c r="H2131" s="10"/>
      <c r="I2131" s="36"/>
      <c r="J2131" s="10"/>
      <c r="K2131" s="10"/>
      <c r="L2131" s="10"/>
      <c r="M2131" s="11"/>
      <c r="N2131" s="10"/>
      <c r="O2131" s="11"/>
      <c r="P2131" s="9"/>
      <c r="Q2131" s="10"/>
      <c r="R2131" s="3"/>
      <c r="S2131" s="3"/>
      <c r="T2131" s="3"/>
      <c r="U2131" s="33"/>
      <c r="V2131" s="9"/>
      <c r="W2131" s="13"/>
      <c r="X2131" s="10"/>
      <c r="Y2131" s="4"/>
      <c r="Z2131" s="4"/>
      <c r="AA2131" s="4"/>
      <c r="AB2131" s="4"/>
      <c r="AC2131" s="3"/>
      <c r="AD2131" s="29"/>
    </row>
    <row r="2132" spans="1:30" ht="24.95" customHeight="1" x14ac:dyDescent="0.2">
      <c r="A2132" s="23" t="str">
        <f t="shared" si="123"/>
        <v>||||||</v>
      </c>
      <c r="B2132" s="23" t="str">
        <f t="shared" si="124"/>
        <v>||||</v>
      </c>
      <c r="C2132" s="28" t="str">
        <f t="shared" si="125"/>
        <v>|</v>
      </c>
      <c r="D2132" s="10"/>
      <c r="E2132" s="10"/>
      <c r="F2132" s="36"/>
      <c r="G2132" s="10"/>
      <c r="H2132" s="10"/>
      <c r="I2132" s="36"/>
      <c r="J2132" s="10"/>
      <c r="K2132" s="10"/>
      <c r="L2132" s="10"/>
      <c r="M2132" s="11"/>
      <c r="N2132" s="10"/>
      <c r="O2132" s="11"/>
      <c r="P2132" s="9"/>
      <c r="Q2132" s="10"/>
      <c r="R2132" s="3"/>
      <c r="S2132" s="3"/>
      <c r="T2132" s="3"/>
      <c r="U2132" s="33"/>
      <c r="V2132" s="9"/>
      <c r="W2132" s="13"/>
      <c r="X2132" s="10"/>
      <c r="Y2132" s="4"/>
      <c r="Z2132" s="4"/>
      <c r="AA2132" s="4"/>
      <c r="AB2132" s="4"/>
      <c r="AC2132" s="3"/>
      <c r="AD2132" s="29"/>
    </row>
    <row r="2133" spans="1:30" ht="24.95" customHeight="1" x14ac:dyDescent="0.2">
      <c r="A2133" s="23" t="str">
        <f t="shared" si="123"/>
        <v>||||||</v>
      </c>
      <c r="B2133" s="23" t="str">
        <f t="shared" si="124"/>
        <v>||||</v>
      </c>
      <c r="C2133" s="28" t="str">
        <f t="shared" si="125"/>
        <v>|</v>
      </c>
      <c r="D2133" s="10"/>
      <c r="E2133" s="10"/>
      <c r="F2133" s="36"/>
      <c r="G2133" s="10"/>
      <c r="H2133" s="10"/>
      <c r="I2133" s="36"/>
      <c r="J2133" s="10"/>
      <c r="K2133" s="10"/>
      <c r="L2133" s="10"/>
      <c r="M2133" s="11"/>
      <c r="N2133" s="10"/>
      <c r="O2133" s="11"/>
      <c r="P2133" s="9"/>
      <c r="Q2133" s="10"/>
      <c r="R2133" s="3"/>
      <c r="S2133" s="3"/>
      <c r="T2133" s="3"/>
      <c r="U2133" s="33"/>
      <c r="V2133" s="9"/>
      <c r="W2133" s="13"/>
      <c r="X2133" s="10"/>
      <c r="Y2133" s="4"/>
      <c r="Z2133" s="4"/>
      <c r="AA2133" s="4"/>
      <c r="AB2133" s="4"/>
      <c r="AC2133" s="3"/>
      <c r="AD2133" s="29"/>
    </row>
    <row r="2134" spans="1:30" ht="24.95" customHeight="1" x14ac:dyDescent="0.2">
      <c r="A2134" s="23" t="str">
        <f t="shared" si="123"/>
        <v>||||||</v>
      </c>
      <c r="B2134" s="23" t="str">
        <f t="shared" si="124"/>
        <v>||||</v>
      </c>
      <c r="C2134" s="28" t="str">
        <f t="shared" si="125"/>
        <v>|</v>
      </c>
      <c r="D2134" s="10"/>
      <c r="E2134" s="10"/>
      <c r="F2134" s="36"/>
      <c r="G2134" s="10"/>
      <c r="H2134" s="10"/>
      <c r="I2134" s="36"/>
      <c r="J2134" s="10"/>
      <c r="K2134" s="10"/>
      <c r="L2134" s="10"/>
      <c r="M2134" s="11"/>
      <c r="N2134" s="10"/>
      <c r="O2134" s="11"/>
      <c r="P2134" s="9"/>
      <c r="Q2134" s="10"/>
      <c r="R2134" s="3"/>
      <c r="S2134" s="3"/>
      <c r="T2134" s="3"/>
      <c r="U2134" s="33"/>
      <c r="V2134" s="9"/>
      <c r="W2134" s="13"/>
      <c r="X2134" s="10"/>
      <c r="Y2134" s="4"/>
      <c r="Z2134" s="4"/>
      <c r="AA2134" s="4"/>
      <c r="AB2134" s="4"/>
      <c r="AC2134" s="3"/>
      <c r="AD2134" s="29"/>
    </row>
    <row r="2135" spans="1:30" ht="24.95" customHeight="1" x14ac:dyDescent="0.2">
      <c r="A2135" s="23" t="str">
        <f t="shared" si="123"/>
        <v>||||||</v>
      </c>
      <c r="B2135" s="23" t="str">
        <f t="shared" si="124"/>
        <v>||||</v>
      </c>
      <c r="C2135" s="28" t="str">
        <f t="shared" si="125"/>
        <v>|</v>
      </c>
      <c r="D2135" s="10"/>
      <c r="E2135" s="10"/>
      <c r="F2135" s="36"/>
      <c r="G2135" s="10"/>
      <c r="H2135" s="10"/>
      <c r="I2135" s="36"/>
      <c r="J2135" s="10"/>
      <c r="K2135" s="10"/>
      <c r="L2135" s="10"/>
      <c r="M2135" s="11"/>
      <c r="N2135" s="10"/>
      <c r="O2135" s="11"/>
      <c r="P2135" s="9"/>
      <c r="Q2135" s="10"/>
      <c r="R2135" s="3"/>
      <c r="S2135" s="3"/>
      <c r="T2135" s="3"/>
      <c r="U2135" s="33"/>
      <c r="V2135" s="9"/>
      <c r="W2135" s="13"/>
      <c r="X2135" s="10"/>
      <c r="Y2135" s="4"/>
      <c r="Z2135" s="4"/>
      <c r="AA2135" s="4"/>
      <c r="AB2135" s="4"/>
      <c r="AC2135" s="3"/>
      <c r="AD2135" s="29"/>
    </row>
    <row r="2136" spans="1:30" ht="24.95" customHeight="1" x14ac:dyDescent="0.2">
      <c r="A2136" s="23" t="str">
        <f t="shared" si="123"/>
        <v>||||||</v>
      </c>
      <c r="B2136" s="23" t="str">
        <f t="shared" si="124"/>
        <v>||||</v>
      </c>
      <c r="C2136" s="28" t="str">
        <f t="shared" si="125"/>
        <v>|</v>
      </c>
      <c r="D2136" s="10"/>
      <c r="E2136" s="10"/>
      <c r="F2136" s="36"/>
      <c r="G2136" s="10"/>
      <c r="H2136" s="10"/>
      <c r="I2136" s="36"/>
      <c r="J2136" s="10"/>
      <c r="K2136" s="10"/>
      <c r="L2136" s="10"/>
      <c r="M2136" s="11"/>
      <c r="N2136" s="10"/>
      <c r="O2136" s="11"/>
      <c r="P2136" s="9"/>
      <c r="Q2136" s="10"/>
      <c r="R2136" s="3"/>
      <c r="S2136" s="3"/>
      <c r="T2136" s="3"/>
      <c r="U2136" s="33"/>
      <c r="V2136" s="9"/>
      <c r="W2136" s="13"/>
      <c r="X2136" s="10"/>
      <c r="Y2136" s="4"/>
      <c r="Z2136" s="4"/>
      <c r="AA2136" s="4"/>
      <c r="AB2136" s="4"/>
      <c r="AC2136" s="3"/>
      <c r="AD2136" s="29"/>
    </row>
    <row r="2137" spans="1:30" ht="24.95" customHeight="1" x14ac:dyDescent="0.2">
      <c r="A2137" s="23" t="str">
        <f t="shared" si="123"/>
        <v>||||||</v>
      </c>
      <c r="B2137" s="23" t="str">
        <f t="shared" si="124"/>
        <v>||||</v>
      </c>
      <c r="C2137" s="28" t="str">
        <f t="shared" si="125"/>
        <v>|</v>
      </c>
      <c r="D2137" s="10"/>
      <c r="E2137" s="10"/>
      <c r="F2137" s="36"/>
      <c r="G2137" s="10"/>
      <c r="H2137" s="10"/>
      <c r="I2137" s="36"/>
      <c r="J2137" s="10"/>
      <c r="K2137" s="10"/>
      <c r="L2137" s="10"/>
      <c r="M2137" s="11"/>
      <c r="N2137" s="10"/>
      <c r="O2137" s="11"/>
      <c r="P2137" s="9"/>
      <c r="Q2137" s="10"/>
      <c r="R2137" s="3"/>
      <c r="S2137" s="3"/>
      <c r="T2137" s="3"/>
      <c r="U2137" s="33"/>
      <c r="V2137" s="9"/>
      <c r="W2137" s="13"/>
      <c r="X2137" s="10"/>
      <c r="Y2137" s="4"/>
      <c r="Z2137" s="4"/>
      <c r="AA2137" s="4"/>
      <c r="AB2137" s="4"/>
      <c r="AC2137" s="3"/>
      <c r="AD2137" s="29"/>
    </row>
    <row r="2138" spans="1:30" ht="24.95" customHeight="1" x14ac:dyDescent="0.2">
      <c r="A2138" s="23" t="str">
        <f t="shared" si="123"/>
        <v>||||||</v>
      </c>
      <c r="B2138" s="23" t="str">
        <f t="shared" si="124"/>
        <v>||||</v>
      </c>
      <c r="C2138" s="28" t="str">
        <f t="shared" si="125"/>
        <v>|</v>
      </c>
      <c r="D2138" s="10"/>
      <c r="E2138" s="10"/>
      <c r="F2138" s="36"/>
      <c r="G2138" s="10"/>
      <c r="H2138" s="10"/>
      <c r="I2138" s="36"/>
      <c r="J2138" s="10"/>
      <c r="K2138" s="10"/>
      <c r="L2138" s="10"/>
      <c r="M2138" s="11"/>
      <c r="N2138" s="10"/>
      <c r="O2138" s="11"/>
      <c r="P2138" s="9"/>
      <c r="Q2138" s="10"/>
      <c r="R2138" s="3"/>
      <c r="S2138" s="3"/>
      <c r="T2138" s="3"/>
      <c r="U2138" s="33"/>
      <c r="V2138" s="9"/>
      <c r="W2138" s="13"/>
      <c r="X2138" s="10"/>
      <c r="Y2138" s="4"/>
      <c r="Z2138" s="4"/>
      <c r="AA2138" s="4"/>
      <c r="AB2138" s="4"/>
      <c r="AC2138" s="3"/>
      <c r="AD2138" s="29"/>
    </row>
    <row r="2139" spans="1:30" ht="24.95" customHeight="1" x14ac:dyDescent="0.2">
      <c r="A2139" s="23" t="str">
        <f t="shared" si="123"/>
        <v>||||||</v>
      </c>
      <c r="B2139" s="23" t="str">
        <f t="shared" si="124"/>
        <v>||||</v>
      </c>
      <c r="C2139" s="28" t="str">
        <f t="shared" si="125"/>
        <v>|</v>
      </c>
      <c r="D2139" s="10"/>
      <c r="E2139" s="10"/>
      <c r="F2139" s="36"/>
      <c r="G2139" s="10"/>
      <c r="H2139" s="10"/>
      <c r="I2139" s="36"/>
      <c r="J2139" s="10"/>
      <c r="K2139" s="10"/>
      <c r="L2139" s="10"/>
      <c r="M2139" s="11"/>
      <c r="N2139" s="10"/>
      <c r="O2139" s="11"/>
      <c r="P2139" s="9"/>
      <c r="Q2139" s="10"/>
      <c r="R2139" s="3"/>
      <c r="S2139" s="3"/>
      <c r="T2139" s="3"/>
      <c r="U2139" s="33"/>
      <c r="V2139" s="9"/>
      <c r="W2139" s="13"/>
      <c r="X2139" s="10"/>
      <c r="Y2139" s="4"/>
      <c r="Z2139" s="4"/>
      <c r="AA2139" s="4"/>
      <c r="AB2139" s="4"/>
      <c r="AC2139" s="3"/>
      <c r="AD2139" s="29"/>
    </row>
    <row r="2140" spans="1:30" ht="24.95" customHeight="1" x14ac:dyDescent="0.2">
      <c r="A2140" s="23" t="str">
        <f t="shared" si="123"/>
        <v>||||||</v>
      </c>
      <c r="B2140" s="23" t="str">
        <f t="shared" si="124"/>
        <v>||||</v>
      </c>
      <c r="C2140" s="28" t="str">
        <f t="shared" si="125"/>
        <v>|</v>
      </c>
      <c r="D2140" s="10"/>
      <c r="E2140" s="10"/>
      <c r="F2140" s="36"/>
      <c r="G2140" s="10"/>
      <c r="H2140" s="10"/>
      <c r="I2140" s="36"/>
      <c r="J2140" s="10"/>
      <c r="K2140" s="10"/>
      <c r="L2140" s="10"/>
      <c r="M2140" s="11"/>
      <c r="N2140" s="10"/>
      <c r="O2140" s="11"/>
      <c r="P2140" s="9"/>
      <c r="Q2140" s="10"/>
      <c r="R2140" s="3"/>
      <c r="S2140" s="3"/>
      <c r="T2140" s="3"/>
      <c r="U2140" s="33"/>
      <c r="V2140" s="9"/>
      <c r="W2140" s="13"/>
      <c r="X2140" s="10"/>
      <c r="Y2140" s="4"/>
      <c r="Z2140" s="4"/>
      <c r="AA2140" s="4"/>
      <c r="AB2140" s="4"/>
      <c r="AC2140" s="3"/>
      <c r="AD2140" s="29"/>
    </row>
    <row r="2141" spans="1:30" ht="24.95" customHeight="1" x14ac:dyDescent="0.2">
      <c r="A2141" s="23" t="str">
        <f t="shared" si="123"/>
        <v>||||||</v>
      </c>
      <c r="B2141" s="23" t="str">
        <f t="shared" si="124"/>
        <v>||||</v>
      </c>
      <c r="C2141" s="28" t="str">
        <f t="shared" si="125"/>
        <v>|</v>
      </c>
      <c r="D2141" s="10"/>
      <c r="E2141" s="10"/>
      <c r="F2141" s="36"/>
      <c r="G2141" s="10"/>
      <c r="H2141" s="10"/>
      <c r="I2141" s="36"/>
      <c r="J2141" s="10"/>
      <c r="K2141" s="10"/>
      <c r="L2141" s="10"/>
      <c r="M2141" s="11"/>
      <c r="N2141" s="10"/>
      <c r="O2141" s="11"/>
      <c r="P2141" s="9"/>
      <c r="Q2141" s="10"/>
      <c r="R2141" s="3"/>
      <c r="S2141" s="3"/>
      <c r="T2141" s="3"/>
      <c r="U2141" s="33"/>
      <c r="V2141" s="9"/>
      <c r="W2141" s="13"/>
      <c r="X2141" s="10"/>
      <c r="Y2141" s="4"/>
      <c r="Z2141" s="4"/>
      <c r="AA2141" s="4"/>
      <c r="AB2141" s="4"/>
      <c r="AC2141" s="3"/>
      <c r="AD2141" s="29"/>
    </row>
    <row r="2142" spans="1:30" ht="24.95" customHeight="1" x14ac:dyDescent="0.2">
      <c r="A2142" s="23" t="str">
        <f t="shared" si="123"/>
        <v>||||||</v>
      </c>
      <c r="B2142" s="23" t="str">
        <f t="shared" si="124"/>
        <v>||||</v>
      </c>
      <c r="C2142" s="28" t="str">
        <f t="shared" si="125"/>
        <v>|</v>
      </c>
      <c r="D2142" s="10"/>
      <c r="E2142" s="10"/>
      <c r="F2142" s="36"/>
      <c r="G2142" s="10"/>
      <c r="H2142" s="10"/>
      <c r="I2142" s="36"/>
      <c r="J2142" s="10"/>
      <c r="K2142" s="10"/>
      <c r="L2142" s="10"/>
      <c r="M2142" s="11"/>
      <c r="N2142" s="10"/>
      <c r="O2142" s="11"/>
      <c r="P2142" s="9"/>
      <c r="Q2142" s="10"/>
      <c r="R2142" s="3"/>
      <c r="S2142" s="3"/>
      <c r="T2142" s="3"/>
      <c r="U2142" s="33"/>
      <c r="V2142" s="9"/>
      <c r="W2142" s="13"/>
      <c r="X2142" s="10"/>
      <c r="Y2142" s="4"/>
      <c r="Z2142" s="4"/>
      <c r="AA2142" s="4"/>
      <c r="AB2142" s="4"/>
      <c r="AC2142" s="3"/>
      <c r="AD2142" s="29"/>
    </row>
    <row r="2143" spans="1:30" ht="24.95" customHeight="1" x14ac:dyDescent="0.2">
      <c r="A2143" s="23" t="str">
        <f t="shared" si="123"/>
        <v>||||||</v>
      </c>
      <c r="B2143" s="23" t="str">
        <f t="shared" si="124"/>
        <v>||||</v>
      </c>
      <c r="C2143" s="28" t="str">
        <f t="shared" si="125"/>
        <v>|</v>
      </c>
      <c r="D2143" s="10"/>
      <c r="E2143" s="10"/>
      <c r="F2143" s="36"/>
      <c r="G2143" s="10"/>
      <c r="H2143" s="10"/>
      <c r="I2143" s="36"/>
      <c r="J2143" s="10"/>
      <c r="K2143" s="10"/>
      <c r="L2143" s="10"/>
      <c r="M2143" s="11"/>
      <c r="N2143" s="10"/>
      <c r="O2143" s="11"/>
      <c r="P2143" s="9"/>
      <c r="Q2143" s="10"/>
      <c r="R2143" s="3"/>
      <c r="S2143" s="3"/>
      <c r="T2143" s="3"/>
      <c r="U2143" s="33"/>
      <c r="V2143" s="9"/>
      <c r="W2143" s="13"/>
      <c r="X2143" s="10"/>
      <c r="Y2143" s="4"/>
      <c r="Z2143" s="4"/>
      <c r="AA2143" s="4"/>
      <c r="AB2143" s="4"/>
      <c r="AC2143" s="3"/>
      <c r="AD2143" s="29"/>
    </row>
    <row r="2144" spans="1:30" ht="24.95" customHeight="1" x14ac:dyDescent="0.2">
      <c r="A2144" s="23" t="str">
        <f t="shared" si="123"/>
        <v>||||||</v>
      </c>
      <c r="B2144" s="23" t="str">
        <f t="shared" si="124"/>
        <v>||||</v>
      </c>
      <c r="C2144" s="28" t="str">
        <f t="shared" si="125"/>
        <v>|</v>
      </c>
      <c r="D2144" s="10"/>
      <c r="E2144" s="10"/>
      <c r="F2144" s="36"/>
      <c r="G2144" s="10"/>
      <c r="H2144" s="10"/>
      <c r="I2144" s="36"/>
      <c r="J2144" s="10"/>
      <c r="K2144" s="10"/>
      <c r="L2144" s="10"/>
      <c r="M2144" s="11"/>
      <c r="N2144" s="10"/>
      <c r="O2144" s="11"/>
      <c r="P2144" s="9"/>
      <c r="Q2144" s="10"/>
      <c r="R2144" s="3"/>
      <c r="S2144" s="3"/>
      <c r="T2144" s="3"/>
      <c r="U2144" s="33"/>
      <c r="V2144" s="9"/>
      <c r="W2144" s="13"/>
      <c r="X2144" s="10"/>
      <c r="Y2144" s="4"/>
      <c r="Z2144" s="4"/>
      <c r="AA2144" s="4"/>
      <c r="AB2144" s="4"/>
      <c r="AC2144" s="3"/>
      <c r="AD2144" s="29"/>
    </row>
    <row r="2145" spans="1:30" ht="24.95" customHeight="1" x14ac:dyDescent="0.2">
      <c r="A2145" s="23" t="str">
        <f t="shared" si="123"/>
        <v>||||||</v>
      </c>
      <c r="B2145" s="23" t="str">
        <f t="shared" si="124"/>
        <v>||||</v>
      </c>
      <c r="C2145" s="28" t="str">
        <f t="shared" si="125"/>
        <v>|</v>
      </c>
      <c r="D2145" s="10"/>
      <c r="E2145" s="10"/>
      <c r="F2145" s="36"/>
      <c r="G2145" s="10"/>
      <c r="H2145" s="10"/>
      <c r="I2145" s="36"/>
      <c r="J2145" s="10"/>
      <c r="K2145" s="10"/>
      <c r="L2145" s="10"/>
      <c r="M2145" s="11"/>
      <c r="N2145" s="10"/>
      <c r="O2145" s="11"/>
      <c r="P2145" s="9"/>
      <c r="Q2145" s="10"/>
      <c r="R2145" s="3"/>
      <c r="S2145" s="3"/>
      <c r="T2145" s="3"/>
      <c r="U2145" s="33"/>
      <c r="V2145" s="9"/>
      <c r="W2145" s="13"/>
      <c r="X2145" s="10"/>
      <c r="Y2145" s="4"/>
      <c r="Z2145" s="4"/>
      <c r="AA2145" s="4"/>
      <c r="AB2145" s="4"/>
      <c r="AC2145" s="3"/>
      <c r="AD2145" s="29"/>
    </row>
    <row r="2146" spans="1:30" ht="24.95" customHeight="1" x14ac:dyDescent="0.2">
      <c r="A2146" s="23" t="str">
        <f t="shared" si="123"/>
        <v>||||||</v>
      </c>
      <c r="B2146" s="23" t="str">
        <f t="shared" si="124"/>
        <v>||||</v>
      </c>
      <c r="C2146" s="28" t="str">
        <f t="shared" si="125"/>
        <v>|</v>
      </c>
      <c r="D2146" s="10"/>
      <c r="E2146" s="10"/>
      <c r="F2146" s="36"/>
      <c r="G2146" s="10"/>
      <c r="H2146" s="10"/>
      <c r="I2146" s="36"/>
      <c r="J2146" s="10"/>
      <c r="K2146" s="10"/>
      <c r="L2146" s="10"/>
      <c r="M2146" s="11"/>
      <c r="N2146" s="10"/>
      <c r="O2146" s="11"/>
      <c r="P2146" s="9"/>
      <c r="Q2146" s="10"/>
      <c r="R2146" s="3"/>
      <c r="S2146" s="3"/>
      <c r="T2146" s="3"/>
      <c r="U2146" s="33"/>
      <c r="V2146" s="9"/>
      <c r="W2146" s="13"/>
      <c r="X2146" s="10"/>
      <c r="Y2146" s="4"/>
      <c r="Z2146" s="4"/>
      <c r="AA2146" s="4"/>
      <c r="AB2146" s="4"/>
      <c r="AC2146" s="3"/>
      <c r="AD2146" s="29"/>
    </row>
    <row r="2147" spans="1:30" ht="24.95" customHeight="1" x14ac:dyDescent="0.2">
      <c r="A2147" s="23" t="str">
        <f t="shared" si="123"/>
        <v>||||||</v>
      </c>
      <c r="B2147" s="23" t="str">
        <f t="shared" si="124"/>
        <v>||||</v>
      </c>
      <c r="C2147" s="28" t="str">
        <f t="shared" si="125"/>
        <v>|</v>
      </c>
      <c r="D2147" s="10"/>
      <c r="E2147" s="10"/>
      <c r="F2147" s="36"/>
      <c r="G2147" s="10"/>
      <c r="H2147" s="10"/>
      <c r="I2147" s="36"/>
      <c r="J2147" s="10"/>
      <c r="K2147" s="10"/>
      <c r="L2147" s="10"/>
      <c r="M2147" s="11"/>
      <c r="N2147" s="10"/>
      <c r="O2147" s="11"/>
      <c r="P2147" s="9"/>
      <c r="Q2147" s="10"/>
      <c r="R2147" s="3"/>
      <c r="S2147" s="3"/>
      <c r="T2147" s="3"/>
      <c r="U2147" s="33"/>
      <c r="V2147" s="9"/>
      <c r="W2147" s="13"/>
      <c r="X2147" s="10"/>
      <c r="Y2147" s="4"/>
      <c r="Z2147" s="4"/>
      <c r="AA2147" s="4"/>
      <c r="AB2147" s="4"/>
      <c r="AC2147" s="3"/>
      <c r="AD2147" s="29"/>
    </row>
    <row r="2148" spans="1:30" ht="24.95" customHeight="1" x14ac:dyDescent="0.2">
      <c r="A2148" s="23" t="str">
        <f t="shared" si="123"/>
        <v>||||||</v>
      </c>
      <c r="B2148" s="23" t="str">
        <f t="shared" si="124"/>
        <v>||||</v>
      </c>
      <c r="C2148" s="28" t="str">
        <f t="shared" si="125"/>
        <v>|</v>
      </c>
      <c r="D2148" s="10"/>
      <c r="E2148" s="10"/>
      <c r="F2148" s="36"/>
      <c r="G2148" s="10"/>
      <c r="H2148" s="10"/>
      <c r="I2148" s="36"/>
      <c r="J2148" s="10"/>
      <c r="K2148" s="10"/>
      <c r="L2148" s="10"/>
      <c r="M2148" s="11"/>
      <c r="N2148" s="10"/>
      <c r="O2148" s="11"/>
      <c r="P2148" s="9"/>
      <c r="Q2148" s="10"/>
      <c r="R2148" s="3"/>
      <c r="S2148" s="3"/>
      <c r="T2148" s="3"/>
      <c r="U2148" s="33"/>
      <c r="V2148" s="9"/>
      <c r="W2148" s="13"/>
      <c r="X2148" s="10"/>
      <c r="Y2148" s="4"/>
      <c r="Z2148" s="4"/>
      <c r="AA2148" s="4"/>
      <c r="AB2148" s="4"/>
      <c r="AC2148" s="3"/>
      <c r="AD2148" s="29"/>
    </row>
    <row r="2149" spans="1:30" ht="24.95" customHeight="1" x14ac:dyDescent="0.2">
      <c r="A2149" s="23" t="str">
        <f t="shared" si="123"/>
        <v>||||||</v>
      </c>
      <c r="B2149" s="23" t="str">
        <f t="shared" si="124"/>
        <v>||||</v>
      </c>
      <c r="C2149" s="28" t="str">
        <f t="shared" si="125"/>
        <v>|</v>
      </c>
      <c r="D2149" s="10"/>
      <c r="E2149" s="10"/>
      <c r="F2149" s="36"/>
      <c r="G2149" s="10"/>
      <c r="H2149" s="10"/>
      <c r="I2149" s="36"/>
      <c r="J2149" s="10"/>
      <c r="K2149" s="10"/>
      <c r="L2149" s="10"/>
      <c r="M2149" s="11"/>
      <c r="N2149" s="10"/>
      <c r="O2149" s="11"/>
      <c r="P2149" s="9"/>
      <c r="Q2149" s="10"/>
      <c r="R2149" s="3"/>
      <c r="S2149" s="3"/>
      <c r="T2149" s="3"/>
      <c r="U2149" s="33"/>
      <c r="V2149" s="9"/>
      <c r="W2149" s="13"/>
      <c r="X2149" s="10"/>
      <c r="Y2149" s="4"/>
      <c r="Z2149" s="4"/>
      <c r="AA2149" s="4"/>
      <c r="AB2149" s="4"/>
      <c r="AC2149" s="3"/>
      <c r="AD2149" s="29"/>
    </row>
    <row r="2150" spans="1:30" ht="24.95" customHeight="1" x14ac:dyDescent="0.2">
      <c r="A2150" s="23" t="str">
        <f t="shared" si="123"/>
        <v>||||||</v>
      </c>
      <c r="B2150" s="23" t="str">
        <f t="shared" si="124"/>
        <v>||||</v>
      </c>
      <c r="C2150" s="28" t="str">
        <f t="shared" si="125"/>
        <v>|</v>
      </c>
      <c r="D2150" s="10"/>
      <c r="E2150" s="10"/>
      <c r="F2150" s="36"/>
      <c r="G2150" s="10"/>
      <c r="H2150" s="10"/>
      <c r="I2150" s="36"/>
      <c r="J2150" s="10"/>
      <c r="K2150" s="10"/>
      <c r="L2150" s="10"/>
      <c r="M2150" s="11"/>
      <c r="N2150" s="10"/>
      <c r="O2150" s="11"/>
      <c r="P2150" s="9"/>
      <c r="Q2150" s="10"/>
      <c r="R2150" s="3"/>
      <c r="S2150" s="3"/>
      <c r="T2150" s="3"/>
      <c r="U2150" s="33"/>
      <c r="V2150" s="9"/>
      <c r="W2150" s="13"/>
      <c r="X2150" s="10"/>
      <c r="Y2150" s="4"/>
      <c r="Z2150" s="4"/>
      <c r="AA2150" s="4"/>
      <c r="AB2150" s="4"/>
      <c r="AC2150" s="3"/>
      <c r="AD2150" s="29"/>
    </row>
    <row r="2151" spans="1:30" ht="24.95" customHeight="1" x14ac:dyDescent="0.2">
      <c r="A2151" s="23" t="str">
        <f t="shared" si="123"/>
        <v>||||||</v>
      </c>
      <c r="B2151" s="23" t="str">
        <f t="shared" si="124"/>
        <v>||||</v>
      </c>
      <c r="C2151" s="28" t="str">
        <f t="shared" si="125"/>
        <v>|</v>
      </c>
      <c r="D2151" s="10"/>
      <c r="E2151" s="10"/>
      <c r="F2151" s="36"/>
      <c r="G2151" s="10"/>
      <c r="H2151" s="10"/>
      <c r="I2151" s="36"/>
      <c r="J2151" s="10"/>
      <c r="K2151" s="10"/>
      <c r="L2151" s="10"/>
      <c r="M2151" s="11"/>
      <c r="N2151" s="10"/>
      <c r="O2151" s="11"/>
      <c r="P2151" s="9"/>
      <c r="Q2151" s="10"/>
      <c r="R2151" s="3"/>
      <c r="S2151" s="3"/>
      <c r="T2151" s="3"/>
      <c r="U2151" s="33"/>
      <c r="V2151" s="9"/>
      <c r="W2151" s="13"/>
      <c r="X2151" s="10"/>
      <c r="Y2151" s="4"/>
      <c r="Z2151" s="4"/>
      <c r="AA2151" s="4"/>
      <c r="AB2151" s="4"/>
      <c r="AC2151" s="3"/>
      <c r="AD2151" s="29"/>
    </row>
    <row r="2152" spans="1:30" ht="24.95" customHeight="1" x14ac:dyDescent="0.2">
      <c r="A2152" s="23" t="str">
        <f t="shared" si="123"/>
        <v>||||||</v>
      </c>
      <c r="B2152" s="23" t="str">
        <f t="shared" si="124"/>
        <v>||||</v>
      </c>
      <c r="C2152" s="28" t="str">
        <f t="shared" si="125"/>
        <v>|</v>
      </c>
      <c r="D2152" s="10"/>
      <c r="E2152" s="10"/>
      <c r="F2152" s="36"/>
      <c r="G2152" s="10"/>
      <c r="H2152" s="10"/>
      <c r="I2152" s="36"/>
      <c r="J2152" s="10"/>
      <c r="K2152" s="10"/>
      <c r="L2152" s="10"/>
      <c r="M2152" s="11"/>
      <c r="N2152" s="10"/>
      <c r="O2152" s="11"/>
      <c r="P2152" s="9"/>
      <c r="Q2152" s="10"/>
      <c r="R2152" s="3"/>
      <c r="S2152" s="3"/>
      <c r="T2152" s="3"/>
      <c r="U2152" s="33"/>
      <c r="V2152" s="9"/>
      <c r="W2152" s="13"/>
      <c r="X2152" s="10"/>
      <c r="Y2152" s="4"/>
      <c r="Z2152" s="4"/>
      <c r="AA2152" s="4"/>
      <c r="AB2152" s="4"/>
      <c r="AC2152" s="3"/>
      <c r="AD2152" s="29"/>
    </row>
    <row r="2153" spans="1:30" ht="24.95" customHeight="1" x14ac:dyDescent="0.2">
      <c r="A2153" s="23" t="str">
        <f t="shared" si="123"/>
        <v>||||||</v>
      </c>
      <c r="B2153" s="23" t="str">
        <f t="shared" si="124"/>
        <v>||||</v>
      </c>
      <c r="C2153" s="28" t="str">
        <f t="shared" si="125"/>
        <v>|</v>
      </c>
      <c r="D2153" s="10"/>
      <c r="E2153" s="10"/>
      <c r="F2153" s="36"/>
      <c r="G2153" s="10"/>
      <c r="H2153" s="10"/>
      <c r="I2153" s="36"/>
      <c r="J2153" s="10"/>
      <c r="K2153" s="10"/>
      <c r="L2153" s="10"/>
      <c r="M2153" s="11"/>
      <c r="N2153" s="10"/>
      <c r="O2153" s="11"/>
      <c r="P2153" s="9"/>
      <c r="Q2153" s="10"/>
      <c r="R2153" s="3"/>
      <c r="S2153" s="3"/>
      <c r="T2153" s="3"/>
      <c r="U2153" s="33"/>
      <c r="V2153" s="9"/>
      <c r="W2153" s="13"/>
      <c r="X2153" s="10"/>
      <c r="Y2153" s="4"/>
      <c r="Z2153" s="4"/>
      <c r="AA2153" s="4"/>
      <c r="AB2153" s="4"/>
      <c r="AC2153" s="3"/>
      <c r="AD2153" s="29"/>
    </row>
    <row r="2154" spans="1:30" ht="24.95" customHeight="1" x14ac:dyDescent="0.2">
      <c r="A2154" s="23" t="str">
        <f t="shared" si="123"/>
        <v>||||||</v>
      </c>
      <c r="B2154" s="23" t="str">
        <f t="shared" si="124"/>
        <v>||||</v>
      </c>
      <c r="C2154" s="28" t="str">
        <f t="shared" si="125"/>
        <v>|</v>
      </c>
      <c r="D2154" s="10"/>
      <c r="E2154" s="10"/>
      <c r="F2154" s="36"/>
      <c r="G2154" s="10"/>
      <c r="H2154" s="10"/>
      <c r="I2154" s="36"/>
      <c r="J2154" s="10"/>
      <c r="K2154" s="10"/>
      <c r="L2154" s="10"/>
      <c r="M2154" s="11"/>
      <c r="N2154" s="10"/>
      <c r="O2154" s="11"/>
      <c r="P2154" s="9"/>
      <c r="Q2154" s="10"/>
      <c r="R2154" s="3"/>
      <c r="S2154" s="3"/>
      <c r="T2154" s="3"/>
      <c r="U2154" s="33"/>
      <c r="V2154" s="9"/>
      <c r="W2154" s="13"/>
      <c r="X2154" s="10"/>
      <c r="Y2154" s="4"/>
      <c r="Z2154" s="4"/>
      <c r="AA2154" s="4"/>
      <c r="AB2154" s="4"/>
      <c r="AC2154" s="3"/>
      <c r="AD2154" s="29"/>
    </row>
    <row r="2155" spans="1:30" ht="24.95" customHeight="1" x14ac:dyDescent="0.2">
      <c r="A2155" s="23" t="str">
        <f t="shared" si="123"/>
        <v>||||||</v>
      </c>
      <c r="B2155" s="23" t="str">
        <f t="shared" si="124"/>
        <v>||||</v>
      </c>
      <c r="C2155" s="28" t="str">
        <f t="shared" si="125"/>
        <v>|</v>
      </c>
      <c r="D2155" s="10"/>
      <c r="E2155" s="10"/>
      <c r="F2155" s="36"/>
      <c r="G2155" s="10"/>
      <c r="H2155" s="10"/>
      <c r="I2155" s="36"/>
      <c r="J2155" s="10"/>
      <c r="K2155" s="10"/>
      <c r="L2155" s="10"/>
      <c r="M2155" s="11"/>
      <c r="N2155" s="10"/>
      <c r="O2155" s="11"/>
      <c r="P2155" s="9"/>
      <c r="Q2155" s="10"/>
      <c r="R2155" s="3"/>
      <c r="S2155" s="3"/>
      <c r="T2155" s="3"/>
      <c r="U2155" s="33"/>
      <c r="V2155" s="9"/>
      <c r="W2155" s="13"/>
      <c r="X2155" s="10"/>
      <c r="Y2155" s="4"/>
      <c r="Z2155" s="4"/>
      <c r="AA2155" s="4"/>
      <c r="AB2155" s="4"/>
      <c r="AC2155" s="3"/>
      <c r="AD2155" s="29"/>
    </row>
    <row r="2156" spans="1:30" ht="24.95" customHeight="1" x14ac:dyDescent="0.2">
      <c r="A2156" s="23" t="str">
        <f t="shared" si="123"/>
        <v>||||||</v>
      </c>
      <c r="B2156" s="23" t="str">
        <f t="shared" si="124"/>
        <v>||||</v>
      </c>
      <c r="C2156" s="28" t="str">
        <f t="shared" si="125"/>
        <v>|</v>
      </c>
      <c r="D2156" s="10"/>
      <c r="E2156" s="10"/>
      <c r="F2156" s="36"/>
      <c r="G2156" s="10"/>
      <c r="H2156" s="10"/>
      <c r="I2156" s="36"/>
      <c r="J2156" s="10"/>
      <c r="K2156" s="10"/>
      <c r="L2156" s="10"/>
      <c r="M2156" s="11"/>
      <c r="N2156" s="10"/>
      <c r="O2156" s="11"/>
      <c r="P2156" s="9"/>
      <c r="Q2156" s="10"/>
      <c r="R2156" s="3"/>
      <c r="S2156" s="3"/>
      <c r="T2156" s="3"/>
      <c r="U2156" s="33"/>
      <c r="V2156" s="9"/>
      <c r="W2156" s="13"/>
      <c r="X2156" s="10"/>
      <c r="Y2156" s="4"/>
      <c r="Z2156" s="4"/>
      <c r="AA2156" s="4"/>
      <c r="AB2156" s="4"/>
      <c r="AC2156" s="3"/>
      <c r="AD2156" s="29"/>
    </row>
    <row r="2157" spans="1:30" ht="24.95" customHeight="1" x14ac:dyDescent="0.2">
      <c r="A2157" s="23" t="str">
        <f t="shared" si="123"/>
        <v>||||||</v>
      </c>
      <c r="B2157" s="23" t="str">
        <f t="shared" si="124"/>
        <v>||||</v>
      </c>
      <c r="C2157" s="28" t="str">
        <f t="shared" si="125"/>
        <v>|</v>
      </c>
      <c r="D2157" s="10"/>
      <c r="E2157" s="10"/>
      <c r="F2157" s="36"/>
      <c r="G2157" s="10"/>
      <c r="H2157" s="10"/>
      <c r="I2157" s="36"/>
      <c r="J2157" s="10"/>
      <c r="K2157" s="10"/>
      <c r="L2157" s="10"/>
      <c r="M2157" s="11"/>
      <c r="N2157" s="10"/>
      <c r="O2157" s="11"/>
      <c r="P2157" s="9"/>
      <c r="Q2157" s="10"/>
      <c r="R2157" s="3"/>
      <c r="S2157" s="3"/>
      <c r="T2157" s="3"/>
      <c r="U2157" s="33"/>
      <c r="V2157" s="9"/>
      <c r="W2157" s="13"/>
      <c r="X2157" s="10"/>
      <c r="Y2157" s="4"/>
      <c r="Z2157" s="4"/>
      <c r="AA2157" s="4"/>
      <c r="AB2157" s="4"/>
      <c r="AC2157" s="3"/>
      <c r="AD2157" s="29"/>
    </row>
    <row r="2158" spans="1:30" ht="24.95" customHeight="1" x14ac:dyDescent="0.2">
      <c r="A2158" s="23" t="str">
        <f t="shared" si="123"/>
        <v>||||||</v>
      </c>
      <c r="B2158" s="23" t="str">
        <f t="shared" si="124"/>
        <v>||||</v>
      </c>
      <c r="C2158" s="28" t="str">
        <f t="shared" si="125"/>
        <v>|</v>
      </c>
      <c r="D2158" s="10"/>
      <c r="E2158" s="10"/>
      <c r="F2158" s="36"/>
      <c r="G2158" s="10"/>
      <c r="H2158" s="10"/>
      <c r="I2158" s="36"/>
      <c r="J2158" s="10"/>
      <c r="K2158" s="10"/>
      <c r="L2158" s="10"/>
      <c r="M2158" s="11"/>
      <c r="N2158" s="10"/>
      <c r="O2158" s="11"/>
      <c r="P2158" s="9"/>
      <c r="Q2158" s="10"/>
      <c r="R2158" s="3"/>
      <c r="S2158" s="3"/>
      <c r="T2158" s="3"/>
      <c r="U2158" s="33"/>
      <c r="V2158" s="9"/>
      <c r="W2158" s="13"/>
      <c r="X2158" s="10"/>
      <c r="Y2158" s="4"/>
      <c r="Z2158" s="4"/>
      <c r="AA2158" s="4"/>
      <c r="AB2158" s="4"/>
      <c r="AC2158" s="3"/>
      <c r="AD2158" s="29"/>
    </row>
    <row r="2159" spans="1:30" ht="24.95" customHeight="1" x14ac:dyDescent="0.2">
      <c r="A2159" s="23" t="str">
        <f t="shared" si="123"/>
        <v>||||||</v>
      </c>
      <c r="B2159" s="23" t="str">
        <f t="shared" si="124"/>
        <v>||||</v>
      </c>
      <c r="C2159" s="28" t="str">
        <f t="shared" si="125"/>
        <v>|</v>
      </c>
      <c r="D2159" s="10"/>
      <c r="E2159" s="10"/>
      <c r="F2159" s="36"/>
      <c r="G2159" s="10"/>
      <c r="H2159" s="10"/>
      <c r="I2159" s="36"/>
      <c r="J2159" s="10"/>
      <c r="K2159" s="10"/>
      <c r="L2159" s="10"/>
      <c r="M2159" s="11"/>
      <c r="N2159" s="10"/>
      <c r="O2159" s="11"/>
      <c r="P2159" s="9"/>
      <c r="Q2159" s="10"/>
      <c r="R2159" s="3"/>
      <c r="S2159" s="3"/>
      <c r="T2159" s="3"/>
      <c r="U2159" s="33"/>
      <c r="V2159" s="9"/>
      <c r="W2159" s="13"/>
      <c r="X2159" s="10"/>
      <c r="Y2159" s="4"/>
      <c r="Z2159" s="4"/>
      <c r="AA2159" s="4"/>
      <c r="AB2159" s="4"/>
      <c r="AC2159" s="3"/>
      <c r="AD2159" s="29"/>
    </row>
    <row r="2160" spans="1:30" ht="24.95" customHeight="1" x14ac:dyDescent="0.2">
      <c r="A2160" s="23" t="str">
        <f t="shared" si="123"/>
        <v>||||||</v>
      </c>
      <c r="B2160" s="23" t="str">
        <f t="shared" si="124"/>
        <v>||||</v>
      </c>
      <c r="C2160" s="28" t="str">
        <f t="shared" si="125"/>
        <v>|</v>
      </c>
      <c r="D2160" s="10"/>
      <c r="E2160" s="10"/>
      <c r="F2160" s="36"/>
      <c r="G2160" s="10"/>
      <c r="H2160" s="10"/>
      <c r="I2160" s="36"/>
      <c r="J2160" s="10"/>
      <c r="K2160" s="10"/>
      <c r="L2160" s="10"/>
      <c r="M2160" s="11"/>
      <c r="N2160" s="10"/>
      <c r="O2160" s="11"/>
      <c r="P2160" s="9"/>
      <c r="Q2160" s="10"/>
      <c r="R2160" s="3"/>
      <c r="S2160" s="3"/>
      <c r="T2160" s="3"/>
      <c r="U2160" s="33"/>
      <c r="V2160" s="9"/>
      <c r="W2160" s="13"/>
      <c r="X2160" s="10"/>
      <c r="Y2160" s="4"/>
      <c r="Z2160" s="4"/>
      <c r="AA2160" s="4"/>
      <c r="AB2160" s="4"/>
      <c r="AC2160" s="3"/>
      <c r="AD2160" s="29"/>
    </row>
    <row r="2161" spans="1:30" ht="24.95" customHeight="1" x14ac:dyDescent="0.2">
      <c r="A2161" s="23" t="str">
        <f t="shared" si="123"/>
        <v>||||||</v>
      </c>
      <c r="B2161" s="23" t="str">
        <f t="shared" si="124"/>
        <v>||||</v>
      </c>
      <c r="C2161" s="28" t="str">
        <f t="shared" si="125"/>
        <v>|</v>
      </c>
      <c r="D2161" s="10"/>
      <c r="E2161" s="10"/>
      <c r="F2161" s="36"/>
      <c r="G2161" s="10"/>
      <c r="H2161" s="10"/>
      <c r="I2161" s="36"/>
      <c r="J2161" s="10"/>
      <c r="K2161" s="10"/>
      <c r="L2161" s="10"/>
      <c r="M2161" s="11"/>
      <c r="N2161" s="10"/>
      <c r="O2161" s="11"/>
      <c r="P2161" s="9"/>
      <c r="Q2161" s="10"/>
      <c r="R2161" s="3"/>
      <c r="S2161" s="3"/>
      <c r="T2161" s="3"/>
      <c r="U2161" s="33"/>
      <c r="V2161" s="9"/>
      <c r="W2161" s="13"/>
      <c r="X2161" s="10"/>
      <c r="Y2161" s="4"/>
      <c r="Z2161" s="4"/>
      <c r="AA2161" s="4"/>
      <c r="AB2161" s="4"/>
      <c r="AC2161" s="3"/>
      <c r="AD2161" s="29"/>
    </row>
    <row r="2162" spans="1:30" ht="24.95" customHeight="1" x14ac:dyDescent="0.2">
      <c r="A2162" s="23" t="str">
        <f t="shared" si="123"/>
        <v>||||||</v>
      </c>
      <c r="B2162" s="23" t="str">
        <f t="shared" si="124"/>
        <v>||||</v>
      </c>
      <c r="C2162" s="28" t="str">
        <f t="shared" si="125"/>
        <v>|</v>
      </c>
      <c r="D2162" s="10"/>
      <c r="E2162" s="10"/>
      <c r="F2162" s="36"/>
      <c r="G2162" s="10"/>
      <c r="H2162" s="10"/>
      <c r="I2162" s="36"/>
      <c r="J2162" s="10"/>
      <c r="K2162" s="10"/>
      <c r="L2162" s="10"/>
      <c r="M2162" s="11"/>
      <c r="N2162" s="10"/>
      <c r="O2162" s="11"/>
      <c r="P2162" s="9"/>
      <c r="Q2162" s="10"/>
      <c r="R2162" s="3"/>
      <c r="S2162" s="3"/>
      <c r="T2162" s="3"/>
      <c r="U2162" s="33"/>
      <c r="V2162" s="9"/>
      <c r="W2162" s="13"/>
      <c r="X2162" s="10"/>
      <c r="Y2162" s="4"/>
      <c r="Z2162" s="4"/>
      <c r="AA2162" s="4"/>
      <c r="AB2162" s="4"/>
      <c r="AC2162" s="3"/>
      <c r="AD2162" s="29"/>
    </row>
    <row r="2163" spans="1:30" ht="24.95" customHeight="1" x14ac:dyDescent="0.2">
      <c r="A2163" s="23" t="str">
        <f t="shared" si="123"/>
        <v>||||||</v>
      </c>
      <c r="B2163" s="23" t="str">
        <f t="shared" si="124"/>
        <v>||||</v>
      </c>
      <c r="C2163" s="28" t="str">
        <f t="shared" si="125"/>
        <v>|</v>
      </c>
      <c r="D2163" s="10"/>
      <c r="E2163" s="10"/>
      <c r="F2163" s="36"/>
      <c r="G2163" s="10"/>
      <c r="H2163" s="10"/>
      <c r="I2163" s="36"/>
      <c r="J2163" s="10"/>
      <c r="K2163" s="10"/>
      <c r="L2163" s="10"/>
      <c r="M2163" s="11"/>
      <c r="N2163" s="10"/>
      <c r="O2163" s="11"/>
      <c r="P2163" s="9"/>
      <c r="Q2163" s="10"/>
      <c r="R2163" s="3"/>
      <c r="S2163" s="3"/>
      <c r="T2163" s="3"/>
      <c r="U2163" s="33"/>
      <c r="V2163" s="9"/>
      <c r="W2163" s="13"/>
      <c r="X2163" s="10"/>
      <c r="Y2163" s="4"/>
      <c r="Z2163" s="4"/>
      <c r="AA2163" s="4"/>
      <c r="AB2163" s="4"/>
      <c r="AC2163" s="3"/>
      <c r="AD2163" s="29"/>
    </row>
    <row r="2164" spans="1:30" ht="24.95" customHeight="1" x14ac:dyDescent="0.2">
      <c r="A2164" s="23" t="str">
        <f t="shared" si="123"/>
        <v>||||||</v>
      </c>
      <c r="B2164" s="23" t="str">
        <f t="shared" si="124"/>
        <v>||||</v>
      </c>
      <c r="C2164" s="28" t="str">
        <f t="shared" si="125"/>
        <v>|</v>
      </c>
      <c r="D2164" s="10"/>
      <c r="E2164" s="10"/>
      <c r="F2164" s="36"/>
      <c r="G2164" s="10"/>
      <c r="H2164" s="10"/>
      <c r="I2164" s="36"/>
      <c r="J2164" s="10"/>
      <c r="K2164" s="10"/>
      <c r="L2164" s="10"/>
      <c r="M2164" s="11"/>
      <c r="N2164" s="10"/>
      <c r="O2164" s="11"/>
      <c r="P2164" s="9"/>
      <c r="Q2164" s="10"/>
      <c r="R2164" s="3"/>
      <c r="S2164" s="3"/>
      <c r="T2164" s="3"/>
      <c r="U2164" s="33"/>
      <c r="V2164" s="9"/>
      <c r="W2164" s="13"/>
      <c r="X2164" s="10"/>
      <c r="Y2164" s="4"/>
      <c r="Z2164" s="4"/>
      <c r="AA2164" s="4"/>
      <c r="AB2164" s="4"/>
      <c r="AC2164" s="3"/>
      <c r="AD2164" s="29"/>
    </row>
    <row r="2165" spans="1:30" ht="24.95" customHeight="1" x14ac:dyDescent="0.2">
      <c r="A2165" s="23" t="str">
        <f t="shared" si="123"/>
        <v>||||||</v>
      </c>
      <c r="B2165" s="23" t="str">
        <f t="shared" si="124"/>
        <v>||||</v>
      </c>
      <c r="C2165" s="28" t="str">
        <f t="shared" si="125"/>
        <v>|</v>
      </c>
      <c r="D2165" s="10"/>
      <c r="E2165" s="10"/>
      <c r="F2165" s="36"/>
      <c r="G2165" s="10"/>
      <c r="H2165" s="10"/>
      <c r="I2165" s="36"/>
      <c r="J2165" s="10"/>
      <c r="K2165" s="10"/>
      <c r="L2165" s="10"/>
      <c r="M2165" s="11"/>
      <c r="N2165" s="10"/>
      <c r="O2165" s="11"/>
      <c r="P2165" s="9"/>
      <c r="Q2165" s="10"/>
      <c r="R2165" s="3"/>
      <c r="S2165" s="3"/>
      <c r="T2165" s="3"/>
      <c r="U2165" s="33"/>
      <c r="V2165" s="9"/>
      <c r="W2165" s="13"/>
      <c r="X2165" s="10"/>
      <c r="Y2165" s="4"/>
      <c r="Z2165" s="4"/>
      <c r="AA2165" s="4"/>
      <c r="AB2165" s="4"/>
      <c r="AC2165" s="3"/>
      <c r="AD2165" s="29"/>
    </row>
    <row r="2166" spans="1:30" ht="24.95" customHeight="1" x14ac:dyDescent="0.2">
      <c r="A2166" s="23" t="str">
        <f t="shared" si="123"/>
        <v>||||||</v>
      </c>
      <c r="B2166" s="23" t="str">
        <f t="shared" si="124"/>
        <v>||||</v>
      </c>
      <c r="C2166" s="28" t="str">
        <f t="shared" si="125"/>
        <v>|</v>
      </c>
      <c r="D2166" s="10"/>
      <c r="E2166" s="10"/>
      <c r="F2166" s="36"/>
      <c r="G2166" s="10"/>
      <c r="H2166" s="10"/>
      <c r="I2166" s="36"/>
      <c r="J2166" s="10"/>
      <c r="K2166" s="10"/>
      <c r="L2166" s="10"/>
      <c r="M2166" s="11"/>
      <c r="N2166" s="10"/>
      <c r="O2166" s="11"/>
      <c r="P2166" s="9"/>
      <c r="Q2166" s="10"/>
      <c r="R2166" s="3"/>
      <c r="S2166" s="3"/>
      <c r="T2166" s="3"/>
      <c r="U2166" s="33"/>
      <c r="V2166" s="9"/>
      <c r="W2166" s="13"/>
      <c r="X2166" s="10"/>
      <c r="Y2166" s="4"/>
      <c r="Z2166" s="4"/>
      <c r="AA2166" s="4"/>
      <c r="AB2166" s="4"/>
      <c r="AC2166" s="3"/>
      <c r="AD2166" s="29"/>
    </row>
    <row r="2167" spans="1:30" ht="24.95" customHeight="1" x14ac:dyDescent="0.2">
      <c r="A2167" s="23" t="str">
        <f t="shared" si="123"/>
        <v>||||||</v>
      </c>
      <c r="B2167" s="23" t="str">
        <f t="shared" si="124"/>
        <v>||||</v>
      </c>
      <c r="C2167" s="28" t="str">
        <f t="shared" si="125"/>
        <v>|</v>
      </c>
      <c r="D2167" s="10"/>
      <c r="E2167" s="10"/>
      <c r="F2167" s="36"/>
      <c r="G2167" s="10"/>
      <c r="H2167" s="10"/>
      <c r="I2167" s="36"/>
      <c r="J2167" s="10"/>
      <c r="K2167" s="10"/>
      <c r="L2167" s="10"/>
      <c r="M2167" s="11"/>
      <c r="N2167" s="10"/>
      <c r="O2167" s="11"/>
      <c r="P2167" s="9"/>
      <c r="Q2167" s="10"/>
      <c r="R2167" s="3"/>
      <c r="S2167" s="3"/>
      <c r="T2167" s="3"/>
      <c r="U2167" s="33"/>
      <c r="V2167" s="9"/>
      <c r="W2167" s="13"/>
      <c r="X2167" s="10"/>
      <c r="Y2167" s="4"/>
      <c r="Z2167" s="4"/>
      <c r="AA2167" s="4"/>
      <c r="AB2167" s="4"/>
      <c r="AC2167" s="3"/>
      <c r="AD2167" s="29"/>
    </row>
    <row r="2168" spans="1:30" ht="24.95" customHeight="1" x14ac:dyDescent="0.2">
      <c r="A2168" s="23" t="str">
        <f t="shared" ref="A2168:A2231" si="126">D2168&amp;"|"&amp;E2168&amp;"|"&amp;G2168&amp;"|"&amp;H2168&amp;"|"&amp;L2168&amp;"|"&amp;N2168&amp;"|"&amp;U2168</f>
        <v>||||||</v>
      </c>
      <c r="B2168" s="23" t="str">
        <f t="shared" ref="B2168:B2231" si="127">D2168&amp;"|"&amp;E2168&amp;"|"&amp;G2168&amp;"|"&amp;H2168&amp;"|"&amp;X2168</f>
        <v>||||</v>
      </c>
      <c r="C2168" s="28" t="str">
        <f t="shared" ref="C2168:C2231" si="128">E2168&amp;"|"&amp;X2168</f>
        <v>|</v>
      </c>
      <c r="D2168" s="10"/>
      <c r="E2168" s="10"/>
      <c r="F2168" s="36"/>
      <c r="G2168" s="10"/>
      <c r="H2168" s="10"/>
      <c r="I2168" s="36"/>
      <c r="J2168" s="10"/>
      <c r="K2168" s="10"/>
      <c r="L2168" s="10"/>
      <c r="M2168" s="11"/>
      <c r="N2168" s="10"/>
      <c r="O2168" s="11"/>
      <c r="P2168" s="9"/>
      <c r="Q2168" s="10"/>
      <c r="R2168" s="3"/>
      <c r="S2168" s="3"/>
      <c r="T2168" s="3"/>
      <c r="U2168" s="33"/>
      <c r="V2168" s="9"/>
      <c r="W2168" s="13"/>
      <c r="X2168" s="10"/>
      <c r="Y2168" s="4"/>
      <c r="Z2168" s="4"/>
      <c r="AA2168" s="4"/>
      <c r="AB2168" s="4"/>
      <c r="AC2168" s="3"/>
      <c r="AD2168" s="29"/>
    </row>
    <row r="2169" spans="1:30" ht="24.95" customHeight="1" x14ac:dyDescent="0.2">
      <c r="A2169" s="23" t="str">
        <f t="shared" si="126"/>
        <v>||||||</v>
      </c>
      <c r="B2169" s="23" t="str">
        <f t="shared" si="127"/>
        <v>||||</v>
      </c>
      <c r="C2169" s="28" t="str">
        <f t="shared" si="128"/>
        <v>|</v>
      </c>
      <c r="D2169" s="10"/>
      <c r="E2169" s="10"/>
      <c r="F2169" s="36"/>
      <c r="G2169" s="10"/>
      <c r="H2169" s="10"/>
      <c r="I2169" s="36"/>
      <c r="J2169" s="10"/>
      <c r="K2169" s="10"/>
      <c r="L2169" s="10"/>
      <c r="M2169" s="11"/>
      <c r="N2169" s="10"/>
      <c r="O2169" s="11"/>
      <c r="P2169" s="9"/>
      <c r="Q2169" s="10"/>
      <c r="R2169" s="3"/>
      <c r="S2169" s="3"/>
      <c r="T2169" s="3"/>
      <c r="U2169" s="33"/>
      <c r="V2169" s="9"/>
      <c r="W2169" s="13"/>
      <c r="X2169" s="10"/>
      <c r="Y2169" s="4"/>
      <c r="Z2169" s="4"/>
      <c r="AA2169" s="4"/>
      <c r="AB2169" s="4"/>
      <c r="AC2169" s="3"/>
      <c r="AD2169" s="29"/>
    </row>
    <row r="2170" spans="1:30" ht="24.95" customHeight="1" x14ac:dyDescent="0.2">
      <c r="A2170" s="23" t="str">
        <f t="shared" si="126"/>
        <v>||||||</v>
      </c>
      <c r="B2170" s="23" t="str">
        <f t="shared" si="127"/>
        <v>||||</v>
      </c>
      <c r="C2170" s="28" t="str">
        <f t="shared" si="128"/>
        <v>|</v>
      </c>
      <c r="D2170" s="10"/>
      <c r="E2170" s="10"/>
      <c r="F2170" s="36"/>
      <c r="G2170" s="10"/>
      <c r="H2170" s="10"/>
      <c r="I2170" s="36"/>
      <c r="J2170" s="10"/>
      <c r="K2170" s="10"/>
      <c r="L2170" s="10"/>
      <c r="M2170" s="11"/>
      <c r="N2170" s="10"/>
      <c r="O2170" s="11"/>
      <c r="P2170" s="9"/>
      <c r="Q2170" s="10"/>
      <c r="R2170" s="3"/>
      <c r="S2170" s="3"/>
      <c r="T2170" s="3"/>
      <c r="U2170" s="33"/>
      <c r="V2170" s="9"/>
      <c r="W2170" s="13"/>
      <c r="X2170" s="10"/>
      <c r="Y2170" s="4"/>
      <c r="Z2170" s="4"/>
      <c r="AA2170" s="4"/>
      <c r="AB2170" s="4"/>
      <c r="AC2170" s="3"/>
      <c r="AD2170" s="29"/>
    </row>
    <row r="2171" spans="1:30" ht="24.95" customHeight="1" x14ac:dyDescent="0.2">
      <c r="A2171" s="23" t="str">
        <f t="shared" si="126"/>
        <v>||||||</v>
      </c>
      <c r="B2171" s="23" t="str">
        <f t="shared" si="127"/>
        <v>||||</v>
      </c>
      <c r="C2171" s="28" t="str">
        <f t="shared" si="128"/>
        <v>|</v>
      </c>
      <c r="D2171" s="10"/>
      <c r="E2171" s="10"/>
      <c r="F2171" s="36"/>
      <c r="G2171" s="10"/>
      <c r="H2171" s="10"/>
      <c r="I2171" s="36"/>
      <c r="J2171" s="10"/>
      <c r="K2171" s="10"/>
      <c r="L2171" s="10"/>
      <c r="M2171" s="11"/>
      <c r="N2171" s="10"/>
      <c r="O2171" s="11"/>
      <c r="P2171" s="9"/>
      <c r="Q2171" s="10"/>
      <c r="R2171" s="3"/>
      <c r="S2171" s="3"/>
      <c r="T2171" s="3"/>
      <c r="U2171" s="33"/>
      <c r="V2171" s="9"/>
      <c r="W2171" s="13"/>
      <c r="X2171" s="10"/>
      <c r="Y2171" s="4"/>
      <c r="Z2171" s="4"/>
      <c r="AA2171" s="4"/>
      <c r="AB2171" s="4"/>
      <c r="AC2171" s="3"/>
      <c r="AD2171" s="29"/>
    </row>
    <row r="2172" spans="1:30" ht="24.95" customHeight="1" x14ac:dyDescent="0.2">
      <c r="A2172" s="23" t="str">
        <f t="shared" si="126"/>
        <v>||||||</v>
      </c>
      <c r="B2172" s="23" t="str">
        <f t="shared" si="127"/>
        <v>||||</v>
      </c>
      <c r="C2172" s="28" t="str">
        <f t="shared" si="128"/>
        <v>|</v>
      </c>
      <c r="D2172" s="10"/>
      <c r="E2172" s="10"/>
      <c r="F2172" s="36"/>
      <c r="G2172" s="10"/>
      <c r="H2172" s="10"/>
      <c r="I2172" s="36"/>
      <c r="J2172" s="10"/>
      <c r="K2172" s="10"/>
      <c r="L2172" s="10"/>
      <c r="M2172" s="11"/>
      <c r="N2172" s="10"/>
      <c r="O2172" s="11"/>
      <c r="P2172" s="9"/>
      <c r="Q2172" s="10"/>
      <c r="R2172" s="3"/>
      <c r="S2172" s="3"/>
      <c r="T2172" s="3"/>
      <c r="U2172" s="33"/>
      <c r="V2172" s="9"/>
      <c r="W2172" s="13"/>
      <c r="X2172" s="10"/>
      <c r="Y2172" s="4"/>
      <c r="Z2172" s="4"/>
      <c r="AA2172" s="4"/>
      <c r="AB2172" s="4"/>
      <c r="AC2172" s="3"/>
      <c r="AD2172" s="29"/>
    </row>
    <row r="2173" spans="1:30" ht="24.95" customHeight="1" x14ac:dyDescent="0.2">
      <c r="A2173" s="23" t="str">
        <f t="shared" si="126"/>
        <v>||||||</v>
      </c>
      <c r="B2173" s="23" t="str">
        <f t="shared" si="127"/>
        <v>||||</v>
      </c>
      <c r="C2173" s="28" t="str">
        <f t="shared" si="128"/>
        <v>|</v>
      </c>
      <c r="D2173" s="10"/>
      <c r="E2173" s="10"/>
      <c r="F2173" s="36"/>
      <c r="G2173" s="10"/>
      <c r="H2173" s="10"/>
      <c r="I2173" s="36"/>
      <c r="J2173" s="10"/>
      <c r="K2173" s="10"/>
      <c r="L2173" s="10"/>
      <c r="M2173" s="11"/>
      <c r="N2173" s="10"/>
      <c r="O2173" s="11"/>
      <c r="P2173" s="9"/>
      <c r="Q2173" s="10"/>
      <c r="R2173" s="3"/>
      <c r="S2173" s="3"/>
      <c r="T2173" s="3"/>
      <c r="U2173" s="33"/>
      <c r="V2173" s="9"/>
      <c r="W2173" s="13"/>
      <c r="X2173" s="10"/>
      <c r="Y2173" s="4"/>
      <c r="Z2173" s="4"/>
      <c r="AA2173" s="4"/>
      <c r="AB2173" s="4"/>
      <c r="AC2173" s="3"/>
      <c r="AD2173" s="29"/>
    </row>
    <row r="2174" spans="1:30" ht="24.95" customHeight="1" x14ac:dyDescent="0.2">
      <c r="A2174" s="23" t="str">
        <f t="shared" si="126"/>
        <v>||||||</v>
      </c>
      <c r="B2174" s="23" t="str">
        <f t="shared" si="127"/>
        <v>||||</v>
      </c>
      <c r="C2174" s="28" t="str">
        <f t="shared" si="128"/>
        <v>|</v>
      </c>
      <c r="D2174" s="10"/>
      <c r="E2174" s="10"/>
      <c r="F2174" s="36"/>
      <c r="G2174" s="10"/>
      <c r="H2174" s="10"/>
      <c r="I2174" s="36"/>
      <c r="J2174" s="10"/>
      <c r="K2174" s="10"/>
      <c r="L2174" s="10"/>
      <c r="M2174" s="11"/>
      <c r="N2174" s="10"/>
      <c r="O2174" s="11"/>
      <c r="P2174" s="9"/>
      <c r="Q2174" s="10"/>
      <c r="R2174" s="3"/>
      <c r="S2174" s="3"/>
      <c r="T2174" s="3"/>
      <c r="U2174" s="33"/>
      <c r="V2174" s="9"/>
      <c r="W2174" s="13"/>
      <c r="X2174" s="10"/>
      <c r="Y2174" s="4"/>
      <c r="Z2174" s="4"/>
      <c r="AA2174" s="4"/>
      <c r="AB2174" s="4"/>
      <c r="AC2174" s="3"/>
      <c r="AD2174" s="29"/>
    </row>
    <row r="2175" spans="1:30" ht="24.95" customHeight="1" x14ac:dyDescent="0.2">
      <c r="A2175" s="23" t="str">
        <f t="shared" si="126"/>
        <v>||||||</v>
      </c>
      <c r="B2175" s="23" t="str">
        <f t="shared" si="127"/>
        <v>||||</v>
      </c>
      <c r="C2175" s="28" t="str">
        <f t="shared" si="128"/>
        <v>|</v>
      </c>
      <c r="D2175" s="10"/>
      <c r="E2175" s="10"/>
      <c r="F2175" s="36"/>
      <c r="G2175" s="10"/>
      <c r="H2175" s="10"/>
      <c r="I2175" s="36"/>
      <c r="J2175" s="10"/>
      <c r="K2175" s="10"/>
      <c r="L2175" s="10"/>
      <c r="M2175" s="11"/>
      <c r="N2175" s="10"/>
      <c r="O2175" s="11"/>
      <c r="P2175" s="9"/>
      <c r="Q2175" s="10"/>
      <c r="R2175" s="3"/>
      <c r="S2175" s="3"/>
      <c r="T2175" s="3"/>
      <c r="U2175" s="33"/>
      <c r="V2175" s="9"/>
      <c r="W2175" s="13"/>
      <c r="X2175" s="10"/>
      <c r="Y2175" s="4"/>
      <c r="Z2175" s="4"/>
      <c r="AA2175" s="4"/>
      <c r="AB2175" s="4"/>
      <c r="AC2175" s="3"/>
      <c r="AD2175" s="29"/>
    </row>
    <row r="2176" spans="1:30" ht="24.95" customHeight="1" x14ac:dyDescent="0.2">
      <c r="A2176" s="23" t="str">
        <f t="shared" si="126"/>
        <v>||||||</v>
      </c>
      <c r="B2176" s="23" t="str">
        <f t="shared" si="127"/>
        <v>||||</v>
      </c>
      <c r="C2176" s="28" t="str">
        <f t="shared" si="128"/>
        <v>|</v>
      </c>
      <c r="D2176" s="10"/>
      <c r="E2176" s="10"/>
      <c r="F2176" s="36"/>
      <c r="G2176" s="10"/>
      <c r="H2176" s="10"/>
      <c r="I2176" s="36"/>
      <c r="J2176" s="10"/>
      <c r="K2176" s="10"/>
      <c r="L2176" s="10"/>
      <c r="M2176" s="11"/>
      <c r="N2176" s="10"/>
      <c r="O2176" s="11"/>
      <c r="P2176" s="9"/>
      <c r="Q2176" s="10"/>
      <c r="R2176" s="3"/>
      <c r="S2176" s="3"/>
      <c r="T2176" s="3"/>
      <c r="U2176" s="33"/>
      <c r="V2176" s="9"/>
      <c r="W2176" s="13"/>
      <c r="X2176" s="10"/>
      <c r="Y2176" s="4"/>
      <c r="Z2176" s="4"/>
      <c r="AA2176" s="4"/>
      <c r="AB2176" s="4"/>
      <c r="AC2176" s="3"/>
      <c r="AD2176" s="29"/>
    </row>
    <row r="2177" spans="1:30" ht="24.95" customHeight="1" x14ac:dyDescent="0.2">
      <c r="A2177" s="23" t="str">
        <f t="shared" si="126"/>
        <v>||||||</v>
      </c>
      <c r="B2177" s="23" t="str">
        <f t="shared" si="127"/>
        <v>||||</v>
      </c>
      <c r="C2177" s="28" t="str">
        <f t="shared" si="128"/>
        <v>|</v>
      </c>
      <c r="D2177" s="10"/>
      <c r="E2177" s="10"/>
      <c r="F2177" s="36"/>
      <c r="G2177" s="10"/>
      <c r="H2177" s="10"/>
      <c r="I2177" s="36"/>
      <c r="J2177" s="10"/>
      <c r="K2177" s="10"/>
      <c r="L2177" s="10"/>
      <c r="M2177" s="11"/>
      <c r="N2177" s="10"/>
      <c r="O2177" s="11"/>
      <c r="P2177" s="9"/>
      <c r="Q2177" s="10"/>
      <c r="R2177" s="3"/>
      <c r="S2177" s="3"/>
      <c r="T2177" s="3"/>
      <c r="U2177" s="33"/>
      <c r="V2177" s="9"/>
      <c r="W2177" s="13"/>
      <c r="X2177" s="10"/>
      <c r="Y2177" s="4"/>
      <c r="Z2177" s="4"/>
      <c r="AA2177" s="4"/>
      <c r="AB2177" s="4"/>
      <c r="AC2177" s="3"/>
      <c r="AD2177" s="29"/>
    </row>
    <row r="2178" spans="1:30" ht="24.95" customHeight="1" x14ac:dyDescent="0.2">
      <c r="A2178" s="23" t="str">
        <f t="shared" si="126"/>
        <v>||||||</v>
      </c>
      <c r="B2178" s="23" t="str">
        <f t="shared" si="127"/>
        <v>||||</v>
      </c>
      <c r="C2178" s="28" t="str">
        <f t="shared" si="128"/>
        <v>|</v>
      </c>
      <c r="D2178" s="10"/>
      <c r="E2178" s="10"/>
      <c r="F2178" s="36"/>
      <c r="G2178" s="10"/>
      <c r="H2178" s="10"/>
      <c r="I2178" s="36"/>
      <c r="J2178" s="10"/>
      <c r="K2178" s="10"/>
      <c r="L2178" s="10"/>
      <c r="M2178" s="11"/>
      <c r="N2178" s="10"/>
      <c r="O2178" s="11"/>
      <c r="P2178" s="9"/>
      <c r="Q2178" s="10"/>
      <c r="R2178" s="3"/>
      <c r="S2178" s="3"/>
      <c r="T2178" s="3"/>
      <c r="U2178" s="33"/>
      <c r="V2178" s="9"/>
      <c r="W2178" s="13"/>
      <c r="X2178" s="10"/>
      <c r="Y2178" s="4"/>
      <c r="Z2178" s="4"/>
      <c r="AA2178" s="4"/>
      <c r="AB2178" s="4"/>
      <c r="AC2178" s="3"/>
      <c r="AD2178" s="29"/>
    </row>
    <row r="2179" spans="1:30" ht="24.95" customHeight="1" x14ac:dyDescent="0.2">
      <c r="A2179" s="23" t="str">
        <f t="shared" si="126"/>
        <v>||||||</v>
      </c>
      <c r="B2179" s="23" t="str">
        <f t="shared" si="127"/>
        <v>||||</v>
      </c>
      <c r="C2179" s="28" t="str">
        <f t="shared" si="128"/>
        <v>|</v>
      </c>
      <c r="D2179" s="10"/>
      <c r="E2179" s="10"/>
      <c r="F2179" s="36"/>
      <c r="G2179" s="10"/>
      <c r="H2179" s="10"/>
      <c r="I2179" s="36"/>
      <c r="J2179" s="10"/>
      <c r="K2179" s="10"/>
      <c r="L2179" s="10"/>
      <c r="M2179" s="11"/>
      <c r="N2179" s="10"/>
      <c r="O2179" s="11"/>
      <c r="P2179" s="9"/>
      <c r="Q2179" s="10"/>
      <c r="R2179" s="3"/>
      <c r="S2179" s="3"/>
      <c r="T2179" s="3"/>
      <c r="U2179" s="33"/>
      <c r="V2179" s="9"/>
      <c r="W2179" s="13"/>
      <c r="X2179" s="10"/>
      <c r="Y2179" s="4"/>
      <c r="Z2179" s="4"/>
      <c r="AA2179" s="4"/>
      <c r="AB2179" s="4"/>
      <c r="AC2179" s="3"/>
      <c r="AD2179" s="29"/>
    </row>
    <row r="2180" spans="1:30" ht="24.95" customHeight="1" x14ac:dyDescent="0.2">
      <c r="A2180" s="23" t="str">
        <f t="shared" si="126"/>
        <v>||||||</v>
      </c>
      <c r="B2180" s="23" t="str">
        <f t="shared" si="127"/>
        <v>||||</v>
      </c>
      <c r="C2180" s="28" t="str">
        <f t="shared" si="128"/>
        <v>|</v>
      </c>
      <c r="D2180" s="10"/>
      <c r="E2180" s="10"/>
      <c r="F2180" s="36"/>
      <c r="G2180" s="10"/>
      <c r="H2180" s="10"/>
      <c r="I2180" s="36"/>
      <c r="J2180" s="10"/>
      <c r="K2180" s="10"/>
      <c r="L2180" s="10"/>
      <c r="M2180" s="11"/>
      <c r="N2180" s="10"/>
      <c r="O2180" s="11"/>
      <c r="P2180" s="9"/>
      <c r="Q2180" s="10"/>
      <c r="R2180" s="3"/>
      <c r="S2180" s="3"/>
      <c r="T2180" s="3"/>
      <c r="U2180" s="33"/>
      <c r="V2180" s="9"/>
      <c r="W2180" s="13"/>
      <c r="X2180" s="10"/>
      <c r="Y2180" s="4"/>
      <c r="Z2180" s="4"/>
      <c r="AA2180" s="4"/>
      <c r="AB2180" s="4"/>
      <c r="AC2180" s="3"/>
      <c r="AD2180" s="29"/>
    </row>
    <row r="2181" spans="1:30" ht="24.95" customHeight="1" x14ac:dyDescent="0.2">
      <c r="A2181" s="23" t="str">
        <f t="shared" si="126"/>
        <v>||||||</v>
      </c>
      <c r="B2181" s="23" t="str">
        <f t="shared" si="127"/>
        <v>||||</v>
      </c>
      <c r="C2181" s="28" t="str">
        <f t="shared" si="128"/>
        <v>|</v>
      </c>
      <c r="D2181" s="10"/>
      <c r="E2181" s="10"/>
      <c r="F2181" s="36"/>
      <c r="G2181" s="10"/>
      <c r="H2181" s="10"/>
      <c r="I2181" s="36"/>
      <c r="J2181" s="10"/>
      <c r="K2181" s="10"/>
      <c r="L2181" s="10"/>
      <c r="M2181" s="11"/>
      <c r="N2181" s="10"/>
      <c r="O2181" s="11"/>
      <c r="P2181" s="9"/>
      <c r="Q2181" s="10"/>
      <c r="R2181" s="3"/>
      <c r="S2181" s="3"/>
      <c r="T2181" s="3"/>
      <c r="U2181" s="33"/>
      <c r="V2181" s="9"/>
      <c r="W2181" s="13"/>
      <c r="X2181" s="10"/>
      <c r="Y2181" s="4"/>
      <c r="Z2181" s="4"/>
      <c r="AA2181" s="4"/>
      <c r="AB2181" s="4"/>
      <c r="AC2181" s="3"/>
      <c r="AD2181" s="29"/>
    </row>
    <row r="2182" spans="1:30" ht="24.95" customHeight="1" x14ac:dyDescent="0.2">
      <c r="A2182" s="23" t="str">
        <f t="shared" si="126"/>
        <v>||||||</v>
      </c>
      <c r="B2182" s="23" t="str">
        <f t="shared" si="127"/>
        <v>||||</v>
      </c>
      <c r="C2182" s="28" t="str">
        <f t="shared" si="128"/>
        <v>|</v>
      </c>
      <c r="D2182" s="10"/>
      <c r="E2182" s="10"/>
      <c r="F2182" s="36"/>
      <c r="G2182" s="10"/>
      <c r="H2182" s="10"/>
      <c r="I2182" s="36"/>
      <c r="J2182" s="10"/>
      <c r="K2182" s="10"/>
      <c r="L2182" s="10"/>
      <c r="M2182" s="11"/>
      <c r="N2182" s="10"/>
      <c r="O2182" s="11"/>
      <c r="P2182" s="9"/>
      <c r="Q2182" s="10"/>
      <c r="R2182" s="3"/>
      <c r="S2182" s="3"/>
      <c r="T2182" s="3"/>
      <c r="U2182" s="33"/>
      <c r="V2182" s="9"/>
      <c r="W2182" s="13"/>
      <c r="X2182" s="10"/>
      <c r="Y2182" s="4"/>
      <c r="Z2182" s="4"/>
      <c r="AA2182" s="4"/>
      <c r="AB2182" s="4"/>
      <c r="AC2182" s="3"/>
      <c r="AD2182" s="29"/>
    </row>
    <row r="2183" spans="1:30" ht="24.95" customHeight="1" x14ac:dyDescent="0.2">
      <c r="A2183" s="23" t="str">
        <f t="shared" si="126"/>
        <v>||||||</v>
      </c>
      <c r="B2183" s="23" t="str">
        <f t="shared" si="127"/>
        <v>||||</v>
      </c>
      <c r="C2183" s="28" t="str">
        <f t="shared" si="128"/>
        <v>|</v>
      </c>
      <c r="D2183" s="10"/>
      <c r="E2183" s="10"/>
      <c r="F2183" s="36"/>
      <c r="G2183" s="10"/>
      <c r="H2183" s="10"/>
      <c r="I2183" s="36"/>
      <c r="J2183" s="10"/>
      <c r="K2183" s="10"/>
      <c r="L2183" s="10"/>
      <c r="M2183" s="11"/>
      <c r="N2183" s="10"/>
      <c r="O2183" s="11"/>
      <c r="P2183" s="9"/>
      <c r="Q2183" s="10"/>
      <c r="R2183" s="3"/>
      <c r="S2183" s="3"/>
      <c r="T2183" s="3"/>
      <c r="U2183" s="33"/>
      <c r="V2183" s="9"/>
      <c r="W2183" s="13"/>
      <c r="X2183" s="10"/>
      <c r="Y2183" s="4"/>
      <c r="Z2183" s="4"/>
      <c r="AA2183" s="4"/>
      <c r="AB2183" s="4"/>
      <c r="AC2183" s="3"/>
      <c r="AD2183" s="29"/>
    </row>
    <row r="2184" spans="1:30" ht="24.95" customHeight="1" x14ac:dyDescent="0.2">
      <c r="A2184" s="23" t="str">
        <f t="shared" si="126"/>
        <v>||||||</v>
      </c>
      <c r="B2184" s="23" t="str">
        <f t="shared" si="127"/>
        <v>||||</v>
      </c>
      <c r="C2184" s="28" t="str">
        <f t="shared" si="128"/>
        <v>|</v>
      </c>
      <c r="D2184" s="10"/>
      <c r="E2184" s="10"/>
      <c r="F2184" s="36"/>
      <c r="G2184" s="10"/>
      <c r="H2184" s="10"/>
      <c r="I2184" s="36"/>
      <c r="J2184" s="10"/>
      <c r="K2184" s="10"/>
      <c r="L2184" s="10"/>
      <c r="M2184" s="11"/>
      <c r="N2184" s="10"/>
      <c r="O2184" s="11"/>
      <c r="P2184" s="9"/>
      <c r="Q2184" s="10"/>
      <c r="R2184" s="3"/>
      <c r="S2184" s="3"/>
      <c r="T2184" s="3"/>
      <c r="U2184" s="33"/>
      <c r="V2184" s="9"/>
      <c r="W2184" s="13"/>
      <c r="X2184" s="10"/>
      <c r="Y2184" s="4"/>
      <c r="Z2184" s="4"/>
      <c r="AA2184" s="4"/>
      <c r="AB2184" s="4"/>
      <c r="AC2184" s="3"/>
      <c r="AD2184" s="29"/>
    </row>
    <row r="2185" spans="1:30" ht="24.95" customHeight="1" x14ac:dyDescent="0.2">
      <c r="A2185" s="23" t="str">
        <f t="shared" si="126"/>
        <v>||||||</v>
      </c>
      <c r="B2185" s="23" t="str">
        <f t="shared" si="127"/>
        <v>||||</v>
      </c>
      <c r="C2185" s="28" t="str">
        <f t="shared" si="128"/>
        <v>|</v>
      </c>
      <c r="D2185" s="10"/>
      <c r="E2185" s="10"/>
      <c r="F2185" s="36"/>
      <c r="G2185" s="10"/>
      <c r="H2185" s="10"/>
      <c r="I2185" s="36"/>
      <c r="J2185" s="10"/>
      <c r="K2185" s="10"/>
      <c r="L2185" s="10"/>
      <c r="M2185" s="11"/>
      <c r="N2185" s="10"/>
      <c r="O2185" s="11"/>
      <c r="P2185" s="9"/>
      <c r="Q2185" s="10"/>
      <c r="R2185" s="3"/>
      <c r="S2185" s="3"/>
      <c r="T2185" s="3"/>
      <c r="U2185" s="33"/>
      <c r="V2185" s="9"/>
      <c r="W2185" s="13"/>
      <c r="X2185" s="10"/>
      <c r="Y2185" s="4"/>
      <c r="Z2185" s="4"/>
      <c r="AA2185" s="4"/>
      <c r="AB2185" s="4"/>
      <c r="AC2185" s="3"/>
      <c r="AD2185" s="29"/>
    </row>
    <row r="2186" spans="1:30" ht="24.95" customHeight="1" x14ac:dyDescent="0.2">
      <c r="A2186" s="23" t="str">
        <f t="shared" si="126"/>
        <v>||||||</v>
      </c>
      <c r="B2186" s="23" t="str">
        <f t="shared" si="127"/>
        <v>||||</v>
      </c>
      <c r="C2186" s="28" t="str">
        <f t="shared" si="128"/>
        <v>|</v>
      </c>
      <c r="D2186" s="10"/>
      <c r="E2186" s="10"/>
      <c r="F2186" s="36"/>
      <c r="G2186" s="10"/>
      <c r="H2186" s="10"/>
      <c r="I2186" s="36"/>
      <c r="J2186" s="10"/>
      <c r="K2186" s="10"/>
      <c r="L2186" s="10"/>
      <c r="M2186" s="11"/>
      <c r="N2186" s="10"/>
      <c r="O2186" s="11"/>
      <c r="P2186" s="9"/>
      <c r="Q2186" s="10"/>
      <c r="R2186" s="3"/>
      <c r="S2186" s="3"/>
      <c r="T2186" s="3"/>
      <c r="U2186" s="33"/>
      <c r="V2186" s="9"/>
      <c r="W2186" s="13"/>
      <c r="X2186" s="10"/>
      <c r="Y2186" s="4"/>
      <c r="Z2186" s="4"/>
      <c r="AA2186" s="4"/>
      <c r="AB2186" s="4"/>
      <c r="AC2186" s="3"/>
      <c r="AD2186" s="29"/>
    </row>
    <row r="2187" spans="1:30" ht="24.95" customHeight="1" x14ac:dyDescent="0.2">
      <c r="A2187" s="23" t="str">
        <f t="shared" si="126"/>
        <v>||||||</v>
      </c>
      <c r="B2187" s="23" t="str">
        <f t="shared" si="127"/>
        <v>||||</v>
      </c>
      <c r="C2187" s="28" t="str">
        <f t="shared" si="128"/>
        <v>|</v>
      </c>
      <c r="D2187" s="10"/>
      <c r="E2187" s="10"/>
      <c r="F2187" s="36"/>
      <c r="G2187" s="10"/>
      <c r="H2187" s="10"/>
      <c r="I2187" s="36"/>
      <c r="J2187" s="10"/>
      <c r="K2187" s="10"/>
      <c r="L2187" s="10"/>
      <c r="M2187" s="11"/>
      <c r="N2187" s="10"/>
      <c r="O2187" s="11"/>
      <c r="P2187" s="9"/>
      <c r="Q2187" s="10"/>
      <c r="R2187" s="3"/>
      <c r="S2187" s="3"/>
      <c r="T2187" s="3"/>
      <c r="U2187" s="33"/>
      <c r="V2187" s="9"/>
      <c r="W2187" s="13"/>
      <c r="X2187" s="10"/>
      <c r="Y2187" s="4"/>
      <c r="Z2187" s="4"/>
      <c r="AA2187" s="4"/>
      <c r="AB2187" s="4"/>
      <c r="AC2187" s="3"/>
      <c r="AD2187" s="29"/>
    </row>
    <row r="2188" spans="1:30" ht="24.95" customHeight="1" x14ac:dyDescent="0.2">
      <c r="A2188" s="23" t="str">
        <f t="shared" si="126"/>
        <v>||||||</v>
      </c>
      <c r="B2188" s="23" t="str">
        <f t="shared" si="127"/>
        <v>||||</v>
      </c>
      <c r="C2188" s="28" t="str">
        <f t="shared" si="128"/>
        <v>|</v>
      </c>
      <c r="D2188" s="10"/>
      <c r="E2188" s="10"/>
      <c r="F2188" s="36"/>
      <c r="G2188" s="10"/>
      <c r="H2188" s="10"/>
      <c r="I2188" s="36"/>
      <c r="J2188" s="10"/>
      <c r="K2188" s="10"/>
      <c r="L2188" s="10"/>
      <c r="M2188" s="11"/>
      <c r="N2188" s="10"/>
      <c r="O2188" s="11"/>
      <c r="P2188" s="9"/>
      <c r="Q2188" s="10"/>
      <c r="R2188" s="3"/>
      <c r="S2188" s="3"/>
      <c r="T2188" s="3"/>
      <c r="U2188" s="33"/>
      <c r="V2188" s="9"/>
      <c r="W2188" s="13"/>
      <c r="X2188" s="10"/>
      <c r="Y2188" s="4"/>
      <c r="Z2188" s="4"/>
      <c r="AA2188" s="4"/>
      <c r="AB2188" s="4"/>
      <c r="AC2188" s="3"/>
      <c r="AD2188" s="29"/>
    </row>
    <row r="2189" spans="1:30" ht="24.95" customHeight="1" x14ac:dyDescent="0.2">
      <c r="A2189" s="23" t="str">
        <f t="shared" si="126"/>
        <v>||||||</v>
      </c>
      <c r="B2189" s="23" t="str">
        <f t="shared" si="127"/>
        <v>||||</v>
      </c>
      <c r="C2189" s="28" t="str">
        <f t="shared" si="128"/>
        <v>|</v>
      </c>
      <c r="D2189" s="10"/>
      <c r="E2189" s="10"/>
      <c r="F2189" s="36"/>
      <c r="G2189" s="10"/>
      <c r="H2189" s="10"/>
      <c r="I2189" s="36"/>
      <c r="J2189" s="10"/>
      <c r="K2189" s="10"/>
      <c r="L2189" s="10"/>
      <c r="M2189" s="11"/>
      <c r="N2189" s="10"/>
      <c r="O2189" s="11"/>
      <c r="P2189" s="9"/>
      <c r="Q2189" s="10"/>
      <c r="R2189" s="3"/>
      <c r="S2189" s="3"/>
      <c r="T2189" s="3"/>
      <c r="U2189" s="33"/>
      <c r="V2189" s="9"/>
      <c r="W2189" s="13"/>
      <c r="X2189" s="10"/>
      <c r="Y2189" s="4"/>
      <c r="Z2189" s="4"/>
      <c r="AA2189" s="4"/>
      <c r="AB2189" s="4"/>
      <c r="AC2189" s="3"/>
      <c r="AD2189" s="29"/>
    </row>
    <row r="2190" spans="1:30" ht="24.95" customHeight="1" x14ac:dyDescent="0.2">
      <c r="A2190" s="23" t="str">
        <f t="shared" si="126"/>
        <v>||||||</v>
      </c>
      <c r="B2190" s="23" t="str">
        <f t="shared" si="127"/>
        <v>||||</v>
      </c>
      <c r="C2190" s="28" t="str">
        <f t="shared" si="128"/>
        <v>|</v>
      </c>
      <c r="D2190" s="10"/>
      <c r="E2190" s="10"/>
      <c r="F2190" s="36"/>
      <c r="G2190" s="10"/>
      <c r="H2190" s="10"/>
      <c r="I2190" s="36"/>
      <c r="J2190" s="10"/>
      <c r="K2190" s="10"/>
      <c r="L2190" s="10"/>
      <c r="M2190" s="11"/>
      <c r="N2190" s="10"/>
      <c r="O2190" s="11"/>
      <c r="P2190" s="9"/>
      <c r="Q2190" s="10"/>
      <c r="R2190" s="3"/>
      <c r="S2190" s="3"/>
      <c r="T2190" s="3"/>
      <c r="U2190" s="33"/>
      <c r="V2190" s="9"/>
      <c r="W2190" s="13"/>
      <c r="X2190" s="10"/>
      <c r="Y2190" s="4"/>
      <c r="Z2190" s="4"/>
      <c r="AA2190" s="4"/>
      <c r="AB2190" s="4"/>
      <c r="AC2190" s="3"/>
      <c r="AD2190" s="29"/>
    </row>
    <row r="2191" spans="1:30" ht="24.95" customHeight="1" x14ac:dyDescent="0.2">
      <c r="A2191" s="23" t="str">
        <f t="shared" si="126"/>
        <v>||||||</v>
      </c>
      <c r="B2191" s="23" t="str">
        <f t="shared" si="127"/>
        <v>||||</v>
      </c>
      <c r="C2191" s="28" t="str">
        <f t="shared" si="128"/>
        <v>|</v>
      </c>
      <c r="D2191" s="10"/>
      <c r="E2191" s="10"/>
      <c r="F2191" s="36"/>
      <c r="G2191" s="10"/>
      <c r="H2191" s="10"/>
      <c r="I2191" s="36"/>
      <c r="J2191" s="10"/>
      <c r="K2191" s="10"/>
      <c r="L2191" s="10"/>
      <c r="M2191" s="11"/>
      <c r="N2191" s="10"/>
      <c r="O2191" s="11"/>
      <c r="P2191" s="9"/>
      <c r="Q2191" s="10"/>
      <c r="R2191" s="3"/>
      <c r="S2191" s="3"/>
      <c r="T2191" s="3"/>
      <c r="U2191" s="33"/>
      <c r="V2191" s="9"/>
      <c r="W2191" s="13"/>
      <c r="X2191" s="10"/>
      <c r="Y2191" s="4"/>
      <c r="Z2191" s="4"/>
      <c r="AA2191" s="4"/>
      <c r="AB2191" s="4"/>
      <c r="AC2191" s="3"/>
      <c r="AD2191" s="29"/>
    </row>
    <row r="2192" spans="1:30" ht="24.95" customHeight="1" x14ac:dyDescent="0.2">
      <c r="A2192" s="23" t="str">
        <f t="shared" si="126"/>
        <v>||||||</v>
      </c>
      <c r="B2192" s="23" t="str">
        <f t="shared" si="127"/>
        <v>||||</v>
      </c>
      <c r="C2192" s="28" t="str">
        <f t="shared" si="128"/>
        <v>|</v>
      </c>
      <c r="D2192" s="10"/>
      <c r="E2192" s="10"/>
      <c r="F2192" s="36"/>
      <c r="G2192" s="10"/>
      <c r="H2192" s="10"/>
      <c r="I2192" s="36"/>
      <c r="J2192" s="10"/>
      <c r="K2192" s="10"/>
      <c r="L2192" s="10"/>
      <c r="M2192" s="11"/>
      <c r="N2192" s="10"/>
      <c r="O2192" s="11"/>
      <c r="P2192" s="9"/>
      <c r="Q2192" s="10"/>
      <c r="R2192" s="3"/>
      <c r="S2192" s="3"/>
      <c r="T2192" s="3"/>
      <c r="U2192" s="33"/>
      <c r="V2192" s="9"/>
      <c r="W2192" s="13"/>
      <c r="X2192" s="10"/>
      <c r="Y2192" s="4"/>
      <c r="Z2192" s="4"/>
      <c r="AA2192" s="4"/>
      <c r="AB2192" s="4"/>
      <c r="AC2192" s="3"/>
      <c r="AD2192" s="29"/>
    </row>
    <row r="2193" spans="1:30" ht="24.95" customHeight="1" x14ac:dyDescent="0.2">
      <c r="A2193" s="23" t="str">
        <f t="shared" si="126"/>
        <v>||||||</v>
      </c>
      <c r="B2193" s="23" t="str">
        <f t="shared" si="127"/>
        <v>||||</v>
      </c>
      <c r="C2193" s="28" t="str">
        <f t="shared" si="128"/>
        <v>|</v>
      </c>
      <c r="D2193" s="10"/>
      <c r="E2193" s="10"/>
      <c r="F2193" s="36"/>
      <c r="G2193" s="10"/>
      <c r="H2193" s="10"/>
      <c r="I2193" s="36"/>
      <c r="J2193" s="10"/>
      <c r="K2193" s="10"/>
      <c r="L2193" s="10"/>
      <c r="M2193" s="11"/>
      <c r="N2193" s="10"/>
      <c r="O2193" s="11"/>
      <c r="P2193" s="9"/>
      <c r="Q2193" s="10"/>
      <c r="R2193" s="3"/>
      <c r="S2193" s="3"/>
      <c r="T2193" s="3"/>
      <c r="U2193" s="33"/>
      <c r="V2193" s="9"/>
      <c r="W2193" s="13"/>
      <c r="X2193" s="10"/>
      <c r="Y2193" s="4"/>
      <c r="Z2193" s="4"/>
      <c r="AA2193" s="4"/>
      <c r="AB2193" s="4"/>
      <c r="AC2193" s="3"/>
      <c r="AD2193" s="29"/>
    </row>
    <row r="2194" spans="1:30" ht="24.95" customHeight="1" x14ac:dyDescent="0.2">
      <c r="A2194" s="23" t="str">
        <f t="shared" si="126"/>
        <v>||||||</v>
      </c>
      <c r="B2194" s="23" t="str">
        <f t="shared" si="127"/>
        <v>||||</v>
      </c>
      <c r="C2194" s="28" t="str">
        <f t="shared" si="128"/>
        <v>|</v>
      </c>
      <c r="D2194" s="10"/>
      <c r="E2194" s="10"/>
      <c r="F2194" s="36"/>
      <c r="G2194" s="10"/>
      <c r="H2194" s="10"/>
      <c r="I2194" s="36"/>
      <c r="J2194" s="10"/>
      <c r="K2194" s="10"/>
      <c r="L2194" s="10"/>
      <c r="M2194" s="11"/>
      <c r="N2194" s="10"/>
      <c r="O2194" s="11"/>
      <c r="P2194" s="9"/>
      <c r="Q2194" s="10"/>
      <c r="R2194" s="3"/>
      <c r="S2194" s="3"/>
      <c r="T2194" s="3"/>
      <c r="U2194" s="33"/>
      <c r="V2194" s="9"/>
      <c r="W2194" s="13"/>
      <c r="X2194" s="10"/>
      <c r="Y2194" s="4"/>
      <c r="Z2194" s="4"/>
      <c r="AA2194" s="4"/>
      <c r="AB2194" s="4"/>
      <c r="AC2194" s="3"/>
      <c r="AD2194" s="29"/>
    </row>
    <row r="2195" spans="1:30" ht="24.95" customHeight="1" x14ac:dyDescent="0.2">
      <c r="A2195" s="23" t="str">
        <f t="shared" si="126"/>
        <v>||||||</v>
      </c>
      <c r="B2195" s="23" t="str">
        <f t="shared" si="127"/>
        <v>||||</v>
      </c>
      <c r="C2195" s="28" t="str">
        <f t="shared" si="128"/>
        <v>|</v>
      </c>
      <c r="D2195" s="10"/>
      <c r="E2195" s="10"/>
      <c r="F2195" s="36"/>
      <c r="G2195" s="10"/>
      <c r="H2195" s="10"/>
      <c r="I2195" s="36"/>
      <c r="J2195" s="10"/>
      <c r="K2195" s="10"/>
      <c r="L2195" s="10"/>
      <c r="M2195" s="11"/>
      <c r="N2195" s="10"/>
      <c r="O2195" s="11"/>
      <c r="P2195" s="9"/>
      <c r="Q2195" s="10"/>
      <c r="R2195" s="3"/>
      <c r="S2195" s="3"/>
      <c r="T2195" s="3"/>
      <c r="U2195" s="33"/>
      <c r="V2195" s="9"/>
      <c r="W2195" s="13"/>
      <c r="X2195" s="10"/>
      <c r="Y2195" s="4"/>
      <c r="Z2195" s="4"/>
      <c r="AA2195" s="4"/>
      <c r="AB2195" s="4"/>
      <c r="AC2195" s="3"/>
      <c r="AD2195" s="29"/>
    </row>
    <row r="2196" spans="1:30" ht="24.95" customHeight="1" x14ac:dyDescent="0.2">
      <c r="A2196" s="23" t="str">
        <f t="shared" si="126"/>
        <v>||||||</v>
      </c>
      <c r="B2196" s="23" t="str">
        <f t="shared" si="127"/>
        <v>||||</v>
      </c>
      <c r="C2196" s="28" t="str">
        <f t="shared" si="128"/>
        <v>|</v>
      </c>
      <c r="D2196" s="10"/>
      <c r="E2196" s="10"/>
      <c r="F2196" s="36"/>
      <c r="G2196" s="10"/>
      <c r="H2196" s="10"/>
      <c r="I2196" s="36"/>
      <c r="J2196" s="10"/>
      <c r="K2196" s="10"/>
      <c r="L2196" s="10"/>
      <c r="M2196" s="11"/>
      <c r="N2196" s="10"/>
      <c r="O2196" s="11"/>
      <c r="P2196" s="9"/>
      <c r="Q2196" s="10"/>
      <c r="R2196" s="3"/>
      <c r="S2196" s="3"/>
      <c r="T2196" s="3"/>
      <c r="U2196" s="33"/>
      <c r="V2196" s="9"/>
      <c r="W2196" s="13"/>
      <c r="X2196" s="10"/>
      <c r="Y2196" s="4"/>
      <c r="Z2196" s="4"/>
      <c r="AA2196" s="4"/>
      <c r="AB2196" s="4"/>
      <c r="AC2196" s="3"/>
      <c r="AD2196" s="29"/>
    </row>
    <row r="2197" spans="1:30" ht="24.95" customHeight="1" x14ac:dyDescent="0.2">
      <c r="A2197" s="23" t="str">
        <f t="shared" si="126"/>
        <v>||||||</v>
      </c>
      <c r="B2197" s="23" t="str">
        <f t="shared" si="127"/>
        <v>||||</v>
      </c>
      <c r="C2197" s="28" t="str">
        <f t="shared" si="128"/>
        <v>|</v>
      </c>
      <c r="D2197" s="10"/>
      <c r="E2197" s="10"/>
      <c r="F2197" s="36"/>
      <c r="G2197" s="10"/>
      <c r="H2197" s="10"/>
      <c r="I2197" s="36"/>
      <c r="J2197" s="10"/>
      <c r="K2197" s="10"/>
      <c r="L2197" s="10"/>
      <c r="M2197" s="11"/>
      <c r="N2197" s="10"/>
      <c r="O2197" s="11"/>
      <c r="P2197" s="9"/>
      <c r="Q2197" s="10"/>
      <c r="R2197" s="3"/>
      <c r="S2197" s="3"/>
      <c r="T2197" s="3"/>
      <c r="U2197" s="33"/>
      <c r="V2197" s="9"/>
      <c r="W2197" s="13"/>
      <c r="X2197" s="10"/>
      <c r="Y2197" s="4"/>
      <c r="Z2197" s="4"/>
      <c r="AA2197" s="4"/>
      <c r="AB2197" s="4"/>
      <c r="AC2197" s="3"/>
      <c r="AD2197" s="29"/>
    </row>
    <row r="2198" spans="1:30" ht="24.95" customHeight="1" x14ac:dyDescent="0.2">
      <c r="A2198" s="23" t="str">
        <f t="shared" si="126"/>
        <v>||||||</v>
      </c>
      <c r="B2198" s="23" t="str">
        <f t="shared" si="127"/>
        <v>||||</v>
      </c>
      <c r="C2198" s="28" t="str">
        <f t="shared" si="128"/>
        <v>|</v>
      </c>
      <c r="D2198" s="10"/>
      <c r="E2198" s="10"/>
      <c r="F2198" s="36"/>
      <c r="G2198" s="10"/>
      <c r="H2198" s="10"/>
      <c r="I2198" s="36"/>
      <c r="J2198" s="10"/>
      <c r="K2198" s="10"/>
      <c r="L2198" s="10"/>
      <c r="M2198" s="11"/>
      <c r="N2198" s="10"/>
      <c r="O2198" s="11"/>
      <c r="P2198" s="9"/>
      <c r="Q2198" s="10"/>
      <c r="R2198" s="3"/>
      <c r="S2198" s="3"/>
      <c r="T2198" s="3"/>
      <c r="U2198" s="33"/>
      <c r="V2198" s="9"/>
      <c r="W2198" s="13"/>
      <c r="X2198" s="10"/>
      <c r="Y2198" s="4"/>
      <c r="Z2198" s="4"/>
      <c r="AA2198" s="4"/>
      <c r="AB2198" s="4"/>
      <c r="AC2198" s="3"/>
      <c r="AD2198" s="29"/>
    </row>
    <row r="2199" spans="1:30" ht="24.95" customHeight="1" x14ac:dyDescent="0.2">
      <c r="A2199" s="23" t="str">
        <f t="shared" si="126"/>
        <v>||||||</v>
      </c>
      <c r="B2199" s="23" t="str">
        <f t="shared" si="127"/>
        <v>||||</v>
      </c>
      <c r="C2199" s="28" t="str">
        <f t="shared" si="128"/>
        <v>|</v>
      </c>
      <c r="D2199" s="10"/>
      <c r="E2199" s="10"/>
      <c r="F2199" s="36"/>
      <c r="G2199" s="10"/>
      <c r="H2199" s="10"/>
      <c r="I2199" s="36"/>
      <c r="J2199" s="10"/>
      <c r="K2199" s="10"/>
      <c r="L2199" s="10"/>
      <c r="M2199" s="11"/>
      <c r="N2199" s="10"/>
      <c r="O2199" s="11"/>
      <c r="P2199" s="9"/>
      <c r="Q2199" s="10"/>
      <c r="R2199" s="3"/>
      <c r="S2199" s="3"/>
      <c r="T2199" s="3"/>
      <c r="U2199" s="33"/>
      <c r="V2199" s="9"/>
      <c r="W2199" s="13"/>
      <c r="X2199" s="10"/>
      <c r="Y2199" s="4"/>
      <c r="Z2199" s="4"/>
      <c r="AA2199" s="4"/>
      <c r="AB2199" s="4"/>
      <c r="AC2199" s="3"/>
      <c r="AD2199" s="29"/>
    </row>
    <row r="2200" spans="1:30" ht="24.95" customHeight="1" x14ac:dyDescent="0.2">
      <c r="A2200" s="23" t="str">
        <f t="shared" si="126"/>
        <v>||||||</v>
      </c>
      <c r="B2200" s="23" t="str">
        <f t="shared" si="127"/>
        <v>||||</v>
      </c>
      <c r="C2200" s="28" t="str">
        <f t="shared" si="128"/>
        <v>|</v>
      </c>
      <c r="D2200" s="10"/>
      <c r="E2200" s="10"/>
      <c r="F2200" s="36"/>
      <c r="G2200" s="10"/>
      <c r="H2200" s="10"/>
      <c r="I2200" s="36"/>
      <c r="J2200" s="10"/>
      <c r="K2200" s="10"/>
      <c r="L2200" s="10"/>
      <c r="M2200" s="11"/>
      <c r="N2200" s="10"/>
      <c r="O2200" s="11"/>
      <c r="P2200" s="9"/>
      <c r="Q2200" s="10"/>
      <c r="R2200" s="3"/>
      <c r="S2200" s="3"/>
      <c r="T2200" s="3"/>
      <c r="U2200" s="33"/>
      <c r="V2200" s="9"/>
      <c r="W2200" s="13"/>
      <c r="X2200" s="10"/>
      <c r="Y2200" s="4"/>
      <c r="Z2200" s="4"/>
      <c r="AA2200" s="4"/>
      <c r="AB2200" s="4"/>
      <c r="AC2200" s="3"/>
      <c r="AD2200" s="29"/>
    </row>
    <row r="2201" spans="1:30" ht="24.95" customHeight="1" x14ac:dyDescent="0.2">
      <c r="A2201" s="23" t="str">
        <f t="shared" si="126"/>
        <v>||||||</v>
      </c>
      <c r="B2201" s="23" t="str">
        <f t="shared" si="127"/>
        <v>||||</v>
      </c>
      <c r="C2201" s="28" t="str">
        <f t="shared" si="128"/>
        <v>|</v>
      </c>
      <c r="D2201" s="10"/>
      <c r="E2201" s="10"/>
      <c r="F2201" s="36"/>
      <c r="G2201" s="10"/>
      <c r="H2201" s="10"/>
      <c r="I2201" s="36"/>
      <c r="J2201" s="10"/>
      <c r="K2201" s="10"/>
      <c r="L2201" s="10"/>
      <c r="M2201" s="11"/>
      <c r="N2201" s="10"/>
      <c r="O2201" s="11"/>
      <c r="P2201" s="9"/>
      <c r="Q2201" s="10"/>
      <c r="R2201" s="3"/>
      <c r="S2201" s="3"/>
      <c r="T2201" s="3"/>
      <c r="U2201" s="33"/>
      <c r="V2201" s="9"/>
      <c r="W2201" s="13"/>
      <c r="X2201" s="10"/>
      <c r="Y2201" s="4"/>
      <c r="Z2201" s="4"/>
      <c r="AA2201" s="4"/>
      <c r="AB2201" s="4"/>
      <c r="AC2201" s="3"/>
      <c r="AD2201" s="29"/>
    </row>
    <row r="2202" spans="1:30" ht="24.95" customHeight="1" x14ac:dyDescent="0.2">
      <c r="A2202" s="23" t="str">
        <f t="shared" si="126"/>
        <v>||||||</v>
      </c>
      <c r="B2202" s="23" t="str">
        <f t="shared" si="127"/>
        <v>||||</v>
      </c>
      <c r="C2202" s="28" t="str">
        <f t="shared" si="128"/>
        <v>|</v>
      </c>
      <c r="D2202" s="10"/>
      <c r="E2202" s="10"/>
      <c r="F2202" s="36"/>
      <c r="G2202" s="10"/>
      <c r="H2202" s="10"/>
      <c r="I2202" s="36"/>
      <c r="J2202" s="10"/>
      <c r="K2202" s="10"/>
      <c r="L2202" s="10"/>
      <c r="M2202" s="11"/>
      <c r="N2202" s="10"/>
      <c r="O2202" s="11"/>
      <c r="P2202" s="9"/>
      <c r="Q2202" s="10"/>
      <c r="R2202" s="3"/>
      <c r="S2202" s="3"/>
      <c r="T2202" s="3"/>
      <c r="U2202" s="33"/>
      <c r="V2202" s="9"/>
      <c r="W2202" s="13"/>
      <c r="X2202" s="10"/>
      <c r="Y2202" s="4"/>
      <c r="Z2202" s="4"/>
      <c r="AA2202" s="4"/>
      <c r="AB2202" s="4"/>
      <c r="AC2202" s="3"/>
      <c r="AD2202" s="29"/>
    </row>
    <row r="2203" spans="1:30" ht="24.95" customHeight="1" x14ac:dyDescent="0.2">
      <c r="A2203" s="23" t="str">
        <f t="shared" si="126"/>
        <v>||||||</v>
      </c>
      <c r="B2203" s="23" t="str">
        <f t="shared" si="127"/>
        <v>||||</v>
      </c>
      <c r="C2203" s="28" t="str">
        <f t="shared" si="128"/>
        <v>|</v>
      </c>
      <c r="D2203" s="10"/>
      <c r="E2203" s="10"/>
      <c r="F2203" s="36"/>
      <c r="G2203" s="10"/>
      <c r="H2203" s="10"/>
      <c r="I2203" s="36"/>
      <c r="J2203" s="10"/>
      <c r="K2203" s="10"/>
      <c r="L2203" s="10"/>
      <c r="M2203" s="11"/>
      <c r="N2203" s="10"/>
      <c r="O2203" s="11"/>
      <c r="P2203" s="9"/>
      <c r="Q2203" s="10"/>
      <c r="R2203" s="3"/>
      <c r="S2203" s="3"/>
      <c r="T2203" s="3"/>
      <c r="U2203" s="33"/>
      <c r="V2203" s="9"/>
      <c r="W2203" s="13"/>
      <c r="X2203" s="10"/>
      <c r="Y2203" s="4"/>
      <c r="Z2203" s="4"/>
      <c r="AA2203" s="4"/>
      <c r="AB2203" s="4"/>
      <c r="AC2203" s="3"/>
      <c r="AD2203" s="29"/>
    </row>
    <row r="2204" spans="1:30" ht="24.95" customHeight="1" x14ac:dyDescent="0.2">
      <c r="A2204" s="23" t="str">
        <f t="shared" si="126"/>
        <v>||||||</v>
      </c>
      <c r="B2204" s="23" t="str">
        <f t="shared" si="127"/>
        <v>||||</v>
      </c>
      <c r="C2204" s="28" t="str">
        <f t="shared" si="128"/>
        <v>|</v>
      </c>
      <c r="D2204" s="10"/>
      <c r="E2204" s="10"/>
      <c r="F2204" s="36"/>
      <c r="G2204" s="10"/>
      <c r="H2204" s="10"/>
      <c r="I2204" s="36"/>
      <c r="J2204" s="10"/>
      <c r="K2204" s="10"/>
      <c r="L2204" s="10"/>
      <c r="M2204" s="11"/>
      <c r="N2204" s="10"/>
      <c r="O2204" s="11"/>
      <c r="P2204" s="9"/>
      <c r="Q2204" s="10"/>
      <c r="R2204" s="3"/>
      <c r="S2204" s="3"/>
      <c r="T2204" s="3"/>
      <c r="U2204" s="33"/>
      <c r="V2204" s="9"/>
      <c r="W2204" s="13"/>
      <c r="X2204" s="10"/>
      <c r="Y2204" s="4"/>
      <c r="Z2204" s="4"/>
      <c r="AA2204" s="4"/>
      <c r="AB2204" s="4"/>
      <c r="AC2204" s="3"/>
      <c r="AD2204" s="29"/>
    </row>
    <row r="2205" spans="1:30" ht="24.95" customHeight="1" x14ac:dyDescent="0.2">
      <c r="A2205" s="23" t="str">
        <f t="shared" si="126"/>
        <v>||||||</v>
      </c>
      <c r="B2205" s="23" t="str">
        <f t="shared" si="127"/>
        <v>||||</v>
      </c>
      <c r="C2205" s="28" t="str">
        <f t="shared" si="128"/>
        <v>|</v>
      </c>
      <c r="D2205" s="10"/>
      <c r="E2205" s="10"/>
      <c r="F2205" s="36"/>
      <c r="G2205" s="10"/>
      <c r="H2205" s="10"/>
      <c r="I2205" s="36"/>
      <c r="J2205" s="10"/>
      <c r="K2205" s="10"/>
      <c r="L2205" s="10"/>
      <c r="M2205" s="11"/>
      <c r="N2205" s="10"/>
      <c r="O2205" s="11"/>
      <c r="P2205" s="9"/>
      <c r="Q2205" s="10"/>
      <c r="R2205" s="3"/>
      <c r="S2205" s="3"/>
      <c r="T2205" s="3"/>
      <c r="U2205" s="33"/>
      <c r="V2205" s="9"/>
      <c r="W2205" s="13"/>
      <c r="X2205" s="10"/>
      <c r="Y2205" s="4"/>
      <c r="Z2205" s="4"/>
      <c r="AA2205" s="4"/>
      <c r="AB2205" s="4"/>
      <c r="AC2205" s="3"/>
      <c r="AD2205" s="29"/>
    </row>
    <row r="2206" spans="1:30" ht="24.95" customHeight="1" x14ac:dyDescent="0.2">
      <c r="A2206" s="23" t="str">
        <f t="shared" si="126"/>
        <v>||||||</v>
      </c>
      <c r="B2206" s="23" t="str">
        <f t="shared" si="127"/>
        <v>||||</v>
      </c>
      <c r="C2206" s="28" t="str">
        <f t="shared" si="128"/>
        <v>|</v>
      </c>
      <c r="D2206" s="10"/>
      <c r="E2206" s="10"/>
      <c r="F2206" s="36"/>
      <c r="G2206" s="10"/>
      <c r="H2206" s="10"/>
      <c r="I2206" s="36"/>
      <c r="J2206" s="10"/>
      <c r="K2206" s="10"/>
      <c r="L2206" s="10"/>
      <c r="M2206" s="11"/>
      <c r="N2206" s="10"/>
      <c r="O2206" s="11"/>
      <c r="P2206" s="9"/>
      <c r="Q2206" s="10"/>
      <c r="R2206" s="3"/>
      <c r="S2206" s="3"/>
      <c r="T2206" s="3"/>
      <c r="U2206" s="33"/>
      <c r="V2206" s="9"/>
      <c r="W2206" s="13"/>
      <c r="X2206" s="10"/>
      <c r="Y2206" s="4"/>
      <c r="Z2206" s="4"/>
      <c r="AA2206" s="4"/>
      <c r="AB2206" s="4"/>
      <c r="AC2206" s="3"/>
      <c r="AD2206" s="29"/>
    </row>
    <row r="2207" spans="1:30" ht="24.95" customHeight="1" x14ac:dyDescent="0.2">
      <c r="A2207" s="23" t="str">
        <f t="shared" si="126"/>
        <v>||||||</v>
      </c>
      <c r="B2207" s="23" t="str">
        <f t="shared" si="127"/>
        <v>||||</v>
      </c>
      <c r="C2207" s="28" t="str">
        <f t="shared" si="128"/>
        <v>|</v>
      </c>
      <c r="D2207" s="10"/>
      <c r="E2207" s="10"/>
      <c r="F2207" s="36"/>
      <c r="G2207" s="10"/>
      <c r="H2207" s="10"/>
      <c r="I2207" s="36"/>
      <c r="J2207" s="10"/>
      <c r="K2207" s="10"/>
      <c r="L2207" s="10"/>
      <c r="M2207" s="11"/>
      <c r="N2207" s="10"/>
      <c r="O2207" s="11"/>
      <c r="P2207" s="9"/>
      <c r="Q2207" s="10"/>
      <c r="R2207" s="3"/>
      <c r="S2207" s="3"/>
      <c r="T2207" s="3"/>
      <c r="U2207" s="33"/>
      <c r="V2207" s="9"/>
      <c r="W2207" s="13"/>
      <c r="X2207" s="10"/>
      <c r="Y2207" s="4"/>
      <c r="Z2207" s="4"/>
      <c r="AA2207" s="4"/>
      <c r="AB2207" s="4"/>
      <c r="AC2207" s="3"/>
      <c r="AD2207" s="29"/>
    </row>
    <row r="2208" spans="1:30" ht="24.95" customHeight="1" x14ac:dyDescent="0.2">
      <c r="A2208" s="23" t="str">
        <f t="shared" si="126"/>
        <v>||||||</v>
      </c>
      <c r="B2208" s="23" t="str">
        <f t="shared" si="127"/>
        <v>||||</v>
      </c>
      <c r="C2208" s="28" t="str">
        <f t="shared" si="128"/>
        <v>|</v>
      </c>
      <c r="D2208" s="10"/>
      <c r="E2208" s="10"/>
      <c r="F2208" s="36"/>
      <c r="G2208" s="10"/>
      <c r="H2208" s="10"/>
      <c r="I2208" s="36"/>
      <c r="J2208" s="10"/>
      <c r="K2208" s="10"/>
      <c r="L2208" s="10"/>
      <c r="M2208" s="11"/>
      <c r="N2208" s="10"/>
      <c r="O2208" s="11"/>
      <c r="P2208" s="9"/>
      <c r="Q2208" s="10"/>
      <c r="R2208" s="3"/>
      <c r="S2208" s="3"/>
      <c r="T2208" s="3"/>
      <c r="U2208" s="33"/>
      <c r="V2208" s="9"/>
      <c r="W2208" s="13"/>
      <c r="X2208" s="10"/>
      <c r="Y2208" s="4"/>
      <c r="Z2208" s="4"/>
      <c r="AA2208" s="4"/>
      <c r="AB2208" s="4"/>
      <c r="AC2208" s="3"/>
      <c r="AD2208" s="29"/>
    </row>
    <row r="2209" spans="1:30" ht="24.95" customHeight="1" x14ac:dyDescent="0.2">
      <c r="A2209" s="23" t="str">
        <f t="shared" si="126"/>
        <v>||||||</v>
      </c>
      <c r="B2209" s="23" t="str">
        <f t="shared" si="127"/>
        <v>||||</v>
      </c>
      <c r="C2209" s="28" t="str">
        <f t="shared" si="128"/>
        <v>|</v>
      </c>
      <c r="D2209" s="10"/>
      <c r="E2209" s="10"/>
      <c r="F2209" s="36"/>
      <c r="G2209" s="10"/>
      <c r="H2209" s="10"/>
      <c r="I2209" s="36"/>
      <c r="J2209" s="10"/>
      <c r="K2209" s="10"/>
      <c r="L2209" s="10"/>
      <c r="M2209" s="11"/>
      <c r="N2209" s="10"/>
      <c r="O2209" s="11"/>
      <c r="P2209" s="9"/>
      <c r="Q2209" s="10"/>
      <c r="R2209" s="3"/>
      <c r="S2209" s="3"/>
      <c r="T2209" s="3"/>
      <c r="U2209" s="33"/>
      <c r="V2209" s="9"/>
      <c r="W2209" s="13"/>
      <c r="X2209" s="10"/>
      <c r="Y2209" s="4"/>
      <c r="Z2209" s="4"/>
      <c r="AA2209" s="4"/>
      <c r="AB2209" s="4"/>
      <c r="AC2209" s="3"/>
      <c r="AD2209" s="29"/>
    </row>
    <row r="2210" spans="1:30" ht="24.95" customHeight="1" x14ac:dyDescent="0.2">
      <c r="A2210" s="23" t="str">
        <f t="shared" si="126"/>
        <v>||||||</v>
      </c>
      <c r="B2210" s="23" t="str">
        <f t="shared" si="127"/>
        <v>||||</v>
      </c>
      <c r="C2210" s="28" t="str">
        <f t="shared" si="128"/>
        <v>|</v>
      </c>
      <c r="D2210" s="10"/>
      <c r="E2210" s="10"/>
      <c r="F2210" s="36"/>
      <c r="G2210" s="10"/>
      <c r="H2210" s="10"/>
      <c r="I2210" s="36"/>
      <c r="J2210" s="10"/>
      <c r="K2210" s="10"/>
      <c r="L2210" s="10"/>
      <c r="M2210" s="11"/>
      <c r="N2210" s="10"/>
      <c r="O2210" s="11"/>
      <c r="P2210" s="9"/>
      <c r="Q2210" s="10"/>
      <c r="R2210" s="3"/>
      <c r="S2210" s="3"/>
      <c r="T2210" s="3"/>
      <c r="U2210" s="33"/>
      <c r="V2210" s="9"/>
      <c r="W2210" s="13"/>
      <c r="X2210" s="10"/>
      <c r="Y2210" s="4"/>
      <c r="Z2210" s="4"/>
      <c r="AA2210" s="4"/>
      <c r="AB2210" s="4"/>
      <c r="AC2210" s="3"/>
      <c r="AD2210" s="29"/>
    </row>
    <row r="2211" spans="1:30" ht="24.95" customHeight="1" x14ac:dyDescent="0.2">
      <c r="A2211" s="23" t="str">
        <f t="shared" si="126"/>
        <v>||||||</v>
      </c>
      <c r="B2211" s="23" t="str">
        <f t="shared" si="127"/>
        <v>||||</v>
      </c>
      <c r="C2211" s="28" t="str">
        <f t="shared" si="128"/>
        <v>|</v>
      </c>
      <c r="D2211" s="10"/>
      <c r="E2211" s="10"/>
      <c r="F2211" s="36"/>
      <c r="G2211" s="10"/>
      <c r="H2211" s="10"/>
      <c r="I2211" s="36"/>
      <c r="J2211" s="10"/>
      <c r="K2211" s="10"/>
      <c r="L2211" s="10"/>
      <c r="M2211" s="11"/>
      <c r="N2211" s="10"/>
      <c r="O2211" s="11"/>
      <c r="P2211" s="9"/>
      <c r="Q2211" s="10"/>
      <c r="R2211" s="3"/>
      <c r="S2211" s="3"/>
      <c r="T2211" s="3"/>
      <c r="U2211" s="33"/>
      <c r="V2211" s="9"/>
      <c r="W2211" s="13"/>
      <c r="X2211" s="10"/>
      <c r="Y2211" s="4"/>
      <c r="Z2211" s="4"/>
      <c r="AA2211" s="4"/>
      <c r="AB2211" s="4"/>
      <c r="AC2211" s="3"/>
      <c r="AD2211" s="29"/>
    </row>
    <row r="2212" spans="1:30" ht="24.95" customHeight="1" x14ac:dyDescent="0.2">
      <c r="A2212" s="23" t="str">
        <f t="shared" si="126"/>
        <v>||||||</v>
      </c>
      <c r="B2212" s="23" t="str">
        <f t="shared" si="127"/>
        <v>||||</v>
      </c>
      <c r="C2212" s="28" t="str">
        <f t="shared" si="128"/>
        <v>|</v>
      </c>
      <c r="D2212" s="10"/>
      <c r="E2212" s="10"/>
      <c r="F2212" s="36"/>
      <c r="G2212" s="10"/>
      <c r="H2212" s="10"/>
      <c r="I2212" s="36"/>
      <c r="J2212" s="10"/>
      <c r="K2212" s="10"/>
      <c r="L2212" s="10"/>
      <c r="M2212" s="11"/>
      <c r="N2212" s="10"/>
      <c r="O2212" s="11"/>
      <c r="P2212" s="9"/>
      <c r="Q2212" s="10"/>
      <c r="R2212" s="3"/>
      <c r="S2212" s="3"/>
      <c r="T2212" s="3"/>
      <c r="U2212" s="33"/>
      <c r="V2212" s="9"/>
      <c r="W2212" s="13"/>
      <c r="X2212" s="10"/>
      <c r="Y2212" s="4"/>
      <c r="Z2212" s="4"/>
      <c r="AA2212" s="4"/>
      <c r="AB2212" s="4"/>
      <c r="AC2212" s="3"/>
      <c r="AD2212" s="29"/>
    </row>
    <row r="2213" spans="1:30" ht="24.95" customHeight="1" x14ac:dyDescent="0.2">
      <c r="A2213" s="23" t="str">
        <f t="shared" si="126"/>
        <v>||||||</v>
      </c>
      <c r="B2213" s="23" t="str">
        <f t="shared" si="127"/>
        <v>||||</v>
      </c>
      <c r="C2213" s="28" t="str">
        <f t="shared" si="128"/>
        <v>|</v>
      </c>
      <c r="D2213" s="10"/>
      <c r="E2213" s="10"/>
      <c r="F2213" s="36"/>
      <c r="G2213" s="10"/>
      <c r="H2213" s="10"/>
      <c r="I2213" s="36"/>
      <c r="J2213" s="10"/>
      <c r="K2213" s="10"/>
      <c r="L2213" s="10"/>
      <c r="M2213" s="11"/>
      <c r="N2213" s="10"/>
      <c r="O2213" s="11"/>
      <c r="P2213" s="9"/>
      <c r="Q2213" s="10"/>
      <c r="R2213" s="3"/>
      <c r="S2213" s="3"/>
      <c r="T2213" s="3"/>
      <c r="U2213" s="33"/>
      <c r="V2213" s="9"/>
      <c r="W2213" s="13"/>
      <c r="X2213" s="10"/>
      <c r="Y2213" s="4"/>
      <c r="Z2213" s="4"/>
      <c r="AA2213" s="4"/>
      <c r="AB2213" s="4"/>
      <c r="AC2213" s="3"/>
      <c r="AD2213" s="29"/>
    </row>
    <row r="2214" spans="1:30" ht="24.95" customHeight="1" x14ac:dyDescent="0.2">
      <c r="A2214" s="23" t="str">
        <f t="shared" si="126"/>
        <v>||||||</v>
      </c>
      <c r="B2214" s="23" t="str">
        <f t="shared" si="127"/>
        <v>||||</v>
      </c>
      <c r="C2214" s="28" t="str">
        <f t="shared" si="128"/>
        <v>|</v>
      </c>
      <c r="D2214" s="10"/>
      <c r="E2214" s="10"/>
      <c r="F2214" s="36"/>
      <c r="G2214" s="10"/>
      <c r="H2214" s="10"/>
      <c r="I2214" s="36"/>
      <c r="J2214" s="10"/>
      <c r="K2214" s="10"/>
      <c r="L2214" s="10"/>
      <c r="M2214" s="11"/>
      <c r="N2214" s="10"/>
      <c r="O2214" s="11"/>
      <c r="P2214" s="9"/>
      <c r="Q2214" s="10"/>
      <c r="R2214" s="3"/>
      <c r="S2214" s="3"/>
      <c r="T2214" s="3"/>
      <c r="U2214" s="33"/>
      <c r="V2214" s="9"/>
      <c r="W2214" s="13"/>
      <c r="X2214" s="10"/>
      <c r="Y2214" s="4"/>
      <c r="Z2214" s="4"/>
      <c r="AA2214" s="4"/>
      <c r="AB2214" s="4"/>
      <c r="AC2214" s="3"/>
      <c r="AD2214" s="29"/>
    </row>
    <row r="2215" spans="1:30" ht="24.95" customHeight="1" x14ac:dyDescent="0.2">
      <c r="A2215" s="23" t="str">
        <f t="shared" si="126"/>
        <v>||||||</v>
      </c>
      <c r="B2215" s="23" t="str">
        <f t="shared" si="127"/>
        <v>||||</v>
      </c>
      <c r="C2215" s="28" t="str">
        <f t="shared" si="128"/>
        <v>|</v>
      </c>
      <c r="D2215" s="10"/>
      <c r="E2215" s="10"/>
      <c r="F2215" s="36"/>
      <c r="G2215" s="10"/>
      <c r="H2215" s="10"/>
      <c r="I2215" s="36"/>
      <c r="J2215" s="10"/>
      <c r="K2215" s="10"/>
      <c r="L2215" s="10"/>
      <c r="M2215" s="11"/>
      <c r="N2215" s="10"/>
      <c r="O2215" s="11"/>
      <c r="P2215" s="9"/>
      <c r="Q2215" s="10"/>
      <c r="R2215" s="3"/>
      <c r="S2215" s="3"/>
      <c r="T2215" s="3"/>
      <c r="U2215" s="33"/>
      <c r="V2215" s="9"/>
      <c r="W2215" s="13"/>
      <c r="X2215" s="10"/>
      <c r="Y2215" s="4"/>
      <c r="Z2215" s="4"/>
      <c r="AA2215" s="4"/>
      <c r="AB2215" s="4"/>
      <c r="AC2215" s="3"/>
      <c r="AD2215" s="29"/>
    </row>
    <row r="2216" spans="1:30" ht="24.95" customHeight="1" x14ac:dyDescent="0.2">
      <c r="A2216" s="23" t="str">
        <f t="shared" si="126"/>
        <v>||||||</v>
      </c>
      <c r="B2216" s="23" t="str">
        <f t="shared" si="127"/>
        <v>||||</v>
      </c>
      <c r="C2216" s="28" t="str">
        <f t="shared" si="128"/>
        <v>|</v>
      </c>
      <c r="D2216" s="10"/>
      <c r="E2216" s="10"/>
      <c r="F2216" s="36"/>
      <c r="G2216" s="10"/>
      <c r="H2216" s="10"/>
      <c r="I2216" s="36"/>
      <c r="J2216" s="10"/>
      <c r="K2216" s="10"/>
      <c r="L2216" s="10"/>
      <c r="M2216" s="11"/>
      <c r="N2216" s="10"/>
      <c r="O2216" s="11"/>
      <c r="P2216" s="9"/>
      <c r="Q2216" s="10"/>
      <c r="R2216" s="3"/>
      <c r="S2216" s="3"/>
      <c r="T2216" s="3"/>
      <c r="U2216" s="33"/>
      <c r="V2216" s="9"/>
      <c r="W2216" s="13"/>
      <c r="X2216" s="10"/>
      <c r="Y2216" s="4"/>
      <c r="Z2216" s="4"/>
      <c r="AA2216" s="4"/>
      <c r="AB2216" s="4"/>
      <c r="AC2216" s="3"/>
      <c r="AD2216" s="29"/>
    </row>
    <row r="2217" spans="1:30" ht="24.95" customHeight="1" x14ac:dyDescent="0.2">
      <c r="A2217" s="23" t="str">
        <f t="shared" si="126"/>
        <v>||||||</v>
      </c>
      <c r="B2217" s="23" t="str">
        <f t="shared" si="127"/>
        <v>||||</v>
      </c>
      <c r="C2217" s="28" t="str">
        <f t="shared" si="128"/>
        <v>|</v>
      </c>
      <c r="D2217" s="10"/>
      <c r="E2217" s="10"/>
      <c r="F2217" s="36"/>
      <c r="G2217" s="10"/>
      <c r="H2217" s="10"/>
      <c r="I2217" s="36"/>
      <c r="J2217" s="10"/>
      <c r="K2217" s="10"/>
      <c r="L2217" s="10"/>
      <c r="M2217" s="11"/>
      <c r="N2217" s="10"/>
      <c r="O2217" s="11"/>
      <c r="P2217" s="9"/>
      <c r="Q2217" s="10"/>
      <c r="R2217" s="3"/>
      <c r="S2217" s="3"/>
      <c r="T2217" s="3"/>
      <c r="U2217" s="33"/>
      <c r="V2217" s="9"/>
      <c r="W2217" s="13"/>
      <c r="X2217" s="10"/>
      <c r="Y2217" s="4"/>
      <c r="Z2217" s="4"/>
      <c r="AA2217" s="4"/>
      <c r="AB2217" s="4"/>
      <c r="AC2217" s="3"/>
      <c r="AD2217" s="29"/>
    </row>
    <row r="2218" spans="1:30" ht="24.95" customHeight="1" x14ac:dyDescent="0.2">
      <c r="A2218" s="23" t="str">
        <f t="shared" si="126"/>
        <v>||||||</v>
      </c>
      <c r="B2218" s="23" t="str">
        <f t="shared" si="127"/>
        <v>||||</v>
      </c>
      <c r="C2218" s="28" t="str">
        <f t="shared" si="128"/>
        <v>|</v>
      </c>
      <c r="D2218" s="10"/>
      <c r="E2218" s="10"/>
      <c r="F2218" s="36"/>
      <c r="G2218" s="10"/>
      <c r="H2218" s="10"/>
      <c r="I2218" s="36"/>
      <c r="J2218" s="10"/>
      <c r="K2218" s="10"/>
      <c r="L2218" s="10"/>
      <c r="M2218" s="11"/>
      <c r="N2218" s="10"/>
      <c r="O2218" s="11"/>
      <c r="P2218" s="9"/>
      <c r="Q2218" s="10"/>
      <c r="R2218" s="3"/>
      <c r="S2218" s="3"/>
      <c r="T2218" s="3"/>
      <c r="U2218" s="33"/>
      <c r="V2218" s="9"/>
      <c r="W2218" s="13"/>
      <c r="X2218" s="10"/>
      <c r="Y2218" s="4"/>
      <c r="Z2218" s="4"/>
      <c r="AA2218" s="4"/>
      <c r="AB2218" s="4"/>
      <c r="AC2218" s="3"/>
      <c r="AD2218" s="29"/>
    </row>
    <row r="2219" spans="1:30" ht="24.95" customHeight="1" x14ac:dyDescent="0.2">
      <c r="A2219" s="23" t="str">
        <f t="shared" si="126"/>
        <v>||||||</v>
      </c>
      <c r="B2219" s="23" t="str">
        <f t="shared" si="127"/>
        <v>||||</v>
      </c>
      <c r="C2219" s="28" t="str">
        <f t="shared" si="128"/>
        <v>|</v>
      </c>
      <c r="D2219" s="10"/>
      <c r="E2219" s="10"/>
      <c r="F2219" s="36"/>
      <c r="G2219" s="10"/>
      <c r="H2219" s="10"/>
      <c r="I2219" s="36"/>
      <c r="J2219" s="10"/>
      <c r="K2219" s="10"/>
      <c r="L2219" s="10"/>
      <c r="M2219" s="11"/>
      <c r="N2219" s="10"/>
      <c r="O2219" s="11"/>
      <c r="P2219" s="9"/>
      <c r="Q2219" s="10"/>
      <c r="R2219" s="3"/>
      <c r="S2219" s="3"/>
      <c r="T2219" s="3"/>
      <c r="U2219" s="33"/>
      <c r="V2219" s="9"/>
      <c r="W2219" s="13"/>
      <c r="X2219" s="10"/>
      <c r="Y2219" s="4"/>
      <c r="Z2219" s="4"/>
      <c r="AA2219" s="4"/>
      <c r="AB2219" s="4"/>
      <c r="AC2219" s="3"/>
      <c r="AD2219" s="29"/>
    </row>
    <row r="2220" spans="1:30" ht="24.95" customHeight="1" x14ac:dyDescent="0.2">
      <c r="A2220" s="23" t="str">
        <f t="shared" si="126"/>
        <v>||||||</v>
      </c>
      <c r="B2220" s="23" t="str">
        <f t="shared" si="127"/>
        <v>||||</v>
      </c>
      <c r="C2220" s="28" t="str">
        <f t="shared" si="128"/>
        <v>|</v>
      </c>
      <c r="D2220" s="10"/>
      <c r="E2220" s="10"/>
      <c r="F2220" s="36"/>
      <c r="G2220" s="10"/>
      <c r="H2220" s="10"/>
      <c r="I2220" s="36"/>
      <c r="J2220" s="10"/>
      <c r="K2220" s="10"/>
      <c r="L2220" s="10"/>
      <c r="M2220" s="11"/>
      <c r="N2220" s="10"/>
      <c r="O2220" s="11"/>
      <c r="P2220" s="9"/>
      <c r="Q2220" s="10"/>
      <c r="R2220" s="3"/>
      <c r="S2220" s="3"/>
      <c r="T2220" s="3"/>
      <c r="U2220" s="33"/>
      <c r="V2220" s="9"/>
      <c r="W2220" s="13"/>
      <c r="X2220" s="10"/>
      <c r="Y2220" s="4"/>
      <c r="Z2220" s="4"/>
      <c r="AA2220" s="4"/>
      <c r="AB2220" s="4"/>
      <c r="AC2220" s="3"/>
      <c r="AD2220" s="29"/>
    </row>
    <row r="2221" spans="1:30" ht="24.95" customHeight="1" x14ac:dyDescent="0.2">
      <c r="A2221" s="23" t="str">
        <f t="shared" si="126"/>
        <v>||||||</v>
      </c>
      <c r="B2221" s="23" t="str">
        <f t="shared" si="127"/>
        <v>||||</v>
      </c>
      <c r="C2221" s="28" t="str">
        <f t="shared" si="128"/>
        <v>|</v>
      </c>
      <c r="D2221" s="10"/>
      <c r="E2221" s="10"/>
      <c r="F2221" s="36"/>
      <c r="G2221" s="10"/>
      <c r="H2221" s="10"/>
      <c r="I2221" s="36"/>
      <c r="J2221" s="10"/>
      <c r="K2221" s="10"/>
      <c r="L2221" s="10"/>
      <c r="M2221" s="11"/>
      <c r="N2221" s="10"/>
      <c r="O2221" s="11"/>
      <c r="P2221" s="9"/>
      <c r="Q2221" s="10"/>
      <c r="R2221" s="3"/>
      <c r="S2221" s="3"/>
      <c r="T2221" s="3"/>
      <c r="U2221" s="33"/>
      <c r="V2221" s="9"/>
      <c r="W2221" s="13"/>
      <c r="X2221" s="10"/>
      <c r="Y2221" s="4"/>
      <c r="Z2221" s="4"/>
      <c r="AA2221" s="4"/>
      <c r="AB2221" s="4"/>
      <c r="AC2221" s="3"/>
      <c r="AD2221" s="29"/>
    </row>
    <row r="2222" spans="1:30" ht="24.95" customHeight="1" x14ac:dyDescent="0.2">
      <c r="A2222" s="23" t="str">
        <f t="shared" si="126"/>
        <v>||||||</v>
      </c>
      <c r="B2222" s="23" t="str">
        <f t="shared" si="127"/>
        <v>||||</v>
      </c>
      <c r="C2222" s="28" t="str">
        <f t="shared" si="128"/>
        <v>|</v>
      </c>
      <c r="D2222" s="10"/>
      <c r="E2222" s="10"/>
      <c r="F2222" s="36"/>
      <c r="G2222" s="10"/>
      <c r="H2222" s="10"/>
      <c r="I2222" s="36"/>
      <c r="J2222" s="10"/>
      <c r="K2222" s="10"/>
      <c r="L2222" s="10"/>
      <c r="M2222" s="11"/>
      <c r="N2222" s="10"/>
      <c r="O2222" s="11"/>
      <c r="P2222" s="9"/>
      <c r="Q2222" s="10"/>
      <c r="R2222" s="3"/>
      <c r="S2222" s="3"/>
      <c r="T2222" s="3"/>
      <c r="U2222" s="33"/>
      <c r="V2222" s="9"/>
      <c r="W2222" s="13"/>
      <c r="X2222" s="10"/>
      <c r="Y2222" s="4"/>
      <c r="Z2222" s="4"/>
      <c r="AA2222" s="4"/>
      <c r="AB2222" s="4"/>
      <c r="AC2222" s="3"/>
      <c r="AD2222" s="29"/>
    </row>
    <row r="2223" spans="1:30" ht="24.95" customHeight="1" x14ac:dyDescent="0.2">
      <c r="A2223" s="23" t="str">
        <f t="shared" si="126"/>
        <v>||||||</v>
      </c>
      <c r="B2223" s="23" t="str">
        <f t="shared" si="127"/>
        <v>||||</v>
      </c>
      <c r="C2223" s="28" t="str">
        <f t="shared" si="128"/>
        <v>|</v>
      </c>
      <c r="D2223" s="10"/>
      <c r="E2223" s="10"/>
      <c r="F2223" s="36"/>
      <c r="G2223" s="10"/>
      <c r="H2223" s="10"/>
      <c r="I2223" s="36"/>
      <c r="J2223" s="10"/>
      <c r="K2223" s="10"/>
      <c r="L2223" s="10"/>
      <c r="M2223" s="11"/>
      <c r="N2223" s="10"/>
      <c r="O2223" s="11"/>
      <c r="P2223" s="9"/>
      <c r="Q2223" s="10"/>
      <c r="R2223" s="3"/>
      <c r="S2223" s="3"/>
      <c r="T2223" s="3"/>
      <c r="U2223" s="33"/>
      <c r="V2223" s="9"/>
      <c r="W2223" s="13"/>
      <c r="X2223" s="10"/>
      <c r="Y2223" s="4"/>
      <c r="Z2223" s="4"/>
      <c r="AA2223" s="4"/>
      <c r="AB2223" s="4"/>
      <c r="AC2223" s="3"/>
      <c r="AD2223" s="29"/>
    </row>
    <row r="2224" spans="1:30" ht="24.95" customHeight="1" x14ac:dyDescent="0.2">
      <c r="A2224" s="23" t="str">
        <f t="shared" si="126"/>
        <v>||||||</v>
      </c>
      <c r="B2224" s="23" t="str">
        <f t="shared" si="127"/>
        <v>||||</v>
      </c>
      <c r="C2224" s="28" t="str">
        <f t="shared" si="128"/>
        <v>|</v>
      </c>
      <c r="D2224" s="10"/>
      <c r="E2224" s="10"/>
      <c r="F2224" s="36"/>
      <c r="G2224" s="10"/>
      <c r="H2224" s="10"/>
      <c r="I2224" s="36"/>
      <c r="J2224" s="10"/>
      <c r="K2224" s="10"/>
      <c r="L2224" s="10"/>
      <c r="M2224" s="11"/>
      <c r="N2224" s="10"/>
      <c r="O2224" s="11"/>
      <c r="P2224" s="9"/>
      <c r="Q2224" s="10"/>
      <c r="R2224" s="3"/>
      <c r="S2224" s="3"/>
      <c r="T2224" s="3"/>
      <c r="U2224" s="33"/>
      <c r="V2224" s="9"/>
      <c r="W2224" s="13"/>
      <c r="X2224" s="10"/>
      <c r="Y2224" s="4"/>
      <c r="Z2224" s="4"/>
      <c r="AA2224" s="4"/>
      <c r="AB2224" s="4"/>
      <c r="AC2224" s="3"/>
      <c r="AD2224" s="29"/>
    </row>
    <row r="2225" spans="1:30" ht="24.95" customHeight="1" x14ac:dyDescent="0.2">
      <c r="A2225" s="23" t="str">
        <f t="shared" si="126"/>
        <v>||||||</v>
      </c>
      <c r="B2225" s="23" t="str">
        <f t="shared" si="127"/>
        <v>||||</v>
      </c>
      <c r="C2225" s="28" t="str">
        <f t="shared" si="128"/>
        <v>|</v>
      </c>
      <c r="D2225" s="10"/>
      <c r="E2225" s="10"/>
      <c r="F2225" s="36"/>
      <c r="G2225" s="10"/>
      <c r="H2225" s="10"/>
      <c r="I2225" s="36"/>
      <c r="J2225" s="10"/>
      <c r="K2225" s="10"/>
      <c r="L2225" s="10"/>
      <c r="M2225" s="11"/>
      <c r="N2225" s="10"/>
      <c r="O2225" s="11"/>
      <c r="P2225" s="9"/>
      <c r="Q2225" s="10"/>
      <c r="R2225" s="3"/>
      <c r="S2225" s="3"/>
      <c r="T2225" s="3"/>
      <c r="U2225" s="33"/>
      <c r="V2225" s="9"/>
      <c r="W2225" s="13"/>
      <c r="X2225" s="10"/>
      <c r="Y2225" s="4"/>
      <c r="Z2225" s="4"/>
      <c r="AA2225" s="4"/>
      <c r="AB2225" s="4"/>
      <c r="AC2225" s="3"/>
      <c r="AD2225" s="29"/>
    </row>
    <row r="2226" spans="1:30" ht="24.95" customHeight="1" x14ac:dyDescent="0.2">
      <c r="A2226" s="23" t="str">
        <f t="shared" si="126"/>
        <v>||||||</v>
      </c>
      <c r="B2226" s="23" t="str">
        <f t="shared" si="127"/>
        <v>||||</v>
      </c>
      <c r="C2226" s="28" t="str">
        <f t="shared" si="128"/>
        <v>|</v>
      </c>
      <c r="D2226" s="10"/>
      <c r="E2226" s="10"/>
      <c r="F2226" s="36"/>
      <c r="G2226" s="10"/>
      <c r="H2226" s="10"/>
      <c r="I2226" s="36"/>
      <c r="J2226" s="10"/>
      <c r="K2226" s="10"/>
      <c r="L2226" s="10"/>
      <c r="M2226" s="11"/>
      <c r="N2226" s="10"/>
      <c r="O2226" s="11"/>
      <c r="P2226" s="9"/>
      <c r="Q2226" s="10"/>
      <c r="R2226" s="3"/>
      <c r="S2226" s="3"/>
      <c r="T2226" s="3"/>
      <c r="U2226" s="33"/>
      <c r="V2226" s="9"/>
      <c r="W2226" s="13"/>
      <c r="X2226" s="10"/>
      <c r="Y2226" s="4"/>
      <c r="Z2226" s="4"/>
      <c r="AA2226" s="4"/>
      <c r="AB2226" s="4"/>
      <c r="AC2226" s="3"/>
      <c r="AD2226" s="29"/>
    </row>
    <row r="2227" spans="1:30" ht="24.95" customHeight="1" x14ac:dyDescent="0.2">
      <c r="A2227" s="23" t="str">
        <f t="shared" si="126"/>
        <v>||||||</v>
      </c>
      <c r="B2227" s="23" t="str">
        <f t="shared" si="127"/>
        <v>||||</v>
      </c>
      <c r="C2227" s="28" t="str">
        <f t="shared" si="128"/>
        <v>|</v>
      </c>
      <c r="D2227" s="10"/>
      <c r="E2227" s="10"/>
      <c r="F2227" s="36"/>
      <c r="G2227" s="10"/>
      <c r="H2227" s="10"/>
      <c r="I2227" s="36"/>
      <c r="J2227" s="10"/>
      <c r="K2227" s="10"/>
      <c r="L2227" s="10"/>
      <c r="M2227" s="11"/>
      <c r="N2227" s="10"/>
      <c r="O2227" s="11"/>
      <c r="P2227" s="9"/>
      <c r="Q2227" s="10"/>
      <c r="R2227" s="3"/>
      <c r="S2227" s="3"/>
      <c r="T2227" s="3"/>
      <c r="U2227" s="33"/>
      <c r="V2227" s="9"/>
      <c r="W2227" s="13"/>
      <c r="X2227" s="10"/>
      <c r="Y2227" s="4"/>
      <c r="Z2227" s="4"/>
      <c r="AA2227" s="4"/>
      <c r="AB2227" s="4"/>
      <c r="AC2227" s="3"/>
      <c r="AD2227" s="29"/>
    </row>
    <row r="2228" spans="1:30" ht="24.95" customHeight="1" x14ac:dyDescent="0.2">
      <c r="A2228" s="23" t="str">
        <f t="shared" si="126"/>
        <v>||||||</v>
      </c>
      <c r="B2228" s="23" t="str">
        <f t="shared" si="127"/>
        <v>||||</v>
      </c>
      <c r="C2228" s="28" t="str">
        <f t="shared" si="128"/>
        <v>|</v>
      </c>
      <c r="D2228" s="10"/>
      <c r="E2228" s="10"/>
      <c r="F2228" s="36"/>
      <c r="G2228" s="10"/>
      <c r="H2228" s="10"/>
      <c r="I2228" s="36"/>
      <c r="J2228" s="10"/>
      <c r="K2228" s="10"/>
      <c r="L2228" s="10"/>
      <c r="M2228" s="11"/>
      <c r="N2228" s="10"/>
      <c r="O2228" s="11"/>
      <c r="P2228" s="9"/>
      <c r="Q2228" s="10"/>
      <c r="R2228" s="3"/>
      <c r="S2228" s="3"/>
      <c r="T2228" s="3"/>
      <c r="U2228" s="33"/>
      <c r="V2228" s="9"/>
      <c r="W2228" s="13"/>
      <c r="X2228" s="10"/>
      <c r="Y2228" s="4"/>
      <c r="Z2228" s="4"/>
      <c r="AA2228" s="4"/>
      <c r="AB2228" s="4"/>
      <c r="AC2228" s="3"/>
      <c r="AD2228" s="29"/>
    </row>
    <row r="2229" spans="1:30" ht="24.95" customHeight="1" x14ac:dyDescent="0.2">
      <c r="A2229" s="23" t="str">
        <f t="shared" si="126"/>
        <v>||||||</v>
      </c>
      <c r="B2229" s="23" t="str">
        <f t="shared" si="127"/>
        <v>||||</v>
      </c>
      <c r="C2229" s="28" t="str">
        <f t="shared" si="128"/>
        <v>|</v>
      </c>
      <c r="D2229" s="10"/>
      <c r="E2229" s="10"/>
      <c r="F2229" s="36"/>
      <c r="G2229" s="10"/>
      <c r="H2229" s="10"/>
      <c r="I2229" s="36"/>
      <c r="J2229" s="10"/>
      <c r="K2229" s="10"/>
      <c r="L2229" s="10"/>
      <c r="M2229" s="11"/>
      <c r="N2229" s="10"/>
      <c r="O2229" s="11"/>
      <c r="P2229" s="9"/>
      <c r="Q2229" s="10"/>
      <c r="R2229" s="3"/>
      <c r="S2229" s="3"/>
      <c r="T2229" s="3"/>
      <c r="U2229" s="33"/>
      <c r="V2229" s="9"/>
      <c r="W2229" s="13"/>
      <c r="X2229" s="10"/>
      <c r="Y2229" s="4"/>
      <c r="Z2229" s="4"/>
      <c r="AA2229" s="4"/>
      <c r="AB2229" s="4"/>
      <c r="AC2229" s="3"/>
      <c r="AD2229" s="29"/>
    </row>
    <row r="2230" spans="1:30" ht="24.95" customHeight="1" x14ac:dyDescent="0.2">
      <c r="A2230" s="23" t="str">
        <f t="shared" si="126"/>
        <v>||||||</v>
      </c>
      <c r="B2230" s="23" t="str">
        <f t="shared" si="127"/>
        <v>||||</v>
      </c>
      <c r="C2230" s="28" t="str">
        <f t="shared" si="128"/>
        <v>|</v>
      </c>
      <c r="D2230" s="10"/>
      <c r="E2230" s="10"/>
      <c r="F2230" s="36"/>
      <c r="G2230" s="10"/>
      <c r="H2230" s="10"/>
      <c r="I2230" s="36"/>
      <c r="J2230" s="10"/>
      <c r="K2230" s="10"/>
      <c r="L2230" s="10"/>
      <c r="M2230" s="11"/>
      <c r="N2230" s="10"/>
      <c r="O2230" s="11"/>
      <c r="P2230" s="9"/>
      <c r="Q2230" s="10"/>
      <c r="R2230" s="3"/>
      <c r="S2230" s="3"/>
      <c r="T2230" s="3"/>
      <c r="U2230" s="33"/>
      <c r="V2230" s="9"/>
      <c r="W2230" s="13"/>
      <c r="X2230" s="10"/>
      <c r="Y2230" s="4"/>
      <c r="Z2230" s="4"/>
      <c r="AA2230" s="4"/>
      <c r="AB2230" s="4"/>
      <c r="AC2230" s="3"/>
      <c r="AD2230" s="29"/>
    </row>
    <row r="2231" spans="1:30" ht="24.95" customHeight="1" x14ac:dyDescent="0.2">
      <c r="A2231" s="23" t="str">
        <f t="shared" si="126"/>
        <v>||||||</v>
      </c>
      <c r="B2231" s="23" t="str">
        <f t="shared" si="127"/>
        <v>||||</v>
      </c>
      <c r="C2231" s="28" t="str">
        <f t="shared" si="128"/>
        <v>|</v>
      </c>
      <c r="D2231" s="10"/>
      <c r="E2231" s="10"/>
      <c r="F2231" s="36"/>
      <c r="G2231" s="10"/>
      <c r="H2231" s="10"/>
      <c r="I2231" s="36"/>
      <c r="J2231" s="10"/>
      <c r="K2231" s="10"/>
      <c r="L2231" s="10"/>
      <c r="M2231" s="11"/>
      <c r="N2231" s="10"/>
      <c r="O2231" s="11"/>
      <c r="P2231" s="9"/>
      <c r="Q2231" s="10"/>
      <c r="R2231" s="3"/>
      <c r="S2231" s="3"/>
      <c r="T2231" s="3"/>
      <c r="U2231" s="33"/>
      <c r="V2231" s="9"/>
      <c r="W2231" s="13"/>
      <c r="X2231" s="10"/>
      <c r="Y2231" s="4"/>
      <c r="Z2231" s="4"/>
      <c r="AA2231" s="4"/>
      <c r="AB2231" s="4"/>
      <c r="AC2231" s="3"/>
      <c r="AD2231" s="29"/>
    </row>
    <row r="2232" spans="1:30" ht="24.95" customHeight="1" x14ac:dyDescent="0.2">
      <c r="A2232" s="23" t="str">
        <f t="shared" ref="A2232:A2295" si="129">D2232&amp;"|"&amp;E2232&amp;"|"&amp;G2232&amp;"|"&amp;H2232&amp;"|"&amp;L2232&amp;"|"&amp;N2232&amp;"|"&amp;U2232</f>
        <v>||||||</v>
      </c>
      <c r="B2232" s="23" t="str">
        <f t="shared" ref="B2232:B2295" si="130">D2232&amp;"|"&amp;E2232&amp;"|"&amp;G2232&amp;"|"&amp;H2232&amp;"|"&amp;X2232</f>
        <v>||||</v>
      </c>
      <c r="C2232" s="28" t="str">
        <f t="shared" ref="C2232:C2295" si="131">E2232&amp;"|"&amp;X2232</f>
        <v>|</v>
      </c>
      <c r="D2232" s="10"/>
      <c r="E2232" s="10"/>
      <c r="F2232" s="36"/>
      <c r="G2232" s="10"/>
      <c r="H2232" s="10"/>
      <c r="I2232" s="36"/>
      <c r="J2232" s="10"/>
      <c r="K2232" s="10"/>
      <c r="L2232" s="10"/>
      <c r="M2232" s="11"/>
      <c r="N2232" s="10"/>
      <c r="O2232" s="11"/>
      <c r="P2232" s="9"/>
      <c r="Q2232" s="10"/>
      <c r="R2232" s="3"/>
      <c r="S2232" s="3"/>
      <c r="T2232" s="3"/>
      <c r="U2232" s="33"/>
      <c r="V2232" s="9"/>
      <c r="W2232" s="13"/>
      <c r="X2232" s="10"/>
      <c r="Y2232" s="4"/>
      <c r="Z2232" s="4"/>
      <c r="AA2232" s="4"/>
      <c r="AB2232" s="4"/>
      <c r="AC2232" s="3"/>
      <c r="AD2232" s="29"/>
    </row>
    <row r="2233" spans="1:30" ht="24.95" customHeight="1" x14ac:dyDescent="0.2">
      <c r="A2233" s="23" t="str">
        <f t="shared" si="129"/>
        <v>||||||</v>
      </c>
      <c r="B2233" s="23" t="str">
        <f t="shared" si="130"/>
        <v>||||</v>
      </c>
      <c r="C2233" s="28" t="str">
        <f t="shared" si="131"/>
        <v>|</v>
      </c>
      <c r="D2233" s="10"/>
      <c r="E2233" s="10"/>
      <c r="F2233" s="36"/>
      <c r="G2233" s="10"/>
      <c r="H2233" s="10"/>
      <c r="I2233" s="36"/>
      <c r="J2233" s="10"/>
      <c r="K2233" s="10"/>
      <c r="L2233" s="10"/>
      <c r="M2233" s="11"/>
      <c r="N2233" s="10"/>
      <c r="O2233" s="11"/>
      <c r="P2233" s="9"/>
      <c r="Q2233" s="10"/>
      <c r="R2233" s="3"/>
      <c r="S2233" s="3"/>
      <c r="T2233" s="3"/>
      <c r="U2233" s="33"/>
      <c r="V2233" s="9"/>
      <c r="W2233" s="13"/>
      <c r="X2233" s="10"/>
      <c r="Y2233" s="4"/>
      <c r="Z2233" s="4"/>
      <c r="AA2233" s="4"/>
      <c r="AB2233" s="4"/>
      <c r="AC2233" s="3"/>
      <c r="AD2233" s="29"/>
    </row>
    <row r="2234" spans="1:30" ht="24.95" customHeight="1" x14ac:dyDescent="0.2">
      <c r="A2234" s="23" t="str">
        <f t="shared" si="129"/>
        <v>||||||</v>
      </c>
      <c r="B2234" s="23" t="str">
        <f t="shared" si="130"/>
        <v>||||</v>
      </c>
      <c r="C2234" s="28" t="str">
        <f t="shared" si="131"/>
        <v>|</v>
      </c>
      <c r="D2234" s="10"/>
      <c r="E2234" s="10"/>
      <c r="F2234" s="36"/>
      <c r="G2234" s="10"/>
      <c r="H2234" s="10"/>
      <c r="I2234" s="36"/>
      <c r="J2234" s="10"/>
      <c r="K2234" s="10"/>
      <c r="L2234" s="10"/>
      <c r="M2234" s="11"/>
      <c r="N2234" s="10"/>
      <c r="O2234" s="11"/>
      <c r="P2234" s="9"/>
      <c r="Q2234" s="10"/>
      <c r="R2234" s="3"/>
      <c r="S2234" s="3"/>
      <c r="T2234" s="3"/>
      <c r="U2234" s="33"/>
      <c r="V2234" s="9"/>
      <c r="W2234" s="13"/>
      <c r="X2234" s="10"/>
      <c r="Y2234" s="4"/>
      <c r="Z2234" s="4"/>
      <c r="AA2234" s="4"/>
      <c r="AB2234" s="4"/>
      <c r="AC2234" s="3"/>
      <c r="AD2234" s="29"/>
    </row>
    <row r="2235" spans="1:30" ht="24.95" customHeight="1" x14ac:dyDescent="0.2">
      <c r="A2235" s="23" t="str">
        <f t="shared" si="129"/>
        <v>||||||</v>
      </c>
      <c r="B2235" s="23" t="str">
        <f t="shared" si="130"/>
        <v>||||</v>
      </c>
      <c r="C2235" s="28" t="str">
        <f t="shared" si="131"/>
        <v>|</v>
      </c>
      <c r="D2235" s="10"/>
      <c r="E2235" s="10"/>
      <c r="F2235" s="36"/>
      <c r="G2235" s="10"/>
      <c r="H2235" s="10"/>
      <c r="I2235" s="36"/>
      <c r="J2235" s="10"/>
      <c r="K2235" s="10"/>
      <c r="L2235" s="10"/>
      <c r="M2235" s="11"/>
      <c r="N2235" s="10"/>
      <c r="O2235" s="11"/>
      <c r="P2235" s="9"/>
      <c r="Q2235" s="10"/>
      <c r="R2235" s="3"/>
      <c r="S2235" s="3"/>
      <c r="T2235" s="3"/>
      <c r="U2235" s="33"/>
      <c r="V2235" s="9"/>
      <c r="W2235" s="13"/>
      <c r="X2235" s="10"/>
      <c r="Y2235" s="4"/>
      <c r="Z2235" s="4"/>
      <c r="AA2235" s="4"/>
      <c r="AB2235" s="4"/>
      <c r="AC2235" s="3"/>
      <c r="AD2235" s="29"/>
    </row>
    <row r="2236" spans="1:30" ht="24.95" customHeight="1" x14ac:dyDescent="0.2">
      <c r="A2236" s="23" t="str">
        <f t="shared" si="129"/>
        <v>||||||</v>
      </c>
      <c r="B2236" s="23" t="str">
        <f t="shared" si="130"/>
        <v>||||</v>
      </c>
      <c r="C2236" s="28" t="str">
        <f t="shared" si="131"/>
        <v>|</v>
      </c>
      <c r="D2236" s="10"/>
      <c r="E2236" s="10"/>
      <c r="F2236" s="36"/>
      <c r="G2236" s="10"/>
      <c r="H2236" s="10"/>
      <c r="I2236" s="36"/>
      <c r="J2236" s="10"/>
      <c r="K2236" s="10"/>
      <c r="L2236" s="10"/>
      <c r="M2236" s="11"/>
      <c r="N2236" s="10"/>
      <c r="O2236" s="11"/>
      <c r="P2236" s="9"/>
      <c r="Q2236" s="10"/>
      <c r="R2236" s="3"/>
      <c r="S2236" s="3"/>
      <c r="T2236" s="3"/>
      <c r="U2236" s="33"/>
      <c r="V2236" s="9"/>
      <c r="W2236" s="13"/>
      <c r="X2236" s="10"/>
      <c r="Y2236" s="4"/>
      <c r="Z2236" s="4"/>
      <c r="AA2236" s="4"/>
      <c r="AB2236" s="4"/>
      <c r="AC2236" s="3"/>
      <c r="AD2236" s="29"/>
    </row>
    <row r="2237" spans="1:30" ht="24.95" customHeight="1" x14ac:dyDescent="0.2">
      <c r="A2237" s="23" t="str">
        <f t="shared" si="129"/>
        <v>||||||</v>
      </c>
      <c r="B2237" s="23" t="str">
        <f t="shared" si="130"/>
        <v>||||</v>
      </c>
      <c r="C2237" s="28" t="str">
        <f t="shared" si="131"/>
        <v>|</v>
      </c>
      <c r="D2237" s="10"/>
      <c r="E2237" s="10"/>
      <c r="F2237" s="36"/>
      <c r="G2237" s="10"/>
      <c r="H2237" s="10"/>
      <c r="I2237" s="36"/>
      <c r="J2237" s="10"/>
      <c r="K2237" s="10"/>
      <c r="L2237" s="10"/>
      <c r="M2237" s="11"/>
      <c r="N2237" s="10"/>
      <c r="O2237" s="11"/>
      <c r="P2237" s="9"/>
      <c r="Q2237" s="10"/>
      <c r="R2237" s="3"/>
      <c r="S2237" s="3"/>
      <c r="T2237" s="3"/>
      <c r="U2237" s="33"/>
      <c r="V2237" s="9"/>
      <c r="W2237" s="13"/>
      <c r="X2237" s="10"/>
      <c r="Y2237" s="4"/>
      <c r="Z2237" s="4"/>
      <c r="AA2237" s="4"/>
      <c r="AB2237" s="4"/>
      <c r="AC2237" s="3"/>
      <c r="AD2237" s="29"/>
    </row>
    <row r="2238" spans="1:30" ht="24.95" customHeight="1" x14ac:dyDescent="0.2">
      <c r="A2238" s="23" t="str">
        <f t="shared" si="129"/>
        <v>||||||</v>
      </c>
      <c r="B2238" s="23" t="str">
        <f t="shared" si="130"/>
        <v>||||</v>
      </c>
      <c r="C2238" s="28" t="str">
        <f t="shared" si="131"/>
        <v>|</v>
      </c>
      <c r="D2238" s="10"/>
      <c r="E2238" s="10"/>
      <c r="F2238" s="36"/>
      <c r="G2238" s="10"/>
      <c r="H2238" s="10"/>
      <c r="I2238" s="36"/>
      <c r="J2238" s="10"/>
      <c r="K2238" s="10"/>
      <c r="L2238" s="10"/>
      <c r="M2238" s="11"/>
      <c r="N2238" s="10"/>
      <c r="O2238" s="11"/>
      <c r="P2238" s="9"/>
      <c r="Q2238" s="10"/>
      <c r="R2238" s="3"/>
      <c r="S2238" s="3"/>
      <c r="T2238" s="3"/>
      <c r="U2238" s="33"/>
      <c r="V2238" s="9"/>
      <c r="W2238" s="13"/>
      <c r="X2238" s="10"/>
      <c r="Y2238" s="4"/>
      <c r="Z2238" s="4"/>
      <c r="AA2238" s="4"/>
      <c r="AB2238" s="4"/>
      <c r="AC2238" s="3"/>
      <c r="AD2238" s="29"/>
    </row>
    <row r="2239" spans="1:30" ht="24.95" customHeight="1" x14ac:dyDescent="0.2">
      <c r="A2239" s="23" t="str">
        <f t="shared" si="129"/>
        <v>||||||</v>
      </c>
      <c r="B2239" s="23" t="str">
        <f t="shared" si="130"/>
        <v>||||</v>
      </c>
      <c r="C2239" s="28" t="str">
        <f t="shared" si="131"/>
        <v>|</v>
      </c>
      <c r="D2239" s="10"/>
      <c r="E2239" s="10"/>
      <c r="F2239" s="36"/>
      <c r="G2239" s="10"/>
      <c r="H2239" s="10"/>
      <c r="I2239" s="36"/>
      <c r="J2239" s="10"/>
      <c r="K2239" s="10"/>
      <c r="L2239" s="10"/>
      <c r="M2239" s="11"/>
      <c r="N2239" s="10"/>
      <c r="O2239" s="11"/>
      <c r="P2239" s="9"/>
      <c r="Q2239" s="10"/>
      <c r="R2239" s="3"/>
      <c r="S2239" s="3"/>
      <c r="T2239" s="3"/>
      <c r="U2239" s="33"/>
      <c r="V2239" s="9"/>
      <c r="W2239" s="13"/>
      <c r="X2239" s="10"/>
      <c r="Y2239" s="4"/>
      <c r="Z2239" s="4"/>
      <c r="AA2239" s="4"/>
      <c r="AB2239" s="4"/>
      <c r="AC2239" s="3"/>
      <c r="AD2239" s="29"/>
    </row>
    <row r="2240" spans="1:30" ht="24.95" customHeight="1" x14ac:dyDescent="0.2">
      <c r="A2240" s="23" t="str">
        <f t="shared" si="129"/>
        <v>||||||</v>
      </c>
      <c r="B2240" s="23" t="str">
        <f t="shared" si="130"/>
        <v>||||</v>
      </c>
      <c r="C2240" s="28" t="str">
        <f t="shared" si="131"/>
        <v>|</v>
      </c>
      <c r="D2240" s="10"/>
      <c r="E2240" s="10"/>
      <c r="F2240" s="36"/>
      <c r="G2240" s="10"/>
      <c r="H2240" s="10"/>
      <c r="I2240" s="36"/>
      <c r="J2240" s="10"/>
      <c r="K2240" s="10"/>
      <c r="L2240" s="10"/>
      <c r="M2240" s="11"/>
      <c r="N2240" s="10"/>
      <c r="O2240" s="11"/>
      <c r="P2240" s="9"/>
      <c r="Q2240" s="10"/>
      <c r="R2240" s="3"/>
      <c r="S2240" s="3"/>
      <c r="T2240" s="3"/>
      <c r="U2240" s="33"/>
      <c r="V2240" s="9"/>
      <c r="W2240" s="13"/>
      <c r="X2240" s="10"/>
      <c r="Y2240" s="4"/>
      <c r="Z2240" s="4"/>
      <c r="AA2240" s="4"/>
      <c r="AB2240" s="4"/>
      <c r="AC2240" s="3"/>
      <c r="AD2240" s="29"/>
    </row>
    <row r="2241" spans="1:30" ht="24.95" customHeight="1" x14ac:dyDescent="0.2">
      <c r="A2241" s="23" t="str">
        <f t="shared" si="129"/>
        <v>||||||</v>
      </c>
      <c r="B2241" s="23" t="str">
        <f t="shared" si="130"/>
        <v>||||</v>
      </c>
      <c r="C2241" s="28" t="str">
        <f t="shared" si="131"/>
        <v>|</v>
      </c>
      <c r="D2241" s="10"/>
      <c r="E2241" s="10"/>
      <c r="F2241" s="36"/>
      <c r="G2241" s="10"/>
      <c r="H2241" s="10"/>
      <c r="I2241" s="36"/>
      <c r="J2241" s="10"/>
      <c r="K2241" s="10"/>
      <c r="L2241" s="10"/>
      <c r="M2241" s="11"/>
      <c r="N2241" s="10"/>
      <c r="O2241" s="11"/>
      <c r="P2241" s="9"/>
      <c r="Q2241" s="10"/>
      <c r="R2241" s="3"/>
      <c r="S2241" s="3"/>
      <c r="T2241" s="3"/>
      <c r="U2241" s="33"/>
      <c r="V2241" s="9"/>
      <c r="W2241" s="13"/>
      <c r="X2241" s="10"/>
      <c r="Y2241" s="4"/>
      <c r="Z2241" s="4"/>
      <c r="AA2241" s="4"/>
      <c r="AB2241" s="4"/>
      <c r="AC2241" s="3"/>
      <c r="AD2241" s="29"/>
    </row>
    <row r="2242" spans="1:30" ht="24.95" customHeight="1" x14ac:dyDescent="0.2">
      <c r="A2242" s="23" t="str">
        <f t="shared" si="129"/>
        <v>||||||</v>
      </c>
      <c r="B2242" s="23" t="str">
        <f t="shared" si="130"/>
        <v>||||</v>
      </c>
      <c r="C2242" s="28" t="str">
        <f t="shared" si="131"/>
        <v>|</v>
      </c>
      <c r="D2242" s="10"/>
      <c r="E2242" s="10"/>
      <c r="F2242" s="36"/>
      <c r="G2242" s="10"/>
      <c r="H2242" s="10"/>
      <c r="I2242" s="36"/>
      <c r="J2242" s="10"/>
      <c r="K2242" s="10"/>
      <c r="L2242" s="10"/>
      <c r="M2242" s="11"/>
      <c r="N2242" s="10"/>
      <c r="O2242" s="11"/>
      <c r="P2242" s="9"/>
      <c r="Q2242" s="10"/>
      <c r="R2242" s="3"/>
      <c r="S2242" s="3"/>
      <c r="T2242" s="3"/>
      <c r="U2242" s="33"/>
      <c r="V2242" s="9"/>
      <c r="W2242" s="13"/>
      <c r="X2242" s="10"/>
      <c r="Y2242" s="4"/>
      <c r="Z2242" s="4"/>
      <c r="AA2242" s="4"/>
      <c r="AB2242" s="4"/>
      <c r="AC2242" s="3"/>
      <c r="AD2242" s="29"/>
    </row>
    <row r="2243" spans="1:30" ht="24.95" customHeight="1" x14ac:dyDescent="0.2">
      <c r="A2243" s="23" t="str">
        <f t="shared" si="129"/>
        <v>||||||</v>
      </c>
      <c r="B2243" s="23" t="str">
        <f t="shared" si="130"/>
        <v>||||</v>
      </c>
      <c r="C2243" s="28" t="str">
        <f t="shared" si="131"/>
        <v>|</v>
      </c>
      <c r="D2243" s="10"/>
      <c r="E2243" s="10"/>
      <c r="F2243" s="36"/>
      <c r="G2243" s="10"/>
      <c r="H2243" s="10"/>
      <c r="I2243" s="36"/>
      <c r="J2243" s="10"/>
      <c r="K2243" s="10"/>
      <c r="L2243" s="10"/>
      <c r="M2243" s="11"/>
      <c r="N2243" s="10"/>
      <c r="O2243" s="11"/>
      <c r="P2243" s="9"/>
      <c r="Q2243" s="10"/>
      <c r="R2243" s="3"/>
      <c r="S2243" s="3"/>
      <c r="T2243" s="3"/>
      <c r="U2243" s="33"/>
      <c r="V2243" s="9"/>
      <c r="W2243" s="13"/>
      <c r="X2243" s="10"/>
      <c r="Y2243" s="4"/>
      <c r="Z2243" s="4"/>
      <c r="AA2243" s="4"/>
      <c r="AB2243" s="4"/>
      <c r="AC2243" s="3"/>
      <c r="AD2243" s="29"/>
    </row>
    <row r="2244" spans="1:30" ht="24.95" customHeight="1" x14ac:dyDescent="0.2">
      <c r="A2244" s="23" t="str">
        <f t="shared" si="129"/>
        <v>||||||</v>
      </c>
      <c r="B2244" s="23" t="str">
        <f t="shared" si="130"/>
        <v>||||</v>
      </c>
      <c r="C2244" s="28" t="str">
        <f t="shared" si="131"/>
        <v>|</v>
      </c>
      <c r="D2244" s="10"/>
      <c r="E2244" s="10"/>
      <c r="F2244" s="36"/>
      <c r="G2244" s="10"/>
      <c r="H2244" s="10"/>
      <c r="I2244" s="36"/>
      <c r="J2244" s="10"/>
      <c r="K2244" s="10"/>
      <c r="L2244" s="10"/>
      <c r="M2244" s="11"/>
      <c r="N2244" s="10"/>
      <c r="O2244" s="11"/>
      <c r="P2244" s="9"/>
      <c r="Q2244" s="10"/>
      <c r="R2244" s="3"/>
      <c r="S2244" s="3"/>
      <c r="T2244" s="3"/>
      <c r="U2244" s="33"/>
      <c r="V2244" s="9"/>
      <c r="W2244" s="13"/>
      <c r="X2244" s="10"/>
      <c r="Y2244" s="4"/>
      <c r="Z2244" s="4"/>
      <c r="AA2244" s="4"/>
      <c r="AB2244" s="4"/>
      <c r="AC2244" s="3"/>
      <c r="AD2244" s="29"/>
    </row>
    <row r="2245" spans="1:30" ht="24.95" customHeight="1" x14ac:dyDescent="0.2">
      <c r="A2245" s="23" t="str">
        <f t="shared" si="129"/>
        <v>||||||</v>
      </c>
      <c r="B2245" s="23" t="str">
        <f t="shared" si="130"/>
        <v>||||</v>
      </c>
      <c r="C2245" s="28" t="str">
        <f t="shared" si="131"/>
        <v>|</v>
      </c>
      <c r="D2245" s="10"/>
      <c r="E2245" s="10"/>
      <c r="F2245" s="36"/>
      <c r="G2245" s="10"/>
      <c r="H2245" s="10"/>
      <c r="I2245" s="36"/>
      <c r="J2245" s="10"/>
      <c r="K2245" s="10"/>
      <c r="L2245" s="10"/>
      <c r="M2245" s="11"/>
      <c r="N2245" s="10"/>
      <c r="O2245" s="11"/>
      <c r="P2245" s="9"/>
      <c r="Q2245" s="10"/>
      <c r="R2245" s="3"/>
      <c r="S2245" s="3"/>
      <c r="T2245" s="3"/>
      <c r="U2245" s="33"/>
      <c r="V2245" s="9"/>
      <c r="W2245" s="13"/>
      <c r="X2245" s="10"/>
      <c r="Y2245" s="4"/>
      <c r="Z2245" s="4"/>
      <c r="AA2245" s="4"/>
      <c r="AB2245" s="4"/>
      <c r="AC2245" s="3"/>
      <c r="AD2245" s="29"/>
    </row>
    <row r="2246" spans="1:30" ht="24.95" customHeight="1" x14ac:dyDescent="0.2">
      <c r="A2246" s="23" t="str">
        <f t="shared" si="129"/>
        <v>||||||</v>
      </c>
      <c r="B2246" s="23" t="str">
        <f t="shared" si="130"/>
        <v>||||</v>
      </c>
      <c r="C2246" s="28" t="str">
        <f t="shared" si="131"/>
        <v>|</v>
      </c>
      <c r="D2246" s="10"/>
      <c r="E2246" s="10"/>
      <c r="F2246" s="36"/>
      <c r="G2246" s="10"/>
      <c r="H2246" s="10"/>
      <c r="I2246" s="36"/>
      <c r="J2246" s="10"/>
      <c r="K2246" s="10"/>
      <c r="L2246" s="10"/>
      <c r="M2246" s="11"/>
      <c r="N2246" s="10"/>
      <c r="O2246" s="11"/>
      <c r="P2246" s="9"/>
      <c r="Q2246" s="10"/>
      <c r="R2246" s="3"/>
      <c r="S2246" s="3"/>
      <c r="T2246" s="3"/>
      <c r="U2246" s="33"/>
      <c r="V2246" s="9"/>
      <c r="W2246" s="13"/>
      <c r="X2246" s="10"/>
      <c r="Y2246" s="4"/>
      <c r="Z2246" s="4"/>
      <c r="AA2246" s="4"/>
      <c r="AB2246" s="4"/>
      <c r="AC2246" s="3"/>
      <c r="AD2246" s="29"/>
    </row>
    <row r="2247" spans="1:30" ht="24.95" customHeight="1" x14ac:dyDescent="0.2">
      <c r="A2247" s="23" t="str">
        <f t="shared" si="129"/>
        <v>||||||</v>
      </c>
      <c r="B2247" s="23" t="str">
        <f t="shared" si="130"/>
        <v>||||</v>
      </c>
      <c r="C2247" s="28" t="str">
        <f t="shared" si="131"/>
        <v>|</v>
      </c>
      <c r="D2247" s="10"/>
      <c r="E2247" s="10"/>
      <c r="F2247" s="36"/>
      <c r="G2247" s="10"/>
      <c r="H2247" s="10"/>
      <c r="I2247" s="36"/>
      <c r="J2247" s="10"/>
      <c r="K2247" s="10"/>
      <c r="L2247" s="10"/>
      <c r="M2247" s="11"/>
      <c r="N2247" s="10"/>
      <c r="O2247" s="11"/>
      <c r="P2247" s="9"/>
      <c r="Q2247" s="10"/>
      <c r="R2247" s="3"/>
      <c r="S2247" s="3"/>
      <c r="T2247" s="3"/>
      <c r="U2247" s="33"/>
      <c r="V2247" s="9"/>
      <c r="W2247" s="13"/>
      <c r="X2247" s="10"/>
      <c r="Y2247" s="4"/>
      <c r="Z2247" s="4"/>
      <c r="AA2247" s="4"/>
      <c r="AB2247" s="4"/>
      <c r="AC2247" s="3"/>
      <c r="AD2247" s="29"/>
    </row>
    <row r="2248" spans="1:30" ht="24.95" customHeight="1" x14ac:dyDescent="0.2">
      <c r="A2248" s="23" t="str">
        <f t="shared" si="129"/>
        <v>||||||</v>
      </c>
      <c r="B2248" s="23" t="str">
        <f t="shared" si="130"/>
        <v>||||</v>
      </c>
      <c r="C2248" s="28" t="str">
        <f t="shared" si="131"/>
        <v>|</v>
      </c>
      <c r="D2248" s="10"/>
      <c r="E2248" s="10"/>
      <c r="F2248" s="36"/>
      <c r="G2248" s="10"/>
      <c r="H2248" s="10"/>
      <c r="I2248" s="36"/>
      <c r="J2248" s="10"/>
      <c r="K2248" s="10"/>
      <c r="L2248" s="10"/>
      <c r="M2248" s="11"/>
      <c r="N2248" s="10"/>
      <c r="O2248" s="11"/>
      <c r="P2248" s="9"/>
      <c r="Q2248" s="10"/>
      <c r="R2248" s="3"/>
      <c r="S2248" s="3"/>
      <c r="T2248" s="3"/>
      <c r="U2248" s="33"/>
      <c r="V2248" s="9"/>
      <c r="W2248" s="13"/>
      <c r="X2248" s="10"/>
      <c r="Y2248" s="4"/>
      <c r="Z2248" s="4"/>
      <c r="AA2248" s="4"/>
      <c r="AB2248" s="4"/>
      <c r="AC2248" s="3"/>
      <c r="AD2248" s="29"/>
    </row>
    <row r="2249" spans="1:30" ht="24.95" customHeight="1" x14ac:dyDescent="0.2">
      <c r="A2249" s="23" t="str">
        <f t="shared" si="129"/>
        <v>||||||</v>
      </c>
      <c r="B2249" s="23" t="str">
        <f t="shared" si="130"/>
        <v>||||</v>
      </c>
      <c r="C2249" s="28" t="str">
        <f t="shared" si="131"/>
        <v>|</v>
      </c>
      <c r="D2249" s="10"/>
      <c r="E2249" s="10"/>
      <c r="F2249" s="36"/>
      <c r="G2249" s="10"/>
      <c r="H2249" s="10"/>
      <c r="I2249" s="36"/>
      <c r="J2249" s="10"/>
      <c r="K2249" s="10"/>
      <c r="L2249" s="10"/>
      <c r="M2249" s="11"/>
      <c r="N2249" s="10"/>
      <c r="O2249" s="11"/>
      <c r="P2249" s="9"/>
      <c r="Q2249" s="10"/>
      <c r="R2249" s="3"/>
      <c r="S2249" s="3"/>
      <c r="T2249" s="3"/>
      <c r="U2249" s="33"/>
      <c r="V2249" s="9"/>
      <c r="W2249" s="13"/>
      <c r="X2249" s="10"/>
      <c r="Y2249" s="4"/>
      <c r="Z2249" s="4"/>
      <c r="AA2249" s="4"/>
      <c r="AB2249" s="4"/>
      <c r="AC2249" s="3"/>
      <c r="AD2249" s="29"/>
    </row>
    <row r="2250" spans="1:30" ht="24.95" customHeight="1" x14ac:dyDescent="0.2">
      <c r="A2250" s="23" t="str">
        <f t="shared" si="129"/>
        <v>||||||</v>
      </c>
      <c r="B2250" s="23" t="str">
        <f t="shared" si="130"/>
        <v>||||</v>
      </c>
      <c r="C2250" s="28" t="str">
        <f t="shared" si="131"/>
        <v>|</v>
      </c>
      <c r="D2250" s="10"/>
      <c r="E2250" s="10"/>
      <c r="F2250" s="36"/>
      <c r="G2250" s="10"/>
      <c r="H2250" s="10"/>
      <c r="I2250" s="36"/>
      <c r="J2250" s="10"/>
      <c r="K2250" s="10"/>
      <c r="L2250" s="10"/>
      <c r="M2250" s="11"/>
      <c r="N2250" s="10"/>
      <c r="O2250" s="11"/>
      <c r="P2250" s="9"/>
      <c r="Q2250" s="10"/>
      <c r="R2250" s="3"/>
      <c r="S2250" s="3"/>
      <c r="T2250" s="3"/>
      <c r="U2250" s="33"/>
      <c r="V2250" s="9"/>
      <c r="W2250" s="13"/>
      <c r="X2250" s="10"/>
      <c r="Y2250" s="4"/>
      <c r="Z2250" s="4"/>
      <c r="AA2250" s="4"/>
      <c r="AB2250" s="4"/>
      <c r="AC2250" s="3"/>
      <c r="AD2250" s="29"/>
    </row>
    <row r="2251" spans="1:30" ht="24.95" customHeight="1" x14ac:dyDescent="0.2">
      <c r="A2251" s="23" t="str">
        <f t="shared" si="129"/>
        <v>||||||</v>
      </c>
      <c r="B2251" s="23" t="str">
        <f t="shared" si="130"/>
        <v>||||</v>
      </c>
      <c r="C2251" s="28" t="str">
        <f t="shared" si="131"/>
        <v>|</v>
      </c>
      <c r="D2251" s="10"/>
      <c r="E2251" s="10"/>
      <c r="F2251" s="36"/>
      <c r="G2251" s="10"/>
      <c r="H2251" s="10"/>
      <c r="I2251" s="36"/>
      <c r="J2251" s="10"/>
      <c r="K2251" s="10"/>
      <c r="L2251" s="10"/>
      <c r="M2251" s="11"/>
      <c r="N2251" s="10"/>
      <c r="O2251" s="11"/>
      <c r="P2251" s="9"/>
      <c r="Q2251" s="10"/>
      <c r="R2251" s="3"/>
      <c r="S2251" s="3"/>
      <c r="T2251" s="3"/>
      <c r="U2251" s="33"/>
      <c r="V2251" s="9"/>
      <c r="W2251" s="13"/>
      <c r="X2251" s="10"/>
      <c r="Y2251" s="4"/>
      <c r="Z2251" s="4"/>
      <c r="AA2251" s="4"/>
      <c r="AB2251" s="4"/>
      <c r="AC2251" s="3"/>
      <c r="AD2251" s="29"/>
    </row>
    <row r="2252" spans="1:30" ht="24.95" customHeight="1" x14ac:dyDescent="0.2">
      <c r="A2252" s="23" t="str">
        <f t="shared" si="129"/>
        <v>||||||</v>
      </c>
      <c r="B2252" s="23" t="str">
        <f t="shared" si="130"/>
        <v>||||</v>
      </c>
      <c r="C2252" s="28" t="str">
        <f t="shared" si="131"/>
        <v>|</v>
      </c>
      <c r="D2252" s="10"/>
      <c r="E2252" s="10"/>
      <c r="F2252" s="36"/>
      <c r="G2252" s="10"/>
      <c r="H2252" s="10"/>
      <c r="I2252" s="36"/>
      <c r="J2252" s="10"/>
      <c r="K2252" s="10"/>
      <c r="L2252" s="10"/>
      <c r="M2252" s="11"/>
      <c r="N2252" s="10"/>
      <c r="O2252" s="11"/>
      <c r="P2252" s="9"/>
      <c r="Q2252" s="10"/>
      <c r="R2252" s="3"/>
      <c r="S2252" s="3"/>
      <c r="T2252" s="3"/>
      <c r="U2252" s="33"/>
      <c r="V2252" s="9"/>
      <c r="W2252" s="13"/>
      <c r="X2252" s="10"/>
      <c r="Y2252" s="4"/>
      <c r="Z2252" s="4"/>
      <c r="AA2252" s="4"/>
      <c r="AB2252" s="4"/>
      <c r="AC2252" s="3"/>
      <c r="AD2252" s="29"/>
    </row>
    <row r="2253" spans="1:30" ht="24.95" customHeight="1" x14ac:dyDescent="0.2">
      <c r="A2253" s="23" t="str">
        <f t="shared" si="129"/>
        <v>||||||</v>
      </c>
      <c r="B2253" s="23" t="str">
        <f t="shared" si="130"/>
        <v>||||</v>
      </c>
      <c r="C2253" s="28" t="str">
        <f t="shared" si="131"/>
        <v>|</v>
      </c>
      <c r="D2253" s="10"/>
      <c r="E2253" s="10"/>
      <c r="F2253" s="36"/>
      <c r="G2253" s="10"/>
      <c r="H2253" s="10"/>
      <c r="I2253" s="36"/>
      <c r="J2253" s="10"/>
      <c r="K2253" s="10"/>
      <c r="L2253" s="10"/>
      <c r="M2253" s="11"/>
      <c r="N2253" s="10"/>
      <c r="O2253" s="11"/>
      <c r="P2253" s="9"/>
      <c r="Q2253" s="10"/>
      <c r="R2253" s="3"/>
      <c r="S2253" s="3"/>
      <c r="T2253" s="3"/>
      <c r="U2253" s="33"/>
      <c r="V2253" s="9"/>
      <c r="W2253" s="13"/>
      <c r="X2253" s="10"/>
      <c r="Y2253" s="4"/>
      <c r="Z2253" s="4"/>
      <c r="AA2253" s="4"/>
      <c r="AB2253" s="4"/>
      <c r="AC2253" s="3"/>
      <c r="AD2253" s="29"/>
    </row>
    <row r="2254" spans="1:30" ht="24.95" customHeight="1" x14ac:dyDescent="0.2">
      <c r="A2254" s="23" t="str">
        <f t="shared" si="129"/>
        <v>||||||</v>
      </c>
      <c r="B2254" s="23" t="str">
        <f t="shared" si="130"/>
        <v>||||</v>
      </c>
      <c r="C2254" s="28" t="str">
        <f t="shared" si="131"/>
        <v>|</v>
      </c>
      <c r="D2254" s="10"/>
      <c r="E2254" s="10"/>
      <c r="F2254" s="36"/>
      <c r="G2254" s="10"/>
      <c r="H2254" s="10"/>
      <c r="I2254" s="36"/>
      <c r="J2254" s="10"/>
      <c r="K2254" s="10"/>
      <c r="L2254" s="10"/>
      <c r="M2254" s="11"/>
      <c r="N2254" s="10"/>
      <c r="O2254" s="11"/>
      <c r="P2254" s="9"/>
      <c r="Q2254" s="10"/>
      <c r="R2254" s="3"/>
      <c r="S2254" s="3"/>
      <c r="T2254" s="3"/>
      <c r="U2254" s="33"/>
      <c r="V2254" s="9"/>
      <c r="W2254" s="13"/>
      <c r="X2254" s="10"/>
      <c r="Y2254" s="4"/>
      <c r="Z2254" s="4"/>
      <c r="AA2254" s="4"/>
      <c r="AB2254" s="4"/>
      <c r="AC2254" s="3"/>
      <c r="AD2254" s="29"/>
    </row>
    <row r="2255" spans="1:30" ht="24.95" customHeight="1" x14ac:dyDescent="0.2">
      <c r="A2255" s="23" t="str">
        <f t="shared" si="129"/>
        <v>||||||</v>
      </c>
      <c r="B2255" s="23" t="str">
        <f t="shared" si="130"/>
        <v>||||</v>
      </c>
      <c r="C2255" s="28" t="str">
        <f t="shared" si="131"/>
        <v>|</v>
      </c>
      <c r="D2255" s="10"/>
      <c r="E2255" s="10"/>
      <c r="F2255" s="36"/>
      <c r="G2255" s="10"/>
      <c r="H2255" s="10"/>
      <c r="I2255" s="36"/>
      <c r="J2255" s="10"/>
      <c r="K2255" s="10"/>
      <c r="L2255" s="10"/>
      <c r="M2255" s="11"/>
      <c r="N2255" s="10"/>
      <c r="O2255" s="11"/>
      <c r="P2255" s="9"/>
      <c r="Q2255" s="10"/>
      <c r="R2255" s="3"/>
      <c r="S2255" s="3"/>
      <c r="T2255" s="3"/>
      <c r="U2255" s="33"/>
      <c r="V2255" s="9"/>
      <c r="W2255" s="13"/>
      <c r="X2255" s="10"/>
      <c r="Y2255" s="4"/>
      <c r="Z2255" s="4"/>
      <c r="AA2255" s="4"/>
      <c r="AB2255" s="4"/>
      <c r="AC2255" s="3"/>
      <c r="AD2255" s="29"/>
    </row>
    <row r="2256" spans="1:30" ht="24.95" customHeight="1" x14ac:dyDescent="0.2">
      <c r="A2256" s="23" t="str">
        <f t="shared" si="129"/>
        <v>||||||</v>
      </c>
      <c r="B2256" s="23" t="str">
        <f t="shared" si="130"/>
        <v>||||</v>
      </c>
      <c r="C2256" s="28" t="str">
        <f t="shared" si="131"/>
        <v>|</v>
      </c>
      <c r="D2256" s="10"/>
      <c r="E2256" s="10"/>
      <c r="F2256" s="36"/>
      <c r="G2256" s="10"/>
      <c r="H2256" s="10"/>
      <c r="I2256" s="36"/>
      <c r="J2256" s="10"/>
      <c r="K2256" s="10"/>
      <c r="L2256" s="10"/>
      <c r="M2256" s="11"/>
      <c r="N2256" s="10"/>
      <c r="O2256" s="11"/>
      <c r="P2256" s="9"/>
      <c r="Q2256" s="10"/>
      <c r="R2256" s="3"/>
      <c r="S2256" s="3"/>
      <c r="T2256" s="3"/>
      <c r="U2256" s="33"/>
      <c r="V2256" s="9"/>
      <c r="W2256" s="13"/>
      <c r="X2256" s="10"/>
      <c r="Y2256" s="4"/>
      <c r="Z2256" s="4"/>
      <c r="AA2256" s="4"/>
      <c r="AB2256" s="4"/>
      <c r="AC2256" s="3"/>
      <c r="AD2256" s="29"/>
    </row>
    <row r="2257" spans="1:30" ht="24.95" customHeight="1" x14ac:dyDescent="0.2">
      <c r="A2257" s="23" t="str">
        <f t="shared" si="129"/>
        <v>||||||</v>
      </c>
      <c r="B2257" s="23" t="str">
        <f t="shared" si="130"/>
        <v>||||</v>
      </c>
      <c r="C2257" s="28" t="str">
        <f t="shared" si="131"/>
        <v>|</v>
      </c>
      <c r="D2257" s="10"/>
      <c r="E2257" s="10"/>
      <c r="F2257" s="36"/>
      <c r="G2257" s="10"/>
      <c r="H2257" s="10"/>
      <c r="I2257" s="36"/>
      <c r="J2257" s="10"/>
      <c r="K2257" s="10"/>
      <c r="L2257" s="10"/>
      <c r="M2257" s="11"/>
      <c r="N2257" s="10"/>
      <c r="O2257" s="11"/>
      <c r="P2257" s="9"/>
      <c r="Q2257" s="10"/>
      <c r="R2257" s="3"/>
      <c r="S2257" s="3"/>
      <c r="T2257" s="3"/>
      <c r="U2257" s="33"/>
      <c r="V2257" s="9"/>
      <c r="W2257" s="13"/>
      <c r="X2257" s="10"/>
      <c r="Y2257" s="4"/>
      <c r="Z2257" s="4"/>
      <c r="AA2257" s="4"/>
      <c r="AB2257" s="4"/>
      <c r="AC2257" s="3"/>
      <c r="AD2257" s="29"/>
    </row>
    <row r="2258" spans="1:30" ht="24.95" customHeight="1" x14ac:dyDescent="0.2">
      <c r="A2258" s="23" t="str">
        <f t="shared" si="129"/>
        <v>||||||</v>
      </c>
      <c r="B2258" s="23" t="str">
        <f t="shared" si="130"/>
        <v>||||</v>
      </c>
      <c r="C2258" s="28" t="str">
        <f t="shared" si="131"/>
        <v>|</v>
      </c>
      <c r="D2258" s="10"/>
      <c r="E2258" s="10"/>
      <c r="F2258" s="36"/>
      <c r="G2258" s="10"/>
      <c r="H2258" s="10"/>
      <c r="I2258" s="36"/>
      <c r="J2258" s="10"/>
      <c r="K2258" s="10"/>
      <c r="L2258" s="10"/>
      <c r="M2258" s="11"/>
      <c r="N2258" s="10"/>
      <c r="O2258" s="11"/>
      <c r="P2258" s="9"/>
      <c r="Q2258" s="10"/>
      <c r="R2258" s="3"/>
      <c r="S2258" s="3"/>
      <c r="T2258" s="3"/>
      <c r="U2258" s="33"/>
      <c r="V2258" s="9"/>
      <c r="W2258" s="13"/>
      <c r="X2258" s="10"/>
      <c r="Y2258" s="4"/>
      <c r="Z2258" s="4"/>
      <c r="AA2258" s="4"/>
      <c r="AB2258" s="4"/>
      <c r="AC2258" s="3"/>
      <c r="AD2258" s="29"/>
    </row>
    <row r="2259" spans="1:30" ht="24.95" customHeight="1" x14ac:dyDescent="0.2">
      <c r="A2259" s="23" t="str">
        <f t="shared" si="129"/>
        <v>||||||</v>
      </c>
      <c r="B2259" s="23" t="str">
        <f t="shared" si="130"/>
        <v>||||</v>
      </c>
      <c r="C2259" s="28" t="str">
        <f t="shared" si="131"/>
        <v>|</v>
      </c>
      <c r="D2259" s="10"/>
      <c r="E2259" s="10"/>
      <c r="F2259" s="36"/>
      <c r="G2259" s="10"/>
      <c r="H2259" s="10"/>
      <c r="I2259" s="36"/>
      <c r="J2259" s="10"/>
      <c r="K2259" s="10"/>
      <c r="L2259" s="10"/>
      <c r="M2259" s="11"/>
      <c r="N2259" s="10"/>
      <c r="O2259" s="11"/>
      <c r="P2259" s="9"/>
      <c r="Q2259" s="10"/>
      <c r="R2259" s="3"/>
      <c r="S2259" s="3"/>
      <c r="T2259" s="3"/>
      <c r="U2259" s="33"/>
      <c r="V2259" s="9"/>
      <c r="W2259" s="13"/>
      <c r="X2259" s="10"/>
      <c r="Y2259" s="4"/>
      <c r="Z2259" s="4"/>
      <c r="AA2259" s="4"/>
      <c r="AB2259" s="4"/>
      <c r="AC2259" s="3"/>
      <c r="AD2259" s="29"/>
    </row>
    <row r="2260" spans="1:30" ht="24.95" customHeight="1" x14ac:dyDescent="0.2">
      <c r="A2260" s="23" t="str">
        <f t="shared" si="129"/>
        <v>||||||</v>
      </c>
      <c r="B2260" s="23" t="str">
        <f t="shared" si="130"/>
        <v>||||</v>
      </c>
      <c r="C2260" s="28" t="str">
        <f t="shared" si="131"/>
        <v>|</v>
      </c>
      <c r="D2260" s="10"/>
      <c r="E2260" s="10"/>
      <c r="F2260" s="36"/>
      <c r="G2260" s="10"/>
      <c r="H2260" s="10"/>
      <c r="I2260" s="36"/>
      <c r="J2260" s="10"/>
      <c r="K2260" s="10"/>
      <c r="L2260" s="10"/>
      <c r="M2260" s="11"/>
      <c r="N2260" s="10"/>
      <c r="O2260" s="11"/>
      <c r="P2260" s="9"/>
      <c r="Q2260" s="10"/>
      <c r="R2260" s="3"/>
      <c r="S2260" s="3"/>
      <c r="T2260" s="3"/>
      <c r="U2260" s="33"/>
      <c r="V2260" s="9"/>
      <c r="W2260" s="13"/>
      <c r="X2260" s="10"/>
      <c r="Y2260" s="4"/>
      <c r="Z2260" s="4"/>
      <c r="AA2260" s="4"/>
      <c r="AB2260" s="4"/>
      <c r="AC2260" s="3"/>
      <c r="AD2260" s="29"/>
    </row>
    <row r="2261" spans="1:30" ht="24.95" customHeight="1" x14ac:dyDescent="0.2">
      <c r="A2261" s="23" t="str">
        <f t="shared" si="129"/>
        <v>||||||</v>
      </c>
      <c r="B2261" s="23" t="str">
        <f t="shared" si="130"/>
        <v>||||</v>
      </c>
      <c r="C2261" s="28" t="str">
        <f t="shared" si="131"/>
        <v>|</v>
      </c>
      <c r="D2261" s="10"/>
      <c r="E2261" s="10"/>
      <c r="F2261" s="36"/>
      <c r="G2261" s="10"/>
      <c r="H2261" s="10"/>
      <c r="I2261" s="36"/>
      <c r="J2261" s="10"/>
      <c r="K2261" s="10"/>
      <c r="L2261" s="10"/>
      <c r="M2261" s="11"/>
      <c r="N2261" s="10"/>
      <c r="O2261" s="11"/>
      <c r="P2261" s="9"/>
      <c r="Q2261" s="10"/>
      <c r="R2261" s="3"/>
      <c r="S2261" s="3"/>
      <c r="T2261" s="3"/>
      <c r="U2261" s="33"/>
      <c r="V2261" s="9"/>
      <c r="W2261" s="13"/>
      <c r="X2261" s="10"/>
      <c r="Y2261" s="4"/>
      <c r="Z2261" s="4"/>
      <c r="AA2261" s="4"/>
      <c r="AB2261" s="4"/>
      <c r="AC2261" s="3"/>
      <c r="AD2261" s="29"/>
    </row>
    <row r="2262" spans="1:30" ht="24.95" customHeight="1" x14ac:dyDescent="0.2">
      <c r="A2262" s="23" t="str">
        <f t="shared" si="129"/>
        <v>||||||</v>
      </c>
      <c r="B2262" s="23" t="str">
        <f t="shared" si="130"/>
        <v>||||</v>
      </c>
      <c r="C2262" s="28" t="str">
        <f t="shared" si="131"/>
        <v>|</v>
      </c>
      <c r="D2262" s="10"/>
      <c r="E2262" s="10"/>
      <c r="F2262" s="36"/>
      <c r="G2262" s="10"/>
      <c r="H2262" s="10"/>
      <c r="I2262" s="36"/>
      <c r="J2262" s="10"/>
      <c r="K2262" s="10"/>
      <c r="L2262" s="10"/>
      <c r="M2262" s="11"/>
      <c r="N2262" s="10"/>
      <c r="O2262" s="11"/>
      <c r="P2262" s="9"/>
      <c r="Q2262" s="10"/>
      <c r="R2262" s="3"/>
      <c r="S2262" s="3"/>
      <c r="T2262" s="3"/>
      <c r="U2262" s="33"/>
      <c r="V2262" s="9"/>
      <c r="W2262" s="13"/>
      <c r="X2262" s="10"/>
      <c r="Y2262" s="4"/>
      <c r="Z2262" s="4"/>
      <c r="AA2262" s="4"/>
      <c r="AB2262" s="4"/>
      <c r="AC2262" s="3"/>
      <c r="AD2262" s="29"/>
    </row>
    <row r="2263" spans="1:30" ht="24.95" customHeight="1" x14ac:dyDescent="0.2">
      <c r="A2263" s="23" t="str">
        <f t="shared" si="129"/>
        <v>||||||</v>
      </c>
      <c r="B2263" s="23" t="str">
        <f t="shared" si="130"/>
        <v>||||</v>
      </c>
      <c r="C2263" s="28" t="str">
        <f t="shared" si="131"/>
        <v>|</v>
      </c>
      <c r="D2263" s="10"/>
      <c r="E2263" s="10"/>
      <c r="F2263" s="36"/>
      <c r="G2263" s="10"/>
      <c r="H2263" s="10"/>
      <c r="I2263" s="36"/>
      <c r="J2263" s="10"/>
      <c r="K2263" s="10"/>
      <c r="L2263" s="10"/>
      <c r="M2263" s="11"/>
      <c r="N2263" s="10"/>
      <c r="O2263" s="11"/>
      <c r="P2263" s="9"/>
      <c r="Q2263" s="10"/>
      <c r="R2263" s="3"/>
      <c r="S2263" s="3"/>
      <c r="T2263" s="3"/>
      <c r="U2263" s="33"/>
      <c r="V2263" s="9"/>
      <c r="W2263" s="13"/>
      <c r="X2263" s="10"/>
      <c r="Y2263" s="4"/>
      <c r="Z2263" s="4"/>
      <c r="AA2263" s="4"/>
      <c r="AB2263" s="4"/>
      <c r="AC2263" s="3"/>
      <c r="AD2263" s="29"/>
    </row>
    <row r="2264" spans="1:30" ht="24.95" customHeight="1" x14ac:dyDescent="0.2">
      <c r="A2264" s="23" t="str">
        <f t="shared" si="129"/>
        <v>||||||</v>
      </c>
      <c r="B2264" s="23" t="str">
        <f t="shared" si="130"/>
        <v>||||</v>
      </c>
      <c r="C2264" s="28" t="str">
        <f t="shared" si="131"/>
        <v>|</v>
      </c>
      <c r="D2264" s="10"/>
      <c r="E2264" s="10"/>
      <c r="F2264" s="36"/>
      <c r="G2264" s="10"/>
      <c r="H2264" s="10"/>
      <c r="I2264" s="36"/>
      <c r="J2264" s="10"/>
      <c r="K2264" s="10"/>
      <c r="L2264" s="10"/>
      <c r="M2264" s="11"/>
      <c r="N2264" s="10"/>
      <c r="O2264" s="11"/>
      <c r="P2264" s="9"/>
      <c r="Q2264" s="10"/>
      <c r="R2264" s="3"/>
      <c r="S2264" s="3"/>
      <c r="T2264" s="3"/>
      <c r="U2264" s="33"/>
      <c r="V2264" s="9"/>
      <c r="W2264" s="13"/>
      <c r="X2264" s="10"/>
      <c r="Y2264" s="4"/>
      <c r="Z2264" s="4"/>
      <c r="AA2264" s="4"/>
      <c r="AB2264" s="4"/>
      <c r="AC2264" s="3"/>
      <c r="AD2264" s="29"/>
    </row>
    <row r="2265" spans="1:30" ht="24.95" customHeight="1" x14ac:dyDescent="0.2">
      <c r="A2265" s="23" t="str">
        <f t="shared" si="129"/>
        <v>||||||</v>
      </c>
      <c r="B2265" s="23" t="str">
        <f t="shared" si="130"/>
        <v>||||</v>
      </c>
      <c r="C2265" s="28" t="str">
        <f t="shared" si="131"/>
        <v>|</v>
      </c>
      <c r="D2265" s="10"/>
      <c r="E2265" s="10"/>
      <c r="F2265" s="36"/>
      <c r="G2265" s="10"/>
      <c r="H2265" s="10"/>
      <c r="I2265" s="36"/>
      <c r="J2265" s="10"/>
      <c r="K2265" s="10"/>
      <c r="L2265" s="10"/>
      <c r="M2265" s="11"/>
      <c r="N2265" s="10"/>
      <c r="O2265" s="11"/>
      <c r="P2265" s="9"/>
      <c r="Q2265" s="10"/>
      <c r="R2265" s="3"/>
      <c r="S2265" s="3"/>
      <c r="T2265" s="3"/>
      <c r="U2265" s="33"/>
      <c r="V2265" s="9"/>
      <c r="W2265" s="13"/>
      <c r="X2265" s="10"/>
      <c r="Y2265" s="4"/>
      <c r="Z2265" s="4"/>
      <c r="AA2265" s="4"/>
      <c r="AB2265" s="4"/>
      <c r="AC2265" s="3"/>
      <c r="AD2265" s="29"/>
    </row>
    <row r="2266" spans="1:30" ht="24.95" customHeight="1" x14ac:dyDescent="0.2">
      <c r="A2266" s="23" t="str">
        <f t="shared" si="129"/>
        <v>||||||</v>
      </c>
      <c r="B2266" s="23" t="str">
        <f t="shared" si="130"/>
        <v>||||</v>
      </c>
      <c r="C2266" s="28" t="str">
        <f t="shared" si="131"/>
        <v>|</v>
      </c>
      <c r="D2266" s="10"/>
      <c r="E2266" s="10"/>
      <c r="F2266" s="36"/>
      <c r="G2266" s="10"/>
      <c r="H2266" s="10"/>
      <c r="I2266" s="36"/>
      <c r="J2266" s="10"/>
      <c r="K2266" s="10"/>
      <c r="L2266" s="10"/>
      <c r="M2266" s="11"/>
      <c r="N2266" s="10"/>
      <c r="O2266" s="11"/>
      <c r="P2266" s="9"/>
      <c r="Q2266" s="10"/>
      <c r="R2266" s="3"/>
      <c r="S2266" s="3"/>
      <c r="T2266" s="3"/>
      <c r="U2266" s="33"/>
      <c r="V2266" s="9"/>
      <c r="W2266" s="13"/>
      <c r="X2266" s="10"/>
      <c r="Y2266" s="4"/>
      <c r="Z2266" s="4"/>
      <c r="AA2266" s="4"/>
      <c r="AB2266" s="4"/>
      <c r="AC2266" s="3"/>
      <c r="AD2266" s="29"/>
    </row>
    <row r="2267" spans="1:30" ht="24.95" customHeight="1" x14ac:dyDescent="0.2">
      <c r="A2267" s="23" t="str">
        <f t="shared" si="129"/>
        <v>||||||</v>
      </c>
      <c r="B2267" s="23" t="str">
        <f t="shared" si="130"/>
        <v>||||</v>
      </c>
      <c r="C2267" s="28" t="str">
        <f t="shared" si="131"/>
        <v>|</v>
      </c>
      <c r="D2267" s="10"/>
      <c r="E2267" s="10"/>
      <c r="F2267" s="36"/>
      <c r="G2267" s="10"/>
      <c r="H2267" s="10"/>
      <c r="I2267" s="36"/>
      <c r="J2267" s="10"/>
      <c r="K2267" s="10"/>
      <c r="L2267" s="10"/>
      <c r="M2267" s="11"/>
      <c r="N2267" s="10"/>
      <c r="O2267" s="11"/>
      <c r="P2267" s="9"/>
      <c r="Q2267" s="10"/>
      <c r="R2267" s="3"/>
      <c r="S2267" s="3"/>
      <c r="T2267" s="3"/>
      <c r="U2267" s="33"/>
      <c r="V2267" s="9"/>
      <c r="W2267" s="13"/>
      <c r="X2267" s="10"/>
      <c r="Y2267" s="4"/>
      <c r="Z2267" s="4"/>
      <c r="AA2267" s="4"/>
      <c r="AB2267" s="4"/>
      <c r="AC2267" s="3"/>
      <c r="AD2267" s="29"/>
    </row>
    <row r="2268" spans="1:30" ht="24.95" customHeight="1" x14ac:dyDescent="0.2">
      <c r="A2268" s="23" t="str">
        <f t="shared" si="129"/>
        <v>||||||</v>
      </c>
      <c r="B2268" s="23" t="str">
        <f t="shared" si="130"/>
        <v>||||</v>
      </c>
      <c r="C2268" s="28" t="str">
        <f t="shared" si="131"/>
        <v>|</v>
      </c>
      <c r="D2268" s="10"/>
      <c r="E2268" s="10"/>
      <c r="F2268" s="36"/>
      <c r="G2268" s="10"/>
      <c r="H2268" s="10"/>
      <c r="I2268" s="36"/>
      <c r="J2268" s="10"/>
      <c r="K2268" s="10"/>
      <c r="L2268" s="10"/>
      <c r="M2268" s="11"/>
      <c r="N2268" s="10"/>
      <c r="O2268" s="11"/>
      <c r="P2268" s="9"/>
      <c r="Q2268" s="10"/>
      <c r="R2268" s="3"/>
      <c r="S2268" s="3"/>
      <c r="T2268" s="3"/>
      <c r="U2268" s="33"/>
      <c r="V2268" s="9"/>
      <c r="W2268" s="13"/>
      <c r="X2268" s="10"/>
      <c r="Y2268" s="4"/>
      <c r="Z2268" s="4"/>
      <c r="AA2268" s="4"/>
      <c r="AB2268" s="4"/>
      <c r="AC2268" s="3"/>
      <c r="AD2268" s="29"/>
    </row>
    <row r="2269" spans="1:30" ht="24.95" customHeight="1" x14ac:dyDescent="0.2">
      <c r="A2269" s="23" t="str">
        <f t="shared" si="129"/>
        <v>||||||</v>
      </c>
      <c r="B2269" s="23" t="str">
        <f t="shared" si="130"/>
        <v>||||</v>
      </c>
      <c r="C2269" s="28" t="str">
        <f t="shared" si="131"/>
        <v>|</v>
      </c>
      <c r="D2269" s="10"/>
      <c r="E2269" s="10"/>
      <c r="F2269" s="36"/>
      <c r="G2269" s="10"/>
      <c r="H2269" s="10"/>
      <c r="I2269" s="36"/>
      <c r="J2269" s="10"/>
      <c r="K2269" s="10"/>
      <c r="L2269" s="10"/>
      <c r="M2269" s="11"/>
      <c r="N2269" s="10"/>
      <c r="O2269" s="11"/>
      <c r="P2269" s="9"/>
      <c r="Q2269" s="10"/>
      <c r="R2269" s="3"/>
      <c r="S2269" s="3"/>
      <c r="T2269" s="3"/>
      <c r="U2269" s="33"/>
      <c r="V2269" s="9"/>
      <c r="W2269" s="13"/>
      <c r="X2269" s="10"/>
      <c r="Y2269" s="4"/>
      <c r="Z2269" s="4"/>
      <c r="AA2269" s="4"/>
      <c r="AB2269" s="4"/>
      <c r="AC2269" s="3"/>
      <c r="AD2269" s="29"/>
    </row>
    <row r="2270" spans="1:30" ht="24.95" customHeight="1" x14ac:dyDescent="0.2">
      <c r="A2270" s="23" t="str">
        <f t="shared" si="129"/>
        <v>||||||</v>
      </c>
      <c r="B2270" s="23" t="str">
        <f t="shared" si="130"/>
        <v>||||</v>
      </c>
      <c r="C2270" s="28" t="str">
        <f t="shared" si="131"/>
        <v>|</v>
      </c>
      <c r="D2270" s="10"/>
      <c r="E2270" s="10"/>
      <c r="F2270" s="36"/>
      <c r="G2270" s="10"/>
      <c r="H2270" s="10"/>
      <c r="I2270" s="36"/>
      <c r="J2270" s="10"/>
      <c r="K2270" s="10"/>
      <c r="L2270" s="10"/>
      <c r="M2270" s="11"/>
      <c r="N2270" s="10"/>
      <c r="O2270" s="11"/>
      <c r="P2270" s="9"/>
      <c r="Q2270" s="10"/>
      <c r="R2270" s="3"/>
      <c r="S2270" s="3"/>
      <c r="T2270" s="3"/>
      <c r="U2270" s="33"/>
      <c r="V2270" s="9"/>
      <c r="W2270" s="13"/>
      <c r="X2270" s="10"/>
      <c r="Y2270" s="4"/>
      <c r="Z2270" s="4"/>
      <c r="AA2270" s="4"/>
      <c r="AB2270" s="4"/>
      <c r="AC2270" s="3"/>
      <c r="AD2270" s="29"/>
    </row>
    <row r="2271" spans="1:30" ht="24.95" customHeight="1" x14ac:dyDescent="0.2">
      <c r="A2271" s="23" t="str">
        <f t="shared" si="129"/>
        <v>||||||</v>
      </c>
      <c r="B2271" s="23" t="str">
        <f t="shared" si="130"/>
        <v>||||</v>
      </c>
      <c r="C2271" s="28" t="str">
        <f t="shared" si="131"/>
        <v>|</v>
      </c>
      <c r="D2271" s="10"/>
      <c r="E2271" s="10"/>
      <c r="F2271" s="36"/>
      <c r="G2271" s="10"/>
      <c r="H2271" s="10"/>
      <c r="I2271" s="36"/>
      <c r="J2271" s="10"/>
      <c r="K2271" s="10"/>
      <c r="L2271" s="10"/>
      <c r="M2271" s="11"/>
      <c r="N2271" s="10"/>
      <c r="O2271" s="11"/>
      <c r="P2271" s="9"/>
      <c r="Q2271" s="10"/>
      <c r="R2271" s="3"/>
      <c r="S2271" s="3"/>
      <c r="T2271" s="3"/>
      <c r="U2271" s="33"/>
      <c r="V2271" s="9"/>
      <c r="W2271" s="13"/>
      <c r="X2271" s="10"/>
      <c r="Y2271" s="4"/>
      <c r="Z2271" s="4"/>
      <c r="AA2271" s="4"/>
      <c r="AB2271" s="4"/>
      <c r="AC2271" s="3"/>
      <c r="AD2271" s="29"/>
    </row>
    <row r="2272" spans="1:30" ht="24.95" customHeight="1" x14ac:dyDescent="0.2">
      <c r="A2272" s="23" t="str">
        <f t="shared" si="129"/>
        <v>||||||</v>
      </c>
      <c r="B2272" s="23" t="str">
        <f t="shared" si="130"/>
        <v>||||</v>
      </c>
      <c r="C2272" s="28" t="str">
        <f t="shared" si="131"/>
        <v>|</v>
      </c>
      <c r="D2272" s="10"/>
      <c r="E2272" s="10"/>
      <c r="F2272" s="36"/>
      <c r="G2272" s="10"/>
      <c r="H2272" s="10"/>
      <c r="I2272" s="36"/>
      <c r="J2272" s="10"/>
      <c r="K2272" s="10"/>
      <c r="L2272" s="10"/>
      <c r="M2272" s="11"/>
      <c r="N2272" s="10"/>
      <c r="O2272" s="11"/>
      <c r="P2272" s="9"/>
      <c r="Q2272" s="10"/>
      <c r="R2272" s="3"/>
      <c r="S2272" s="3"/>
      <c r="T2272" s="3"/>
      <c r="U2272" s="33"/>
      <c r="V2272" s="9"/>
      <c r="W2272" s="13"/>
      <c r="X2272" s="10"/>
      <c r="Y2272" s="4"/>
      <c r="Z2272" s="4"/>
      <c r="AA2272" s="4"/>
      <c r="AB2272" s="4"/>
      <c r="AC2272" s="3"/>
      <c r="AD2272" s="29"/>
    </row>
    <row r="2273" spans="1:30" ht="24.95" customHeight="1" x14ac:dyDescent="0.2">
      <c r="A2273" s="23" t="str">
        <f t="shared" si="129"/>
        <v>||||||</v>
      </c>
      <c r="B2273" s="23" t="str">
        <f t="shared" si="130"/>
        <v>||||</v>
      </c>
      <c r="C2273" s="28" t="str">
        <f t="shared" si="131"/>
        <v>|</v>
      </c>
      <c r="D2273" s="10"/>
      <c r="E2273" s="10"/>
      <c r="F2273" s="36"/>
      <c r="G2273" s="10"/>
      <c r="H2273" s="10"/>
      <c r="I2273" s="36"/>
      <c r="J2273" s="10"/>
      <c r="K2273" s="10"/>
      <c r="L2273" s="10"/>
      <c r="M2273" s="11"/>
      <c r="N2273" s="10"/>
      <c r="O2273" s="11"/>
      <c r="P2273" s="9"/>
      <c r="Q2273" s="10"/>
      <c r="R2273" s="3"/>
      <c r="S2273" s="3"/>
      <c r="T2273" s="3"/>
      <c r="U2273" s="33"/>
      <c r="V2273" s="9"/>
      <c r="W2273" s="13"/>
      <c r="X2273" s="10"/>
      <c r="Y2273" s="4"/>
      <c r="Z2273" s="4"/>
      <c r="AA2273" s="4"/>
      <c r="AB2273" s="4"/>
      <c r="AC2273" s="3"/>
      <c r="AD2273" s="29"/>
    </row>
    <row r="2274" spans="1:30" ht="24.95" customHeight="1" x14ac:dyDescent="0.2">
      <c r="A2274" s="23" t="str">
        <f t="shared" si="129"/>
        <v>||||||</v>
      </c>
      <c r="B2274" s="23" t="str">
        <f t="shared" si="130"/>
        <v>||||</v>
      </c>
      <c r="C2274" s="28" t="str">
        <f t="shared" si="131"/>
        <v>|</v>
      </c>
      <c r="D2274" s="10"/>
      <c r="E2274" s="10"/>
      <c r="F2274" s="36"/>
      <c r="G2274" s="10"/>
      <c r="H2274" s="10"/>
      <c r="I2274" s="36"/>
      <c r="J2274" s="10"/>
      <c r="K2274" s="10"/>
      <c r="L2274" s="10"/>
      <c r="M2274" s="11"/>
      <c r="N2274" s="10"/>
      <c r="O2274" s="11"/>
      <c r="P2274" s="9"/>
      <c r="Q2274" s="10"/>
      <c r="R2274" s="3"/>
      <c r="S2274" s="3"/>
      <c r="T2274" s="3"/>
      <c r="U2274" s="33"/>
      <c r="V2274" s="9"/>
      <c r="W2274" s="13"/>
      <c r="X2274" s="10"/>
      <c r="Y2274" s="4"/>
      <c r="Z2274" s="4"/>
      <c r="AA2274" s="4"/>
      <c r="AB2274" s="4"/>
      <c r="AC2274" s="3"/>
      <c r="AD2274" s="29"/>
    </row>
    <row r="2275" spans="1:30" ht="24.95" customHeight="1" x14ac:dyDescent="0.2">
      <c r="A2275" s="23" t="str">
        <f t="shared" si="129"/>
        <v>||||||</v>
      </c>
      <c r="B2275" s="23" t="str">
        <f t="shared" si="130"/>
        <v>||||</v>
      </c>
      <c r="C2275" s="28" t="str">
        <f t="shared" si="131"/>
        <v>|</v>
      </c>
      <c r="D2275" s="10"/>
      <c r="E2275" s="10"/>
      <c r="F2275" s="36"/>
      <c r="G2275" s="10"/>
      <c r="H2275" s="10"/>
      <c r="I2275" s="36"/>
      <c r="J2275" s="10"/>
      <c r="K2275" s="10"/>
      <c r="L2275" s="10"/>
      <c r="M2275" s="11"/>
      <c r="N2275" s="10"/>
      <c r="O2275" s="11"/>
      <c r="P2275" s="9"/>
      <c r="Q2275" s="10"/>
      <c r="R2275" s="3"/>
      <c r="S2275" s="3"/>
      <c r="T2275" s="3"/>
      <c r="U2275" s="33"/>
      <c r="V2275" s="9"/>
      <c r="W2275" s="13"/>
      <c r="X2275" s="10"/>
      <c r="Y2275" s="4"/>
      <c r="Z2275" s="4"/>
      <c r="AA2275" s="4"/>
      <c r="AB2275" s="4"/>
      <c r="AC2275" s="3"/>
      <c r="AD2275" s="29"/>
    </row>
    <row r="2276" spans="1:30" ht="24.95" customHeight="1" x14ac:dyDescent="0.2">
      <c r="A2276" s="23" t="str">
        <f t="shared" si="129"/>
        <v>||||||</v>
      </c>
      <c r="B2276" s="23" t="str">
        <f t="shared" si="130"/>
        <v>||||</v>
      </c>
      <c r="C2276" s="28" t="str">
        <f t="shared" si="131"/>
        <v>|</v>
      </c>
      <c r="D2276" s="10"/>
      <c r="E2276" s="10"/>
      <c r="F2276" s="36"/>
      <c r="G2276" s="10"/>
      <c r="H2276" s="10"/>
      <c r="I2276" s="36"/>
      <c r="J2276" s="10"/>
      <c r="K2276" s="10"/>
      <c r="L2276" s="10"/>
      <c r="M2276" s="11"/>
      <c r="N2276" s="10"/>
      <c r="O2276" s="11"/>
      <c r="P2276" s="9"/>
      <c r="Q2276" s="10"/>
      <c r="R2276" s="3"/>
      <c r="S2276" s="3"/>
      <c r="T2276" s="3"/>
      <c r="U2276" s="33"/>
      <c r="V2276" s="9"/>
      <c r="W2276" s="13"/>
      <c r="X2276" s="10"/>
      <c r="Y2276" s="4"/>
      <c r="Z2276" s="4"/>
      <c r="AA2276" s="4"/>
      <c r="AB2276" s="4"/>
      <c r="AC2276" s="3"/>
      <c r="AD2276" s="29"/>
    </row>
    <row r="2277" spans="1:30" ht="24.95" customHeight="1" x14ac:dyDescent="0.2">
      <c r="A2277" s="23" t="str">
        <f t="shared" si="129"/>
        <v>||||||</v>
      </c>
      <c r="B2277" s="23" t="str">
        <f t="shared" si="130"/>
        <v>||||</v>
      </c>
      <c r="C2277" s="28" t="str">
        <f t="shared" si="131"/>
        <v>|</v>
      </c>
      <c r="D2277" s="10"/>
      <c r="E2277" s="10"/>
      <c r="F2277" s="36"/>
      <c r="G2277" s="10"/>
      <c r="H2277" s="10"/>
      <c r="I2277" s="36"/>
      <c r="J2277" s="10"/>
      <c r="K2277" s="10"/>
      <c r="L2277" s="10"/>
      <c r="M2277" s="11"/>
      <c r="N2277" s="10"/>
      <c r="O2277" s="11"/>
      <c r="P2277" s="9"/>
      <c r="Q2277" s="10"/>
      <c r="R2277" s="3"/>
      <c r="S2277" s="3"/>
      <c r="T2277" s="3"/>
      <c r="U2277" s="33"/>
      <c r="V2277" s="9"/>
      <c r="W2277" s="13"/>
      <c r="X2277" s="10"/>
      <c r="Y2277" s="4"/>
      <c r="Z2277" s="4"/>
      <c r="AA2277" s="4"/>
      <c r="AB2277" s="4"/>
      <c r="AC2277" s="3"/>
      <c r="AD2277" s="29"/>
    </row>
    <row r="2278" spans="1:30" ht="24.95" customHeight="1" x14ac:dyDescent="0.2">
      <c r="A2278" s="23" t="str">
        <f t="shared" si="129"/>
        <v>||||||</v>
      </c>
      <c r="B2278" s="23" t="str">
        <f t="shared" si="130"/>
        <v>||||</v>
      </c>
      <c r="C2278" s="28" t="str">
        <f t="shared" si="131"/>
        <v>|</v>
      </c>
      <c r="D2278" s="10"/>
      <c r="E2278" s="10"/>
      <c r="F2278" s="36"/>
      <c r="G2278" s="10"/>
      <c r="H2278" s="10"/>
      <c r="I2278" s="36"/>
      <c r="J2278" s="10"/>
      <c r="K2278" s="10"/>
      <c r="L2278" s="10"/>
      <c r="M2278" s="11"/>
      <c r="N2278" s="10"/>
      <c r="O2278" s="11"/>
      <c r="P2278" s="9"/>
      <c r="Q2278" s="10"/>
      <c r="R2278" s="3"/>
      <c r="S2278" s="3"/>
      <c r="T2278" s="3"/>
      <c r="U2278" s="33"/>
      <c r="V2278" s="9"/>
      <c r="W2278" s="13"/>
      <c r="X2278" s="10"/>
      <c r="Y2278" s="4"/>
      <c r="Z2278" s="4"/>
      <c r="AA2278" s="4"/>
      <c r="AB2278" s="4"/>
      <c r="AC2278" s="3"/>
      <c r="AD2278" s="29"/>
    </row>
    <row r="2279" spans="1:30" ht="24.95" customHeight="1" x14ac:dyDescent="0.2">
      <c r="A2279" s="23" t="str">
        <f t="shared" si="129"/>
        <v>||||||</v>
      </c>
      <c r="B2279" s="23" t="str">
        <f t="shared" si="130"/>
        <v>||||</v>
      </c>
      <c r="C2279" s="28" t="str">
        <f t="shared" si="131"/>
        <v>|</v>
      </c>
      <c r="D2279" s="10"/>
      <c r="E2279" s="10"/>
      <c r="F2279" s="36"/>
      <c r="G2279" s="10"/>
      <c r="H2279" s="10"/>
      <c r="I2279" s="36"/>
      <c r="J2279" s="10"/>
      <c r="K2279" s="10"/>
      <c r="L2279" s="10"/>
      <c r="M2279" s="11"/>
      <c r="N2279" s="10"/>
      <c r="O2279" s="11"/>
      <c r="P2279" s="9"/>
      <c r="Q2279" s="10"/>
      <c r="R2279" s="3"/>
      <c r="S2279" s="3"/>
      <c r="T2279" s="3"/>
      <c r="U2279" s="33"/>
      <c r="V2279" s="9"/>
      <c r="W2279" s="13"/>
      <c r="X2279" s="10"/>
      <c r="Y2279" s="4"/>
      <c r="Z2279" s="4"/>
      <c r="AA2279" s="4"/>
      <c r="AB2279" s="4"/>
      <c r="AC2279" s="3"/>
      <c r="AD2279" s="29"/>
    </row>
    <row r="2280" spans="1:30" ht="24.95" customHeight="1" x14ac:dyDescent="0.2">
      <c r="A2280" s="23" t="str">
        <f t="shared" si="129"/>
        <v>||||||</v>
      </c>
      <c r="B2280" s="23" t="str">
        <f t="shared" si="130"/>
        <v>||||</v>
      </c>
      <c r="C2280" s="28" t="str">
        <f t="shared" si="131"/>
        <v>|</v>
      </c>
      <c r="D2280" s="10"/>
      <c r="E2280" s="10"/>
      <c r="F2280" s="36"/>
      <c r="G2280" s="10"/>
      <c r="H2280" s="10"/>
      <c r="I2280" s="36"/>
      <c r="J2280" s="10"/>
      <c r="K2280" s="10"/>
      <c r="L2280" s="10"/>
      <c r="M2280" s="11"/>
      <c r="N2280" s="10"/>
      <c r="O2280" s="11"/>
      <c r="P2280" s="9"/>
      <c r="Q2280" s="10"/>
      <c r="R2280" s="3"/>
      <c r="S2280" s="3"/>
      <c r="T2280" s="3"/>
      <c r="U2280" s="33"/>
      <c r="V2280" s="9"/>
      <c r="W2280" s="13"/>
      <c r="X2280" s="10"/>
      <c r="Y2280" s="4"/>
      <c r="Z2280" s="4"/>
      <c r="AA2280" s="4"/>
      <c r="AB2280" s="4"/>
      <c r="AC2280" s="3"/>
      <c r="AD2280" s="29"/>
    </row>
    <row r="2281" spans="1:30" ht="24.95" customHeight="1" x14ac:dyDescent="0.2">
      <c r="A2281" s="23" t="str">
        <f t="shared" si="129"/>
        <v>||||||</v>
      </c>
      <c r="B2281" s="23" t="str">
        <f t="shared" si="130"/>
        <v>||||</v>
      </c>
      <c r="C2281" s="28" t="str">
        <f t="shared" si="131"/>
        <v>|</v>
      </c>
      <c r="D2281" s="10"/>
      <c r="E2281" s="10"/>
      <c r="F2281" s="36"/>
      <c r="G2281" s="10"/>
      <c r="H2281" s="10"/>
      <c r="I2281" s="36"/>
      <c r="J2281" s="10"/>
      <c r="K2281" s="10"/>
      <c r="L2281" s="10"/>
      <c r="M2281" s="11"/>
      <c r="N2281" s="10"/>
      <c r="O2281" s="11"/>
      <c r="P2281" s="9"/>
      <c r="Q2281" s="10"/>
      <c r="R2281" s="3"/>
      <c r="S2281" s="3"/>
      <c r="T2281" s="3"/>
      <c r="U2281" s="33"/>
      <c r="V2281" s="9"/>
      <c r="W2281" s="13"/>
      <c r="X2281" s="10"/>
      <c r="Y2281" s="4"/>
      <c r="Z2281" s="4"/>
      <c r="AA2281" s="4"/>
      <c r="AB2281" s="4"/>
      <c r="AC2281" s="3"/>
      <c r="AD2281" s="29"/>
    </row>
    <row r="2282" spans="1:30" ht="24.95" customHeight="1" x14ac:dyDescent="0.2">
      <c r="A2282" s="23" t="str">
        <f t="shared" si="129"/>
        <v>||||||</v>
      </c>
      <c r="B2282" s="23" t="str">
        <f t="shared" si="130"/>
        <v>||||</v>
      </c>
      <c r="C2282" s="28" t="str">
        <f t="shared" si="131"/>
        <v>|</v>
      </c>
      <c r="D2282" s="10"/>
      <c r="E2282" s="10"/>
      <c r="F2282" s="36"/>
      <c r="G2282" s="10"/>
      <c r="H2282" s="10"/>
      <c r="I2282" s="36"/>
      <c r="J2282" s="10"/>
      <c r="K2282" s="10"/>
      <c r="L2282" s="10"/>
      <c r="M2282" s="11"/>
      <c r="N2282" s="10"/>
      <c r="O2282" s="11"/>
      <c r="P2282" s="9"/>
      <c r="Q2282" s="10"/>
      <c r="R2282" s="3"/>
      <c r="S2282" s="3"/>
      <c r="T2282" s="3"/>
      <c r="U2282" s="33"/>
      <c r="V2282" s="9"/>
      <c r="W2282" s="13"/>
      <c r="X2282" s="10"/>
      <c r="Y2282" s="4"/>
      <c r="Z2282" s="4"/>
      <c r="AA2282" s="4"/>
      <c r="AB2282" s="4"/>
      <c r="AC2282" s="3"/>
      <c r="AD2282" s="29"/>
    </row>
    <row r="2283" spans="1:30" ht="24.95" customHeight="1" x14ac:dyDescent="0.2">
      <c r="A2283" s="23" t="str">
        <f t="shared" si="129"/>
        <v>||||||</v>
      </c>
      <c r="B2283" s="23" t="str">
        <f t="shared" si="130"/>
        <v>||||</v>
      </c>
      <c r="C2283" s="28" t="str">
        <f t="shared" si="131"/>
        <v>|</v>
      </c>
      <c r="D2283" s="10"/>
      <c r="E2283" s="10"/>
      <c r="F2283" s="36"/>
      <c r="G2283" s="10"/>
      <c r="H2283" s="10"/>
      <c r="I2283" s="36"/>
      <c r="J2283" s="10"/>
      <c r="K2283" s="10"/>
      <c r="L2283" s="10"/>
      <c r="M2283" s="11"/>
      <c r="N2283" s="10"/>
      <c r="O2283" s="11"/>
      <c r="P2283" s="9"/>
      <c r="Q2283" s="10"/>
      <c r="R2283" s="3"/>
      <c r="S2283" s="3"/>
      <c r="T2283" s="3"/>
      <c r="U2283" s="33"/>
      <c r="V2283" s="9"/>
      <c r="W2283" s="13"/>
      <c r="X2283" s="10"/>
      <c r="Y2283" s="4"/>
      <c r="Z2283" s="4"/>
      <c r="AA2283" s="4"/>
      <c r="AB2283" s="4"/>
      <c r="AC2283" s="3"/>
      <c r="AD2283" s="29"/>
    </row>
    <row r="2284" spans="1:30" ht="24.95" customHeight="1" x14ac:dyDescent="0.2">
      <c r="A2284" s="23" t="str">
        <f t="shared" si="129"/>
        <v>||||||</v>
      </c>
      <c r="B2284" s="23" t="str">
        <f t="shared" si="130"/>
        <v>||||</v>
      </c>
      <c r="C2284" s="28" t="str">
        <f t="shared" si="131"/>
        <v>|</v>
      </c>
      <c r="D2284" s="10"/>
      <c r="E2284" s="10"/>
      <c r="F2284" s="36"/>
      <c r="G2284" s="10"/>
      <c r="H2284" s="10"/>
      <c r="I2284" s="36"/>
      <c r="J2284" s="10"/>
      <c r="K2284" s="10"/>
      <c r="L2284" s="10"/>
      <c r="M2284" s="11"/>
      <c r="N2284" s="10"/>
      <c r="O2284" s="11"/>
      <c r="P2284" s="9"/>
      <c r="Q2284" s="10"/>
      <c r="R2284" s="3"/>
      <c r="S2284" s="3"/>
      <c r="T2284" s="3"/>
      <c r="U2284" s="33"/>
      <c r="V2284" s="9"/>
      <c r="W2284" s="13"/>
      <c r="X2284" s="10"/>
      <c r="Y2284" s="4"/>
      <c r="Z2284" s="4"/>
      <c r="AA2284" s="4"/>
      <c r="AB2284" s="4"/>
      <c r="AC2284" s="3"/>
      <c r="AD2284" s="29"/>
    </row>
    <row r="2285" spans="1:30" ht="24.95" customHeight="1" x14ac:dyDescent="0.2">
      <c r="A2285" s="23" t="str">
        <f t="shared" si="129"/>
        <v>||||||</v>
      </c>
      <c r="B2285" s="23" t="str">
        <f t="shared" si="130"/>
        <v>||||</v>
      </c>
      <c r="C2285" s="28" t="str">
        <f t="shared" si="131"/>
        <v>|</v>
      </c>
      <c r="D2285" s="10"/>
      <c r="E2285" s="10"/>
      <c r="F2285" s="36"/>
      <c r="G2285" s="10"/>
      <c r="H2285" s="10"/>
      <c r="I2285" s="36"/>
      <c r="J2285" s="10"/>
      <c r="K2285" s="10"/>
      <c r="L2285" s="10"/>
      <c r="M2285" s="11"/>
      <c r="N2285" s="10"/>
      <c r="O2285" s="11"/>
      <c r="P2285" s="9"/>
      <c r="Q2285" s="10"/>
      <c r="R2285" s="3"/>
      <c r="S2285" s="3"/>
      <c r="T2285" s="3"/>
      <c r="U2285" s="33"/>
      <c r="V2285" s="9"/>
      <c r="W2285" s="13"/>
      <c r="X2285" s="10"/>
      <c r="Y2285" s="4"/>
      <c r="Z2285" s="4"/>
      <c r="AA2285" s="4"/>
      <c r="AB2285" s="4"/>
      <c r="AC2285" s="3"/>
      <c r="AD2285" s="29"/>
    </row>
    <row r="2286" spans="1:30" ht="24.95" customHeight="1" x14ac:dyDescent="0.2">
      <c r="A2286" s="23" t="str">
        <f t="shared" si="129"/>
        <v>||||||</v>
      </c>
      <c r="B2286" s="23" t="str">
        <f t="shared" si="130"/>
        <v>||||</v>
      </c>
      <c r="C2286" s="28" t="str">
        <f t="shared" si="131"/>
        <v>|</v>
      </c>
      <c r="D2286" s="10"/>
      <c r="E2286" s="10"/>
      <c r="F2286" s="36"/>
      <c r="G2286" s="10"/>
      <c r="H2286" s="10"/>
      <c r="I2286" s="36"/>
      <c r="J2286" s="10"/>
      <c r="K2286" s="10"/>
      <c r="L2286" s="10"/>
      <c r="M2286" s="11"/>
      <c r="N2286" s="10"/>
      <c r="O2286" s="11"/>
      <c r="P2286" s="9"/>
      <c r="Q2286" s="10"/>
      <c r="R2286" s="3"/>
      <c r="S2286" s="3"/>
      <c r="T2286" s="3"/>
      <c r="U2286" s="33"/>
      <c r="V2286" s="9"/>
      <c r="W2286" s="13"/>
      <c r="X2286" s="10"/>
      <c r="Y2286" s="4"/>
      <c r="Z2286" s="4"/>
      <c r="AA2286" s="4"/>
      <c r="AB2286" s="4"/>
      <c r="AC2286" s="3"/>
      <c r="AD2286" s="29"/>
    </row>
    <row r="2287" spans="1:30" ht="24.95" customHeight="1" x14ac:dyDescent="0.2">
      <c r="A2287" s="23" t="str">
        <f t="shared" si="129"/>
        <v>||||||</v>
      </c>
      <c r="B2287" s="23" t="str">
        <f t="shared" si="130"/>
        <v>||||</v>
      </c>
      <c r="C2287" s="28" t="str">
        <f t="shared" si="131"/>
        <v>|</v>
      </c>
      <c r="D2287" s="10"/>
      <c r="E2287" s="10"/>
      <c r="F2287" s="36"/>
      <c r="G2287" s="10"/>
      <c r="H2287" s="10"/>
      <c r="I2287" s="36"/>
      <c r="J2287" s="10"/>
      <c r="K2287" s="10"/>
      <c r="L2287" s="10"/>
      <c r="M2287" s="11"/>
      <c r="N2287" s="10"/>
      <c r="O2287" s="11"/>
      <c r="P2287" s="9"/>
      <c r="Q2287" s="10"/>
      <c r="R2287" s="3"/>
      <c r="S2287" s="3"/>
      <c r="T2287" s="3"/>
      <c r="U2287" s="33"/>
      <c r="V2287" s="9"/>
      <c r="W2287" s="13"/>
      <c r="X2287" s="10"/>
      <c r="Y2287" s="4"/>
      <c r="Z2287" s="4"/>
      <c r="AA2287" s="4"/>
      <c r="AB2287" s="4"/>
      <c r="AC2287" s="3"/>
      <c r="AD2287" s="29"/>
    </row>
    <row r="2288" spans="1:30" ht="24.95" customHeight="1" x14ac:dyDescent="0.2">
      <c r="A2288" s="23" t="str">
        <f t="shared" si="129"/>
        <v>||||||</v>
      </c>
      <c r="B2288" s="23" t="str">
        <f t="shared" si="130"/>
        <v>||||</v>
      </c>
      <c r="C2288" s="28" t="str">
        <f t="shared" si="131"/>
        <v>|</v>
      </c>
      <c r="D2288" s="10"/>
      <c r="E2288" s="10"/>
      <c r="F2288" s="36"/>
      <c r="G2288" s="10"/>
      <c r="H2288" s="10"/>
      <c r="I2288" s="36"/>
      <c r="J2288" s="10"/>
      <c r="K2288" s="10"/>
      <c r="L2288" s="10"/>
      <c r="M2288" s="11"/>
      <c r="N2288" s="10"/>
      <c r="O2288" s="11"/>
      <c r="P2288" s="9"/>
      <c r="Q2288" s="10"/>
      <c r="R2288" s="3"/>
      <c r="S2288" s="3"/>
      <c r="T2288" s="3"/>
      <c r="U2288" s="33"/>
      <c r="V2288" s="9"/>
      <c r="W2288" s="13"/>
      <c r="X2288" s="10"/>
      <c r="Y2288" s="4"/>
      <c r="Z2288" s="4"/>
      <c r="AA2288" s="4"/>
      <c r="AB2288" s="4"/>
      <c r="AC2288" s="3"/>
      <c r="AD2288" s="29"/>
    </row>
    <row r="2289" spans="1:30" ht="24.95" customHeight="1" x14ac:dyDescent="0.2">
      <c r="A2289" s="23" t="str">
        <f t="shared" si="129"/>
        <v>||||||</v>
      </c>
      <c r="B2289" s="23" t="str">
        <f t="shared" si="130"/>
        <v>||||</v>
      </c>
      <c r="C2289" s="28" t="str">
        <f t="shared" si="131"/>
        <v>|</v>
      </c>
      <c r="D2289" s="10"/>
      <c r="E2289" s="10"/>
      <c r="F2289" s="36"/>
      <c r="G2289" s="10"/>
      <c r="H2289" s="10"/>
      <c r="I2289" s="36"/>
      <c r="J2289" s="10"/>
      <c r="K2289" s="10"/>
      <c r="L2289" s="10"/>
      <c r="M2289" s="11"/>
      <c r="N2289" s="10"/>
      <c r="O2289" s="11"/>
      <c r="P2289" s="9"/>
      <c r="Q2289" s="10"/>
      <c r="R2289" s="3"/>
      <c r="S2289" s="3"/>
      <c r="T2289" s="3"/>
      <c r="U2289" s="33"/>
      <c r="V2289" s="9"/>
      <c r="W2289" s="13"/>
      <c r="X2289" s="10"/>
      <c r="Y2289" s="4"/>
      <c r="Z2289" s="4"/>
      <c r="AA2289" s="4"/>
      <c r="AB2289" s="4"/>
      <c r="AC2289" s="3"/>
      <c r="AD2289" s="29"/>
    </row>
    <row r="2290" spans="1:30" ht="24.95" customHeight="1" x14ac:dyDescent="0.2">
      <c r="A2290" s="23" t="str">
        <f t="shared" si="129"/>
        <v>||||||</v>
      </c>
      <c r="B2290" s="23" t="str">
        <f t="shared" si="130"/>
        <v>||||</v>
      </c>
      <c r="C2290" s="28" t="str">
        <f t="shared" si="131"/>
        <v>|</v>
      </c>
      <c r="D2290" s="10"/>
      <c r="E2290" s="10"/>
      <c r="F2290" s="36"/>
      <c r="G2290" s="10"/>
      <c r="H2290" s="10"/>
      <c r="I2290" s="36"/>
      <c r="J2290" s="10"/>
      <c r="K2290" s="10"/>
      <c r="L2290" s="10"/>
      <c r="M2290" s="11"/>
      <c r="N2290" s="10"/>
      <c r="O2290" s="11"/>
      <c r="P2290" s="9"/>
      <c r="Q2290" s="10"/>
      <c r="R2290" s="3"/>
      <c r="S2290" s="3"/>
      <c r="T2290" s="3"/>
      <c r="U2290" s="33"/>
      <c r="V2290" s="9"/>
      <c r="W2290" s="13"/>
      <c r="X2290" s="10"/>
      <c r="Y2290" s="4"/>
      <c r="Z2290" s="4"/>
      <c r="AA2290" s="4"/>
      <c r="AB2290" s="4"/>
      <c r="AC2290" s="3"/>
      <c r="AD2290" s="29"/>
    </row>
    <row r="2291" spans="1:30" ht="24.95" customHeight="1" x14ac:dyDescent="0.2">
      <c r="A2291" s="23" t="str">
        <f t="shared" si="129"/>
        <v>||||||</v>
      </c>
      <c r="B2291" s="23" t="str">
        <f t="shared" si="130"/>
        <v>||||</v>
      </c>
      <c r="C2291" s="28" t="str">
        <f t="shared" si="131"/>
        <v>|</v>
      </c>
      <c r="D2291" s="10"/>
      <c r="E2291" s="10"/>
      <c r="F2291" s="36"/>
      <c r="G2291" s="10"/>
      <c r="H2291" s="10"/>
      <c r="I2291" s="36"/>
      <c r="J2291" s="10"/>
      <c r="K2291" s="10"/>
      <c r="L2291" s="10"/>
      <c r="M2291" s="11"/>
      <c r="N2291" s="10"/>
      <c r="O2291" s="11"/>
      <c r="P2291" s="9"/>
      <c r="Q2291" s="10"/>
      <c r="R2291" s="3"/>
      <c r="S2291" s="3"/>
      <c r="T2291" s="3"/>
      <c r="U2291" s="33"/>
      <c r="V2291" s="9"/>
      <c r="W2291" s="13"/>
      <c r="X2291" s="10"/>
      <c r="Y2291" s="4"/>
      <c r="Z2291" s="4"/>
      <c r="AA2291" s="4"/>
      <c r="AB2291" s="4"/>
      <c r="AC2291" s="3"/>
      <c r="AD2291" s="29"/>
    </row>
    <row r="2292" spans="1:30" ht="24.95" customHeight="1" x14ac:dyDescent="0.2">
      <c r="A2292" s="23" t="str">
        <f t="shared" si="129"/>
        <v>||||||</v>
      </c>
      <c r="B2292" s="23" t="str">
        <f t="shared" si="130"/>
        <v>||||</v>
      </c>
      <c r="C2292" s="28" t="str">
        <f t="shared" si="131"/>
        <v>|</v>
      </c>
      <c r="D2292" s="10"/>
      <c r="E2292" s="10"/>
      <c r="F2292" s="36"/>
      <c r="G2292" s="10"/>
      <c r="H2292" s="10"/>
      <c r="I2292" s="36"/>
      <c r="J2292" s="10"/>
      <c r="K2292" s="10"/>
      <c r="L2292" s="10"/>
      <c r="M2292" s="11"/>
      <c r="N2292" s="10"/>
      <c r="O2292" s="11"/>
      <c r="P2292" s="9"/>
      <c r="Q2292" s="10"/>
      <c r="R2292" s="3"/>
      <c r="S2292" s="3"/>
      <c r="T2292" s="3"/>
      <c r="U2292" s="33"/>
      <c r="V2292" s="9"/>
      <c r="W2292" s="13"/>
      <c r="X2292" s="10"/>
      <c r="Y2292" s="4"/>
      <c r="Z2292" s="4"/>
      <c r="AA2292" s="4"/>
      <c r="AB2292" s="4"/>
      <c r="AC2292" s="3"/>
      <c r="AD2292" s="29"/>
    </row>
    <row r="2293" spans="1:30" ht="24.95" customHeight="1" x14ac:dyDescent="0.2">
      <c r="A2293" s="23" t="str">
        <f t="shared" si="129"/>
        <v>||||||</v>
      </c>
      <c r="B2293" s="23" t="str">
        <f t="shared" si="130"/>
        <v>||||</v>
      </c>
      <c r="C2293" s="28" t="str">
        <f t="shared" si="131"/>
        <v>|</v>
      </c>
      <c r="D2293" s="10"/>
      <c r="E2293" s="10"/>
      <c r="F2293" s="36"/>
      <c r="G2293" s="10"/>
      <c r="H2293" s="10"/>
      <c r="I2293" s="36"/>
      <c r="J2293" s="10"/>
      <c r="K2293" s="10"/>
      <c r="L2293" s="10"/>
      <c r="M2293" s="11"/>
      <c r="N2293" s="10"/>
      <c r="O2293" s="11"/>
      <c r="P2293" s="9"/>
      <c r="Q2293" s="10"/>
      <c r="R2293" s="3"/>
      <c r="S2293" s="3"/>
      <c r="T2293" s="3"/>
      <c r="U2293" s="33"/>
      <c r="V2293" s="9"/>
      <c r="W2293" s="13"/>
      <c r="X2293" s="10"/>
      <c r="Y2293" s="4"/>
      <c r="Z2293" s="4"/>
      <c r="AA2293" s="4"/>
      <c r="AB2293" s="4"/>
      <c r="AC2293" s="3"/>
      <c r="AD2293" s="29"/>
    </row>
    <row r="2294" spans="1:30" ht="24.95" customHeight="1" x14ac:dyDescent="0.2">
      <c r="A2294" s="23" t="str">
        <f t="shared" si="129"/>
        <v>||||||</v>
      </c>
      <c r="B2294" s="23" t="str">
        <f t="shared" si="130"/>
        <v>||||</v>
      </c>
      <c r="C2294" s="28" t="str">
        <f t="shared" si="131"/>
        <v>|</v>
      </c>
      <c r="D2294" s="10"/>
      <c r="E2294" s="10"/>
      <c r="F2294" s="36"/>
      <c r="G2294" s="10"/>
      <c r="H2294" s="10"/>
      <c r="I2294" s="36"/>
      <c r="J2294" s="10"/>
      <c r="K2294" s="10"/>
      <c r="L2294" s="10"/>
      <c r="M2294" s="11"/>
      <c r="N2294" s="10"/>
      <c r="O2294" s="11"/>
      <c r="P2294" s="9"/>
      <c r="Q2294" s="10"/>
      <c r="R2294" s="3"/>
      <c r="S2294" s="3"/>
      <c r="T2294" s="3"/>
      <c r="U2294" s="33"/>
      <c r="V2294" s="9"/>
      <c r="W2294" s="13"/>
      <c r="X2294" s="10"/>
      <c r="Y2294" s="4"/>
      <c r="Z2294" s="4"/>
      <c r="AA2294" s="4"/>
      <c r="AB2294" s="4"/>
      <c r="AC2294" s="3"/>
      <c r="AD2294" s="29"/>
    </row>
    <row r="2295" spans="1:30" ht="24.95" customHeight="1" x14ac:dyDescent="0.2">
      <c r="A2295" s="23" t="str">
        <f t="shared" si="129"/>
        <v>||||||</v>
      </c>
      <c r="B2295" s="23" t="str">
        <f t="shared" si="130"/>
        <v>||||</v>
      </c>
      <c r="C2295" s="28" t="str">
        <f t="shared" si="131"/>
        <v>|</v>
      </c>
      <c r="D2295" s="10"/>
      <c r="E2295" s="10"/>
      <c r="F2295" s="36"/>
      <c r="G2295" s="10"/>
      <c r="H2295" s="10"/>
      <c r="I2295" s="36"/>
      <c r="J2295" s="10"/>
      <c r="K2295" s="10"/>
      <c r="L2295" s="10"/>
      <c r="M2295" s="11"/>
      <c r="N2295" s="10"/>
      <c r="O2295" s="11"/>
      <c r="P2295" s="9"/>
      <c r="Q2295" s="10"/>
      <c r="R2295" s="3"/>
      <c r="S2295" s="3"/>
      <c r="T2295" s="3"/>
      <c r="U2295" s="33"/>
      <c r="V2295" s="9"/>
      <c r="W2295" s="13"/>
      <c r="X2295" s="10"/>
      <c r="Y2295" s="4"/>
      <c r="Z2295" s="4"/>
      <c r="AA2295" s="4"/>
      <c r="AB2295" s="4"/>
      <c r="AC2295" s="3"/>
      <c r="AD2295" s="29"/>
    </row>
    <row r="2296" spans="1:30" ht="24.95" customHeight="1" x14ac:dyDescent="0.2">
      <c r="A2296" s="23" t="str">
        <f t="shared" ref="A2296:A2359" si="132">D2296&amp;"|"&amp;E2296&amp;"|"&amp;G2296&amp;"|"&amp;H2296&amp;"|"&amp;L2296&amp;"|"&amp;N2296&amp;"|"&amp;U2296</f>
        <v>||||||</v>
      </c>
      <c r="B2296" s="23" t="str">
        <f t="shared" ref="B2296:B2359" si="133">D2296&amp;"|"&amp;E2296&amp;"|"&amp;G2296&amp;"|"&amp;H2296&amp;"|"&amp;X2296</f>
        <v>||||</v>
      </c>
      <c r="C2296" s="28" t="str">
        <f t="shared" ref="C2296:C2359" si="134">E2296&amp;"|"&amp;X2296</f>
        <v>|</v>
      </c>
      <c r="D2296" s="10"/>
      <c r="E2296" s="10"/>
      <c r="F2296" s="36"/>
      <c r="G2296" s="10"/>
      <c r="H2296" s="10"/>
      <c r="I2296" s="36"/>
      <c r="J2296" s="10"/>
      <c r="K2296" s="10"/>
      <c r="L2296" s="10"/>
      <c r="M2296" s="11"/>
      <c r="N2296" s="10"/>
      <c r="O2296" s="11"/>
      <c r="P2296" s="9"/>
      <c r="Q2296" s="10"/>
      <c r="R2296" s="3"/>
      <c r="S2296" s="3"/>
      <c r="T2296" s="3"/>
      <c r="U2296" s="33"/>
      <c r="V2296" s="9"/>
      <c r="W2296" s="13"/>
      <c r="X2296" s="10"/>
      <c r="Y2296" s="4"/>
      <c r="Z2296" s="4"/>
      <c r="AA2296" s="4"/>
      <c r="AB2296" s="4"/>
      <c r="AC2296" s="3"/>
      <c r="AD2296" s="29"/>
    </row>
    <row r="2297" spans="1:30" ht="24.95" customHeight="1" x14ac:dyDescent="0.2">
      <c r="A2297" s="23" t="str">
        <f t="shared" si="132"/>
        <v>||||||</v>
      </c>
      <c r="B2297" s="23" t="str">
        <f t="shared" si="133"/>
        <v>||||</v>
      </c>
      <c r="C2297" s="28" t="str">
        <f t="shared" si="134"/>
        <v>|</v>
      </c>
      <c r="D2297" s="10"/>
      <c r="E2297" s="10"/>
      <c r="F2297" s="36"/>
      <c r="G2297" s="10"/>
      <c r="H2297" s="10"/>
      <c r="I2297" s="36"/>
      <c r="J2297" s="10"/>
      <c r="K2297" s="10"/>
      <c r="L2297" s="10"/>
      <c r="M2297" s="11"/>
      <c r="N2297" s="10"/>
      <c r="O2297" s="11"/>
      <c r="P2297" s="9"/>
      <c r="Q2297" s="10"/>
      <c r="R2297" s="3"/>
      <c r="S2297" s="3"/>
      <c r="T2297" s="3"/>
      <c r="U2297" s="33"/>
      <c r="V2297" s="9"/>
      <c r="W2297" s="13"/>
      <c r="X2297" s="10"/>
      <c r="Y2297" s="4"/>
      <c r="Z2297" s="4"/>
      <c r="AA2297" s="4"/>
      <c r="AB2297" s="4"/>
      <c r="AC2297" s="3"/>
      <c r="AD2297" s="29"/>
    </row>
    <row r="2298" spans="1:30" ht="24.95" customHeight="1" x14ac:dyDescent="0.2">
      <c r="A2298" s="23" t="str">
        <f t="shared" si="132"/>
        <v>||||||</v>
      </c>
      <c r="B2298" s="23" t="str">
        <f t="shared" si="133"/>
        <v>||||</v>
      </c>
      <c r="C2298" s="28" t="str">
        <f t="shared" si="134"/>
        <v>|</v>
      </c>
      <c r="D2298" s="10"/>
      <c r="E2298" s="10"/>
      <c r="F2298" s="36"/>
      <c r="G2298" s="10"/>
      <c r="H2298" s="10"/>
      <c r="I2298" s="36"/>
      <c r="J2298" s="10"/>
      <c r="K2298" s="10"/>
      <c r="L2298" s="10"/>
      <c r="M2298" s="11"/>
      <c r="N2298" s="10"/>
      <c r="O2298" s="11"/>
      <c r="P2298" s="9"/>
      <c r="Q2298" s="10"/>
      <c r="R2298" s="3"/>
      <c r="S2298" s="3"/>
      <c r="T2298" s="3"/>
      <c r="U2298" s="33"/>
      <c r="V2298" s="9"/>
      <c r="W2298" s="13"/>
      <c r="X2298" s="10"/>
      <c r="Y2298" s="4"/>
      <c r="Z2298" s="4"/>
      <c r="AA2298" s="4"/>
      <c r="AB2298" s="4"/>
      <c r="AC2298" s="3"/>
      <c r="AD2298" s="29"/>
    </row>
    <row r="2299" spans="1:30" ht="24.95" customHeight="1" x14ac:dyDescent="0.2">
      <c r="A2299" s="23" t="str">
        <f t="shared" si="132"/>
        <v>||||||</v>
      </c>
      <c r="B2299" s="23" t="str">
        <f t="shared" si="133"/>
        <v>||||</v>
      </c>
      <c r="C2299" s="28" t="str">
        <f t="shared" si="134"/>
        <v>|</v>
      </c>
      <c r="D2299" s="10"/>
      <c r="E2299" s="10"/>
      <c r="F2299" s="36"/>
      <c r="G2299" s="10"/>
      <c r="H2299" s="10"/>
      <c r="I2299" s="36"/>
      <c r="J2299" s="10"/>
      <c r="K2299" s="10"/>
      <c r="L2299" s="10"/>
      <c r="M2299" s="11"/>
      <c r="N2299" s="10"/>
      <c r="O2299" s="11"/>
      <c r="P2299" s="9"/>
      <c r="Q2299" s="10"/>
      <c r="R2299" s="3"/>
      <c r="S2299" s="3"/>
      <c r="T2299" s="3"/>
      <c r="U2299" s="33"/>
      <c r="V2299" s="9"/>
      <c r="W2299" s="13"/>
      <c r="X2299" s="10"/>
      <c r="Y2299" s="4"/>
      <c r="Z2299" s="4"/>
      <c r="AA2299" s="4"/>
      <c r="AB2299" s="4"/>
      <c r="AC2299" s="3"/>
      <c r="AD2299" s="29"/>
    </row>
    <row r="2300" spans="1:30" ht="24.95" customHeight="1" x14ac:dyDescent="0.2">
      <c r="A2300" s="23" t="str">
        <f t="shared" si="132"/>
        <v>||||||</v>
      </c>
      <c r="B2300" s="23" t="str">
        <f t="shared" si="133"/>
        <v>||||</v>
      </c>
      <c r="C2300" s="28" t="str">
        <f t="shared" si="134"/>
        <v>|</v>
      </c>
      <c r="D2300" s="10"/>
      <c r="E2300" s="10"/>
      <c r="F2300" s="36"/>
      <c r="G2300" s="10"/>
      <c r="H2300" s="10"/>
      <c r="I2300" s="36"/>
      <c r="J2300" s="10"/>
      <c r="K2300" s="10"/>
      <c r="L2300" s="10"/>
      <c r="M2300" s="11"/>
      <c r="N2300" s="10"/>
      <c r="O2300" s="11"/>
      <c r="P2300" s="9"/>
      <c r="Q2300" s="10"/>
      <c r="R2300" s="3"/>
      <c r="S2300" s="3"/>
      <c r="T2300" s="3"/>
      <c r="U2300" s="33"/>
      <c r="V2300" s="9"/>
      <c r="W2300" s="13"/>
      <c r="X2300" s="10"/>
      <c r="Y2300" s="4"/>
      <c r="Z2300" s="4"/>
      <c r="AA2300" s="4"/>
      <c r="AB2300" s="4"/>
      <c r="AC2300" s="3"/>
      <c r="AD2300" s="29"/>
    </row>
    <row r="2301" spans="1:30" ht="24.95" customHeight="1" x14ac:dyDescent="0.2">
      <c r="A2301" s="23" t="str">
        <f t="shared" si="132"/>
        <v>||||||</v>
      </c>
      <c r="B2301" s="23" t="str">
        <f t="shared" si="133"/>
        <v>||||</v>
      </c>
      <c r="C2301" s="28" t="str">
        <f t="shared" si="134"/>
        <v>|</v>
      </c>
      <c r="D2301" s="10"/>
      <c r="E2301" s="10"/>
      <c r="F2301" s="36"/>
      <c r="G2301" s="10"/>
      <c r="H2301" s="10"/>
      <c r="I2301" s="36"/>
      <c r="J2301" s="10"/>
      <c r="K2301" s="10"/>
      <c r="L2301" s="10"/>
      <c r="M2301" s="11"/>
      <c r="N2301" s="10"/>
      <c r="O2301" s="11"/>
      <c r="P2301" s="9"/>
      <c r="Q2301" s="10"/>
      <c r="R2301" s="3"/>
      <c r="S2301" s="3"/>
      <c r="T2301" s="3"/>
      <c r="U2301" s="33"/>
      <c r="V2301" s="9"/>
      <c r="W2301" s="13"/>
      <c r="X2301" s="10"/>
      <c r="Y2301" s="4"/>
      <c r="Z2301" s="4"/>
      <c r="AA2301" s="4"/>
      <c r="AB2301" s="4"/>
      <c r="AC2301" s="3"/>
      <c r="AD2301" s="29"/>
    </row>
    <row r="2302" spans="1:30" ht="24.95" customHeight="1" x14ac:dyDescent="0.2">
      <c r="A2302" s="23" t="str">
        <f t="shared" si="132"/>
        <v>||||||</v>
      </c>
      <c r="B2302" s="23" t="str">
        <f t="shared" si="133"/>
        <v>||||</v>
      </c>
      <c r="C2302" s="28" t="str">
        <f t="shared" si="134"/>
        <v>|</v>
      </c>
      <c r="D2302" s="10"/>
      <c r="E2302" s="10"/>
      <c r="F2302" s="36"/>
      <c r="G2302" s="10"/>
      <c r="H2302" s="10"/>
      <c r="I2302" s="36"/>
      <c r="J2302" s="10"/>
      <c r="K2302" s="10"/>
      <c r="L2302" s="10"/>
      <c r="M2302" s="11"/>
      <c r="N2302" s="10"/>
      <c r="O2302" s="11"/>
      <c r="P2302" s="9"/>
      <c r="Q2302" s="10"/>
      <c r="R2302" s="3"/>
      <c r="S2302" s="3"/>
      <c r="T2302" s="3"/>
      <c r="U2302" s="33"/>
      <c r="V2302" s="9"/>
      <c r="W2302" s="13"/>
      <c r="X2302" s="10"/>
      <c r="Y2302" s="4"/>
      <c r="Z2302" s="4"/>
      <c r="AA2302" s="4"/>
      <c r="AB2302" s="4"/>
      <c r="AC2302" s="3"/>
      <c r="AD2302" s="29"/>
    </row>
    <row r="2303" spans="1:30" ht="24.95" customHeight="1" x14ac:dyDescent="0.2">
      <c r="A2303" s="23" t="str">
        <f t="shared" si="132"/>
        <v>||||||</v>
      </c>
      <c r="B2303" s="23" t="str">
        <f t="shared" si="133"/>
        <v>||||</v>
      </c>
      <c r="C2303" s="28" t="str">
        <f t="shared" si="134"/>
        <v>|</v>
      </c>
      <c r="D2303" s="10"/>
      <c r="E2303" s="10"/>
      <c r="F2303" s="36"/>
      <c r="G2303" s="10"/>
      <c r="H2303" s="10"/>
      <c r="I2303" s="36"/>
      <c r="J2303" s="10"/>
      <c r="K2303" s="10"/>
      <c r="L2303" s="10"/>
      <c r="M2303" s="11"/>
      <c r="N2303" s="10"/>
      <c r="O2303" s="11"/>
      <c r="P2303" s="9"/>
      <c r="Q2303" s="10"/>
      <c r="R2303" s="3"/>
      <c r="S2303" s="3"/>
      <c r="T2303" s="3"/>
      <c r="U2303" s="33"/>
      <c r="V2303" s="9"/>
      <c r="W2303" s="13"/>
      <c r="X2303" s="10"/>
      <c r="Y2303" s="4"/>
      <c r="Z2303" s="4"/>
      <c r="AA2303" s="4"/>
      <c r="AB2303" s="4"/>
      <c r="AC2303" s="3"/>
      <c r="AD2303" s="29"/>
    </row>
    <row r="2304" spans="1:30" ht="24.95" customHeight="1" x14ac:dyDescent="0.2">
      <c r="A2304" s="23" t="str">
        <f t="shared" si="132"/>
        <v>||||||</v>
      </c>
      <c r="B2304" s="23" t="str">
        <f t="shared" si="133"/>
        <v>||||</v>
      </c>
      <c r="C2304" s="28" t="str">
        <f t="shared" si="134"/>
        <v>|</v>
      </c>
      <c r="D2304" s="10"/>
      <c r="E2304" s="10"/>
      <c r="F2304" s="36"/>
      <c r="G2304" s="10"/>
      <c r="H2304" s="10"/>
      <c r="I2304" s="36"/>
      <c r="J2304" s="10"/>
      <c r="K2304" s="10"/>
      <c r="L2304" s="10"/>
      <c r="M2304" s="11"/>
      <c r="N2304" s="10"/>
      <c r="O2304" s="11"/>
      <c r="P2304" s="9"/>
      <c r="Q2304" s="10"/>
      <c r="R2304" s="3"/>
      <c r="S2304" s="3"/>
      <c r="T2304" s="3"/>
      <c r="U2304" s="33"/>
      <c r="V2304" s="9"/>
      <c r="W2304" s="13"/>
      <c r="X2304" s="10"/>
      <c r="Y2304" s="4"/>
      <c r="Z2304" s="4"/>
      <c r="AA2304" s="4"/>
      <c r="AB2304" s="4"/>
      <c r="AC2304" s="3"/>
      <c r="AD2304" s="29"/>
    </row>
    <row r="2305" spans="1:30" ht="24.95" customHeight="1" x14ac:dyDescent="0.2">
      <c r="A2305" s="23" t="str">
        <f t="shared" si="132"/>
        <v>||||||</v>
      </c>
      <c r="B2305" s="23" t="str">
        <f t="shared" si="133"/>
        <v>||||</v>
      </c>
      <c r="C2305" s="28" t="str">
        <f t="shared" si="134"/>
        <v>|</v>
      </c>
      <c r="D2305" s="10"/>
      <c r="E2305" s="10"/>
      <c r="F2305" s="36"/>
      <c r="G2305" s="10"/>
      <c r="H2305" s="10"/>
      <c r="I2305" s="36"/>
      <c r="J2305" s="10"/>
      <c r="K2305" s="10"/>
      <c r="L2305" s="10"/>
      <c r="M2305" s="11"/>
      <c r="N2305" s="10"/>
      <c r="O2305" s="11"/>
      <c r="P2305" s="9"/>
      <c r="Q2305" s="10"/>
      <c r="R2305" s="3"/>
      <c r="S2305" s="3"/>
      <c r="T2305" s="3"/>
      <c r="U2305" s="33"/>
      <c r="V2305" s="9"/>
      <c r="W2305" s="13"/>
      <c r="X2305" s="10"/>
      <c r="Y2305" s="4"/>
      <c r="Z2305" s="4"/>
      <c r="AA2305" s="4"/>
      <c r="AB2305" s="4"/>
      <c r="AC2305" s="3"/>
      <c r="AD2305" s="29"/>
    </row>
    <row r="2306" spans="1:30" ht="24.95" customHeight="1" x14ac:dyDescent="0.2">
      <c r="A2306" s="23" t="str">
        <f t="shared" si="132"/>
        <v>||||||</v>
      </c>
      <c r="B2306" s="23" t="str">
        <f t="shared" si="133"/>
        <v>||||</v>
      </c>
      <c r="C2306" s="28" t="str">
        <f t="shared" si="134"/>
        <v>|</v>
      </c>
      <c r="D2306" s="10"/>
      <c r="E2306" s="10"/>
      <c r="F2306" s="36"/>
      <c r="G2306" s="10"/>
      <c r="H2306" s="10"/>
      <c r="I2306" s="36"/>
      <c r="J2306" s="10"/>
      <c r="K2306" s="10"/>
      <c r="L2306" s="10"/>
      <c r="M2306" s="11"/>
      <c r="N2306" s="10"/>
      <c r="O2306" s="11"/>
      <c r="P2306" s="9"/>
      <c r="Q2306" s="10"/>
      <c r="R2306" s="3"/>
      <c r="S2306" s="3"/>
      <c r="T2306" s="3"/>
      <c r="U2306" s="33"/>
      <c r="V2306" s="9"/>
      <c r="W2306" s="13"/>
      <c r="X2306" s="10"/>
      <c r="Y2306" s="4"/>
      <c r="Z2306" s="4"/>
      <c r="AA2306" s="4"/>
      <c r="AB2306" s="4"/>
      <c r="AC2306" s="3"/>
      <c r="AD2306" s="29"/>
    </row>
    <row r="2307" spans="1:30" ht="24.95" customHeight="1" x14ac:dyDescent="0.2">
      <c r="A2307" s="23" t="str">
        <f t="shared" si="132"/>
        <v>||||||</v>
      </c>
      <c r="B2307" s="23" t="str">
        <f t="shared" si="133"/>
        <v>||||</v>
      </c>
      <c r="C2307" s="28" t="str">
        <f t="shared" si="134"/>
        <v>|</v>
      </c>
      <c r="D2307" s="10"/>
      <c r="E2307" s="10"/>
      <c r="F2307" s="36"/>
      <c r="G2307" s="10"/>
      <c r="H2307" s="10"/>
      <c r="I2307" s="36"/>
      <c r="J2307" s="10"/>
      <c r="K2307" s="10"/>
      <c r="L2307" s="10"/>
      <c r="M2307" s="11"/>
      <c r="N2307" s="10"/>
      <c r="O2307" s="11"/>
      <c r="P2307" s="9"/>
      <c r="Q2307" s="10"/>
      <c r="R2307" s="3"/>
      <c r="S2307" s="3"/>
      <c r="T2307" s="3"/>
      <c r="U2307" s="33"/>
      <c r="V2307" s="9"/>
      <c r="W2307" s="13"/>
      <c r="X2307" s="10"/>
      <c r="Y2307" s="4"/>
      <c r="Z2307" s="4"/>
      <c r="AA2307" s="4"/>
      <c r="AB2307" s="4"/>
      <c r="AC2307" s="3"/>
      <c r="AD2307" s="29"/>
    </row>
    <row r="2308" spans="1:30" ht="24.95" customHeight="1" x14ac:dyDescent="0.2">
      <c r="A2308" s="23" t="str">
        <f t="shared" si="132"/>
        <v>||||||</v>
      </c>
      <c r="B2308" s="23" t="str">
        <f t="shared" si="133"/>
        <v>||||</v>
      </c>
      <c r="C2308" s="28" t="str">
        <f t="shared" si="134"/>
        <v>|</v>
      </c>
      <c r="D2308" s="10"/>
      <c r="E2308" s="10"/>
      <c r="F2308" s="36"/>
      <c r="G2308" s="10"/>
      <c r="H2308" s="10"/>
      <c r="I2308" s="36"/>
      <c r="J2308" s="10"/>
      <c r="K2308" s="10"/>
      <c r="L2308" s="10"/>
      <c r="M2308" s="11"/>
      <c r="N2308" s="10"/>
      <c r="O2308" s="11"/>
      <c r="P2308" s="9"/>
      <c r="Q2308" s="10"/>
      <c r="R2308" s="3"/>
      <c r="S2308" s="3"/>
      <c r="T2308" s="3"/>
      <c r="U2308" s="33"/>
      <c r="V2308" s="9"/>
      <c r="W2308" s="13"/>
      <c r="X2308" s="10"/>
      <c r="Y2308" s="4"/>
      <c r="Z2308" s="4"/>
      <c r="AA2308" s="4"/>
      <c r="AB2308" s="4"/>
      <c r="AC2308" s="3"/>
      <c r="AD2308" s="29"/>
    </row>
    <row r="2309" spans="1:30" ht="24.95" customHeight="1" x14ac:dyDescent="0.2">
      <c r="A2309" s="23" t="str">
        <f t="shared" si="132"/>
        <v>||||||</v>
      </c>
      <c r="B2309" s="23" t="str">
        <f t="shared" si="133"/>
        <v>||||</v>
      </c>
      <c r="C2309" s="28" t="str">
        <f t="shared" si="134"/>
        <v>|</v>
      </c>
      <c r="D2309" s="10"/>
      <c r="E2309" s="10"/>
      <c r="F2309" s="36"/>
      <c r="G2309" s="10"/>
      <c r="H2309" s="10"/>
      <c r="I2309" s="36"/>
      <c r="J2309" s="10"/>
      <c r="K2309" s="10"/>
      <c r="L2309" s="10"/>
      <c r="M2309" s="11"/>
      <c r="N2309" s="10"/>
      <c r="O2309" s="11"/>
      <c r="P2309" s="9"/>
      <c r="Q2309" s="10"/>
      <c r="R2309" s="3"/>
      <c r="S2309" s="3"/>
      <c r="T2309" s="3"/>
      <c r="U2309" s="33"/>
      <c r="V2309" s="9"/>
      <c r="W2309" s="13"/>
      <c r="X2309" s="10"/>
      <c r="Y2309" s="4"/>
      <c r="Z2309" s="4"/>
      <c r="AA2309" s="4"/>
      <c r="AB2309" s="4"/>
      <c r="AC2309" s="3"/>
      <c r="AD2309" s="29"/>
    </row>
    <row r="2310" spans="1:30" ht="24.95" customHeight="1" x14ac:dyDescent="0.2">
      <c r="A2310" s="23" t="str">
        <f t="shared" si="132"/>
        <v>||||||</v>
      </c>
      <c r="B2310" s="23" t="str">
        <f t="shared" si="133"/>
        <v>||||</v>
      </c>
      <c r="C2310" s="28" t="str">
        <f t="shared" si="134"/>
        <v>|</v>
      </c>
      <c r="D2310" s="10"/>
      <c r="E2310" s="10"/>
      <c r="F2310" s="36"/>
      <c r="G2310" s="10"/>
      <c r="H2310" s="10"/>
      <c r="I2310" s="36"/>
      <c r="J2310" s="10"/>
      <c r="K2310" s="10"/>
      <c r="L2310" s="10"/>
      <c r="M2310" s="11"/>
      <c r="N2310" s="10"/>
      <c r="O2310" s="11"/>
      <c r="P2310" s="9"/>
      <c r="Q2310" s="10"/>
      <c r="R2310" s="3"/>
      <c r="S2310" s="3"/>
      <c r="T2310" s="3"/>
      <c r="U2310" s="33"/>
      <c r="V2310" s="9"/>
      <c r="W2310" s="13"/>
      <c r="X2310" s="10"/>
      <c r="Y2310" s="4"/>
      <c r="Z2310" s="4"/>
      <c r="AA2310" s="4"/>
      <c r="AB2310" s="4"/>
      <c r="AC2310" s="3"/>
      <c r="AD2310" s="29"/>
    </row>
    <row r="2311" spans="1:30" ht="24.95" customHeight="1" x14ac:dyDescent="0.2">
      <c r="A2311" s="23" t="str">
        <f t="shared" si="132"/>
        <v>||||||</v>
      </c>
      <c r="B2311" s="23" t="str">
        <f t="shared" si="133"/>
        <v>||||</v>
      </c>
      <c r="C2311" s="28" t="str">
        <f t="shared" si="134"/>
        <v>|</v>
      </c>
      <c r="D2311" s="10"/>
      <c r="E2311" s="10"/>
      <c r="F2311" s="36"/>
      <c r="G2311" s="10"/>
      <c r="H2311" s="10"/>
      <c r="I2311" s="36"/>
      <c r="J2311" s="10"/>
      <c r="K2311" s="10"/>
      <c r="L2311" s="10"/>
      <c r="M2311" s="11"/>
      <c r="N2311" s="10"/>
      <c r="O2311" s="11"/>
      <c r="P2311" s="9"/>
      <c r="Q2311" s="10"/>
      <c r="R2311" s="3"/>
      <c r="S2311" s="3"/>
      <c r="T2311" s="3"/>
      <c r="U2311" s="33"/>
      <c r="V2311" s="9"/>
      <c r="W2311" s="13"/>
      <c r="X2311" s="10"/>
      <c r="Y2311" s="4"/>
      <c r="Z2311" s="4"/>
      <c r="AA2311" s="4"/>
      <c r="AB2311" s="4"/>
      <c r="AC2311" s="3"/>
      <c r="AD2311" s="29"/>
    </row>
    <row r="2312" spans="1:30" ht="24.95" customHeight="1" x14ac:dyDescent="0.2">
      <c r="A2312" s="23" t="str">
        <f t="shared" si="132"/>
        <v>||||||</v>
      </c>
      <c r="B2312" s="23" t="str">
        <f t="shared" si="133"/>
        <v>||||</v>
      </c>
      <c r="C2312" s="28" t="str">
        <f t="shared" si="134"/>
        <v>|</v>
      </c>
      <c r="D2312" s="10"/>
      <c r="E2312" s="10"/>
      <c r="F2312" s="36"/>
      <c r="G2312" s="10"/>
      <c r="H2312" s="10"/>
      <c r="I2312" s="36"/>
      <c r="J2312" s="10"/>
      <c r="K2312" s="10"/>
      <c r="L2312" s="10"/>
      <c r="M2312" s="11"/>
      <c r="N2312" s="10"/>
      <c r="O2312" s="11"/>
      <c r="P2312" s="9"/>
      <c r="Q2312" s="10"/>
      <c r="R2312" s="3"/>
      <c r="S2312" s="3"/>
      <c r="T2312" s="3"/>
      <c r="U2312" s="33"/>
      <c r="V2312" s="9"/>
      <c r="W2312" s="13"/>
      <c r="X2312" s="10"/>
      <c r="Y2312" s="4"/>
      <c r="Z2312" s="4"/>
      <c r="AA2312" s="4"/>
      <c r="AB2312" s="4"/>
      <c r="AC2312" s="3"/>
      <c r="AD2312" s="29"/>
    </row>
    <row r="2313" spans="1:30" ht="24.95" customHeight="1" x14ac:dyDescent="0.2">
      <c r="A2313" s="23" t="str">
        <f t="shared" si="132"/>
        <v>||||||</v>
      </c>
      <c r="B2313" s="23" t="str">
        <f t="shared" si="133"/>
        <v>||||</v>
      </c>
      <c r="C2313" s="28" t="str">
        <f t="shared" si="134"/>
        <v>|</v>
      </c>
      <c r="D2313" s="10"/>
      <c r="E2313" s="10"/>
      <c r="F2313" s="36"/>
      <c r="G2313" s="10"/>
      <c r="H2313" s="10"/>
      <c r="I2313" s="36"/>
      <c r="J2313" s="10"/>
      <c r="K2313" s="10"/>
      <c r="L2313" s="10"/>
      <c r="M2313" s="11"/>
      <c r="N2313" s="10"/>
      <c r="O2313" s="11"/>
      <c r="P2313" s="9"/>
      <c r="Q2313" s="10"/>
      <c r="R2313" s="3"/>
      <c r="S2313" s="3"/>
      <c r="T2313" s="3"/>
      <c r="U2313" s="33"/>
      <c r="V2313" s="9"/>
      <c r="W2313" s="13"/>
      <c r="X2313" s="10"/>
      <c r="Y2313" s="4"/>
      <c r="Z2313" s="4"/>
      <c r="AA2313" s="4"/>
      <c r="AB2313" s="4"/>
      <c r="AC2313" s="3"/>
      <c r="AD2313" s="29"/>
    </row>
    <row r="2314" spans="1:30" ht="24.95" customHeight="1" x14ac:dyDescent="0.2">
      <c r="A2314" s="23" t="str">
        <f t="shared" si="132"/>
        <v>||||||</v>
      </c>
      <c r="B2314" s="23" t="str">
        <f t="shared" si="133"/>
        <v>||||</v>
      </c>
      <c r="C2314" s="28" t="str">
        <f t="shared" si="134"/>
        <v>|</v>
      </c>
      <c r="D2314" s="10"/>
      <c r="E2314" s="10"/>
      <c r="F2314" s="36"/>
      <c r="G2314" s="10"/>
      <c r="H2314" s="10"/>
      <c r="I2314" s="36"/>
      <c r="J2314" s="10"/>
      <c r="K2314" s="10"/>
      <c r="L2314" s="10"/>
      <c r="M2314" s="11"/>
      <c r="N2314" s="10"/>
      <c r="O2314" s="11"/>
      <c r="P2314" s="9"/>
      <c r="Q2314" s="10"/>
      <c r="R2314" s="3"/>
      <c r="S2314" s="3"/>
      <c r="T2314" s="3"/>
      <c r="U2314" s="33"/>
      <c r="V2314" s="9"/>
      <c r="W2314" s="13"/>
      <c r="X2314" s="10"/>
      <c r="Y2314" s="4"/>
      <c r="Z2314" s="4"/>
      <c r="AA2314" s="4"/>
      <c r="AB2314" s="4"/>
      <c r="AC2314" s="3"/>
      <c r="AD2314" s="29"/>
    </row>
    <row r="2315" spans="1:30" ht="24.95" customHeight="1" x14ac:dyDescent="0.2">
      <c r="A2315" s="23" t="str">
        <f t="shared" si="132"/>
        <v>||||||</v>
      </c>
      <c r="B2315" s="23" t="str">
        <f t="shared" si="133"/>
        <v>||||</v>
      </c>
      <c r="C2315" s="28" t="str">
        <f t="shared" si="134"/>
        <v>|</v>
      </c>
      <c r="D2315" s="10"/>
      <c r="E2315" s="10"/>
      <c r="F2315" s="36"/>
      <c r="G2315" s="10"/>
      <c r="H2315" s="10"/>
      <c r="I2315" s="36"/>
      <c r="J2315" s="10"/>
      <c r="K2315" s="10"/>
      <c r="L2315" s="10"/>
      <c r="M2315" s="11"/>
      <c r="N2315" s="10"/>
      <c r="O2315" s="11"/>
      <c r="P2315" s="9"/>
      <c r="Q2315" s="10"/>
      <c r="R2315" s="3"/>
      <c r="S2315" s="3"/>
      <c r="T2315" s="3"/>
      <c r="U2315" s="33"/>
      <c r="V2315" s="9"/>
      <c r="W2315" s="13"/>
      <c r="X2315" s="10"/>
      <c r="Y2315" s="4"/>
      <c r="Z2315" s="4"/>
      <c r="AA2315" s="4"/>
      <c r="AB2315" s="4"/>
      <c r="AC2315" s="3"/>
      <c r="AD2315" s="29"/>
    </row>
    <row r="2316" spans="1:30" ht="24.95" customHeight="1" x14ac:dyDescent="0.2">
      <c r="A2316" s="23" t="str">
        <f t="shared" si="132"/>
        <v>||||||</v>
      </c>
      <c r="B2316" s="23" t="str">
        <f t="shared" si="133"/>
        <v>||||</v>
      </c>
      <c r="C2316" s="28" t="str">
        <f t="shared" si="134"/>
        <v>|</v>
      </c>
      <c r="D2316" s="10"/>
      <c r="E2316" s="10"/>
      <c r="F2316" s="36"/>
      <c r="G2316" s="10"/>
      <c r="H2316" s="10"/>
      <c r="I2316" s="36"/>
      <c r="J2316" s="10"/>
      <c r="K2316" s="10"/>
      <c r="L2316" s="10"/>
      <c r="M2316" s="11"/>
      <c r="N2316" s="10"/>
      <c r="O2316" s="11"/>
      <c r="P2316" s="9"/>
      <c r="Q2316" s="10"/>
      <c r="R2316" s="3"/>
      <c r="S2316" s="3"/>
      <c r="T2316" s="3"/>
      <c r="U2316" s="33"/>
      <c r="V2316" s="9"/>
      <c r="W2316" s="13"/>
      <c r="X2316" s="10"/>
      <c r="Y2316" s="4"/>
      <c r="Z2316" s="4"/>
      <c r="AA2316" s="4"/>
      <c r="AB2316" s="4"/>
      <c r="AC2316" s="3"/>
      <c r="AD2316" s="29"/>
    </row>
    <row r="2317" spans="1:30" ht="24.95" customHeight="1" x14ac:dyDescent="0.2">
      <c r="A2317" s="23" t="str">
        <f t="shared" si="132"/>
        <v>||||||</v>
      </c>
      <c r="B2317" s="23" t="str">
        <f t="shared" si="133"/>
        <v>||||</v>
      </c>
      <c r="C2317" s="28" t="str">
        <f t="shared" si="134"/>
        <v>|</v>
      </c>
      <c r="D2317" s="10"/>
      <c r="E2317" s="10"/>
      <c r="F2317" s="36"/>
      <c r="G2317" s="10"/>
      <c r="H2317" s="10"/>
      <c r="I2317" s="36"/>
      <c r="J2317" s="10"/>
      <c r="K2317" s="10"/>
      <c r="L2317" s="10"/>
      <c r="M2317" s="11"/>
      <c r="N2317" s="10"/>
      <c r="O2317" s="11"/>
      <c r="P2317" s="9"/>
      <c r="Q2317" s="10"/>
      <c r="R2317" s="3"/>
      <c r="S2317" s="3"/>
      <c r="T2317" s="3"/>
      <c r="U2317" s="33"/>
      <c r="V2317" s="9"/>
      <c r="W2317" s="13"/>
      <c r="X2317" s="10"/>
      <c r="Y2317" s="4"/>
      <c r="Z2317" s="4"/>
      <c r="AA2317" s="4"/>
      <c r="AB2317" s="4"/>
      <c r="AC2317" s="3"/>
      <c r="AD2317" s="29"/>
    </row>
    <row r="2318" spans="1:30" ht="24.95" customHeight="1" x14ac:dyDescent="0.2">
      <c r="A2318" s="23" t="str">
        <f t="shared" si="132"/>
        <v>||||||</v>
      </c>
      <c r="B2318" s="23" t="str">
        <f t="shared" si="133"/>
        <v>||||</v>
      </c>
      <c r="C2318" s="28" t="str">
        <f t="shared" si="134"/>
        <v>|</v>
      </c>
      <c r="D2318" s="10"/>
      <c r="E2318" s="10"/>
      <c r="F2318" s="36"/>
      <c r="G2318" s="10"/>
      <c r="H2318" s="10"/>
      <c r="I2318" s="36"/>
      <c r="J2318" s="10"/>
      <c r="K2318" s="10"/>
      <c r="L2318" s="10"/>
      <c r="M2318" s="11"/>
      <c r="N2318" s="10"/>
      <c r="O2318" s="11"/>
      <c r="P2318" s="9"/>
      <c r="Q2318" s="10"/>
      <c r="R2318" s="3"/>
      <c r="S2318" s="3"/>
      <c r="T2318" s="3"/>
      <c r="U2318" s="33"/>
      <c r="V2318" s="9"/>
      <c r="W2318" s="13"/>
      <c r="X2318" s="10"/>
      <c r="Y2318" s="4"/>
      <c r="Z2318" s="4"/>
      <c r="AA2318" s="4"/>
      <c r="AB2318" s="4"/>
      <c r="AC2318" s="3"/>
      <c r="AD2318" s="29"/>
    </row>
    <row r="2319" spans="1:30" ht="24.95" customHeight="1" x14ac:dyDescent="0.2">
      <c r="A2319" s="23" t="str">
        <f t="shared" si="132"/>
        <v>||||||</v>
      </c>
      <c r="B2319" s="23" t="str">
        <f t="shared" si="133"/>
        <v>||||</v>
      </c>
      <c r="C2319" s="28" t="str">
        <f t="shared" si="134"/>
        <v>|</v>
      </c>
      <c r="D2319" s="10"/>
      <c r="E2319" s="10"/>
      <c r="F2319" s="36"/>
      <c r="G2319" s="10"/>
      <c r="H2319" s="10"/>
      <c r="I2319" s="36"/>
      <c r="J2319" s="10"/>
      <c r="K2319" s="10"/>
      <c r="L2319" s="10"/>
      <c r="M2319" s="11"/>
      <c r="N2319" s="10"/>
      <c r="O2319" s="11"/>
      <c r="P2319" s="9"/>
      <c r="Q2319" s="10"/>
      <c r="R2319" s="3"/>
      <c r="S2319" s="3"/>
      <c r="T2319" s="3"/>
      <c r="U2319" s="33"/>
      <c r="V2319" s="9"/>
      <c r="W2319" s="13"/>
      <c r="X2319" s="10"/>
      <c r="Y2319" s="4"/>
      <c r="Z2319" s="4"/>
      <c r="AA2319" s="4"/>
      <c r="AB2319" s="4"/>
      <c r="AC2319" s="3"/>
      <c r="AD2319" s="29"/>
    </row>
    <row r="2320" spans="1:30" ht="24.95" customHeight="1" x14ac:dyDescent="0.2">
      <c r="A2320" s="23" t="str">
        <f t="shared" si="132"/>
        <v>||||||</v>
      </c>
      <c r="B2320" s="23" t="str">
        <f t="shared" si="133"/>
        <v>||||</v>
      </c>
      <c r="C2320" s="28" t="str">
        <f t="shared" si="134"/>
        <v>|</v>
      </c>
      <c r="D2320" s="10"/>
      <c r="E2320" s="10"/>
      <c r="F2320" s="36"/>
      <c r="G2320" s="10"/>
      <c r="H2320" s="10"/>
      <c r="I2320" s="36"/>
      <c r="J2320" s="10"/>
      <c r="K2320" s="10"/>
      <c r="L2320" s="10"/>
      <c r="M2320" s="11"/>
      <c r="N2320" s="10"/>
      <c r="O2320" s="11"/>
      <c r="P2320" s="9"/>
      <c r="Q2320" s="10"/>
      <c r="R2320" s="3"/>
      <c r="S2320" s="3"/>
      <c r="T2320" s="3"/>
      <c r="U2320" s="33"/>
      <c r="V2320" s="9"/>
      <c r="W2320" s="13"/>
      <c r="X2320" s="10"/>
      <c r="Y2320" s="4"/>
      <c r="Z2320" s="4"/>
      <c r="AA2320" s="4"/>
      <c r="AB2320" s="4"/>
      <c r="AC2320" s="3"/>
      <c r="AD2320" s="29"/>
    </row>
    <row r="2321" spans="1:30" ht="24.95" customHeight="1" x14ac:dyDescent="0.2">
      <c r="A2321" s="23" t="str">
        <f t="shared" si="132"/>
        <v>||||||</v>
      </c>
      <c r="B2321" s="23" t="str">
        <f t="shared" si="133"/>
        <v>||||</v>
      </c>
      <c r="C2321" s="28" t="str">
        <f t="shared" si="134"/>
        <v>|</v>
      </c>
      <c r="D2321" s="10"/>
      <c r="E2321" s="10"/>
      <c r="F2321" s="36"/>
      <c r="G2321" s="10"/>
      <c r="H2321" s="10"/>
      <c r="I2321" s="36"/>
      <c r="J2321" s="10"/>
      <c r="K2321" s="10"/>
      <c r="L2321" s="10"/>
      <c r="M2321" s="11"/>
      <c r="N2321" s="10"/>
      <c r="O2321" s="11"/>
      <c r="P2321" s="9"/>
      <c r="Q2321" s="10"/>
      <c r="R2321" s="3"/>
      <c r="S2321" s="3"/>
      <c r="T2321" s="3"/>
      <c r="U2321" s="33"/>
      <c r="V2321" s="9"/>
      <c r="W2321" s="13"/>
      <c r="X2321" s="10"/>
      <c r="Y2321" s="4"/>
      <c r="Z2321" s="4"/>
      <c r="AA2321" s="4"/>
      <c r="AB2321" s="4"/>
      <c r="AC2321" s="3"/>
      <c r="AD2321" s="29"/>
    </row>
    <row r="2322" spans="1:30" ht="24.95" customHeight="1" x14ac:dyDescent="0.2">
      <c r="A2322" s="23" t="str">
        <f t="shared" si="132"/>
        <v>||||||</v>
      </c>
      <c r="B2322" s="23" t="str">
        <f t="shared" si="133"/>
        <v>||||</v>
      </c>
      <c r="C2322" s="28" t="str">
        <f t="shared" si="134"/>
        <v>|</v>
      </c>
      <c r="D2322" s="10"/>
      <c r="E2322" s="10"/>
      <c r="F2322" s="36"/>
      <c r="G2322" s="10"/>
      <c r="H2322" s="10"/>
      <c r="I2322" s="36"/>
      <c r="J2322" s="10"/>
      <c r="K2322" s="10"/>
      <c r="L2322" s="10"/>
      <c r="M2322" s="11"/>
      <c r="N2322" s="10"/>
      <c r="O2322" s="11"/>
      <c r="P2322" s="9"/>
      <c r="Q2322" s="10"/>
      <c r="R2322" s="3"/>
      <c r="S2322" s="3"/>
      <c r="T2322" s="3"/>
      <c r="U2322" s="33"/>
      <c r="V2322" s="9"/>
      <c r="W2322" s="13"/>
      <c r="X2322" s="10"/>
      <c r="Y2322" s="4"/>
      <c r="Z2322" s="4"/>
      <c r="AA2322" s="4"/>
      <c r="AB2322" s="4"/>
      <c r="AC2322" s="3"/>
      <c r="AD2322" s="29"/>
    </row>
    <row r="2323" spans="1:30" ht="24.95" customHeight="1" x14ac:dyDescent="0.2">
      <c r="A2323" s="23" t="str">
        <f t="shared" si="132"/>
        <v>||||||</v>
      </c>
      <c r="B2323" s="23" t="str">
        <f t="shared" si="133"/>
        <v>||||</v>
      </c>
      <c r="C2323" s="28" t="str">
        <f t="shared" si="134"/>
        <v>|</v>
      </c>
      <c r="D2323" s="10"/>
      <c r="E2323" s="10"/>
      <c r="F2323" s="36"/>
      <c r="G2323" s="10"/>
      <c r="H2323" s="10"/>
      <c r="I2323" s="36"/>
      <c r="J2323" s="10"/>
      <c r="K2323" s="10"/>
      <c r="L2323" s="10"/>
      <c r="M2323" s="11"/>
      <c r="N2323" s="10"/>
      <c r="O2323" s="11"/>
      <c r="P2323" s="9"/>
      <c r="Q2323" s="10"/>
      <c r="R2323" s="3"/>
      <c r="S2323" s="3"/>
      <c r="T2323" s="3"/>
      <c r="U2323" s="33"/>
      <c r="V2323" s="9"/>
      <c r="W2323" s="13"/>
      <c r="X2323" s="10"/>
      <c r="Y2323" s="4"/>
      <c r="Z2323" s="4"/>
      <c r="AA2323" s="4"/>
      <c r="AB2323" s="4"/>
      <c r="AC2323" s="3"/>
      <c r="AD2323" s="29"/>
    </row>
    <row r="2324" spans="1:30" ht="24.95" customHeight="1" x14ac:dyDescent="0.2">
      <c r="A2324" s="23" t="str">
        <f t="shared" si="132"/>
        <v>||||||</v>
      </c>
      <c r="B2324" s="23" t="str">
        <f t="shared" si="133"/>
        <v>||||</v>
      </c>
      <c r="C2324" s="28" t="str">
        <f t="shared" si="134"/>
        <v>|</v>
      </c>
      <c r="D2324" s="10"/>
      <c r="E2324" s="10"/>
      <c r="F2324" s="36"/>
      <c r="G2324" s="10"/>
      <c r="H2324" s="10"/>
      <c r="I2324" s="36"/>
      <c r="J2324" s="10"/>
      <c r="K2324" s="10"/>
      <c r="L2324" s="10"/>
      <c r="M2324" s="11"/>
      <c r="N2324" s="10"/>
      <c r="O2324" s="11"/>
      <c r="P2324" s="9"/>
      <c r="Q2324" s="10"/>
      <c r="R2324" s="3"/>
      <c r="S2324" s="3"/>
      <c r="T2324" s="3"/>
      <c r="U2324" s="33"/>
      <c r="V2324" s="9"/>
      <c r="W2324" s="13"/>
      <c r="X2324" s="10"/>
      <c r="Y2324" s="4"/>
      <c r="Z2324" s="4"/>
      <c r="AA2324" s="4"/>
      <c r="AB2324" s="4"/>
      <c r="AC2324" s="3"/>
      <c r="AD2324" s="29"/>
    </row>
    <row r="2325" spans="1:30" ht="24.95" customHeight="1" x14ac:dyDescent="0.2">
      <c r="A2325" s="23" t="str">
        <f t="shared" si="132"/>
        <v>||||||</v>
      </c>
      <c r="B2325" s="23" t="str">
        <f t="shared" si="133"/>
        <v>||||</v>
      </c>
      <c r="C2325" s="28" t="str">
        <f t="shared" si="134"/>
        <v>|</v>
      </c>
      <c r="D2325" s="10"/>
      <c r="E2325" s="10"/>
      <c r="F2325" s="36"/>
      <c r="G2325" s="10"/>
      <c r="H2325" s="10"/>
      <c r="I2325" s="36"/>
      <c r="J2325" s="10"/>
      <c r="K2325" s="10"/>
      <c r="L2325" s="10"/>
      <c r="M2325" s="11"/>
      <c r="N2325" s="10"/>
      <c r="O2325" s="11"/>
      <c r="P2325" s="9"/>
      <c r="Q2325" s="10"/>
      <c r="R2325" s="3"/>
      <c r="S2325" s="3"/>
      <c r="T2325" s="3"/>
      <c r="U2325" s="33"/>
      <c r="V2325" s="9"/>
      <c r="W2325" s="13"/>
      <c r="X2325" s="10"/>
      <c r="Y2325" s="4"/>
      <c r="Z2325" s="4"/>
      <c r="AA2325" s="4"/>
      <c r="AB2325" s="4"/>
      <c r="AC2325" s="3"/>
      <c r="AD2325" s="29"/>
    </row>
    <row r="2326" spans="1:30" ht="24.95" customHeight="1" x14ac:dyDescent="0.2">
      <c r="A2326" s="23" t="str">
        <f t="shared" si="132"/>
        <v>||||||</v>
      </c>
      <c r="B2326" s="23" t="str">
        <f t="shared" si="133"/>
        <v>||||</v>
      </c>
      <c r="C2326" s="28" t="str">
        <f t="shared" si="134"/>
        <v>|</v>
      </c>
      <c r="D2326" s="10"/>
      <c r="E2326" s="10"/>
      <c r="F2326" s="36"/>
      <c r="G2326" s="10"/>
      <c r="H2326" s="10"/>
      <c r="I2326" s="36"/>
      <c r="J2326" s="10"/>
      <c r="K2326" s="10"/>
      <c r="L2326" s="10"/>
      <c r="M2326" s="11"/>
      <c r="N2326" s="10"/>
      <c r="O2326" s="11"/>
      <c r="P2326" s="9"/>
      <c r="Q2326" s="10"/>
      <c r="R2326" s="3"/>
      <c r="S2326" s="3"/>
      <c r="T2326" s="3"/>
      <c r="U2326" s="33"/>
      <c r="V2326" s="9"/>
      <c r="W2326" s="13"/>
      <c r="X2326" s="10"/>
      <c r="Y2326" s="4"/>
      <c r="Z2326" s="4"/>
      <c r="AA2326" s="4"/>
      <c r="AB2326" s="4"/>
      <c r="AC2326" s="3"/>
      <c r="AD2326" s="29"/>
    </row>
    <row r="2327" spans="1:30" ht="24.95" customHeight="1" x14ac:dyDescent="0.2">
      <c r="A2327" s="23" t="str">
        <f t="shared" si="132"/>
        <v>||||||</v>
      </c>
      <c r="B2327" s="23" t="str">
        <f t="shared" si="133"/>
        <v>||||</v>
      </c>
      <c r="C2327" s="28" t="str">
        <f t="shared" si="134"/>
        <v>|</v>
      </c>
      <c r="D2327" s="10"/>
      <c r="E2327" s="10"/>
      <c r="F2327" s="36"/>
      <c r="G2327" s="10"/>
      <c r="H2327" s="10"/>
      <c r="I2327" s="36"/>
      <c r="J2327" s="10"/>
      <c r="K2327" s="10"/>
      <c r="L2327" s="10"/>
      <c r="M2327" s="11"/>
      <c r="N2327" s="10"/>
      <c r="O2327" s="11"/>
      <c r="P2327" s="9"/>
      <c r="Q2327" s="10"/>
      <c r="R2327" s="3"/>
      <c r="S2327" s="3"/>
      <c r="T2327" s="3"/>
      <c r="U2327" s="33"/>
      <c r="V2327" s="9"/>
      <c r="W2327" s="13"/>
      <c r="X2327" s="10"/>
      <c r="Y2327" s="4"/>
      <c r="Z2327" s="4"/>
      <c r="AA2327" s="4"/>
      <c r="AB2327" s="4"/>
      <c r="AC2327" s="3"/>
      <c r="AD2327" s="29"/>
    </row>
    <row r="2328" spans="1:30" ht="24.95" customHeight="1" x14ac:dyDescent="0.2">
      <c r="A2328" s="23" t="str">
        <f t="shared" si="132"/>
        <v>||||||</v>
      </c>
      <c r="B2328" s="23" t="str">
        <f t="shared" si="133"/>
        <v>||||</v>
      </c>
      <c r="C2328" s="28" t="str">
        <f t="shared" si="134"/>
        <v>|</v>
      </c>
      <c r="D2328" s="10"/>
      <c r="E2328" s="10"/>
      <c r="F2328" s="36"/>
      <c r="G2328" s="10"/>
      <c r="H2328" s="10"/>
      <c r="I2328" s="36"/>
      <c r="J2328" s="10"/>
      <c r="K2328" s="10"/>
      <c r="L2328" s="10"/>
      <c r="M2328" s="11"/>
      <c r="N2328" s="10"/>
      <c r="O2328" s="11"/>
      <c r="P2328" s="9"/>
      <c r="Q2328" s="10"/>
      <c r="R2328" s="3"/>
      <c r="S2328" s="3"/>
      <c r="T2328" s="3"/>
      <c r="U2328" s="33"/>
      <c r="V2328" s="9"/>
      <c r="W2328" s="13"/>
      <c r="X2328" s="10"/>
      <c r="Y2328" s="4"/>
      <c r="Z2328" s="4"/>
      <c r="AA2328" s="4"/>
      <c r="AB2328" s="4"/>
      <c r="AC2328" s="3"/>
      <c r="AD2328" s="29"/>
    </row>
    <row r="2329" spans="1:30" ht="24.95" customHeight="1" x14ac:dyDescent="0.2">
      <c r="A2329" s="23" t="str">
        <f t="shared" si="132"/>
        <v>||||||</v>
      </c>
      <c r="B2329" s="23" t="str">
        <f t="shared" si="133"/>
        <v>||||</v>
      </c>
      <c r="C2329" s="28" t="str">
        <f t="shared" si="134"/>
        <v>|</v>
      </c>
      <c r="D2329" s="10"/>
      <c r="E2329" s="10"/>
      <c r="F2329" s="36"/>
      <c r="G2329" s="10"/>
      <c r="H2329" s="10"/>
      <c r="I2329" s="36"/>
      <c r="J2329" s="10"/>
      <c r="K2329" s="10"/>
      <c r="L2329" s="10"/>
      <c r="M2329" s="11"/>
      <c r="N2329" s="10"/>
      <c r="O2329" s="11"/>
      <c r="P2329" s="9"/>
      <c r="Q2329" s="10"/>
      <c r="R2329" s="3"/>
      <c r="S2329" s="3"/>
      <c r="T2329" s="3"/>
      <c r="U2329" s="33"/>
      <c r="V2329" s="9"/>
      <c r="W2329" s="13"/>
      <c r="X2329" s="10"/>
      <c r="Y2329" s="4"/>
      <c r="Z2329" s="4"/>
      <c r="AA2329" s="4"/>
      <c r="AB2329" s="4"/>
      <c r="AC2329" s="3"/>
      <c r="AD2329" s="29"/>
    </row>
    <row r="2330" spans="1:30" ht="24.95" customHeight="1" x14ac:dyDescent="0.2">
      <c r="A2330" s="23" t="str">
        <f t="shared" si="132"/>
        <v>||||||</v>
      </c>
      <c r="B2330" s="23" t="str">
        <f t="shared" si="133"/>
        <v>||||</v>
      </c>
      <c r="C2330" s="28" t="str">
        <f t="shared" si="134"/>
        <v>|</v>
      </c>
      <c r="D2330" s="10"/>
      <c r="E2330" s="10"/>
      <c r="F2330" s="36"/>
      <c r="G2330" s="10"/>
      <c r="H2330" s="10"/>
      <c r="I2330" s="36"/>
      <c r="J2330" s="10"/>
      <c r="K2330" s="10"/>
      <c r="L2330" s="10"/>
      <c r="M2330" s="11"/>
      <c r="N2330" s="10"/>
      <c r="O2330" s="11"/>
      <c r="P2330" s="9"/>
      <c r="Q2330" s="10"/>
      <c r="R2330" s="3"/>
      <c r="S2330" s="3"/>
      <c r="T2330" s="3"/>
      <c r="U2330" s="33"/>
      <c r="V2330" s="9"/>
      <c r="W2330" s="13"/>
      <c r="X2330" s="10"/>
      <c r="Y2330" s="4"/>
      <c r="Z2330" s="4"/>
      <c r="AA2330" s="4"/>
      <c r="AB2330" s="4"/>
      <c r="AC2330" s="3"/>
      <c r="AD2330" s="29"/>
    </row>
    <row r="2331" spans="1:30" ht="24.95" customHeight="1" x14ac:dyDescent="0.2">
      <c r="A2331" s="23" t="str">
        <f t="shared" si="132"/>
        <v>||||||</v>
      </c>
      <c r="B2331" s="23" t="str">
        <f t="shared" si="133"/>
        <v>||||</v>
      </c>
      <c r="C2331" s="28" t="str">
        <f t="shared" si="134"/>
        <v>|</v>
      </c>
      <c r="D2331" s="10"/>
      <c r="E2331" s="10"/>
      <c r="F2331" s="36"/>
      <c r="G2331" s="10"/>
      <c r="H2331" s="10"/>
      <c r="I2331" s="36"/>
      <c r="J2331" s="10"/>
      <c r="K2331" s="10"/>
      <c r="L2331" s="10"/>
      <c r="M2331" s="11"/>
      <c r="N2331" s="10"/>
      <c r="O2331" s="11"/>
      <c r="P2331" s="9"/>
      <c r="Q2331" s="10"/>
      <c r="R2331" s="3"/>
      <c r="S2331" s="3"/>
      <c r="T2331" s="3"/>
      <c r="U2331" s="33"/>
      <c r="V2331" s="9"/>
      <c r="W2331" s="13"/>
      <c r="X2331" s="10"/>
      <c r="Y2331" s="4"/>
      <c r="Z2331" s="4"/>
      <c r="AA2331" s="4"/>
      <c r="AB2331" s="4"/>
      <c r="AC2331" s="3"/>
      <c r="AD2331" s="29"/>
    </row>
    <row r="2332" spans="1:30" ht="24.95" customHeight="1" x14ac:dyDescent="0.2">
      <c r="A2332" s="23" t="str">
        <f t="shared" si="132"/>
        <v>||||||</v>
      </c>
      <c r="B2332" s="23" t="str">
        <f t="shared" si="133"/>
        <v>||||</v>
      </c>
      <c r="C2332" s="28" t="str">
        <f t="shared" si="134"/>
        <v>|</v>
      </c>
      <c r="D2332" s="10"/>
      <c r="E2332" s="10"/>
      <c r="F2332" s="36"/>
      <c r="G2332" s="10"/>
      <c r="H2332" s="10"/>
      <c r="I2332" s="36"/>
      <c r="J2332" s="10"/>
      <c r="K2332" s="10"/>
      <c r="L2332" s="10"/>
      <c r="M2332" s="11"/>
      <c r="N2332" s="10"/>
      <c r="O2332" s="11"/>
      <c r="P2332" s="9"/>
      <c r="Q2332" s="10"/>
      <c r="R2332" s="3"/>
      <c r="S2332" s="3"/>
      <c r="T2332" s="3"/>
      <c r="U2332" s="33"/>
      <c r="V2332" s="9"/>
      <c r="W2332" s="13"/>
      <c r="X2332" s="10"/>
      <c r="Y2332" s="4"/>
      <c r="Z2332" s="4"/>
      <c r="AA2332" s="4"/>
      <c r="AB2332" s="4"/>
      <c r="AC2332" s="3"/>
      <c r="AD2332" s="29"/>
    </row>
    <row r="2333" spans="1:30" ht="24.95" customHeight="1" x14ac:dyDescent="0.2">
      <c r="A2333" s="23" t="str">
        <f t="shared" si="132"/>
        <v>||||||</v>
      </c>
      <c r="B2333" s="23" t="str">
        <f t="shared" si="133"/>
        <v>||||</v>
      </c>
      <c r="C2333" s="28" t="str">
        <f t="shared" si="134"/>
        <v>|</v>
      </c>
      <c r="D2333" s="10"/>
      <c r="E2333" s="10"/>
      <c r="F2333" s="36"/>
      <c r="G2333" s="10"/>
      <c r="H2333" s="10"/>
      <c r="I2333" s="36"/>
      <c r="J2333" s="10"/>
      <c r="K2333" s="10"/>
      <c r="L2333" s="10"/>
      <c r="M2333" s="11"/>
      <c r="N2333" s="10"/>
      <c r="O2333" s="11"/>
      <c r="P2333" s="9"/>
      <c r="Q2333" s="10"/>
      <c r="R2333" s="3"/>
      <c r="S2333" s="3"/>
      <c r="T2333" s="3"/>
      <c r="U2333" s="33"/>
      <c r="V2333" s="9"/>
      <c r="W2333" s="13"/>
      <c r="X2333" s="10"/>
      <c r="Y2333" s="4"/>
      <c r="Z2333" s="4"/>
      <c r="AA2333" s="4"/>
      <c r="AB2333" s="4"/>
      <c r="AC2333" s="3"/>
      <c r="AD2333" s="29"/>
    </row>
    <row r="2334" spans="1:30" ht="24.95" customHeight="1" x14ac:dyDescent="0.2">
      <c r="A2334" s="23" t="str">
        <f t="shared" si="132"/>
        <v>||||||</v>
      </c>
      <c r="B2334" s="23" t="str">
        <f t="shared" si="133"/>
        <v>||||</v>
      </c>
      <c r="C2334" s="28" t="str">
        <f t="shared" si="134"/>
        <v>|</v>
      </c>
      <c r="D2334" s="10"/>
      <c r="E2334" s="10"/>
      <c r="F2334" s="36"/>
      <c r="G2334" s="10"/>
      <c r="H2334" s="10"/>
      <c r="I2334" s="36"/>
      <c r="J2334" s="10"/>
      <c r="K2334" s="10"/>
      <c r="L2334" s="10"/>
      <c r="M2334" s="11"/>
      <c r="N2334" s="10"/>
      <c r="O2334" s="11"/>
      <c r="P2334" s="9"/>
      <c r="Q2334" s="10"/>
      <c r="R2334" s="3"/>
      <c r="S2334" s="3"/>
      <c r="T2334" s="3"/>
      <c r="U2334" s="33"/>
      <c r="V2334" s="9"/>
      <c r="W2334" s="13"/>
      <c r="X2334" s="10"/>
      <c r="Y2334" s="4"/>
      <c r="Z2334" s="4"/>
      <c r="AA2334" s="4"/>
      <c r="AB2334" s="4"/>
      <c r="AC2334" s="3"/>
      <c r="AD2334" s="29"/>
    </row>
    <row r="2335" spans="1:30" ht="24.95" customHeight="1" x14ac:dyDescent="0.2">
      <c r="A2335" s="23" t="str">
        <f t="shared" si="132"/>
        <v>||||||</v>
      </c>
      <c r="B2335" s="23" t="str">
        <f t="shared" si="133"/>
        <v>||||</v>
      </c>
      <c r="C2335" s="28" t="str">
        <f t="shared" si="134"/>
        <v>|</v>
      </c>
      <c r="D2335" s="10"/>
      <c r="E2335" s="10"/>
      <c r="F2335" s="36"/>
      <c r="G2335" s="10"/>
      <c r="H2335" s="10"/>
      <c r="I2335" s="36"/>
      <c r="J2335" s="10"/>
      <c r="K2335" s="10"/>
      <c r="L2335" s="10"/>
      <c r="M2335" s="11"/>
      <c r="N2335" s="10"/>
      <c r="O2335" s="11"/>
      <c r="P2335" s="9"/>
      <c r="Q2335" s="10"/>
      <c r="R2335" s="3"/>
      <c r="S2335" s="3"/>
      <c r="T2335" s="3"/>
      <c r="U2335" s="33"/>
      <c r="V2335" s="9"/>
      <c r="W2335" s="13"/>
      <c r="X2335" s="10"/>
      <c r="Y2335" s="4"/>
      <c r="Z2335" s="4"/>
      <c r="AA2335" s="4"/>
      <c r="AB2335" s="4"/>
      <c r="AC2335" s="3"/>
      <c r="AD2335" s="29"/>
    </row>
    <row r="2336" spans="1:30" ht="24.95" customHeight="1" x14ac:dyDescent="0.2">
      <c r="A2336" s="23" t="str">
        <f t="shared" si="132"/>
        <v>||||||</v>
      </c>
      <c r="B2336" s="23" t="str">
        <f t="shared" si="133"/>
        <v>||||</v>
      </c>
      <c r="C2336" s="28" t="str">
        <f t="shared" si="134"/>
        <v>|</v>
      </c>
      <c r="D2336" s="10"/>
      <c r="E2336" s="10"/>
      <c r="F2336" s="36"/>
      <c r="G2336" s="10"/>
      <c r="H2336" s="10"/>
      <c r="I2336" s="36"/>
      <c r="J2336" s="10"/>
      <c r="K2336" s="10"/>
      <c r="L2336" s="10"/>
      <c r="M2336" s="11"/>
      <c r="N2336" s="10"/>
      <c r="O2336" s="11"/>
      <c r="P2336" s="9"/>
      <c r="Q2336" s="10"/>
      <c r="R2336" s="3"/>
      <c r="S2336" s="3"/>
      <c r="T2336" s="3"/>
      <c r="U2336" s="33"/>
      <c r="V2336" s="9"/>
      <c r="W2336" s="13"/>
      <c r="X2336" s="10"/>
      <c r="Y2336" s="4"/>
      <c r="Z2336" s="4"/>
      <c r="AA2336" s="4"/>
      <c r="AB2336" s="4"/>
      <c r="AC2336" s="3"/>
      <c r="AD2336" s="29"/>
    </row>
    <row r="2337" spans="1:30" ht="24.95" customHeight="1" x14ac:dyDescent="0.2">
      <c r="A2337" s="23" t="str">
        <f t="shared" si="132"/>
        <v>||||||</v>
      </c>
      <c r="B2337" s="23" t="str">
        <f t="shared" si="133"/>
        <v>||||</v>
      </c>
      <c r="C2337" s="28" t="str">
        <f t="shared" si="134"/>
        <v>|</v>
      </c>
      <c r="D2337" s="10"/>
      <c r="E2337" s="10"/>
      <c r="F2337" s="36"/>
      <c r="G2337" s="10"/>
      <c r="H2337" s="10"/>
      <c r="I2337" s="36"/>
      <c r="J2337" s="10"/>
      <c r="K2337" s="10"/>
      <c r="L2337" s="10"/>
      <c r="M2337" s="11"/>
      <c r="N2337" s="10"/>
      <c r="O2337" s="11"/>
      <c r="P2337" s="9"/>
      <c r="Q2337" s="10"/>
      <c r="R2337" s="3"/>
      <c r="S2337" s="3"/>
      <c r="T2337" s="3"/>
      <c r="U2337" s="33"/>
      <c r="V2337" s="9"/>
      <c r="W2337" s="13"/>
      <c r="X2337" s="10"/>
      <c r="Y2337" s="4"/>
      <c r="Z2337" s="4"/>
      <c r="AA2337" s="4"/>
      <c r="AB2337" s="4"/>
      <c r="AC2337" s="3"/>
      <c r="AD2337" s="29"/>
    </row>
    <row r="2338" spans="1:30" ht="24.95" customHeight="1" x14ac:dyDescent="0.2">
      <c r="A2338" s="23" t="str">
        <f t="shared" si="132"/>
        <v>||||||</v>
      </c>
      <c r="B2338" s="23" t="str">
        <f t="shared" si="133"/>
        <v>||||</v>
      </c>
      <c r="C2338" s="28" t="str">
        <f t="shared" si="134"/>
        <v>|</v>
      </c>
      <c r="D2338" s="10"/>
      <c r="E2338" s="10"/>
      <c r="F2338" s="36"/>
      <c r="G2338" s="10"/>
      <c r="H2338" s="10"/>
      <c r="I2338" s="36"/>
      <c r="J2338" s="10"/>
      <c r="K2338" s="10"/>
      <c r="L2338" s="10"/>
      <c r="M2338" s="11"/>
      <c r="N2338" s="10"/>
      <c r="O2338" s="11"/>
      <c r="P2338" s="9"/>
      <c r="Q2338" s="10"/>
      <c r="R2338" s="3"/>
      <c r="S2338" s="3"/>
      <c r="T2338" s="3"/>
      <c r="U2338" s="33"/>
      <c r="V2338" s="9"/>
      <c r="W2338" s="13"/>
      <c r="X2338" s="10"/>
      <c r="Y2338" s="4"/>
      <c r="Z2338" s="4"/>
      <c r="AA2338" s="4"/>
      <c r="AB2338" s="4"/>
      <c r="AC2338" s="3"/>
      <c r="AD2338" s="29"/>
    </row>
    <row r="2339" spans="1:30" ht="24.95" customHeight="1" x14ac:dyDescent="0.2">
      <c r="A2339" s="23" t="str">
        <f t="shared" si="132"/>
        <v>||||||</v>
      </c>
      <c r="B2339" s="23" t="str">
        <f t="shared" si="133"/>
        <v>||||</v>
      </c>
      <c r="C2339" s="28" t="str">
        <f t="shared" si="134"/>
        <v>|</v>
      </c>
      <c r="D2339" s="10"/>
      <c r="E2339" s="10"/>
      <c r="F2339" s="36"/>
      <c r="G2339" s="10"/>
      <c r="H2339" s="10"/>
      <c r="I2339" s="36"/>
      <c r="J2339" s="10"/>
      <c r="K2339" s="10"/>
      <c r="L2339" s="10"/>
      <c r="M2339" s="11"/>
      <c r="N2339" s="10"/>
      <c r="O2339" s="11"/>
      <c r="P2339" s="9"/>
      <c r="Q2339" s="10"/>
      <c r="R2339" s="3"/>
      <c r="S2339" s="3"/>
      <c r="T2339" s="3"/>
      <c r="U2339" s="33"/>
      <c r="V2339" s="9"/>
      <c r="W2339" s="13"/>
      <c r="X2339" s="10"/>
      <c r="Y2339" s="4"/>
      <c r="Z2339" s="4"/>
      <c r="AA2339" s="4"/>
      <c r="AB2339" s="4"/>
      <c r="AC2339" s="3"/>
      <c r="AD2339" s="29"/>
    </row>
    <row r="2340" spans="1:30" ht="24.95" customHeight="1" x14ac:dyDescent="0.2">
      <c r="A2340" s="23" t="str">
        <f t="shared" si="132"/>
        <v>||||||</v>
      </c>
      <c r="B2340" s="23" t="str">
        <f t="shared" si="133"/>
        <v>||||</v>
      </c>
      <c r="C2340" s="28" t="str">
        <f t="shared" si="134"/>
        <v>|</v>
      </c>
      <c r="D2340" s="10"/>
      <c r="E2340" s="10"/>
      <c r="F2340" s="36"/>
      <c r="G2340" s="10"/>
      <c r="H2340" s="10"/>
      <c r="I2340" s="36"/>
      <c r="J2340" s="10"/>
      <c r="K2340" s="10"/>
      <c r="L2340" s="10"/>
      <c r="M2340" s="11"/>
      <c r="N2340" s="10"/>
      <c r="O2340" s="11"/>
      <c r="P2340" s="9"/>
      <c r="Q2340" s="10"/>
      <c r="R2340" s="3"/>
      <c r="S2340" s="3"/>
      <c r="T2340" s="3"/>
      <c r="U2340" s="33"/>
      <c r="V2340" s="9"/>
      <c r="W2340" s="13"/>
      <c r="X2340" s="10"/>
      <c r="Y2340" s="4"/>
      <c r="Z2340" s="4"/>
      <c r="AA2340" s="4"/>
      <c r="AB2340" s="4"/>
      <c r="AC2340" s="3"/>
      <c r="AD2340" s="29"/>
    </row>
    <row r="2341" spans="1:30" ht="24.95" customHeight="1" x14ac:dyDescent="0.2">
      <c r="A2341" s="23" t="str">
        <f t="shared" si="132"/>
        <v>||||||</v>
      </c>
      <c r="B2341" s="23" t="str">
        <f t="shared" si="133"/>
        <v>||||</v>
      </c>
      <c r="C2341" s="28" t="str">
        <f t="shared" si="134"/>
        <v>|</v>
      </c>
      <c r="D2341" s="10"/>
      <c r="E2341" s="10"/>
      <c r="F2341" s="36"/>
      <c r="G2341" s="10"/>
      <c r="H2341" s="10"/>
      <c r="I2341" s="36"/>
      <c r="J2341" s="10"/>
      <c r="K2341" s="10"/>
      <c r="L2341" s="10"/>
      <c r="M2341" s="11"/>
      <c r="N2341" s="10"/>
      <c r="O2341" s="11"/>
      <c r="P2341" s="9"/>
      <c r="Q2341" s="10"/>
      <c r="R2341" s="3"/>
      <c r="S2341" s="3"/>
      <c r="T2341" s="3"/>
      <c r="U2341" s="33"/>
      <c r="V2341" s="9"/>
      <c r="W2341" s="13"/>
      <c r="X2341" s="10"/>
      <c r="Y2341" s="4"/>
      <c r="Z2341" s="4"/>
      <c r="AA2341" s="4"/>
      <c r="AB2341" s="4"/>
      <c r="AC2341" s="3"/>
      <c r="AD2341" s="29"/>
    </row>
    <row r="2342" spans="1:30" ht="24.95" customHeight="1" x14ac:dyDescent="0.2">
      <c r="A2342" s="23" t="str">
        <f t="shared" si="132"/>
        <v>||||||</v>
      </c>
      <c r="B2342" s="23" t="str">
        <f t="shared" si="133"/>
        <v>||||</v>
      </c>
      <c r="C2342" s="28" t="str">
        <f t="shared" si="134"/>
        <v>|</v>
      </c>
      <c r="D2342" s="10"/>
      <c r="E2342" s="10"/>
      <c r="F2342" s="36"/>
      <c r="G2342" s="10"/>
      <c r="H2342" s="10"/>
      <c r="I2342" s="36"/>
      <c r="J2342" s="10"/>
      <c r="K2342" s="10"/>
      <c r="L2342" s="10"/>
      <c r="M2342" s="11"/>
      <c r="N2342" s="10"/>
      <c r="O2342" s="11"/>
      <c r="P2342" s="9"/>
      <c r="Q2342" s="10"/>
      <c r="R2342" s="3"/>
      <c r="S2342" s="3"/>
      <c r="T2342" s="3"/>
      <c r="U2342" s="33"/>
      <c r="V2342" s="9"/>
      <c r="W2342" s="13"/>
      <c r="X2342" s="10"/>
      <c r="Y2342" s="4"/>
      <c r="Z2342" s="4"/>
      <c r="AA2342" s="4"/>
      <c r="AB2342" s="4"/>
      <c r="AC2342" s="3"/>
      <c r="AD2342" s="29"/>
    </row>
    <row r="2343" spans="1:30" ht="24.95" customHeight="1" x14ac:dyDescent="0.2">
      <c r="A2343" s="23" t="str">
        <f t="shared" si="132"/>
        <v>||||||</v>
      </c>
      <c r="B2343" s="23" t="str">
        <f t="shared" si="133"/>
        <v>||||</v>
      </c>
      <c r="C2343" s="28" t="str">
        <f t="shared" si="134"/>
        <v>|</v>
      </c>
      <c r="D2343" s="10"/>
      <c r="E2343" s="10"/>
      <c r="F2343" s="36"/>
      <c r="G2343" s="10"/>
      <c r="H2343" s="10"/>
      <c r="I2343" s="36"/>
      <c r="J2343" s="10"/>
      <c r="K2343" s="10"/>
      <c r="L2343" s="10"/>
      <c r="M2343" s="11"/>
      <c r="N2343" s="10"/>
      <c r="O2343" s="11"/>
      <c r="P2343" s="9"/>
      <c r="Q2343" s="10"/>
      <c r="R2343" s="3"/>
      <c r="S2343" s="3"/>
      <c r="T2343" s="3"/>
      <c r="U2343" s="33"/>
      <c r="V2343" s="9"/>
      <c r="W2343" s="13"/>
      <c r="X2343" s="10"/>
      <c r="Y2343" s="4"/>
      <c r="Z2343" s="4"/>
      <c r="AA2343" s="4"/>
      <c r="AB2343" s="4"/>
      <c r="AC2343" s="3"/>
      <c r="AD2343" s="29"/>
    </row>
    <row r="2344" spans="1:30" ht="24.95" customHeight="1" x14ac:dyDescent="0.2">
      <c r="A2344" s="23" t="str">
        <f t="shared" si="132"/>
        <v>||||||</v>
      </c>
      <c r="B2344" s="23" t="str">
        <f t="shared" si="133"/>
        <v>||||</v>
      </c>
      <c r="C2344" s="28" t="str">
        <f t="shared" si="134"/>
        <v>|</v>
      </c>
      <c r="D2344" s="10"/>
      <c r="E2344" s="10"/>
      <c r="F2344" s="36"/>
      <c r="G2344" s="10"/>
      <c r="H2344" s="10"/>
      <c r="I2344" s="36"/>
      <c r="J2344" s="10"/>
      <c r="K2344" s="10"/>
      <c r="L2344" s="10"/>
      <c r="M2344" s="11"/>
      <c r="N2344" s="10"/>
      <c r="O2344" s="11"/>
      <c r="P2344" s="9"/>
      <c r="Q2344" s="10"/>
      <c r="R2344" s="3"/>
      <c r="S2344" s="3"/>
      <c r="T2344" s="3"/>
      <c r="U2344" s="33"/>
      <c r="V2344" s="9"/>
      <c r="W2344" s="13"/>
      <c r="X2344" s="10"/>
      <c r="Y2344" s="4"/>
      <c r="Z2344" s="4"/>
      <c r="AA2344" s="4"/>
      <c r="AB2344" s="4"/>
      <c r="AC2344" s="3"/>
      <c r="AD2344" s="29"/>
    </row>
    <row r="2345" spans="1:30" ht="24.95" customHeight="1" x14ac:dyDescent="0.2">
      <c r="A2345" s="23" t="str">
        <f t="shared" si="132"/>
        <v>||||||</v>
      </c>
      <c r="B2345" s="23" t="str">
        <f t="shared" si="133"/>
        <v>||||</v>
      </c>
      <c r="C2345" s="28" t="str">
        <f t="shared" si="134"/>
        <v>|</v>
      </c>
      <c r="D2345" s="10"/>
      <c r="E2345" s="10"/>
      <c r="F2345" s="36"/>
      <c r="G2345" s="10"/>
      <c r="H2345" s="10"/>
      <c r="I2345" s="36"/>
      <c r="J2345" s="10"/>
      <c r="K2345" s="10"/>
      <c r="L2345" s="10"/>
      <c r="M2345" s="11"/>
      <c r="N2345" s="10"/>
      <c r="O2345" s="11"/>
      <c r="P2345" s="9"/>
      <c r="Q2345" s="10"/>
      <c r="R2345" s="3"/>
      <c r="S2345" s="3"/>
      <c r="T2345" s="3"/>
      <c r="U2345" s="33"/>
      <c r="V2345" s="9"/>
      <c r="W2345" s="13"/>
      <c r="X2345" s="10"/>
      <c r="Y2345" s="4"/>
      <c r="Z2345" s="4"/>
      <c r="AA2345" s="4"/>
      <c r="AB2345" s="4"/>
      <c r="AC2345" s="3"/>
      <c r="AD2345" s="29"/>
    </row>
    <row r="2346" spans="1:30" ht="24.95" customHeight="1" x14ac:dyDescent="0.2">
      <c r="A2346" s="23" t="str">
        <f t="shared" si="132"/>
        <v>||||||</v>
      </c>
      <c r="B2346" s="23" t="str">
        <f t="shared" si="133"/>
        <v>||||</v>
      </c>
      <c r="C2346" s="28" t="str">
        <f t="shared" si="134"/>
        <v>|</v>
      </c>
      <c r="D2346" s="10"/>
      <c r="E2346" s="10"/>
      <c r="F2346" s="36"/>
      <c r="G2346" s="10"/>
      <c r="H2346" s="10"/>
      <c r="I2346" s="36"/>
      <c r="J2346" s="10"/>
      <c r="K2346" s="10"/>
      <c r="L2346" s="10"/>
      <c r="M2346" s="11"/>
      <c r="N2346" s="10"/>
      <c r="O2346" s="11"/>
      <c r="P2346" s="9"/>
      <c r="Q2346" s="10"/>
      <c r="R2346" s="3"/>
      <c r="S2346" s="3"/>
      <c r="T2346" s="3"/>
      <c r="U2346" s="33"/>
      <c r="V2346" s="9"/>
      <c r="W2346" s="13"/>
      <c r="X2346" s="10"/>
      <c r="Y2346" s="4"/>
      <c r="Z2346" s="4"/>
      <c r="AA2346" s="4"/>
      <c r="AB2346" s="4"/>
      <c r="AC2346" s="3"/>
      <c r="AD2346" s="29"/>
    </row>
    <row r="2347" spans="1:30" ht="24.95" customHeight="1" x14ac:dyDescent="0.2">
      <c r="A2347" s="23" t="str">
        <f t="shared" si="132"/>
        <v>||||||</v>
      </c>
      <c r="B2347" s="23" t="str">
        <f t="shared" si="133"/>
        <v>||||</v>
      </c>
      <c r="C2347" s="28" t="str">
        <f t="shared" si="134"/>
        <v>|</v>
      </c>
      <c r="D2347" s="10"/>
      <c r="E2347" s="10"/>
      <c r="F2347" s="36"/>
      <c r="G2347" s="10"/>
      <c r="H2347" s="10"/>
      <c r="I2347" s="36"/>
      <c r="J2347" s="10"/>
      <c r="K2347" s="10"/>
      <c r="L2347" s="10"/>
      <c r="M2347" s="11"/>
      <c r="N2347" s="10"/>
      <c r="O2347" s="11"/>
      <c r="P2347" s="9"/>
      <c r="Q2347" s="10"/>
      <c r="R2347" s="3"/>
      <c r="S2347" s="3"/>
      <c r="T2347" s="3"/>
      <c r="U2347" s="33"/>
      <c r="V2347" s="9"/>
      <c r="W2347" s="13"/>
      <c r="X2347" s="10"/>
      <c r="Y2347" s="4"/>
      <c r="Z2347" s="4"/>
      <c r="AA2347" s="4"/>
      <c r="AB2347" s="4"/>
      <c r="AC2347" s="3"/>
      <c r="AD2347" s="29"/>
    </row>
    <row r="2348" spans="1:30" ht="24.95" customHeight="1" x14ac:dyDescent="0.2">
      <c r="A2348" s="23" t="str">
        <f t="shared" si="132"/>
        <v>||||||</v>
      </c>
      <c r="B2348" s="23" t="str">
        <f t="shared" si="133"/>
        <v>||||</v>
      </c>
      <c r="C2348" s="28" t="str">
        <f t="shared" si="134"/>
        <v>|</v>
      </c>
      <c r="D2348" s="10"/>
      <c r="E2348" s="10"/>
      <c r="F2348" s="36"/>
      <c r="G2348" s="10"/>
      <c r="H2348" s="10"/>
      <c r="I2348" s="36"/>
      <c r="J2348" s="10"/>
      <c r="K2348" s="10"/>
      <c r="L2348" s="10"/>
      <c r="M2348" s="11"/>
      <c r="N2348" s="10"/>
      <c r="O2348" s="11"/>
      <c r="P2348" s="9"/>
      <c r="Q2348" s="10"/>
      <c r="R2348" s="3"/>
      <c r="S2348" s="3"/>
      <c r="T2348" s="3"/>
      <c r="U2348" s="33"/>
      <c r="V2348" s="9"/>
      <c r="W2348" s="13"/>
      <c r="X2348" s="10"/>
      <c r="Y2348" s="4"/>
      <c r="Z2348" s="4"/>
      <c r="AA2348" s="4"/>
      <c r="AB2348" s="4"/>
      <c r="AC2348" s="3"/>
      <c r="AD2348" s="29"/>
    </row>
    <row r="2349" spans="1:30" ht="24.95" customHeight="1" x14ac:dyDescent="0.2">
      <c r="A2349" s="23" t="str">
        <f t="shared" si="132"/>
        <v>||||||</v>
      </c>
      <c r="B2349" s="23" t="str">
        <f t="shared" si="133"/>
        <v>||||</v>
      </c>
      <c r="C2349" s="28" t="str">
        <f t="shared" si="134"/>
        <v>|</v>
      </c>
      <c r="D2349" s="10"/>
      <c r="E2349" s="10"/>
      <c r="F2349" s="36"/>
      <c r="G2349" s="10"/>
      <c r="H2349" s="10"/>
      <c r="I2349" s="36"/>
      <c r="J2349" s="10"/>
      <c r="K2349" s="10"/>
      <c r="L2349" s="10"/>
      <c r="M2349" s="11"/>
      <c r="N2349" s="10"/>
      <c r="O2349" s="11"/>
      <c r="P2349" s="9"/>
      <c r="Q2349" s="10"/>
      <c r="R2349" s="3"/>
      <c r="S2349" s="3"/>
      <c r="T2349" s="3"/>
      <c r="U2349" s="33"/>
      <c r="V2349" s="9"/>
      <c r="W2349" s="13"/>
      <c r="X2349" s="10"/>
      <c r="Y2349" s="4"/>
      <c r="Z2349" s="4"/>
      <c r="AA2349" s="4"/>
      <c r="AB2349" s="4"/>
      <c r="AC2349" s="3"/>
      <c r="AD2349" s="29"/>
    </row>
    <row r="2350" spans="1:30" ht="24.95" customHeight="1" x14ac:dyDescent="0.2">
      <c r="A2350" s="23" t="str">
        <f t="shared" si="132"/>
        <v>||||||</v>
      </c>
      <c r="B2350" s="23" t="str">
        <f t="shared" si="133"/>
        <v>||||</v>
      </c>
      <c r="C2350" s="28" t="str">
        <f t="shared" si="134"/>
        <v>|</v>
      </c>
      <c r="D2350" s="10"/>
      <c r="E2350" s="10"/>
      <c r="F2350" s="36"/>
      <c r="G2350" s="10"/>
      <c r="H2350" s="10"/>
      <c r="I2350" s="36"/>
      <c r="J2350" s="10"/>
      <c r="K2350" s="10"/>
      <c r="L2350" s="10"/>
      <c r="M2350" s="11"/>
      <c r="N2350" s="10"/>
      <c r="O2350" s="11"/>
      <c r="P2350" s="9"/>
      <c r="Q2350" s="10"/>
      <c r="R2350" s="3"/>
      <c r="S2350" s="3"/>
      <c r="T2350" s="3"/>
      <c r="U2350" s="33"/>
      <c r="V2350" s="9"/>
      <c r="W2350" s="13"/>
      <c r="X2350" s="10"/>
      <c r="Y2350" s="4"/>
      <c r="Z2350" s="4"/>
      <c r="AA2350" s="4"/>
      <c r="AB2350" s="4"/>
      <c r="AC2350" s="3"/>
      <c r="AD2350" s="29"/>
    </row>
    <row r="2351" spans="1:30" ht="24.95" customHeight="1" x14ac:dyDescent="0.2">
      <c r="A2351" s="23" t="str">
        <f t="shared" si="132"/>
        <v>||||||</v>
      </c>
      <c r="B2351" s="23" t="str">
        <f t="shared" si="133"/>
        <v>||||</v>
      </c>
      <c r="C2351" s="28" t="str">
        <f t="shared" si="134"/>
        <v>|</v>
      </c>
      <c r="D2351" s="10"/>
      <c r="E2351" s="10"/>
      <c r="F2351" s="36"/>
      <c r="G2351" s="10"/>
      <c r="H2351" s="10"/>
      <c r="I2351" s="36"/>
      <c r="J2351" s="10"/>
      <c r="K2351" s="10"/>
      <c r="L2351" s="10"/>
      <c r="M2351" s="11"/>
      <c r="N2351" s="10"/>
      <c r="O2351" s="11"/>
      <c r="P2351" s="9"/>
      <c r="Q2351" s="10"/>
      <c r="R2351" s="3"/>
      <c r="S2351" s="3"/>
      <c r="T2351" s="3"/>
      <c r="U2351" s="33"/>
      <c r="V2351" s="9"/>
      <c r="W2351" s="13"/>
      <c r="X2351" s="10"/>
      <c r="Y2351" s="4"/>
      <c r="Z2351" s="4"/>
      <c r="AA2351" s="4"/>
      <c r="AB2351" s="4"/>
      <c r="AC2351" s="3"/>
      <c r="AD2351" s="29"/>
    </row>
    <row r="2352" spans="1:30" ht="24.95" customHeight="1" x14ac:dyDescent="0.2">
      <c r="A2352" s="23" t="str">
        <f t="shared" si="132"/>
        <v>||||||</v>
      </c>
      <c r="B2352" s="23" t="str">
        <f t="shared" si="133"/>
        <v>||||</v>
      </c>
      <c r="C2352" s="28" t="str">
        <f t="shared" si="134"/>
        <v>|</v>
      </c>
      <c r="D2352" s="10"/>
      <c r="E2352" s="10"/>
      <c r="F2352" s="36"/>
      <c r="G2352" s="10"/>
      <c r="H2352" s="10"/>
      <c r="I2352" s="36"/>
      <c r="J2352" s="10"/>
      <c r="K2352" s="10"/>
      <c r="L2352" s="10"/>
      <c r="M2352" s="11"/>
      <c r="N2352" s="10"/>
      <c r="O2352" s="11"/>
      <c r="P2352" s="9"/>
      <c r="Q2352" s="10"/>
      <c r="R2352" s="3"/>
      <c r="S2352" s="3"/>
      <c r="T2352" s="3"/>
      <c r="U2352" s="33"/>
      <c r="V2352" s="9"/>
      <c r="W2352" s="13"/>
      <c r="X2352" s="10"/>
      <c r="Y2352" s="4"/>
      <c r="Z2352" s="4"/>
      <c r="AA2352" s="4"/>
      <c r="AB2352" s="4"/>
      <c r="AC2352" s="3"/>
      <c r="AD2352" s="29"/>
    </row>
    <row r="2353" spans="1:30" ht="24.95" customHeight="1" x14ac:dyDescent="0.2">
      <c r="A2353" s="23" t="str">
        <f t="shared" si="132"/>
        <v>||||||</v>
      </c>
      <c r="B2353" s="23" t="str">
        <f t="shared" si="133"/>
        <v>||||</v>
      </c>
      <c r="C2353" s="28" t="str">
        <f t="shared" si="134"/>
        <v>|</v>
      </c>
      <c r="D2353" s="10"/>
      <c r="E2353" s="10"/>
      <c r="F2353" s="36"/>
      <c r="G2353" s="10"/>
      <c r="H2353" s="10"/>
      <c r="I2353" s="36"/>
      <c r="J2353" s="10"/>
      <c r="K2353" s="10"/>
      <c r="L2353" s="10"/>
      <c r="M2353" s="11"/>
      <c r="N2353" s="10"/>
      <c r="O2353" s="11"/>
      <c r="P2353" s="9"/>
      <c r="Q2353" s="10"/>
      <c r="R2353" s="3"/>
      <c r="S2353" s="3"/>
      <c r="T2353" s="3"/>
      <c r="U2353" s="33"/>
      <c r="V2353" s="9"/>
      <c r="W2353" s="13"/>
      <c r="X2353" s="10"/>
      <c r="Y2353" s="4"/>
      <c r="Z2353" s="4"/>
      <c r="AA2353" s="4"/>
      <c r="AB2353" s="4"/>
      <c r="AC2353" s="3"/>
      <c r="AD2353" s="29"/>
    </row>
    <row r="2354" spans="1:30" ht="24.95" customHeight="1" x14ac:dyDescent="0.2">
      <c r="A2354" s="23" t="str">
        <f t="shared" si="132"/>
        <v>||||||</v>
      </c>
      <c r="B2354" s="23" t="str">
        <f t="shared" si="133"/>
        <v>||||</v>
      </c>
      <c r="C2354" s="28" t="str">
        <f t="shared" si="134"/>
        <v>|</v>
      </c>
      <c r="D2354" s="10"/>
      <c r="E2354" s="10"/>
      <c r="F2354" s="36"/>
      <c r="G2354" s="10"/>
      <c r="H2354" s="10"/>
      <c r="I2354" s="36"/>
      <c r="J2354" s="10"/>
      <c r="K2354" s="10"/>
      <c r="L2354" s="10"/>
      <c r="M2354" s="11"/>
      <c r="N2354" s="10"/>
      <c r="O2354" s="11"/>
      <c r="P2354" s="9"/>
      <c r="Q2354" s="10"/>
      <c r="R2354" s="3"/>
      <c r="S2354" s="3"/>
      <c r="T2354" s="3"/>
      <c r="U2354" s="33"/>
      <c r="V2354" s="9"/>
      <c r="W2354" s="13"/>
      <c r="X2354" s="10"/>
      <c r="Y2354" s="4"/>
      <c r="Z2354" s="4"/>
      <c r="AA2354" s="4"/>
      <c r="AB2354" s="4"/>
      <c r="AC2354" s="3"/>
      <c r="AD2354" s="29"/>
    </row>
    <row r="2355" spans="1:30" ht="24.95" customHeight="1" x14ac:dyDescent="0.2">
      <c r="A2355" s="23" t="str">
        <f t="shared" si="132"/>
        <v>||||||</v>
      </c>
      <c r="B2355" s="23" t="str">
        <f t="shared" si="133"/>
        <v>||||</v>
      </c>
      <c r="C2355" s="28" t="str">
        <f t="shared" si="134"/>
        <v>|</v>
      </c>
      <c r="D2355" s="10"/>
      <c r="E2355" s="10"/>
      <c r="F2355" s="36"/>
      <c r="G2355" s="10"/>
      <c r="H2355" s="10"/>
      <c r="I2355" s="36"/>
      <c r="J2355" s="10"/>
      <c r="K2355" s="10"/>
      <c r="L2355" s="10"/>
      <c r="M2355" s="11"/>
      <c r="N2355" s="10"/>
      <c r="O2355" s="11"/>
      <c r="P2355" s="9"/>
      <c r="Q2355" s="10"/>
      <c r="R2355" s="3"/>
      <c r="S2355" s="3"/>
      <c r="T2355" s="3"/>
      <c r="U2355" s="33"/>
      <c r="V2355" s="9"/>
      <c r="W2355" s="13"/>
      <c r="X2355" s="10"/>
      <c r="Y2355" s="4"/>
      <c r="Z2355" s="4"/>
      <c r="AA2355" s="4"/>
      <c r="AB2355" s="4"/>
      <c r="AC2355" s="3"/>
      <c r="AD2355" s="29"/>
    </row>
    <row r="2356" spans="1:30" ht="24.95" customHeight="1" x14ac:dyDescent="0.2">
      <c r="A2356" s="23" t="str">
        <f t="shared" si="132"/>
        <v>||||||</v>
      </c>
      <c r="B2356" s="23" t="str">
        <f t="shared" si="133"/>
        <v>||||</v>
      </c>
      <c r="C2356" s="28" t="str">
        <f t="shared" si="134"/>
        <v>|</v>
      </c>
      <c r="D2356" s="10"/>
      <c r="E2356" s="10"/>
      <c r="F2356" s="36"/>
      <c r="G2356" s="10"/>
      <c r="H2356" s="10"/>
      <c r="I2356" s="36"/>
      <c r="J2356" s="10"/>
      <c r="K2356" s="10"/>
      <c r="L2356" s="10"/>
      <c r="M2356" s="11"/>
      <c r="N2356" s="10"/>
      <c r="O2356" s="11"/>
      <c r="P2356" s="9"/>
      <c r="Q2356" s="10"/>
      <c r="R2356" s="3"/>
      <c r="S2356" s="3"/>
      <c r="T2356" s="3"/>
      <c r="U2356" s="33"/>
      <c r="V2356" s="9"/>
      <c r="W2356" s="13"/>
      <c r="X2356" s="10"/>
      <c r="Y2356" s="4"/>
      <c r="Z2356" s="4"/>
      <c r="AA2356" s="4"/>
      <c r="AB2356" s="4"/>
      <c r="AC2356" s="3"/>
      <c r="AD2356" s="29"/>
    </row>
    <row r="2357" spans="1:30" ht="24.95" customHeight="1" x14ac:dyDescent="0.2">
      <c r="A2357" s="23" t="str">
        <f t="shared" si="132"/>
        <v>||||||</v>
      </c>
      <c r="B2357" s="23" t="str">
        <f t="shared" si="133"/>
        <v>||||</v>
      </c>
      <c r="C2357" s="28" t="str">
        <f t="shared" si="134"/>
        <v>|</v>
      </c>
      <c r="D2357" s="10"/>
      <c r="E2357" s="10"/>
      <c r="F2357" s="36"/>
      <c r="G2357" s="10"/>
      <c r="H2357" s="10"/>
      <c r="I2357" s="36"/>
      <c r="J2357" s="10"/>
      <c r="K2357" s="10"/>
      <c r="L2357" s="10"/>
      <c r="M2357" s="11"/>
      <c r="N2357" s="10"/>
      <c r="O2357" s="11"/>
      <c r="P2357" s="9"/>
      <c r="Q2357" s="10"/>
      <c r="R2357" s="3"/>
      <c r="S2357" s="3"/>
      <c r="T2357" s="3"/>
      <c r="U2357" s="33"/>
      <c r="V2357" s="9"/>
      <c r="W2357" s="13"/>
      <c r="X2357" s="10"/>
      <c r="Y2357" s="4"/>
      <c r="Z2357" s="4"/>
      <c r="AA2357" s="4"/>
      <c r="AB2357" s="4"/>
      <c r="AC2357" s="3"/>
      <c r="AD2357" s="29"/>
    </row>
    <row r="2358" spans="1:30" ht="24.95" customHeight="1" x14ac:dyDescent="0.2">
      <c r="A2358" s="23" t="str">
        <f t="shared" si="132"/>
        <v>||||||</v>
      </c>
      <c r="B2358" s="23" t="str">
        <f t="shared" si="133"/>
        <v>||||</v>
      </c>
      <c r="C2358" s="28" t="str">
        <f t="shared" si="134"/>
        <v>|</v>
      </c>
      <c r="D2358" s="10"/>
      <c r="E2358" s="10"/>
      <c r="F2358" s="36"/>
      <c r="G2358" s="10"/>
      <c r="H2358" s="10"/>
      <c r="I2358" s="36"/>
      <c r="J2358" s="10"/>
      <c r="K2358" s="10"/>
      <c r="L2358" s="10"/>
      <c r="M2358" s="11"/>
      <c r="N2358" s="10"/>
      <c r="O2358" s="11"/>
      <c r="P2358" s="9"/>
      <c r="Q2358" s="10"/>
      <c r="R2358" s="3"/>
      <c r="S2358" s="3"/>
      <c r="T2358" s="3"/>
      <c r="U2358" s="33"/>
      <c r="V2358" s="9"/>
      <c r="W2358" s="13"/>
      <c r="X2358" s="10"/>
      <c r="Y2358" s="4"/>
      <c r="Z2358" s="4"/>
      <c r="AA2358" s="4"/>
      <c r="AB2358" s="4"/>
      <c r="AC2358" s="3"/>
      <c r="AD2358" s="29"/>
    </row>
    <row r="2359" spans="1:30" ht="24.95" customHeight="1" x14ac:dyDescent="0.2">
      <c r="A2359" s="23" t="str">
        <f t="shared" si="132"/>
        <v>||||||</v>
      </c>
      <c r="B2359" s="23" t="str">
        <f t="shared" si="133"/>
        <v>||||</v>
      </c>
      <c r="C2359" s="28" t="str">
        <f t="shared" si="134"/>
        <v>|</v>
      </c>
      <c r="D2359" s="10"/>
      <c r="E2359" s="10"/>
      <c r="F2359" s="36"/>
      <c r="G2359" s="10"/>
      <c r="H2359" s="10"/>
      <c r="I2359" s="36"/>
      <c r="J2359" s="10"/>
      <c r="K2359" s="10"/>
      <c r="L2359" s="10"/>
      <c r="M2359" s="11"/>
      <c r="N2359" s="10"/>
      <c r="O2359" s="11"/>
      <c r="P2359" s="9"/>
      <c r="Q2359" s="10"/>
      <c r="R2359" s="3"/>
      <c r="S2359" s="3"/>
      <c r="T2359" s="3"/>
      <c r="U2359" s="33"/>
      <c r="V2359" s="9"/>
      <c r="W2359" s="13"/>
      <c r="X2359" s="10"/>
      <c r="Y2359" s="4"/>
      <c r="Z2359" s="4"/>
      <c r="AA2359" s="4"/>
      <c r="AB2359" s="4"/>
      <c r="AC2359" s="3"/>
      <c r="AD2359" s="29"/>
    </row>
    <row r="2360" spans="1:30" ht="24.95" customHeight="1" x14ac:dyDescent="0.2">
      <c r="A2360" s="23" t="str">
        <f t="shared" ref="A2360:A2423" si="135">D2360&amp;"|"&amp;E2360&amp;"|"&amp;G2360&amp;"|"&amp;H2360&amp;"|"&amp;L2360&amp;"|"&amp;N2360&amp;"|"&amp;U2360</f>
        <v>||||||</v>
      </c>
      <c r="B2360" s="23" t="str">
        <f t="shared" ref="B2360:B2423" si="136">D2360&amp;"|"&amp;E2360&amp;"|"&amp;G2360&amp;"|"&amp;H2360&amp;"|"&amp;X2360</f>
        <v>||||</v>
      </c>
      <c r="C2360" s="28" t="str">
        <f t="shared" ref="C2360:C2423" si="137">E2360&amp;"|"&amp;X2360</f>
        <v>|</v>
      </c>
      <c r="D2360" s="10"/>
      <c r="E2360" s="10"/>
      <c r="F2360" s="36"/>
      <c r="G2360" s="10"/>
      <c r="H2360" s="10"/>
      <c r="I2360" s="36"/>
      <c r="J2360" s="10"/>
      <c r="K2360" s="10"/>
      <c r="L2360" s="10"/>
      <c r="M2360" s="11"/>
      <c r="N2360" s="10"/>
      <c r="O2360" s="11"/>
      <c r="P2360" s="9"/>
      <c r="Q2360" s="10"/>
      <c r="R2360" s="3"/>
      <c r="S2360" s="3"/>
      <c r="T2360" s="3"/>
      <c r="U2360" s="33"/>
      <c r="V2360" s="9"/>
      <c r="W2360" s="13"/>
      <c r="X2360" s="10"/>
      <c r="Y2360" s="4"/>
      <c r="Z2360" s="4"/>
      <c r="AA2360" s="4"/>
      <c r="AB2360" s="4"/>
      <c r="AC2360" s="3"/>
      <c r="AD2360" s="29"/>
    </row>
    <row r="2361" spans="1:30" ht="24.95" customHeight="1" x14ac:dyDescent="0.2">
      <c r="A2361" s="23" t="str">
        <f t="shared" si="135"/>
        <v>||||||</v>
      </c>
      <c r="B2361" s="23" t="str">
        <f t="shared" si="136"/>
        <v>||||</v>
      </c>
      <c r="C2361" s="28" t="str">
        <f t="shared" si="137"/>
        <v>|</v>
      </c>
      <c r="D2361" s="10"/>
      <c r="E2361" s="10"/>
      <c r="F2361" s="36"/>
      <c r="G2361" s="10"/>
      <c r="H2361" s="10"/>
      <c r="I2361" s="36"/>
      <c r="J2361" s="10"/>
      <c r="K2361" s="10"/>
      <c r="L2361" s="10"/>
      <c r="M2361" s="11"/>
      <c r="N2361" s="10"/>
      <c r="O2361" s="11"/>
      <c r="P2361" s="9"/>
      <c r="Q2361" s="10"/>
      <c r="R2361" s="3"/>
      <c r="S2361" s="3"/>
      <c r="T2361" s="3"/>
      <c r="U2361" s="33"/>
      <c r="V2361" s="9"/>
      <c r="W2361" s="13"/>
      <c r="X2361" s="10"/>
      <c r="Y2361" s="4"/>
      <c r="Z2361" s="4"/>
      <c r="AA2361" s="4"/>
      <c r="AB2361" s="4"/>
      <c r="AC2361" s="3"/>
      <c r="AD2361" s="29"/>
    </row>
    <row r="2362" spans="1:30" ht="24.95" customHeight="1" x14ac:dyDescent="0.2">
      <c r="A2362" s="23" t="str">
        <f t="shared" si="135"/>
        <v>||||||</v>
      </c>
      <c r="B2362" s="23" t="str">
        <f t="shared" si="136"/>
        <v>||||</v>
      </c>
      <c r="C2362" s="28" t="str">
        <f t="shared" si="137"/>
        <v>|</v>
      </c>
      <c r="D2362" s="10"/>
      <c r="E2362" s="10"/>
      <c r="F2362" s="36"/>
      <c r="G2362" s="10"/>
      <c r="H2362" s="10"/>
      <c r="I2362" s="36"/>
      <c r="J2362" s="10"/>
      <c r="K2362" s="10"/>
      <c r="L2362" s="10"/>
      <c r="M2362" s="11"/>
      <c r="N2362" s="10"/>
      <c r="O2362" s="11"/>
      <c r="P2362" s="9"/>
      <c r="Q2362" s="10"/>
      <c r="R2362" s="3"/>
      <c r="S2362" s="3"/>
      <c r="T2362" s="3"/>
      <c r="U2362" s="33"/>
      <c r="V2362" s="9"/>
      <c r="W2362" s="13"/>
      <c r="X2362" s="10"/>
      <c r="Y2362" s="4"/>
      <c r="Z2362" s="4"/>
      <c r="AA2362" s="4"/>
      <c r="AB2362" s="4"/>
      <c r="AC2362" s="3"/>
      <c r="AD2362" s="29"/>
    </row>
    <row r="2363" spans="1:30" ht="24.95" customHeight="1" x14ac:dyDescent="0.2">
      <c r="A2363" s="23" t="str">
        <f t="shared" si="135"/>
        <v>||||||</v>
      </c>
      <c r="B2363" s="23" t="str">
        <f t="shared" si="136"/>
        <v>||||</v>
      </c>
      <c r="C2363" s="28" t="str">
        <f t="shared" si="137"/>
        <v>|</v>
      </c>
      <c r="D2363" s="10"/>
      <c r="E2363" s="10"/>
      <c r="F2363" s="36"/>
      <c r="G2363" s="10"/>
      <c r="H2363" s="10"/>
      <c r="I2363" s="36"/>
      <c r="J2363" s="10"/>
      <c r="K2363" s="10"/>
      <c r="L2363" s="10"/>
      <c r="M2363" s="11"/>
      <c r="N2363" s="10"/>
      <c r="O2363" s="11"/>
      <c r="P2363" s="9"/>
      <c r="Q2363" s="10"/>
      <c r="R2363" s="3"/>
      <c r="S2363" s="3"/>
      <c r="T2363" s="3"/>
      <c r="U2363" s="33"/>
      <c r="V2363" s="9"/>
      <c r="W2363" s="13"/>
      <c r="X2363" s="10"/>
      <c r="Y2363" s="4"/>
      <c r="Z2363" s="4"/>
      <c r="AA2363" s="4"/>
      <c r="AB2363" s="4"/>
      <c r="AC2363" s="3"/>
      <c r="AD2363" s="29"/>
    </row>
    <row r="2364" spans="1:30" ht="24.95" customHeight="1" x14ac:dyDescent="0.2">
      <c r="A2364" s="23" t="str">
        <f t="shared" si="135"/>
        <v>||||||</v>
      </c>
      <c r="B2364" s="23" t="str">
        <f t="shared" si="136"/>
        <v>||||</v>
      </c>
      <c r="C2364" s="28" t="str">
        <f t="shared" si="137"/>
        <v>|</v>
      </c>
      <c r="D2364" s="10"/>
      <c r="E2364" s="10"/>
      <c r="F2364" s="36"/>
      <c r="G2364" s="10"/>
      <c r="H2364" s="10"/>
      <c r="I2364" s="36"/>
      <c r="J2364" s="10"/>
      <c r="K2364" s="10"/>
      <c r="L2364" s="10"/>
      <c r="M2364" s="11"/>
      <c r="N2364" s="10"/>
      <c r="O2364" s="11"/>
      <c r="P2364" s="9"/>
      <c r="Q2364" s="10"/>
      <c r="R2364" s="3"/>
      <c r="S2364" s="3"/>
      <c r="T2364" s="3"/>
      <c r="U2364" s="33"/>
      <c r="V2364" s="9"/>
      <c r="W2364" s="13"/>
      <c r="X2364" s="10"/>
      <c r="Y2364" s="4"/>
      <c r="Z2364" s="4"/>
      <c r="AA2364" s="4"/>
      <c r="AB2364" s="4"/>
      <c r="AC2364" s="3"/>
      <c r="AD2364" s="29"/>
    </row>
    <row r="2365" spans="1:30" ht="24.95" customHeight="1" x14ac:dyDescent="0.2">
      <c r="A2365" s="23" t="str">
        <f t="shared" si="135"/>
        <v>||||||</v>
      </c>
      <c r="B2365" s="23" t="str">
        <f t="shared" si="136"/>
        <v>||||</v>
      </c>
      <c r="C2365" s="28" t="str">
        <f t="shared" si="137"/>
        <v>|</v>
      </c>
      <c r="D2365" s="10"/>
      <c r="E2365" s="10"/>
      <c r="F2365" s="36"/>
      <c r="G2365" s="10"/>
      <c r="H2365" s="10"/>
      <c r="I2365" s="36"/>
      <c r="J2365" s="10"/>
      <c r="K2365" s="10"/>
      <c r="L2365" s="10"/>
      <c r="M2365" s="11"/>
      <c r="N2365" s="10"/>
      <c r="O2365" s="11"/>
      <c r="P2365" s="9"/>
      <c r="Q2365" s="10"/>
      <c r="R2365" s="3"/>
      <c r="S2365" s="3"/>
      <c r="T2365" s="3"/>
      <c r="U2365" s="33"/>
      <c r="V2365" s="9"/>
      <c r="W2365" s="13"/>
      <c r="X2365" s="10"/>
      <c r="Y2365" s="4"/>
      <c r="Z2365" s="4"/>
      <c r="AA2365" s="4"/>
      <c r="AB2365" s="4"/>
      <c r="AC2365" s="3"/>
      <c r="AD2365" s="29"/>
    </row>
    <row r="2366" spans="1:30" ht="24.95" customHeight="1" x14ac:dyDescent="0.2">
      <c r="A2366" s="23" t="str">
        <f t="shared" si="135"/>
        <v>||||||</v>
      </c>
      <c r="B2366" s="23" t="str">
        <f t="shared" si="136"/>
        <v>||||</v>
      </c>
      <c r="C2366" s="28" t="str">
        <f t="shared" si="137"/>
        <v>|</v>
      </c>
      <c r="D2366" s="10"/>
      <c r="E2366" s="10"/>
      <c r="F2366" s="36"/>
      <c r="G2366" s="10"/>
      <c r="H2366" s="10"/>
      <c r="I2366" s="36"/>
      <c r="J2366" s="10"/>
      <c r="K2366" s="10"/>
      <c r="L2366" s="10"/>
      <c r="M2366" s="11"/>
      <c r="N2366" s="10"/>
      <c r="O2366" s="11"/>
      <c r="P2366" s="9"/>
      <c r="Q2366" s="10"/>
      <c r="R2366" s="3"/>
      <c r="S2366" s="3"/>
      <c r="T2366" s="3"/>
      <c r="U2366" s="33"/>
      <c r="V2366" s="9"/>
      <c r="W2366" s="13"/>
      <c r="X2366" s="10"/>
      <c r="Y2366" s="4"/>
      <c r="Z2366" s="4"/>
      <c r="AA2366" s="4"/>
      <c r="AB2366" s="4"/>
      <c r="AC2366" s="3"/>
      <c r="AD2366" s="29"/>
    </row>
    <row r="2367" spans="1:30" ht="24.95" customHeight="1" x14ac:dyDescent="0.2">
      <c r="A2367" s="23" t="str">
        <f t="shared" si="135"/>
        <v>||||||</v>
      </c>
      <c r="B2367" s="23" t="str">
        <f t="shared" si="136"/>
        <v>||||</v>
      </c>
      <c r="C2367" s="28" t="str">
        <f t="shared" si="137"/>
        <v>|</v>
      </c>
      <c r="D2367" s="10"/>
      <c r="E2367" s="10"/>
      <c r="F2367" s="36"/>
      <c r="G2367" s="10"/>
      <c r="H2367" s="10"/>
      <c r="I2367" s="36"/>
      <c r="J2367" s="10"/>
      <c r="K2367" s="10"/>
      <c r="L2367" s="10"/>
      <c r="M2367" s="11"/>
      <c r="N2367" s="10"/>
      <c r="O2367" s="11"/>
      <c r="P2367" s="9"/>
      <c r="Q2367" s="10"/>
      <c r="R2367" s="3"/>
      <c r="S2367" s="3"/>
      <c r="T2367" s="3"/>
      <c r="U2367" s="33"/>
      <c r="V2367" s="9"/>
      <c r="W2367" s="13"/>
      <c r="X2367" s="10"/>
      <c r="Y2367" s="4"/>
      <c r="Z2367" s="4"/>
      <c r="AA2367" s="4"/>
      <c r="AB2367" s="4"/>
      <c r="AC2367" s="3"/>
      <c r="AD2367" s="29"/>
    </row>
    <row r="2368" spans="1:30" ht="24.95" customHeight="1" x14ac:dyDescent="0.2">
      <c r="A2368" s="23" t="str">
        <f t="shared" si="135"/>
        <v>||||||</v>
      </c>
      <c r="B2368" s="23" t="str">
        <f t="shared" si="136"/>
        <v>||||</v>
      </c>
      <c r="C2368" s="28" t="str">
        <f t="shared" si="137"/>
        <v>|</v>
      </c>
      <c r="D2368" s="10"/>
      <c r="E2368" s="10"/>
      <c r="F2368" s="36"/>
      <c r="G2368" s="10"/>
      <c r="H2368" s="10"/>
      <c r="I2368" s="36"/>
      <c r="J2368" s="10"/>
      <c r="K2368" s="10"/>
      <c r="L2368" s="10"/>
      <c r="M2368" s="11"/>
      <c r="N2368" s="10"/>
      <c r="O2368" s="11"/>
      <c r="P2368" s="9"/>
      <c r="Q2368" s="10"/>
      <c r="R2368" s="3"/>
      <c r="S2368" s="3"/>
      <c r="T2368" s="3"/>
      <c r="U2368" s="33"/>
      <c r="V2368" s="9"/>
      <c r="W2368" s="13"/>
      <c r="X2368" s="10"/>
      <c r="Y2368" s="4"/>
      <c r="Z2368" s="4"/>
      <c r="AA2368" s="4"/>
      <c r="AB2368" s="4"/>
      <c r="AC2368" s="3"/>
      <c r="AD2368" s="29"/>
    </row>
    <row r="2369" spans="1:30" ht="24.95" customHeight="1" x14ac:dyDescent="0.2">
      <c r="A2369" s="23" t="str">
        <f t="shared" si="135"/>
        <v>||||||</v>
      </c>
      <c r="B2369" s="23" t="str">
        <f t="shared" si="136"/>
        <v>||||</v>
      </c>
      <c r="C2369" s="28" t="str">
        <f t="shared" si="137"/>
        <v>|</v>
      </c>
      <c r="D2369" s="10"/>
      <c r="E2369" s="10"/>
      <c r="F2369" s="36"/>
      <c r="G2369" s="10"/>
      <c r="H2369" s="10"/>
      <c r="I2369" s="36"/>
      <c r="J2369" s="10"/>
      <c r="K2369" s="10"/>
      <c r="L2369" s="10"/>
      <c r="M2369" s="11"/>
      <c r="N2369" s="10"/>
      <c r="O2369" s="11"/>
      <c r="P2369" s="9"/>
      <c r="Q2369" s="10"/>
      <c r="R2369" s="3"/>
      <c r="S2369" s="3"/>
      <c r="T2369" s="3"/>
      <c r="U2369" s="33"/>
      <c r="V2369" s="9"/>
      <c r="W2369" s="13"/>
      <c r="X2369" s="10"/>
      <c r="Y2369" s="4"/>
      <c r="Z2369" s="4"/>
      <c r="AA2369" s="4"/>
      <c r="AB2369" s="4"/>
      <c r="AC2369" s="3"/>
      <c r="AD2369" s="29"/>
    </row>
    <row r="2370" spans="1:30" ht="24.95" customHeight="1" x14ac:dyDescent="0.2">
      <c r="A2370" s="23" t="str">
        <f t="shared" si="135"/>
        <v>||||||</v>
      </c>
      <c r="B2370" s="23" t="str">
        <f t="shared" si="136"/>
        <v>||||</v>
      </c>
      <c r="C2370" s="28" t="str">
        <f t="shared" si="137"/>
        <v>|</v>
      </c>
      <c r="D2370" s="10"/>
      <c r="E2370" s="10"/>
      <c r="F2370" s="36"/>
      <c r="G2370" s="10"/>
      <c r="H2370" s="10"/>
      <c r="I2370" s="36"/>
      <c r="J2370" s="10"/>
      <c r="K2370" s="10"/>
      <c r="L2370" s="10"/>
      <c r="M2370" s="11"/>
      <c r="N2370" s="10"/>
      <c r="O2370" s="11"/>
      <c r="P2370" s="9"/>
      <c r="Q2370" s="10"/>
      <c r="R2370" s="3"/>
      <c r="S2370" s="3"/>
      <c r="T2370" s="3"/>
      <c r="U2370" s="33"/>
      <c r="V2370" s="9"/>
      <c r="W2370" s="13"/>
      <c r="X2370" s="10"/>
      <c r="Y2370" s="4"/>
      <c r="Z2370" s="4"/>
      <c r="AA2370" s="4"/>
      <c r="AB2370" s="4"/>
      <c r="AC2370" s="3"/>
      <c r="AD2370" s="29"/>
    </row>
    <row r="2371" spans="1:30" ht="24.95" customHeight="1" x14ac:dyDescent="0.2">
      <c r="A2371" s="23" t="str">
        <f t="shared" si="135"/>
        <v>||||||</v>
      </c>
      <c r="B2371" s="23" t="str">
        <f t="shared" si="136"/>
        <v>||||</v>
      </c>
      <c r="C2371" s="28" t="str">
        <f t="shared" si="137"/>
        <v>|</v>
      </c>
      <c r="D2371" s="10"/>
      <c r="E2371" s="10"/>
      <c r="F2371" s="36"/>
      <c r="G2371" s="10"/>
      <c r="H2371" s="10"/>
      <c r="I2371" s="36"/>
      <c r="J2371" s="10"/>
      <c r="K2371" s="10"/>
      <c r="L2371" s="10"/>
      <c r="M2371" s="11"/>
      <c r="N2371" s="10"/>
      <c r="O2371" s="11"/>
      <c r="P2371" s="9"/>
      <c r="Q2371" s="10"/>
      <c r="R2371" s="3"/>
      <c r="S2371" s="3"/>
      <c r="T2371" s="3"/>
      <c r="U2371" s="33"/>
      <c r="V2371" s="9"/>
      <c r="W2371" s="13"/>
      <c r="X2371" s="10"/>
      <c r="Y2371" s="4"/>
      <c r="Z2371" s="4"/>
      <c r="AA2371" s="4"/>
      <c r="AB2371" s="4"/>
      <c r="AC2371" s="3"/>
      <c r="AD2371" s="29"/>
    </row>
    <row r="2372" spans="1:30" ht="24.95" customHeight="1" x14ac:dyDescent="0.2">
      <c r="A2372" s="23" t="str">
        <f t="shared" si="135"/>
        <v>||||||</v>
      </c>
      <c r="B2372" s="23" t="str">
        <f t="shared" si="136"/>
        <v>||||</v>
      </c>
      <c r="C2372" s="28" t="str">
        <f t="shared" si="137"/>
        <v>|</v>
      </c>
      <c r="D2372" s="10"/>
      <c r="E2372" s="10"/>
      <c r="F2372" s="36"/>
      <c r="G2372" s="10"/>
      <c r="H2372" s="10"/>
      <c r="I2372" s="36"/>
      <c r="J2372" s="10"/>
      <c r="K2372" s="10"/>
      <c r="L2372" s="10"/>
      <c r="M2372" s="11"/>
      <c r="N2372" s="10"/>
      <c r="O2372" s="11"/>
      <c r="P2372" s="9"/>
      <c r="Q2372" s="10"/>
      <c r="R2372" s="3"/>
      <c r="S2372" s="3"/>
      <c r="T2372" s="3"/>
      <c r="U2372" s="33"/>
      <c r="V2372" s="9"/>
      <c r="W2372" s="13"/>
      <c r="X2372" s="10"/>
      <c r="Y2372" s="4"/>
      <c r="Z2372" s="4"/>
      <c r="AA2372" s="4"/>
      <c r="AB2372" s="4"/>
      <c r="AC2372" s="3"/>
      <c r="AD2372" s="29"/>
    </row>
    <row r="2373" spans="1:30" ht="24.95" customHeight="1" x14ac:dyDescent="0.2">
      <c r="A2373" s="23" t="str">
        <f t="shared" si="135"/>
        <v>||||||</v>
      </c>
      <c r="B2373" s="23" t="str">
        <f t="shared" si="136"/>
        <v>||||</v>
      </c>
      <c r="C2373" s="28" t="str">
        <f t="shared" si="137"/>
        <v>|</v>
      </c>
      <c r="D2373" s="10"/>
      <c r="E2373" s="10"/>
      <c r="F2373" s="36"/>
      <c r="G2373" s="10"/>
      <c r="H2373" s="10"/>
      <c r="I2373" s="36"/>
      <c r="J2373" s="10"/>
      <c r="K2373" s="10"/>
      <c r="L2373" s="10"/>
      <c r="M2373" s="11"/>
      <c r="N2373" s="10"/>
      <c r="O2373" s="11"/>
      <c r="P2373" s="9"/>
      <c r="Q2373" s="10"/>
      <c r="R2373" s="3"/>
      <c r="S2373" s="3"/>
      <c r="T2373" s="3"/>
      <c r="U2373" s="33"/>
      <c r="V2373" s="9"/>
      <c r="W2373" s="13"/>
      <c r="X2373" s="10"/>
      <c r="Y2373" s="4"/>
      <c r="Z2373" s="4"/>
      <c r="AA2373" s="4"/>
      <c r="AB2373" s="4"/>
      <c r="AC2373" s="3"/>
      <c r="AD2373" s="29"/>
    </row>
    <row r="2374" spans="1:30" ht="24.95" customHeight="1" x14ac:dyDescent="0.2">
      <c r="A2374" s="23" t="str">
        <f t="shared" si="135"/>
        <v>||||||</v>
      </c>
      <c r="B2374" s="23" t="str">
        <f t="shared" si="136"/>
        <v>||||</v>
      </c>
      <c r="C2374" s="28" t="str">
        <f t="shared" si="137"/>
        <v>|</v>
      </c>
      <c r="D2374" s="10"/>
      <c r="E2374" s="10"/>
      <c r="F2374" s="36"/>
      <c r="G2374" s="10"/>
      <c r="H2374" s="10"/>
      <c r="I2374" s="36"/>
      <c r="J2374" s="10"/>
      <c r="K2374" s="10"/>
      <c r="L2374" s="10"/>
      <c r="M2374" s="11"/>
      <c r="N2374" s="10"/>
      <c r="O2374" s="11"/>
      <c r="P2374" s="9"/>
      <c r="Q2374" s="10"/>
      <c r="R2374" s="3"/>
      <c r="S2374" s="3"/>
      <c r="T2374" s="3"/>
      <c r="U2374" s="33"/>
      <c r="V2374" s="9"/>
      <c r="W2374" s="13"/>
      <c r="X2374" s="10"/>
      <c r="Y2374" s="4"/>
      <c r="Z2374" s="4"/>
      <c r="AA2374" s="4"/>
      <c r="AB2374" s="4"/>
      <c r="AC2374" s="3"/>
      <c r="AD2374" s="29"/>
    </row>
    <row r="2375" spans="1:30" ht="24.95" customHeight="1" x14ac:dyDescent="0.2">
      <c r="A2375" s="23" t="str">
        <f t="shared" si="135"/>
        <v>||||||</v>
      </c>
      <c r="B2375" s="23" t="str">
        <f t="shared" si="136"/>
        <v>||||</v>
      </c>
      <c r="C2375" s="28" t="str">
        <f t="shared" si="137"/>
        <v>|</v>
      </c>
      <c r="D2375" s="10"/>
      <c r="E2375" s="10"/>
      <c r="F2375" s="36"/>
      <c r="G2375" s="10"/>
      <c r="H2375" s="10"/>
      <c r="I2375" s="36"/>
      <c r="J2375" s="10"/>
      <c r="K2375" s="10"/>
      <c r="L2375" s="10"/>
      <c r="M2375" s="11"/>
      <c r="N2375" s="10"/>
      <c r="O2375" s="11"/>
      <c r="P2375" s="9"/>
      <c r="Q2375" s="10"/>
      <c r="R2375" s="3"/>
      <c r="S2375" s="3"/>
      <c r="T2375" s="3"/>
      <c r="U2375" s="33"/>
      <c r="V2375" s="9"/>
      <c r="W2375" s="13"/>
      <c r="X2375" s="10"/>
      <c r="Y2375" s="4"/>
      <c r="Z2375" s="4"/>
      <c r="AA2375" s="4"/>
      <c r="AB2375" s="4"/>
      <c r="AC2375" s="3"/>
      <c r="AD2375" s="29"/>
    </row>
    <row r="2376" spans="1:30" ht="24.95" customHeight="1" x14ac:dyDescent="0.2">
      <c r="A2376" s="23" t="str">
        <f t="shared" si="135"/>
        <v>||||||</v>
      </c>
      <c r="B2376" s="23" t="str">
        <f t="shared" si="136"/>
        <v>||||</v>
      </c>
      <c r="C2376" s="28" t="str">
        <f t="shared" si="137"/>
        <v>|</v>
      </c>
      <c r="D2376" s="10"/>
      <c r="E2376" s="10"/>
      <c r="F2376" s="36"/>
      <c r="G2376" s="10"/>
      <c r="H2376" s="10"/>
      <c r="I2376" s="36"/>
      <c r="J2376" s="10"/>
      <c r="K2376" s="10"/>
      <c r="L2376" s="10"/>
      <c r="M2376" s="11"/>
      <c r="N2376" s="10"/>
      <c r="O2376" s="11"/>
      <c r="P2376" s="9"/>
      <c r="Q2376" s="10"/>
      <c r="R2376" s="3"/>
      <c r="S2376" s="3"/>
      <c r="T2376" s="3"/>
      <c r="U2376" s="33"/>
      <c r="V2376" s="9"/>
      <c r="W2376" s="13"/>
      <c r="X2376" s="10"/>
      <c r="Y2376" s="4"/>
      <c r="Z2376" s="4"/>
      <c r="AA2376" s="4"/>
      <c r="AB2376" s="4"/>
      <c r="AC2376" s="3"/>
      <c r="AD2376" s="29"/>
    </row>
    <row r="2377" spans="1:30" ht="24.95" customHeight="1" x14ac:dyDescent="0.2">
      <c r="A2377" s="23" t="str">
        <f t="shared" si="135"/>
        <v>||||||</v>
      </c>
      <c r="B2377" s="23" t="str">
        <f t="shared" si="136"/>
        <v>||||</v>
      </c>
      <c r="C2377" s="28" t="str">
        <f t="shared" si="137"/>
        <v>|</v>
      </c>
      <c r="D2377" s="10"/>
      <c r="E2377" s="10"/>
      <c r="F2377" s="36"/>
      <c r="G2377" s="10"/>
      <c r="H2377" s="10"/>
      <c r="I2377" s="36"/>
      <c r="J2377" s="10"/>
      <c r="K2377" s="10"/>
      <c r="L2377" s="10"/>
      <c r="M2377" s="11"/>
      <c r="N2377" s="10"/>
      <c r="O2377" s="11"/>
      <c r="P2377" s="9"/>
      <c r="Q2377" s="10"/>
      <c r="R2377" s="3"/>
      <c r="S2377" s="3"/>
      <c r="T2377" s="3"/>
      <c r="U2377" s="33"/>
      <c r="V2377" s="9"/>
      <c r="W2377" s="13"/>
      <c r="X2377" s="10"/>
      <c r="Y2377" s="4"/>
      <c r="Z2377" s="4"/>
      <c r="AA2377" s="4"/>
      <c r="AB2377" s="4"/>
      <c r="AC2377" s="3"/>
      <c r="AD2377" s="29"/>
    </row>
    <row r="2378" spans="1:30" ht="24.95" customHeight="1" x14ac:dyDescent="0.2">
      <c r="A2378" s="23" t="str">
        <f t="shared" si="135"/>
        <v>||||||</v>
      </c>
      <c r="B2378" s="23" t="str">
        <f t="shared" si="136"/>
        <v>||||</v>
      </c>
      <c r="C2378" s="28" t="str">
        <f t="shared" si="137"/>
        <v>|</v>
      </c>
      <c r="D2378" s="10"/>
      <c r="E2378" s="10"/>
      <c r="F2378" s="36"/>
      <c r="G2378" s="10"/>
      <c r="H2378" s="10"/>
      <c r="I2378" s="36"/>
      <c r="J2378" s="10"/>
      <c r="K2378" s="10"/>
      <c r="L2378" s="10"/>
      <c r="M2378" s="11"/>
      <c r="N2378" s="10"/>
      <c r="O2378" s="11"/>
      <c r="P2378" s="9"/>
      <c r="Q2378" s="10"/>
      <c r="R2378" s="3"/>
      <c r="S2378" s="3"/>
      <c r="T2378" s="3"/>
      <c r="U2378" s="33"/>
      <c r="V2378" s="9"/>
      <c r="W2378" s="13"/>
      <c r="X2378" s="10"/>
      <c r="Y2378" s="4"/>
      <c r="Z2378" s="4"/>
      <c r="AA2378" s="4"/>
      <c r="AB2378" s="4"/>
      <c r="AC2378" s="3"/>
      <c r="AD2378" s="29"/>
    </row>
    <row r="2379" spans="1:30" ht="24.95" customHeight="1" x14ac:dyDescent="0.2">
      <c r="A2379" s="23" t="str">
        <f t="shared" si="135"/>
        <v>||||||</v>
      </c>
      <c r="B2379" s="23" t="str">
        <f t="shared" si="136"/>
        <v>||||</v>
      </c>
      <c r="C2379" s="28" t="str">
        <f t="shared" si="137"/>
        <v>|</v>
      </c>
      <c r="D2379" s="10"/>
      <c r="E2379" s="10"/>
      <c r="F2379" s="36"/>
      <c r="G2379" s="10"/>
      <c r="H2379" s="10"/>
      <c r="I2379" s="36"/>
      <c r="J2379" s="10"/>
      <c r="K2379" s="10"/>
      <c r="L2379" s="10"/>
      <c r="M2379" s="11"/>
      <c r="N2379" s="10"/>
      <c r="O2379" s="11"/>
      <c r="P2379" s="9"/>
      <c r="Q2379" s="10"/>
      <c r="R2379" s="3"/>
      <c r="S2379" s="3"/>
      <c r="T2379" s="3"/>
      <c r="U2379" s="33"/>
      <c r="V2379" s="9"/>
      <c r="W2379" s="13"/>
      <c r="X2379" s="10"/>
      <c r="Y2379" s="4"/>
      <c r="Z2379" s="4"/>
      <c r="AA2379" s="4"/>
      <c r="AB2379" s="4"/>
      <c r="AC2379" s="3"/>
      <c r="AD2379" s="29"/>
    </row>
    <row r="2380" spans="1:30" ht="24.95" customHeight="1" x14ac:dyDescent="0.2">
      <c r="A2380" s="23" t="str">
        <f t="shared" si="135"/>
        <v>||||||</v>
      </c>
      <c r="B2380" s="23" t="str">
        <f t="shared" si="136"/>
        <v>||||</v>
      </c>
      <c r="C2380" s="28" t="str">
        <f t="shared" si="137"/>
        <v>|</v>
      </c>
      <c r="D2380" s="10"/>
      <c r="E2380" s="10"/>
      <c r="F2380" s="36"/>
      <c r="G2380" s="10"/>
      <c r="H2380" s="10"/>
      <c r="I2380" s="36"/>
      <c r="J2380" s="10"/>
      <c r="K2380" s="10"/>
      <c r="L2380" s="10"/>
      <c r="M2380" s="11"/>
      <c r="N2380" s="10"/>
      <c r="O2380" s="11"/>
      <c r="P2380" s="9"/>
      <c r="Q2380" s="10"/>
      <c r="R2380" s="3"/>
      <c r="S2380" s="3"/>
      <c r="T2380" s="3"/>
      <c r="U2380" s="33"/>
      <c r="V2380" s="9"/>
      <c r="W2380" s="13"/>
      <c r="X2380" s="10"/>
      <c r="Y2380" s="4"/>
      <c r="Z2380" s="4"/>
      <c r="AA2380" s="4"/>
      <c r="AB2380" s="4"/>
      <c r="AC2380" s="3"/>
      <c r="AD2380" s="29"/>
    </row>
    <row r="2381" spans="1:30" ht="24.95" customHeight="1" x14ac:dyDescent="0.2">
      <c r="A2381" s="23" t="str">
        <f t="shared" si="135"/>
        <v>||||||</v>
      </c>
      <c r="B2381" s="23" t="str">
        <f t="shared" si="136"/>
        <v>||||</v>
      </c>
      <c r="C2381" s="28" t="str">
        <f t="shared" si="137"/>
        <v>|</v>
      </c>
      <c r="D2381" s="10"/>
      <c r="E2381" s="10"/>
      <c r="F2381" s="36"/>
      <c r="G2381" s="10"/>
      <c r="H2381" s="10"/>
      <c r="I2381" s="36"/>
      <c r="J2381" s="10"/>
      <c r="K2381" s="10"/>
      <c r="L2381" s="10"/>
      <c r="M2381" s="11"/>
      <c r="N2381" s="10"/>
      <c r="O2381" s="11"/>
      <c r="P2381" s="9"/>
      <c r="Q2381" s="10"/>
      <c r="R2381" s="3"/>
      <c r="S2381" s="3"/>
      <c r="T2381" s="3"/>
      <c r="U2381" s="33"/>
      <c r="V2381" s="9"/>
      <c r="W2381" s="13"/>
      <c r="X2381" s="10"/>
      <c r="Y2381" s="4"/>
      <c r="Z2381" s="4"/>
      <c r="AA2381" s="4"/>
      <c r="AB2381" s="4"/>
      <c r="AC2381" s="3"/>
      <c r="AD2381" s="29"/>
    </row>
    <row r="2382" spans="1:30" ht="24.95" customHeight="1" x14ac:dyDescent="0.2">
      <c r="A2382" s="23" t="str">
        <f t="shared" si="135"/>
        <v>||||||</v>
      </c>
      <c r="B2382" s="23" t="str">
        <f t="shared" si="136"/>
        <v>||||</v>
      </c>
      <c r="C2382" s="28" t="str">
        <f t="shared" si="137"/>
        <v>|</v>
      </c>
      <c r="D2382" s="10"/>
      <c r="E2382" s="10"/>
      <c r="F2382" s="36"/>
      <c r="G2382" s="10"/>
      <c r="H2382" s="10"/>
      <c r="I2382" s="36"/>
      <c r="J2382" s="10"/>
      <c r="K2382" s="10"/>
      <c r="L2382" s="10"/>
      <c r="M2382" s="11"/>
      <c r="N2382" s="10"/>
      <c r="O2382" s="11"/>
      <c r="P2382" s="9"/>
      <c r="Q2382" s="10"/>
      <c r="R2382" s="3"/>
      <c r="S2382" s="3"/>
      <c r="T2382" s="3"/>
      <c r="U2382" s="33"/>
      <c r="V2382" s="9"/>
      <c r="W2382" s="13"/>
      <c r="X2382" s="10"/>
      <c r="Y2382" s="4"/>
      <c r="Z2382" s="4"/>
      <c r="AA2382" s="4"/>
      <c r="AB2382" s="4"/>
      <c r="AC2382" s="3"/>
      <c r="AD2382" s="29"/>
    </row>
    <row r="2383" spans="1:30" ht="24.95" customHeight="1" x14ac:dyDescent="0.2">
      <c r="A2383" s="23" t="str">
        <f t="shared" si="135"/>
        <v>||||||</v>
      </c>
      <c r="B2383" s="23" t="str">
        <f t="shared" si="136"/>
        <v>||||</v>
      </c>
      <c r="C2383" s="28" t="str">
        <f t="shared" si="137"/>
        <v>|</v>
      </c>
      <c r="D2383" s="10"/>
      <c r="E2383" s="10"/>
      <c r="F2383" s="36"/>
      <c r="G2383" s="10"/>
      <c r="H2383" s="10"/>
      <c r="I2383" s="36"/>
      <c r="J2383" s="10"/>
      <c r="K2383" s="10"/>
      <c r="L2383" s="10"/>
      <c r="M2383" s="11"/>
      <c r="N2383" s="10"/>
      <c r="O2383" s="11"/>
      <c r="P2383" s="9"/>
      <c r="Q2383" s="10"/>
      <c r="R2383" s="3"/>
      <c r="S2383" s="3"/>
      <c r="T2383" s="3"/>
      <c r="U2383" s="33"/>
      <c r="V2383" s="9"/>
      <c r="W2383" s="13"/>
      <c r="X2383" s="10"/>
      <c r="Y2383" s="4"/>
      <c r="Z2383" s="4"/>
      <c r="AA2383" s="4"/>
      <c r="AB2383" s="4"/>
      <c r="AC2383" s="3"/>
      <c r="AD2383" s="29"/>
    </row>
    <row r="2384" spans="1:30" ht="24.95" customHeight="1" x14ac:dyDescent="0.2">
      <c r="A2384" s="23" t="str">
        <f t="shared" si="135"/>
        <v>||||||</v>
      </c>
      <c r="B2384" s="23" t="str">
        <f t="shared" si="136"/>
        <v>||||</v>
      </c>
      <c r="C2384" s="28" t="str">
        <f t="shared" si="137"/>
        <v>|</v>
      </c>
      <c r="D2384" s="10"/>
      <c r="E2384" s="10"/>
      <c r="F2384" s="36"/>
      <c r="G2384" s="10"/>
      <c r="H2384" s="10"/>
      <c r="I2384" s="36"/>
      <c r="J2384" s="10"/>
      <c r="K2384" s="10"/>
      <c r="L2384" s="10"/>
      <c r="M2384" s="11"/>
      <c r="N2384" s="10"/>
      <c r="O2384" s="11"/>
      <c r="P2384" s="9"/>
      <c r="Q2384" s="10"/>
      <c r="R2384" s="3"/>
      <c r="S2384" s="3"/>
      <c r="T2384" s="3"/>
      <c r="U2384" s="33"/>
      <c r="V2384" s="9"/>
      <c r="W2384" s="13"/>
      <c r="X2384" s="10"/>
      <c r="Y2384" s="4"/>
      <c r="Z2384" s="4"/>
      <c r="AA2384" s="4"/>
      <c r="AB2384" s="4"/>
      <c r="AC2384" s="3"/>
      <c r="AD2384" s="29"/>
    </row>
    <row r="2385" spans="1:30" ht="24.95" customHeight="1" x14ac:dyDescent="0.2">
      <c r="A2385" s="23" t="str">
        <f t="shared" si="135"/>
        <v>||||||</v>
      </c>
      <c r="B2385" s="23" t="str">
        <f t="shared" si="136"/>
        <v>||||</v>
      </c>
      <c r="C2385" s="28" t="str">
        <f t="shared" si="137"/>
        <v>|</v>
      </c>
      <c r="D2385" s="10"/>
      <c r="E2385" s="10"/>
      <c r="F2385" s="36"/>
      <c r="G2385" s="10"/>
      <c r="H2385" s="10"/>
      <c r="I2385" s="36"/>
      <c r="J2385" s="10"/>
      <c r="K2385" s="10"/>
      <c r="L2385" s="10"/>
      <c r="M2385" s="11"/>
      <c r="N2385" s="10"/>
      <c r="O2385" s="11"/>
      <c r="P2385" s="9"/>
      <c r="Q2385" s="10"/>
      <c r="R2385" s="3"/>
      <c r="S2385" s="3"/>
      <c r="T2385" s="3"/>
      <c r="U2385" s="33"/>
      <c r="V2385" s="9"/>
      <c r="W2385" s="13"/>
      <c r="X2385" s="10"/>
      <c r="Y2385" s="4"/>
      <c r="Z2385" s="4"/>
      <c r="AA2385" s="4"/>
      <c r="AB2385" s="4"/>
      <c r="AC2385" s="3"/>
      <c r="AD2385" s="29"/>
    </row>
    <row r="2386" spans="1:30" ht="24.95" customHeight="1" x14ac:dyDescent="0.2">
      <c r="A2386" s="23" t="str">
        <f t="shared" si="135"/>
        <v>||||||</v>
      </c>
      <c r="B2386" s="23" t="str">
        <f t="shared" si="136"/>
        <v>||||</v>
      </c>
      <c r="C2386" s="28" t="str">
        <f t="shared" si="137"/>
        <v>|</v>
      </c>
      <c r="D2386" s="10"/>
      <c r="E2386" s="10"/>
      <c r="F2386" s="36"/>
      <c r="G2386" s="10"/>
      <c r="H2386" s="10"/>
      <c r="I2386" s="36"/>
      <c r="J2386" s="10"/>
      <c r="K2386" s="10"/>
      <c r="L2386" s="10"/>
      <c r="M2386" s="11"/>
      <c r="N2386" s="10"/>
      <c r="O2386" s="11"/>
      <c r="P2386" s="9"/>
      <c r="Q2386" s="10"/>
      <c r="R2386" s="3"/>
      <c r="S2386" s="3"/>
      <c r="T2386" s="3"/>
      <c r="U2386" s="33"/>
      <c r="V2386" s="9"/>
      <c r="W2386" s="13"/>
      <c r="X2386" s="10"/>
      <c r="Y2386" s="4"/>
      <c r="Z2386" s="4"/>
      <c r="AA2386" s="4"/>
      <c r="AB2386" s="4"/>
      <c r="AC2386" s="3"/>
      <c r="AD2386" s="29"/>
    </row>
    <row r="2387" spans="1:30" ht="24.95" customHeight="1" x14ac:dyDescent="0.2">
      <c r="A2387" s="23" t="str">
        <f t="shared" si="135"/>
        <v>||||||</v>
      </c>
      <c r="B2387" s="23" t="str">
        <f t="shared" si="136"/>
        <v>||||</v>
      </c>
      <c r="C2387" s="28" t="str">
        <f t="shared" si="137"/>
        <v>|</v>
      </c>
      <c r="D2387" s="10"/>
      <c r="E2387" s="10"/>
      <c r="F2387" s="36"/>
      <c r="G2387" s="10"/>
      <c r="H2387" s="10"/>
      <c r="I2387" s="36"/>
      <c r="J2387" s="10"/>
      <c r="K2387" s="10"/>
      <c r="L2387" s="10"/>
      <c r="M2387" s="11"/>
      <c r="N2387" s="10"/>
      <c r="O2387" s="11"/>
      <c r="P2387" s="9"/>
      <c r="Q2387" s="10"/>
      <c r="R2387" s="3"/>
      <c r="S2387" s="3"/>
      <c r="T2387" s="3"/>
      <c r="U2387" s="33"/>
      <c r="V2387" s="9"/>
      <c r="W2387" s="13"/>
      <c r="X2387" s="10"/>
      <c r="Y2387" s="4"/>
      <c r="Z2387" s="4"/>
      <c r="AA2387" s="4"/>
      <c r="AB2387" s="4"/>
      <c r="AC2387" s="3"/>
      <c r="AD2387" s="29"/>
    </row>
    <row r="2388" spans="1:30" ht="24.95" customHeight="1" x14ac:dyDescent="0.2">
      <c r="A2388" s="23" t="str">
        <f t="shared" si="135"/>
        <v>||||||</v>
      </c>
      <c r="B2388" s="23" t="str">
        <f t="shared" si="136"/>
        <v>||||</v>
      </c>
      <c r="C2388" s="28" t="str">
        <f t="shared" si="137"/>
        <v>|</v>
      </c>
      <c r="D2388" s="10"/>
      <c r="E2388" s="10"/>
      <c r="F2388" s="36"/>
      <c r="G2388" s="10"/>
      <c r="H2388" s="10"/>
      <c r="I2388" s="36"/>
      <c r="J2388" s="10"/>
      <c r="K2388" s="10"/>
      <c r="L2388" s="10"/>
      <c r="M2388" s="11"/>
      <c r="N2388" s="10"/>
      <c r="O2388" s="11"/>
      <c r="P2388" s="9"/>
      <c r="Q2388" s="10"/>
      <c r="R2388" s="3"/>
      <c r="S2388" s="3"/>
      <c r="T2388" s="3"/>
      <c r="U2388" s="33"/>
      <c r="V2388" s="9"/>
      <c r="W2388" s="13"/>
      <c r="X2388" s="10"/>
      <c r="Y2388" s="4"/>
      <c r="Z2388" s="4"/>
      <c r="AA2388" s="4"/>
      <c r="AB2388" s="4"/>
      <c r="AC2388" s="3"/>
      <c r="AD2388" s="29"/>
    </row>
    <row r="2389" spans="1:30" ht="24.95" customHeight="1" x14ac:dyDescent="0.2">
      <c r="A2389" s="23" t="str">
        <f t="shared" si="135"/>
        <v>||||||</v>
      </c>
      <c r="B2389" s="23" t="str">
        <f t="shared" si="136"/>
        <v>||||</v>
      </c>
      <c r="C2389" s="28" t="str">
        <f t="shared" si="137"/>
        <v>|</v>
      </c>
      <c r="D2389" s="10"/>
      <c r="E2389" s="10"/>
      <c r="F2389" s="36"/>
      <c r="G2389" s="10"/>
      <c r="H2389" s="10"/>
      <c r="I2389" s="36"/>
      <c r="J2389" s="10"/>
      <c r="K2389" s="10"/>
      <c r="L2389" s="10"/>
      <c r="M2389" s="11"/>
      <c r="N2389" s="10"/>
      <c r="O2389" s="11"/>
      <c r="P2389" s="9"/>
      <c r="Q2389" s="10"/>
      <c r="R2389" s="3"/>
      <c r="S2389" s="3"/>
      <c r="T2389" s="3"/>
      <c r="U2389" s="33"/>
      <c r="V2389" s="9"/>
      <c r="W2389" s="13"/>
      <c r="X2389" s="10"/>
      <c r="Y2389" s="4"/>
      <c r="Z2389" s="4"/>
      <c r="AA2389" s="4"/>
      <c r="AB2389" s="4"/>
      <c r="AC2389" s="3"/>
      <c r="AD2389" s="29"/>
    </row>
    <row r="2390" spans="1:30" ht="24.95" customHeight="1" x14ac:dyDescent="0.2">
      <c r="A2390" s="23" t="str">
        <f t="shared" si="135"/>
        <v>||||||</v>
      </c>
      <c r="B2390" s="23" t="str">
        <f t="shared" si="136"/>
        <v>||||</v>
      </c>
      <c r="C2390" s="28" t="str">
        <f t="shared" si="137"/>
        <v>|</v>
      </c>
      <c r="D2390" s="10"/>
      <c r="E2390" s="10"/>
      <c r="F2390" s="36"/>
      <c r="G2390" s="10"/>
      <c r="H2390" s="10"/>
      <c r="I2390" s="36"/>
      <c r="J2390" s="10"/>
      <c r="K2390" s="10"/>
      <c r="L2390" s="10"/>
      <c r="M2390" s="11"/>
      <c r="N2390" s="10"/>
      <c r="O2390" s="11"/>
      <c r="P2390" s="9"/>
      <c r="Q2390" s="10"/>
      <c r="R2390" s="3"/>
      <c r="S2390" s="3"/>
      <c r="T2390" s="3"/>
      <c r="U2390" s="33"/>
      <c r="V2390" s="9"/>
      <c r="W2390" s="13"/>
      <c r="X2390" s="10"/>
      <c r="Y2390" s="4"/>
      <c r="Z2390" s="4"/>
      <c r="AA2390" s="4"/>
      <c r="AB2390" s="4"/>
      <c r="AC2390" s="3"/>
      <c r="AD2390" s="29"/>
    </row>
    <row r="2391" spans="1:30" ht="24.95" customHeight="1" x14ac:dyDescent="0.2">
      <c r="A2391" s="23" t="str">
        <f t="shared" si="135"/>
        <v>||||||</v>
      </c>
      <c r="B2391" s="23" t="str">
        <f t="shared" si="136"/>
        <v>||||</v>
      </c>
      <c r="C2391" s="28" t="str">
        <f t="shared" si="137"/>
        <v>|</v>
      </c>
      <c r="D2391" s="10"/>
      <c r="E2391" s="10"/>
      <c r="F2391" s="36"/>
      <c r="G2391" s="10"/>
      <c r="H2391" s="10"/>
      <c r="I2391" s="36"/>
      <c r="J2391" s="10"/>
      <c r="K2391" s="10"/>
      <c r="L2391" s="10"/>
      <c r="M2391" s="11"/>
      <c r="N2391" s="10"/>
      <c r="O2391" s="11"/>
      <c r="P2391" s="9"/>
      <c r="Q2391" s="10"/>
      <c r="R2391" s="3"/>
      <c r="S2391" s="3"/>
      <c r="T2391" s="3"/>
      <c r="U2391" s="33"/>
      <c r="V2391" s="9"/>
      <c r="W2391" s="13"/>
      <c r="X2391" s="10"/>
      <c r="Y2391" s="4"/>
      <c r="Z2391" s="4"/>
      <c r="AA2391" s="4"/>
      <c r="AB2391" s="4"/>
      <c r="AC2391" s="3"/>
      <c r="AD2391" s="29"/>
    </row>
    <row r="2392" spans="1:30" ht="24.95" customHeight="1" x14ac:dyDescent="0.2">
      <c r="A2392" s="23" t="str">
        <f t="shared" si="135"/>
        <v>||||||</v>
      </c>
      <c r="B2392" s="23" t="str">
        <f t="shared" si="136"/>
        <v>||||</v>
      </c>
      <c r="C2392" s="28" t="str">
        <f t="shared" si="137"/>
        <v>|</v>
      </c>
      <c r="D2392" s="10"/>
      <c r="E2392" s="10"/>
      <c r="F2392" s="36"/>
      <c r="G2392" s="10"/>
      <c r="H2392" s="10"/>
      <c r="I2392" s="36"/>
      <c r="J2392" s="10"/>
      <c r="K2392" s="10"/>
      <c r="L2392" s="10"/>
      <c r="M2392" s="11"/>
      <c r="N2392" s="10"/>
      <c r="O2392" s="11"/>
      <c r="P2392" s="9"/>
      <c r="Q2392" s="10"/>
      <c r="R2392" s="3"/>
      <c r="S2392" s="3"/>
      <c r="T2392" s="3"/>
      <c r="U2392" s="33"/>
      <c r="V2392" s="9"/>
      <c r="W2392" s="13"/>
      <c r="X2392" s="10"/>
      <c r="Y2392" s="4"/>
      <c r="Z2392" s="4"/>
      <c r="AA2392" s="4"/>
      <c r="AB2392" s="4"/>
      <c r="AC2392" s="3"/>
      <c r="AD2392" s="29"/>
    </row>
    <row r="2393" spans="1:30" ht="24.95" customHeight="1" x14ac:dyDescent="0.2">
      <c r="A2393" s="23" t="str">
        <f t="shared" si="135"/>
        <v>||||||</v>
      </c>
      <c r="B2393" s="23" t="str">
        <f t="shared" si="136"/>
        <v>||||</v>
      </c>
      <c r="C2393" s="28" t="str">
        <f t="shared" si="137"/>
        <v>|</v>
      </c>
      <c r="D2393" s="10"/>
      <c r="E2393" s="10"/>
      <c r="F2393" s="36"/>
      <c r="G2393" s="10"/>
      <c r="H2393" s="10"/>
      <c r="I2393" s="36"/>
      <c r="J2393" s="10"/>
      <c r="K2393" s="10"/>
      <c r="L2393" s="10"/>
      <c r="M2393" s="11"/>
      <c r="N2393" s="10"/>
      <c r="O2393" s="11"/>
      <c r="P2393" s="9"/>
      <c r="Q2393" s="10"/>
      <c r="R2393" s="3"/>
      <c r="S2393" s="3"/>
      <c r="T2393" s="3"/>
      <c r="U2393" s="33"/>
      <c r="V2393" s="9"/>
      <c r="W2393" s="13"/>
      <c r="X2393" s="10"/>
      <c r="Y2393" s="4"/>
      <c r="Z2393" s="4"/>
      <c r="AA2393" s="4"/>
      <c r="AB2393" s="4"/>
      <c r="AC2393" s="3"/>
      <c r="AD2393" s="29"/>
    </row>
    <row r="2394" spans="1:30" ht="24.95" customHeight="1" x14ac:dyDescent="0.2">
      <c r="A2394" s="23" t="str">
        <f t="shared" si="135"/>
        <v>||||||</v>
      </c>
      <c r="B2394" s="23" t="str">
        <f t="shared" si="136"/>
        <v>||||</v>
      </c>
      <c r="C2394" s="28" t="str">
        <f t="shared" si="137"/>
        <v>|</v>
      </c>
      <c r="D2394" s="10"/>
      <c r="E2394" s="10"/>
      <c r="F2394" s="36"/>
      <c r="G2394" s="10"/>
      <c r="H2394" s="10"/>
      <c r="I2394" s="36"/>
      <c r="J2394" s="10"/>
      <c r="K2394" s="10"/>
      <c r="L2394" s="10"/>
      <c r="M2394" s="11"/>
      <c r="N2394" s="10"/>
      <c r="O2394" s="11"/>
      <c r="P2394" s="9"/>
      <c r="Q2394" s="10"/>
      <c r="R2394" s="3"/>
      <c r="S2394" s="3"/>
      <c r="T2394" s="3"/>
      <c r="U2394" s="33"/>
      <c r="V2394" s="9"/>
      <c r="W2394" s="13"/>
      <c r="X2394" s="10"/>
      <c r="Y2394" s="4"/>
      <c r="Z2394" s="4"/>
      <c r="AA2394" s="4"/>
      <c r="AB2394" s="4"/>
      <c r="AC2394" s="3"/>
      <c r="AD2394" s="29"/>
    </row>
    <row r="2395" spans="1:30" ht="24.95" customHeight="1" x14ac:dyDescent="0.2">
      <c r="A2395" s="23" t="str">
        <f t="shared" si="135"/>
        <v>||||||</v>
      </c>
      <c r="B2395" s="23" t="str">
        <f t="shared" si="136"/>
        <v>||||</v>
      </c>
      <c r="C2395" s="28" t="str">
        <f t="shared" si="137"/>
        <v>|</v>
      </c>
      <c r="D2395" s="10"/>
      <c r="E2395" s="10"/>
      <c r="F2395" s="36"/>
      <c r="G2395" s="10"/>
      <c r="H2395" s="10"/>
      <c r="I2395" s="36"/>
      <c r="J2395" s="10"/>
      <c r="K2395" s="10"/>
      <c r="L2395" s="10"/>
      <c r="M2395" s="11"/>
      <c r="N2395" s="10"/>
      <c r="O2395" s="11"/>
      <c r="P2395" s="9"/>
      <c r="Q2395" s="10"/>
      <c r="R2395" s="3"/>
      <c r="S2395" s="3"/>
      <c r="T2395" s="3"/>
      <c r="U2395" s="33"/>
      <c r="V2395" s="9"/>
      <c r="W2395" s="13"/>
      <c r="X2395" s="10"/>
      <c r="Y2395" s="4"/>
      <c r="Z2395" s="4"/>
      <c r="AA2395" s="4"/>
      <c r="AB2395" s="4"/>
      <c r="AC2395" s="3"/>
      <c r="AD2395" s="29"/>
    </row>
    <row r="2396" spans="1:30" ht="24.95" customHeight="1" x14ac:dyDescent="0.2">
      <c r="A2396" s="23" t="str">
        <f t="shared" si="135"/>
        <v>||||||</v>
      </c>
      <c r="B2396" s="23" t="str">
        <f t="shared" si="136"/>
        <v>||||</v>
      </c>
      <c r="C2396" s="28" t="str">
        <f t="shared" si="137"/>
        <v>|</v>
      </c>
      <c r="D2396" s="10"/>
      <c r="E2396" s="10"/>
      <c r="F2396" s="36"/>
      <c r="G2396" s="10"/>
      <c r="H2396" s="10"/>
      <c r="I2396" s="36"/>
      <c r="J2396" s="10"/>
      <c r="K2396" s="10"/>
      <c r="L2396" s="10"/>
      <c r="M2396" s="11"/>
      <c r="N2396" s="10"/>
      <c r="O2396" s="11"/>
      <c r="P2396" s="9"/>
      <c r="Q2396" s="10"/>
      <c r="R2396" s="3"/>
      <c r="S2396" s="3"/>
      <c r="T2396" s="3"/>
      <c r="U2396" s="33"/>
      <c r="V2396" s="9"/>
      <c r="W2396" s="13"/>
      <c r="X2396" s="10"/>
      <c r="Y2396" s="4"/>
      <c r="Z2396" s="4"/>
      <c r="AA2396" s="4"/>
      <c r="AB2396" s="4"/>
      <c r="AC2396" s="3"/>
      <c r="AD2396" s="29"/>
    </row>
    <row r="2397" spans="1:30" ht="24.95" customHeight="1" x14ac:dyDescent="0.2">
      <c r="A2397" s="23" t="str">
        <f t="shared" si="135"/>
        <v>||||||</v>
      </c>
      <c r="B2397" s="23" t="str">
        <f t="shared" si="136"/>
        <v>||||</v>
      </c>
      <c r="C2397" s="28" t="str">
        <f t="shared" si="137"/>
        <v>|</v>
      </c>
      <c r="D2397" s="10"/>
      <c r="E2397" s="10"/>
      <c r="F2397" s="36"/>
      <c r="G2397" s="10"/>
      <c r="H2397" s="10"/>
      <c r="I2397" s="36"/>
      <c r="J2397" s="10"/>
      <c r="K2397" s="10"/>
      <c r="L2397" s="10"/>
      <c r="M2397" s="11"/>
      <c r="N2397" s="10"/>
      <c r="O2397" s="11"/>
      <c r="P2397" s="9"/>
      <c r="Q2397" s="10"/>
      <c r="R2397" s="3"/>
      <c r="S2397" s="3"/>
      <c r="T2397" s="3"/>
      <c r="U2397" s="33"/>
      <c r="V2397" s="9"/>
      <c r="W2397" s="13"/>
      <c r="X2397" s="10"/>
      <c r="Y2397" s="4"/>
      <c r="Z2397" s="4"/>
      <c r="AA2397" s="4"/>
      <c r="AB2397" s="4"/>
      <c r="AC2397" s="3"/>
      <c r="AD2397" s="29"/>
    </row>
    <row r="2398" spans="1:30" ht="24.95" customHeight="1" x14ac:dyDescent="0.2">
      <c r="A2398" s="23" t="str">
        <f t="shared" si="135"/>
        <v>||||||</v>
      </c>
      <c r="B2398" s="23" t="str">
        <f t="shared" si="136"/>
        <v>||||</v>
      </c>
      <c r="C2398" s="28" t="str">
        <f t="shared" si="137"/>
        <v>|</v>
      </c>
      <c r="D2398" s="10"/>
      <c r="E2398" s="10"/>
      <c r="F2398" s="36"/>
      <c r="G2398" s="10"/>
      <c r="H2398" s="10"/>
      <c r="I2398" s="36"/>
      <c r="J2398" s="10"/>
      <c r="K2398" s="10"/>
      <c r="L2398" s="10"/>
      <c r="M2398" s="11"/>
      <c r="N2398" s="10"/>
      <c r="O2398" s="11"/>
      <c r="P2398" s="9"/>
      <c r="Q2398" s="10"/>
      <c r="R2398" s="3"/>
      <c r="S2398" s="3"/>
      <c r="T2398" s="3"/>
      <c r="U2398" s="33"/>
      <c r="V2398" s="9"/>
      <c r="W2398" s="13"/>
      <c r="X2398" s="10"/>
      <c r="Y2398" s="4"/>
      <c r="Z2398" s="4"/>
      <c r="AA2398" s="4"/>
      <c r="AB2398" s="4"/>
      <c r="AC2398" s="3"/>
      <c r="AD2398" s="29"/>
    </row>
    <row r="2399" spans="1:30" ht="24.95" customHeight="1" x14ac:dyDescent="0.2">
      <c r="A2399" s="23" t="str">
        <f t="shared" si="135"/>
        <v>||||||</v>
      </c>
      <c r="B2399" s="23" t="str">
        <f t="shared" si="136"/>
        <v>||||</v>
      </c>
      <c r="C2399" s="28" t="str">
        <f t="shared" si="137"/>
        <v>|</v>
      </c>
      <c r="D2399" s="10"/>
      <c r="E2399" s="10"/>
      <c r="F2399" s="36"/>
      <c r="G2399" s="10"/>
      <c r="H2399" s="10"/>
      <c r="I2399" s="36"/>
      <c r="J2399" s="10"/>
      <c r="K2399" s="10"/>
      <c r="L2399" s="10"/>
      <c r="M2399" s="11"/>
      <c r="N2399" s="10"/>
      <c r="O2399" s="11"/>
      <c r="P2399" s="9"/>
      <c r="Q2399" s="10"/>
      <c r="R2399" s="3"/>
      <c r="S2399" s="3"/>
      <c r="T2399" s="3"/>
      <c r="U2399" s="33"/>
      <c r="V2399" s="9"/>
      <c r="W2399" s="13"/>
      <c r="X2399" s="10"/>
      <c r="Y2399" s="4"/>
      <c r="Z2399" s="4"/>
      <c r="AA2399" s="4"/>
      <c r="AB2399" s="4"/>
      <c r="AC2399" s="3"/>
      <c r="AD2399" s="29"/>
    </row>
    <row r="2400" spans="1:30" ht="24.95" customHeight="1" x14ac:dyDescent="0.2">
      <c r="A2400" s="23" t="str">
        <f t="shared" si="135"/>
        <v>||||||</v>
      </c>
      <c r="B2400" s="23" t="str">
        <f t="shared" si="136"/>
        <v>||||</v>
      </c>
      <c r="C2400" s="28" t="str">
        <f t="shared" si="137"/>
        <v>|</v>
      </c>
      <c r="D2400" s="10"/>
      <c r="E2400" s="10"/>
      <c r="F2400" s="36"/>
      <c r="G2400" s="10"/>
      <c r="H2400" s="10"/>
      <c r="I2400" s="36"/>
      <c r="J2400" s="10"/>
      <c r="K2400" s="10"/>
      <c r="L2400" s="10"/>
      <c r="M2400" s="11"/>
      <c r="N2400" s="10"/>
      <c r="O2400" s="11"/>
      <c r="P2400" s="9"/>
      <c r="Q2400" s="10"/>
      <c r="R2400" s="3"/>
      <c r="S2400" s="3"/>
      <c r="T2400" s="3"/>
      <c r="U2400" s="33"/>
      <c r="V2400" s="9"/>
      <c r="W2400" s="13"/>
      <c r="X2400" s="10"/>
      <c r="Y2400" s="4"/>
      <c r="Z2400" s="4"/>
      <c r="AA2400" s="4"/>
      <c r="AB2400" s="4"/>
      <c r="AC2400" s="3"/>
      <c r="AD2400" s="29"/>
    </row>
    <row r="2401" spans="1:30" ht="24.95" customHeight="1" x14ac:dyDescent="0.2">
      <c r="A2401" s="23" t="str">
        <f t="shared" si="135"/>
        <v>||||||</v>
      </c>
      <c r="B2401" s="23" t="str">
        <f t="shared" si="136"/>
        <v>||||</v>
      </c>
      <c r="C2401" s="28" t="str">
        <f t="shared" si="137"/>
        <v>|</v>
      </c>
      <c r="D2401" s="10"/>
      <c r="E2401" s="10"/>
      <c r="F2401" s="36"/>
      <c r="G2401" s="10"/>
      <c r="H2401" s="10"/>
      <c r="I2401" s="36"/>
      <c r="J2401" s="10"/>
      <c r="K2401" s="10"/>
      <c r="L2401" s="10"/>
      <c r="M2401" s="11"/>
      <c r="N2401" s="10"/>
      <c r="O2401" s="11"/>
      <c r="P2401" s="9"/>
      <c r="Q2401" s="10"/>
      <c r="R2401" s="3"/>
      <c r="S2401" s="3"/>
      <c r="T2401" s="3"/>
      <c r="U2401" s="33"/>
      <c r="V2401" s="9"/>
      <c r="W2401" s="13"/>
      <c r="X2401" s="10"/>
      <c r="Y2401" s="4"/>
      <c r="Z2401" s="4"/>
      <c r="AA2401" s="4"/>
      <c r="AB2401" s="4"/>
      <c r="AC2401" s="3"/>
      <c r="AD2401" s="29"/>
    </row>
    <row r="2402" spans="1:30" ht="24.95" customHeight="1" x14ac:dyDescent="0.2">
      <c r="A2402" s="23" t="str">
        <f t="shared" si="135"/>
        <v>||||||</v>
      </c>
      <c r="B2402" s="23" t="str">
        <f t="shared" si="136"/>
        <v>||||</v>
      </c>
      <c r="C2402" s="28" t="str">
        <f t="shared" si="137"/>
        <v>|</v>
      </c>
      <c r="D2402" s="10"/>
      <c r="E2402" s="10"/>
      <c r="F2402" s="36"/>
      <c r="G2402" s="10"/>
      <c r="H2402" s="10"/>
      <c r="I2402" s="36"/>
      <c r="J2402" s="10"/>
      <c r="K2402" s="10"/>
      <c r="L2402" s="10"/>
      <c r="M2402" s="11"/>
      <c r="N2402" s="10"/>
      <c r="O2402" s="11"/>
      <c r="P2402" s="9"/>
      <c r="Q2402" s="10"/>
      <c r="R2402" s="3"/>
      <c r="S2402" s="3"/>
      <c r="T2402" s="3"/>
      <c r="U2402" s="33"/>
      <c r="V2402" s="9"/>
      <c r="W2402" s="13"/>
      <c r="X2402" s="10"/>
      <c r="Y2402" s="4"/>
      <c r="Z2402" s="4"/>
      <c r="AA2402" s="4"/>
      <c r="AB2402" s="4"/>
      <c r="AC2402" s="3"/>
      <c r="AD2402" s="29"/>
    </row>
    <row r="2403" spans="1:30" ht="24.95" customHeight="1" x14ac:dyDescent="0.2">
      <c r="A2403" s="23" t="str">
        <f t="shared" si="135"/>
        <v>||||||</v>
      </c>
      <c r="B2403" s="23" t="str">
        <f t="shared" si="136"/>
        <v>||||</v>
      </c>
      <c r="C2403" s="28" t="str">
        <f t="shared" si="137"/>
        <v>|</v>
      </c>
      <c r="D2403" s="10"/>
      <c r="E2403" s="10"/>
      <c r="F2403" s="36"/>
      <c r="G2403" s="10"/>
      <c r="H2403" s="10"/>
      <c r="I2403" s="36"/>
      <c r="J2403" s="10"/>
      <c r="K2403" s="10"/>
      <c r="L2403" s="10"/>
      <c r="M2403" s="11"/>
      <c r="N2403" s="10"/>
      <c r="O2403" s="11"/>
      <c r="P2403" s="9"/>
      <c r="Q2403" s="10"/>
      <c r="R2403" s="3"/>
      <c r="S2403" s="3"/>
      <c r="T2403" s="3"/>
      <c r="U2403" s="33"/>
      <c r="V2403" s="9"/>
      <c r="W2403" s="13"/>
      <c r="X2403" s="10"/>
      <c r="Y2403" s="4"/>
      <c r="Z2403" s="4"/>
      <c r="AA2403" s="4"/>
      <c r="AB2403" s="4"/>
      <c r="AC2403" s="3"/>
      <c r="AD2403" s="29"/>
    </row>
    <row r="2404" spans="1:30" ht="24.95" customHeight="1" x14ac:dyDescent="0.2">
      <c r="A2404" s="23" t="str">
        <f t="shared" si="135"/>
        <v>||||||</v>
      </c>
      <c r="B2404" s="23" t="str">
        <f t="shared" si="136"/>
        <v>||||</v>
      </c>
      <c r="C2404" s="28" t="str">
        <f t="shared" si="137"/>
        <v>|</v>
      </c>
      <c r="D2404" s="10"/>
      <c r="E2404" s="10"/>
      <c r="F2404" s="36"/>
      <c r="G2404" s="10"/>
      <c r="H2404" s="10"/>
      <c r="I2404" s="36"/>
      <c r="J2404" s="10"/>
      <c r="K2404" s="10"/>
      <c r="L2404" s="10"/>
      <c r="M2404" s="11"/>
      <c r="N2404" s="10"/>
      <c r="O2404" s="11"/>
      <c r="P2404" s="9"/>
      <c r="Q2404" s="10"/>
      <c r="R2404" s="3"/>
      <c r="S2404" s="3"/>
      <c r="T2404" s="3"/>
      <c r="U2404" s="33"/>
      <c r="V2404" s="9"/>
      <c r="W2404" s="13"/>
      <c r="X2404" s="10"/>
      <c r="Y2404" s="4"/>
      <c r="Z2404" s="4"/>
      <c r="AA2404" s="4"/>
      <c r="AB2404" s="4"/>
      <c r="AC2404" s="3"/>
      <c r="AD2404" s="29"/>
    </row>
    <row r="2405" spans="1:30" ht="24.95" customHeight="1" x14ac:dyDescent="0.2">
      <c r="A2405" s="23" t="str">
        <f t="shared" si="135"/>
        <v>||||||</v>
      </c>
      <c r="B2405" s="23" t="str">
        <f t="shared" si="136"/>
        <v>||||</v>
      </c>
      <c r="C2405" s="28" t="str">
        <f t="shared" si="137"/>
        <v>|</v>
      </c>
      <c r="D2405" s="10"/>
      <c r="E2405" s="10"/>
      <c r="F2405" s="36"/>
      <c r="G2405" s="10"/>
      <c r="H2405" s="10"/>
      <c r="I2405" s="36"/>
      <c r="J2405" s="10"/>
      <c r="K2405" s="10"/>
      <c r="L2405" s="10"/>
      <c r="M2405" s="11"/>
      <c r="N2405" s="10"/>
      <c r="O2405" s="11"/>
      <c r="P2405" s="9"/>
      <c r="Q2405" s="10"/>
      <c r="R2405" s="3"/>
      <c r="S2405" s="3"/>
      <c r="T2405" s="3"/>
      <c r="U2405" s="33"/>
      <c r="V2405" s="9"/>
      <c r="W2405" s="13"/>
      <c r="X2405" s="10"/>
      <c r="Y2405" s="4"/>
      <c r="Z2405" s="4"/>
      <c r="AA2405" s="4"/>
      <c r="AB2405" s="4"/>
      <c r="AC2405" s="3"/>
      <c r="AD2405" s="29"/>
    </row>
    <row r="2406" spans="1:30" ht="24.95" customHeight="1" x14ac:dyDescent="0.2">
      <c r="A2406" s="23" t="str">
        <f t="shared" si="135"/>
        <v>||||||</v>
      </c>
      <c r="B2406" s="23" t="str">
        <f t="shared" si="136"/>
        <v>||||</v>
      </c>
      <c r="C2406" s="28" t="str">
        <f t="shared" si="137"/>
        <v>|</v>
      </c>
      <c r="D2406" s="10"/>
      <c r="E2406" s="10"/>
      <c r="F2406" s="36"/>
      <c r="G2406" s="10"/>
      <c r="H2406" s="10"/>
      <c r="I2406" s="36"/>
      <c r="J2406" s="10"/>
      <c r="K2406" s="10"/>
      <c r="L2406" s="10"/>
      <c r="M2406" s="11"/>
      <c r="N2406" s="10"/>
      <c r="O2406" s="11"/>
      <c r="P2406" s="9"/>
      <c r="Q2406" s="10"/>
      <c r="R2406" s="3"/>
      <c r="S2406" s="3"/>
      <c r="T2406" s="3"/>
      <c r="U2406" s="33"/>
      <c r="V2406" s="9"/>
      <c r="W2406" s="13"/>
      <c r="X2406" s="10"/>
      <c r="Y2406" s="4"/>
      <c r="Z2406" s="4"/>
      <c r="AA2406" s="4"/>
      <c r="AB2406" s="4"/>
      <c r="AC2406" s="3"/>
      <c r="AD2406" s="29"/>
    </row>
    <row r="2407" spans="1:30" ht="24.95" customHeight="1" x14ac:dyDescent="0.2">
      <c r="A2407" s="23" t="str">
        <f t="shared" si="135"/>
        <v>||||||</v>
      </c>
      <c r="B2407" s="23" t="str">
        <f t="shared" si="136"/>
        <v>||||</v>
      </c>
      <c r="C2407" s="28" t="str">
        <f t="shared" si="137"/>
        <v>|</v>
      </c>
      <c r="D2407" s="10"/>
      <c r="E2407" s="10"/>
      <c r="F2407" s="36"/>
      <c r="G2407" s="10"/>
      <c r="H2407" s="10"/>
      <c r="I2407" s="36"/>
      <c r="J2407" s="10"/>
      <c r="K2407" s="10"/>
      <c r="L2407" s="10"/>
      <c r="M2407" s="11"/>
      <c r="N2407" s="10"/>
      <c r="O2407" s="11"/>
      <c r="P2407" s="9"/>
      <c r="Q2407" s="10"/>
      <c r="R2407" s="3"/>
      <c r="S2407" s="3"/>
      <c r="T2407" s="3"/>
      <c r="U2407" s="33"/>
      <c r="V2407" s="9"/>
      <c r="W2407" s="13"/>
      <c r="X2407" s="10"/>
      <c r="Y2407" s="4"/>
      <c r="Z2407" s="4"/>
      <c r="AA2407" s="4"/>
      <c r="AB2407" s="4"/>
      <c r="AC2407" s="3"/>
      <c r="AD2407" s="29"/>
    </row>
    <row r="2408" spans="1:30" ht="24.95" customHeight="1" x14ac:dyDescent="0.2">
      <c r="A2408" s="23" t="str">
        <f t="shared" si="135"/>
        <v>||||||</v>
      </c>
      <c r="B2408" s="23" t="str">
        <f t="shared" si="136"/>
        <v>||||</v>
      </c>
      <c r="C2408" s="28" t="str">
        <f t="shared" si="137"/>
        <v>|</v>
      </c>
      <c r="D2408" s="10"/>
      <c r="E2408" s="10"/>
      <c r="F2408" s="36"/>
      <c r="G2408" s="10"/>
      <c r="H2408" s="10"/>
      <c r="I2408" s="36"/>
      <c r="J2408" s="10"/>
      <c r="K2408" s="10"/>
      <c r="L2408" s="10"/>
      <c r="M2408" s="11"/>
      <c r="N2408" s="10"/>
      <c r="O2408" s="11"/>
      <c r="P2408" s="9"/>
      <c r="Q2408" s="10"/>
      <c r="R2408" s="3"/>
      <c r="S2408" s="3"/>
      <c r="T2408" s="3"/>
      <c r="U2408" s="33"/>
      <c r="V2408" s="9"/>
      <c r="W2408" s="13"/>
      <c r="X2408" s="10"/>
      <c r="Y2408" s="4"/>
      <c r="Z2408" s="4"/>
      <c r="AA2408" s="4"/>
      <c r="AB2408" s="4"/>
      <c r="AC2408" s="3"/>
      <c r="AD2408" s="29"/>
    </row>
    <row r="2409" spans="1:30" ht="24.95" customHeight="1" x14ac:dyDescent="0.2">
      <c r="A2409" s="23" t="str">
        <f t="shared" si="135"/>
        <v>||||||</v>
      </c>
      <c r="B2409" s="23" t="str">
        <f t="shared" si="136"/>
        <v>||||</v>
      </c>
      <c r="C2409" s="28" t="str">
        <f t="shared" si="137"/>
        <v>|</v>
      </c>
      <c r="D2409" s="10"/>
      <c r="E2409" s="10"/>
      <c r="F2409" s="36"/>
      <c r="G2409" s="10"/>
      <c r="H2409" s="10"/>
      <c r="I2409" s="36"/>
      <c r="J2409" s="10"/>
      <c r="K2409" s="10"/>
      <c r="L2409" s="10"/>
      <c r="M2409" s="11"/>
      <c r="N2409" s="10"/>
      <c r="O2409" s="11"/>
      <c r="P2409" s="9"/>
      <c r="Q2409" s="10"/>
      <c r="R2409" s="3"/>
      <c r="S2409" s="3"/>
      <c r="T2409" s="3"/>
      <c r="U2409" s="33"/>
      <c r="V2409" s="9"/>
      <c r="W2409" s="13"/>
      <c r="X2409" s="10"/>
      <c r="Y2409" s="4"/>
      <c r="Z2409" s="4"/>
      <c r="AA2409" s="4"/>
      <c r="AB2409" s="4"/>
      <c r="AC2409" s="3"/>
      <c r="AD2409" s="29"/>
    </row>
    <row r="2410" spans="1:30" ht="24.95" customHeight="1" x14ac:dyDescent="0.2">
      <c r="A2410" s="23" t="str">
        <f t="shared" si="135"/>
        <v>||||||</v>
      </c>
      <c r="B2410" s="23" t="str">
        <f t="shared" si="136"/>
        <v>||||</v>
      </c>
      <c r="C2410" s="28" t="str">
        <f t="shared" si="137"/>
        <v>|</v>
      </c>
      <c r="D2410" s="10"/>
      <c r="E2410" s="10"/>
      <c r="F2410" s="36"/>
      <c r="G2410" s="10"/>
      <c r="H2410" s="10"/>
      <c r="I2410" s="36"/>
      <c r="J2410" s="10"/>
      <c r="K2410" s="10"/>
      <c r="L2410" s="10"/>
      <c r="M2410" s="11"/>
      <c r="N2410" s="10"/>
      <c r="O2410" s="11"/>
      <c r="P2410" s="9"/>
      <c r="Q2410" s="10"/>
      <c r="R2410" s="3"/>
      <c r="S2410" s="3"/>
      <c r="T2410" s="3"/>
      <c r="U2410" s="33"/>
      <c r="V2410" s="9"/>
      <c r="W2410" s="13"/>
      <c r="X2410" s="10"/>
      <c r="Y2410" s="4"/>
      <c r="Z2410" s="4"/>
      <c r="AA2410" s="4"/>
      <c r="AB2410" s="4"/>
      <c r="AC2410" s="3"/>
      <c r="AD2410" s="29"/>
    </row>
    <row r="2411" spans="1:30" ht="24.95" customHeight="1" x14ac:dyDescent="0.2">
      <c r="A2411" s="23" t="str">
        <f t="shared" si="135"/>
        <v>||||||</v>
      </c>
      <c r="B2411" s="23" t="str">
        <f t="shared" si="136"/>
        <v>||||</v>
      </c>
      <c r="C2411" s="28" t="str">
        <f t="shared" si="137"/>
        <v>|</v>
      </c>
      <c r="D2411" s="10"/>
      <c r="E2411" s="10"/>
      <c r="F2411" s="36"/>
      <c r="G2411" s="10"/>
      <c r="H2411" s="10"/>
      <c r="I2411" s="36"/>
      <c r="J2411" s="10"/>
      <c r="K2411" s="10"/>
      <c r="L2411" s="10"/>
      <c r="M2411" s="11"/>
      <c r="N2411" s="10"/>
      <c r="O2411" s="11"/>
      <c r="P2411" s="9"/>
      <c r="Q2411" s="10"/>
      <c r="R2411" s="3"/>
      <c r="S2411" s="3"/>
      <c r="T2411" s="3"/>
      <c r="U2411" s="33"/>
      <c r="V2411" s="9"/>
      <c r="W2411" s="13"/>
      <c r="X2411" s="10"/>
      <c r="Y2411" s="4"/>
      <c r="Z2411" s="4"/>
      <c r="AA2411" s="4"/>
      <c r="AB2411" s="4"/>
      <c r="AC2411" s="3"/>
      <c r="AD2411" s="29"/>
    </row>
    <row r="2412" spans="1:30" ht="24.95" customHeight="1" x14ac:dyDescent="0.2">
      <c r="A2412" s="23" t="str">
        <f t="shared" si="135"/>
        <v>||||||</v>
      </c>
      <c r="B2412" s="23" t="str">
        <f t="shared" si="136"/>
        <v>||||</v>
      </c>
      <c r="C2412" s="28" t="str">
        <f t="shared" si="137"/>
        <v>|</v>
      </c>
      <c r="D2412" s="10"/>
      <c r="E2412" s="10"/>
      <c r="F2412" s="36"/>
      <c r="G2412" s="10"/>
      <c r="H2412" s="10"/>
      <c r="I2412" s="36"/>
      <c r="J2412" s="10"/>
      <c r="K2412" s="10"/>
      <c r="L2412" s="10"/>
      <c r="M2412" s="11"/>
      <c r="N2412" s="10"/>
      <c r="O2412" s="11"/>
      <c r="P2412" s="9"/>
      <c r="Q2412" s="10"/>
      <c r="R2412" s="3"/>
      <c r="S2412" s="3"/>
      <c r="T2412" s="3"/>
      <c r="U2412" s="33"/>
      <c r="V2412" s="9"/>
      <c r="W2412" s="13"/>
      <c r="X2412" s="10"/>
      <c r="Y2412" s="4"/>
      <c r="Z2412" s="4"/>
      <c r="AA2412" s="4"/>
      <c r="AB2412" s="4"/>
      <c r="AC2412" s="3"/>
      <c r="AD2412" s="29"/>
    </row>
    <row r="2413" spans="1:30" ht="24.95" customHeight="1" x14ac:dyDescent="0.2">
      <c r="A2413" s="23" t="str">
        <f t="shared" si="135"/>
        <v>||||||</v>
      </c>
      <c r="B2413" s="23" t="str">
        <f t="shared" si="136"/>
        <v>||||</v>
      </c>
      <c r="C2413" s="28" t="str">
        <f t="shared" si="137"/>
        <v>|</v>
      </c>
      <c r="D2413" s="10"/>
      <c r="E2413" s="10"/>
      <c r="F2413" s="36"/>
      <c r="G2413" s="10"/>
      <c r="H2413" s="10"/>
      <c r="I2413" s="36"/>
      <c r="J2413" s="10"/>
      <c r="K2413" s="10"/>
      <c r="L2413" s="10"/>
      <c r="M2413" s="11"/>
      <c r="N2413" s="10"/>
      <c r="O2413" s="11"/>
      <c r="P2413" s="9"/>
      <c r="Q2413" s="10"/>
      <c r="R2413" s="3"/>
      <c r="S2413" s="3"/>
      <c r="T2413" s="3"/>
      <c r="U2413" s="33"/>
      <c r="V2413" s="9"/>
      <c r="W2413" s="13"/>
      <c r="X2413" s="10"/>
      <c r="Y2413" s="4"/>
      <c r="Z2413" s="4"/>
      <c r="AA2413" s="4"/>
      <c r="AB2413" s="4"/>
      <c r="AC2413" s="3"/>
      <c r="AD2413" s="29"/>
    </row>
    <row r="2414" spans="1:30" ht="24.95" customHeight="1" x14ac:dyDescent="0.2">
      <c r="A2414" s="23" t="str">
        <f t="shared" si="135"/>
        <v>||||||</v>
      </c>
      <c r="B2414" s="23" t="str">
        <f t="shared" si="136"/>
        <v>||||</v>
      </c>
      <c r="C2414" s="28" t="str">
        <f t="shared" si="137"/>
        <v>|</v>
      </c>
      <c r="D2414" s="10"/>
      <c r="E2414" s="10"/>
      <c r="F2414" s="36"/>
      <c r="G2414" s="10"/>
      <c r="H2414" s="10"/>
      <c r="I2414" s="36"/>
      <c r="J2414" s="10"/>
      <c r="K2414" s="10"/>
      <c r="L2414" s="10"/>
      <c r="M2414" s="11"/>
      <c r="N2414" s="10"/>
      <c r="O2414" s="11"/>
      <c r="P2414" s="9"/>
      <c r="Q2414" s="10"/>
      <c r="R2414" s="3"/>
      <c r="S2414" s="3"/>
      <c r="T2414" s="3"/>
      <c r="U2414" s="33"/>
      <c r="V2414" s="9"/>
      <c r="W2414" s="13"/>
      <c r="X2414" s="10"/>
      <c r="Y2414" s="4"/>
      <c r="Z2414" s="4"/>
      <c r="AA2414" s="4"/>
      <c r="AB2414" s="4"/>
      <c r="AC2414" s="3"/>
      <c r="AD2414" s="29"/>
    </row>
    <row r="2415" spans="1:30" ht="24.95" customHeight="1" x14ac:dyDescent="0.2">
      <c r="A2415" s="23" t="str">
        <f t="shared" si="135"/>
        <v>||||||</v>
      </c>
      <c r="B2415" s="23" t="str">
        <f t="shared" si="136"/>
        <v>||||</v>
      </c>
      <c r="C2415" s="28" t="str">
        <f t="shared" si="137"/>
        <v>|</v>
      </c>
      <c r="D2415" s="10"/>
      <c r="E2415" s="10"/>
      <c r="F2415" s="36"/>
      <c r="G2415" s="10"/>
      <c r="H2415" s="10"/>
      <c r="I2415" s="36"/>
      <c r="J2415" s="10"/>
      <c r="K2415" s="10"/>
      <c r="L2415" s="10"/>
      <c r="M2415" s="11"/>
      <c r="N2415" s="10"/>
      <c r="O2415" s="11"/>
      <c r="P2415" s="9"/>
      <c r="Q2415" s="10"/>
      <c r="R2415" s="3"/>
      <c r="S2415" s="3"/>
      <c r="T2415" s="3"/>
      <c r="U2415" s="33"/>
      <c r="V2415" s="9"/>
      <c r="W2415" s="13"/>
      <c r="X2415" s="10"/>
      <c r="Y2415" s="4"/>
      <c r="Z2415" s="4"/>
      <c r="AA2415" s="4"/>
      <c r="AB2415" s="4"/>
      <c r="AC2415" s="3"/>
      <c r="AD2415" s="29"/>
    </row>
    <row r="2416" spans="1:30" ht="24.95" customHeight="1" x14ac:dyDescent="0.2">
      <c r="A2416" s="23" t="str">
        <f t="shared" si="135"/>
        <v>||||||</v>
      </c>
      <c r="B2416" s="23" t="str">
        <f t="shared" si="136"/>
        <v>||||</v>
      </c>
      <c r="C2416" s="28" t="str">
        <f t="shared" si="137"/>
        <v>|</v>
      </c>
      <c r="D2416" s="10"/>
      <c r="E2416" s="10"/>
      <c r="F2416" s="36"/>
      <c r="G2416" s="10"/>
      <c r="H2416" s="10"/>
      <c r="I2416" s="36"/>
      <c r="J2416" s="10"/>
      <c r="K2416" s="10"/>
      <c r="L2416" s="10"/>
      <c r="M2416" s="11"/>
      <c r="N2416" s="10"/>
      <c r="O2416" s="11"/>
      <c r="P2416" s="9"/>
      <c r="Q2416" s="10"/>
      <c r="R2416" s="3"/>
      <c r="S2416" s="3"/>
      <c r="T2416" s="3"/>
      <c r="U2416" s="33"/>
      <c r="V2416" s="9"/>
      <c r="W2416" s="13"/>
      <c r="X2416" s="10"/>
      <c r="Y2416" s="4"/>
      <c r="Z2416" s="4"/>
      <c r="AA2416" s="4"/>
      <c r="AB2416" s="4"/>
      <c r="AC2416" s="3"/>
      <c r="AD2416" s="29"/>
    </row>
    <row r="2417" spans="1:30" ht="24.95" customHeight="1" x14ac:dyDescent="0.2">
      <c r="A2417" s="23" t="str">
        <f t="shared" si="135"/>
        <v>||||||</v>
      </c>
      <c r="B2417" s="23" t="str">
        <f t="shared" si="136"/>
        <v>||||</v>
      </c>
      <c r="C2417" s="28" t="str">
        <f t="shared" si="137"/>
        <v>|</v>
      </c>
      <c r="D2417" s="10"/>
      <c r="E2417" s="10"/>
      <c r="F2417" s="36"/>
      <c r="G2417" s="10"/>
      <c r="H2417" s="10"/>
      <c r="I2417" s="36"/>
      <c r="J2417" s="10"/>
      <c r="K2417" s="10"/>
      <c r="L2417" s="10"/>
      <c r="M2417" s="11"/>
      <c r="N2417" s="10"/>
      <c r="O2417" s="11"/>
      <c r="P2417" s="9"/>
      <c r="Q2417" s="10"/>
      <c r="R2417" s="3"/>
      <c r="S2417" s="3"/>
      <c r="T2417" s="3"/>
      <c r="U2417" s="33"/>
      <c r="V2417" s="9"/>
      <c r="W2417" s="13"/>
      <c r="X2417" s="10"/>
      <c r="Y2417" s="4"/>
      <c r="Z2417" s="4"/>
      <c r="AA2417" s="4"/>
      <c r="AB2417" s="4"/>
      <c r="AC2417" s="3"/>
      <c r="AD2417" s="29"/>
    </row>
    <row r="2418" spans="1:30" ht="24.95" customHeight="1" x14ac:dyDescent="0.2">
      <c r="A2418" s="23" t="str">
        <f t="shared" si="135"/>
        <v>||||||</v>
      </c>
      <c r="B2418" s="23" t="str">
        <f t="shared" si="136"/>
        <v>||||</v>
      </c>
      <c r="C2418" s="28" t="str">
        <f t="shared" si="137"/>
        <v>|</v>
      </c>
      <c r="D2418" s="10"/>
      <c r="E2418" s="10"/>
      <c r="F2418" s="36"/>
      <c r="G2418" s="10"/>
      <c r="H2418" s="10"/>
      <c r="I2418" s="36"/>
      <c r="J2418" s="10"/>
      <c r="K2418" s="10"/>
      <c r="L2418" s="10"/>
      <c r="M2418" s="11"/>
      <c r="N2418" s="10"/>
      <c r="O2418" s="11"/>
      <c r="P2418" s="9"/>
      <c r="Q2418" s="10"/>
      <c r="R2418" s="3"/>
      <c r="S2418" s="3"/>
      <c r="T2418" s="3"/>
      <c r="U2418" s="33"/>
      <c r="V2418" s="9"/>
      <c r="W2418" s="13"/>
      <c r="X2418" s="10"/>
      <c r="Y2418" s="4"/>
      <c r="Z2418" s="4"/>
      <c r="AA2418" s="4"/>
      <c r="AB2418" s="4"/>
      <c r="AC2418" s="3"/>
      <c r="AD2418" s="29"/>
    </row>
    <row r="2419" spans="1:30" ht="24.95" customHeight="1" x14ac:dyDescent="0.2">
      <c r="A2419" s="23" t="str">
        <f t="shared" si="135"/>
        <v>||||||</v>
      </c>
      <c r="B2419" s="23" t="str">
        <f t="shared" si="136"/>
        <v>||||</v>
      </c>
      <c r="C2419" s="28" t="str">
        <f t="shared" si="137"/>
        <v>|</v>
      </c>
      <c r="D2419" s="10"/>
      <c r="E2419" s="10"/>
      <c r="F2419" s="36"/>
      <c r="G2419" s="10"/>
      <c r="H2419" s="10"/>
      <c r="I2419" s="36"/>
      <c r="J2419" s="10"/>
      <c r="K2419" s="10"/>
      <c r="L2419" s="10"/>
      <c r="M2419" s="11"/>
      <c r="N2419" s="10"/>
      <c r="O2419" s="11"/>
      <c r="P2419" s="9"/>
      <c r="Q2419" s="10"/>
      <c r="R2419" s="3"/>
      <c r="S2419" s="3"/>
      <c r="T2419" s="3"/>
      <c r="U2419" s="33"/>
      <c r="V2419" s="9"/>
      <c r="W2419" s="13"/>
      <c r="X2419" s="10"/>
      <c r="Y2419" s="4"/>
      <c r="Z2419" s="4"/>
      <c r="AA2419" s="4"/>
      <c r="AB2419" s="4"/>
      <c r="AC2419" s="3"/>
      <c r="AD2419" s="29"/>
    </row>
    <row r="2420" spans="1:30" ht="24.95" customHeight="1" x14ac:dyDescent="0.2">
      <c r="A2420" s="23" t="str">
        <f t="shared" si="135"/>
        <v>||||||</v>
      </c>
      <c r="B2420" s="23" t="str">
        <f t="shared" si="136"/>
        <v>||||</v>
      </c>
      <c r="C2420" s="28" t="str">
        <f t="shared" si="137"/>
        <v>|</v>
      </c>
      <c r="D2420" s="10"/>
      <c r="E2420" s="10"/>
      <c r="F2420" s="36"/>
      <c r="G2420" s="10"/>
      <c r="H2420" s="10"/>
      <c r="I2420" s="36"/>
      <c r="J2420" s="10"/>
      <c r="K2420" s="10"/>
      <c r="L2420" s="10"/>
      <c r="M2420" s="11"/>
      <c r="N2420" s="10"/>
      <c r="O2420" s="11"/>
      <c r="P2420" s="9"/>
      <c r="Q2420" s="10"/>
      <c r="R2420" s="3"/>
      <c r="S2420" s="3"/>
      <c r="T2420" s="3"/>
      <c r="U2420" s="33"/>
      <c r="V2420" s="9"/>
      <c r="W2420" s="13"/>
      <c r="X2420" s="10"/>
      <c r="Y2420" s="4"/>
      <c r="Z2420" s="4"/>
      <c r="AA2420" s="4"/>
      <c r="AB2420" s="4"/>
      <c r="AC2420" s="3"/>
      <c r="AD2420" s="29"/>
    </row>
    <row r="2421" spans="1:30" ht="24.95" customHeight="1" x14ac:dyDescent="0.2">
      <c r="A2421" s="23" t="str">
        <f t="shared" si="135"/>
        <v>||||||</v>
      </c>
      <c r="B2421" s="23" t="str">
        <f t="shared" si="136"/>
        <v>||||</v>
      </c>
      <c r="C2421" s="28" t="str">
        <f t="shared" si="137"/>
        <v>|</v>
      </c>
      <c r="D2421" s="10"/>
      <c r="E2421" s="10"/>
      <c r="F2421" s="36"/>
      <c r="G2421" s="10"/>
      <c r="H2421" s="10"/>
      <c r="I2421" s="36"/>
      <c r="J2421" s="10"/>
      <c r="K2421" s="10"/>
      <c r="L2421" s="10"/>
      <c r="M2421" s="11"/>
      <c r="N2421" s="10"/>
      <c r="O2421" s="11"/>
      <c r="P2421" s="9"/>
      <c r="Q2421" s="10"/>
      <c r="R2421" s="3"/>
      <c r="S2421" s="3"/>
      <c r="T2421" s="3"/>
      <c r="U2421" s="33"/>
      <c r="V2421" s="9"/>
      <c r="W2421" s="13"/>
      <c r="X2421" s="10"/>
      <c r="Y2421" s="4"/>
      <c r="Z2421" s="4"/>
      <c r="AA2421" s="4"/>
      <c r="AB2421" s="4"/>
      <c r="AC2421" s="3"/>
      <c r="AD2421" s="29"/>
    </row>
    <row r="2422" spans="1:30" ht="24.95" customHeight="1" x14ac:dyDescent="0.2">
      <c r="A2422" s="23" t="str">
        <f t="shared" si="135"/>
        <v>||||||</v>
      </c>
      <c r="B2422" s="23" t="str">
        <f t="shared" si="136"/>
        <v>||||</v>
      </c>
      <c r="C2422" s="28" t="str">
        <f t="shared" si="137"/>
        <v>|</v>
      </c>
      <c r="D2422" s="10"/>
      <c r="E2422" s="10"/>
      <c r="F2422" s="36"/>
      <c r="G2422" s="10"/>
      <c r="H2422" s="10"/>
      <c r="I2422" s="36"/>
      <c r="J2422" s="10"/>
      <c r="K2422" s="10"/>
      <c r="L2422" s="10"/>
      <c r="M2422" s="11"/>
      <c r="N2422" s="10"/>
      <c r="O2422" s="11"/>
      <c r="P2422" s="9"/>
      <c r="Q2422" s="10"/>
      <c r="R2422" s="3"/>
      <c r="S2422" s="3"/>
      <c r="T2422" s="3"/>
      <c r="U2422" s="33"/>
      <c r="V2422" s="9"/>
      <c r="W2422" s="13"/>
      <c r="X2422" s="10"/>
      <c r="Y2422" s="4"/>
      <c r="Z2422" s="4"/>
      <c r="AA2422" s="4"/>
      <c r="AB2422" s="4"/>
      <c r="AC2422" s="3"/>
      <c r="AD2422" s="29"/>
    </row>
    <row r="2423" spans="1:30" ht="24.95" customHeight="1" x14ac:dyDescent="0.2">
      <c r="A2423" s="23" t="str">
        <f t="shared" si="135"/>
        <v>||||||</v>
      </c>
      <c r="B2423" s="23" t="str">
        <f t="shared" si="136"/>
        <v>||||</v>
      </c>
      <c r="C2423" s="28" t="str">
        <f t="shared" si="137"/>
        <v>|</v>
      </c>
      <c r="D2423" s="10"/>
      <c r="E2423" s="10"/>
      <c r="F2423" s="36"/>
      <c r="G2423" s="10"/>
      <c r="H2423" s="10"/>
      <c r="I2423" s="36"/>
      <c r="J2423" s="10"/>
      <c r="K2423" s="10"/>
      <c r="L2423" s="10"/>
      <c r="M2423" s="11"/>
      <c r="N2423" s="10"/>
      <c r="O2423" s="11"/>
      <c r="P2423" s="9"/>
      <c r="Q2423" s="10"/>
      <c r="R2423" s="3"/>
      <c r="S2423" s="3"/>
      <c r="T2423" s="3"/>
      <c r="U2423" s="33"/>
      <c r="V2423" s="9"/>
      <c r="W2423" s="13"/>
      <c r="X2423" s="10"/>
      <c r="Y2423" s="4"/>
      <c r="Z2423" s="4"/>
      <c r="AA2423" s="4"/>
      <c r="AB2423" s="4"/>
      <c r="AC2423" s="3"/>
      <c r="AD2423" s="29"/>
    </row>
    <row r="2424" spans="1:30" ht="24.95" customHeight="1" x14ac:dyDescent="0.2">
      <c r="A2424" s="23" t="str">
        <f t="shared" ref="A2424:A2487" si="138">D2424&amp;"|"&amp;E2424&amp;"|"&amp;G2424&amp;"|"&amp;H2424&amp;"|"&amp;L2424&amp;"|"&amp;N2424&amp;"|"&amp;U2424</f>
        <v>||||||</v>
      </c>
      <c r="B2424" s="23" t="str">
        <f t="shared" ref="B2424:B2487" si="139">D2424&amp;"|"&amp;E2424&amp;"|"&amp;G2424&amp;"|"&amp;H2424&amp;"|"&amp;X2424</f>
        <v>||||</v>
      </c>
      <c r="C2424" s="28" t="str">
        <f t="shared" ref="C2424:C2487" si="140">E2424&amp;"|"&amp;X2424</f>
        <v>|</v>
      </c>
      <c r="D2424" s="10"/>
      <c r="E2424" s="10"/>
      <c r="F2424" s="36"/>
      <c r="G2424" s="10"/>
      <c r="H2424" s="10"/>
      <c r="I2424" s="36"/>
      <c r="J2424" s="10"/>
      <c r="K2424" s="10"/>
      <c r="L2424" s="10"/>
      <c r="M2424" s="11"/>
      <c r="N2424" s="10"/>
      <c r="O2424" s="11"/>
      <c r="P2424" s="9"/>
      <c r="Q2424" s="10"/>
      <c r="R2424" s="3"/>
      <c r="S2424" s="3"/>
      <c r="T2424" s="3"/>
      <c r="U2424" s="33"/>
      <c r="V2424" s="9"/>
      <c r="W2424" s="13"/>
      <c r="X2424" s="10"/>
      <c r="Y2424" s="4"/>
      <c r="Z2424" s="4"/>
      <c r="AA2424" s="4"/>
      <c r="AB2424" s="4"/>
      <c r="AC2424" s="3"/>
      <c r="AD2424" s="29"/>
    </row>
    <row r="2425" spans="1:30" ht="24.95" customHeight="1" x14ac:dyDescent="0.2">
      <c r="A2425" s="23" t="str">
        <f t="shared" si="138"/>
        <v>||||||</v>
      </c>
      <c r="B2425" s="23" t="str">
        <f t="shared" si="139"/>
        <v>||||</v>
      </c>
      <c r="C2425" s="28" t="str">
        <f t="shared" si="140"/>
        <v>|</v>
      </c>
      <c r="D2425" s="10"/>
      <c r="E2425" s="10"/>
      <c r="F2425" s="36"/>
      <c r="G2425" s="10"/>
      <c r="H2425" s="10"/>
      <c r="I2425" s="36"/>
      <c r="J2425" s="10"/>
      <c r="K2425" s="10"/>
      <c r="L2425" s="10"/>
      <c r="M2425" s="11"/>
      <c r="N2425" s="10"/>
      <c r="O2425" s="11"/>
      <c r="P2425" s="9"/>
      <c r="Q2425" s="10"/>
      <c r="R2425" s="3"/>
      <c r="S2425" s="3"/>
      <c r="T2425" s="3"/>
      <c r="U2425" s="33"/>
      <c r="V2425" s="9"/>
      <c r="W2425" s="13"/>
      <c r="X2425" s="10"/>
      <c r="Y2425" s="4"/>
      <c r="Z2425" s="4"/>
      <c r="AA2425" s="4"/>
      <c r="AB2425" s="4"/>
      <c r="AC2425" s="3"/>
      <c r="AD2425" s="29"/>
    </row>
    <row r="2426" spans="1:30" ht="24.95" customHeight="1" x14ac:dyDescent="0.2">
      <c r="A2426" s="23" t="str">
        <f t="shared" si="138"/>
        <v>||||||</v>
      </c>
      <c r="B2426" s="23" t="str">
        <f t="shared" si="139"/>
        <v>||||</v>
      </c>
      <c r="C2426" s="28" t="str">
        <f t="shared" si="140"/>
        <v>|</v>
      </c>
      <c r="D2426" s="10"/>
      <c r="E2426" s="10"/>
      <c r="F2426" s="36"/>
      <c r="G2426" s="10"/>
      <c r="H2426" s="10"/>
      <c r="I2426" s="36"/>
      <c r="J2426" s="10"/>
      <c r="K2426" s="10"/>
      <c r="L2426" s="10"/>
      <c r="M2426" s="11"/>
      <c r="N2426" s="10"/>
      <c r="O2426" s="11"/>
      <c r="P2426" s="9"/>
      <c r="Q2426" s="10"/>
      <c r="R2426" s="3"/>
      <c r="S2426" s="3"/>
      <c r="T2426" s="3"/>
      <c r="U2426" s="33"/>
      <c r="V2426" s="9"/>
      <c r="W2426" s="13"/>
      <c r="X2426" s="10"/>
      <c r="Y2426" s="4"/>
      <c r="Z2426" s="4"/>
      <c r="AA2426" s="4"/>
      <c r="AB2426" s="4"/>
      <c r="AC2426" s="3"/>
      <c r="AD2426" s="29"/>
    </row>
    <row r="2427" spans="1:30" ht="24.95" customHeight="1" x14ac:dyDescent="0.2">
      <c r="A2427" s="23" t="str">
        <f t="shared" si="138"/>
        <v>||||||</v>
      </c>
      <c r="B2427" s="23" t="str">
        <f t="shared" si="139"/>
        <v>||||</v>
      </c>
      <c r="C2427" s="28" t="str">
        <f t="shared" si="140"/>
        <v>|</v>
      </c>
      <c r="D2427" s="10"/>
      <c r="E2427" s="10"/>
      <c r="F2427" s="36"/>
      <c r="G2427" s="10"/>
      <c r="H2427" s="10"/>
      <c r="I2427" s="36"/>
      <c r="J2427" s="10"/>
      <c r="K2427" s="10"/>
      <c r="L2427" s="10"/>
      <c r="M2427" s="11"/>
      <c r="N2427" s="10"/>
      <c r="O2427" s="11"/>
      <c r="P2427" s="9"/>
      <c r="Q2427" s="10"/>
      <c r="R2427" s="3"/>
      <c r="S2427" s="3"/>
      <c r="T2427" s="3"/>
      <c r="U2427" s="33"/>
      <c r="V2427" s="9"/>
      <c r="W2427" s="13"/>
      <c r="X2427" s="10"/>
      <c r="Y2427" s="4"/>
      <c r="Z2427" s="4"/>
      <c r="AA2427" s="4"/>
      <c r="AB2427" s="4"/>
      <c r="AC2427" s="3"/>
      <c r="AD2427" s="29"/>
    </row>
    <row r="2428" spans="1:30" ht="24.95" customHeight="1" x14ac:dyDescent="0.2">
      <c r="A2428" s="23" t="str">
        <f t="shared" si="138"/>
        <v>||||||</v>
      </c>
      <c r="B2428" s="23" t="str">
        <f t="shared" si="139"/>
        <v>||||</v>
      </c>
      <c r="C2428" s="28" t="str">
        <f t="shared" si="140"/>
        <v>|</v>
      </c>
      <c r="D2428" s="10"/>
      <c r="E2428" s="10"/>
      <c r="F2428" s="36"/>
      <c r="G2428" s="10"/>
      <c r="H2428" s="10"/>
      <c r="I2428" s="36"/>
      <c r="J2428" s="10"/>
      <c r="K2428" s="10"/>
      <c r="L2428" s="10"/>
      <c r="M2428" s="11"/>
      <c r="N2428" s="10"/>
      <c r="O2428" s="11"/>
      <c r="P2428" s="9"/>
      <c r="Q2428" s="10"/>
      <c r="R2428" s="3"/>
      <c r="S2428" s="3"/>
      <c r="T2428" s="3"/>
      <c r="U2428" s="33"/>
      <c r="V2428" s="9"/>
      <c r="W2428" s="13"/>
      <c r="X2428" s="10"/>
      <c r="Y2428" s="4"/>
      <c r="Z2428" s="4"/>
      <c r="AA2428" s="4"/>
      <c r="AB2428" s="4"/>
      <c r="AC2428" s="3"/>
      <c r="AD2428" s="29"/>
    </row>
    <row r="2429" spans="1:30" ht="24.95" customHeight="1" x14ac:dyDescent="0.2">
      <c r="A2429" s="23" t="str">
        <f t="shared" si="138"/>
        <v>||||||</v>
      </c>
      <c r="B2429" s="23" t="str">
        <f t="shared" si="139"/>
        <v>||||</v>
      </c>
      <c r="C2429" s="28" t="str">
        <f t="shared" si="140"/>
        <v>|</v>
      </c>
      <c r="D2429" s="10"/>
      <c r="E2429" s="10"/>
      <c r="F2429" s="36"/>
      <c r="G2429" s="10"/>
      <c r="H2429" s="10"/>
      <c r="I2429" s="36"/>
      <c r="J2429" s="10"/>
      <c r="K2429" s="10"/>
      <c r="L2429" s="10"/>
      <c r="M2429" s="11"/>
      <c r="N2429" s="10"/>
      <c r="O2429" s="11"/>
      <c r="P2429" s="9"/>
      <c r="Q2429" s="10"/>
      <c r="R2429" s="3"/>
      <c r="S2429" s="3"/>
      <c r="T2429" s="3"/>
      <c r="U2429" s="33"/>
      <c r="V2429" s="9"/>
      <c r="W2429" s="13"/>
      <c r="X2429" s="10"/>
      <c r="Y2429" s="4"/>
      <c r="Z2429" s="4"/>
      <c r="AA2429" s="4"/>
      <c r="AB2429" s="4"/>
      <c r="AC2429" s="3"/>
      <c r="AD2429" s="29"/>
    </row>
    <row r="2430" spans="1:30" ht="24.95" customHeight="1" x14ac:dyDescent="0.2">
      <c r="A2430" s="23" t="str">
        <f t="shared" si="138"/>
        <v>||||||</v>
      </c>
      <c r="B2430" s="23" t="str">
        <f t="shared" si="139"/>
        <v>||||</v>
      </c>
      <c r="C2430" s="28" t="str">
        <f t="shared" si="140"/>
        <v>|</v>
      </c>
      <c r="D2430" s="10"/>
      <c r="E2430" s="10"/>
      <c r="F2430" s="36"/>
      <c r="G2430" s="10"/>
      <c r="H2430" s="10"/>
      <c r="I2430" s="36"/>
      <c r="J2430" s="10"/>
      <c r="K2430" s="10"/>
      <c r="L2430" s="10"/>
      <c r="M2430" s="11"/>
      <c r="N2430" s="10"/>
      <c r="O2430" s="11"/>
      <c r="P2430" s="9"/>
      <c r="Q2430" s="10"/>
      <c r="R2430" s="3"/>
      <c r="S2430" s="3"/>
      <c r="T2430" s="3"/>
      <c r="U2430" s="33"/>
      <c r="V2430" s="9"/>
      <c r="W2430" s="13"/>
      <c r="X2430" s="10"/>
      <c r="Y2430" s="4"/>
      <c r="Z2430" s="4"/>
      <c r="AA2430" s="4"/>
      <c r="AB2430" s="4"/>
      <c r="AC2430" s="3"/>
      <c r="AD2430" s="29"/>
    </row>
    <row r="2431" spans="1:30" ht="24.95" customHeight="1" x14ac:dyDescent="0.2">
      <c r="A2431" s="23" t="str">
        <f t="shared" si="138"/>
        <v>||||||</v>
      </c>
      <c r="B2431" s="23" t="str">
        <f t="shared" si="139"/>
        <v>||||</v>
      </c>
      <c r="C2431" s="28" t="str">
        <f t="shared" si="140"/>
        <v>|</v>
      </c>
      <c r="D2431" s="10"/>
      <c r="E2431" s="10"/>
      <c r="F2431" s="36"/>
      <c r="G2431" s="10"/>
      <c r="H2431" s="10"/>
      <c r="I2431" s="36"/>
      <c r="J2431" s="10"/>
      <c r="K2431" s="10"/>
      <c r="L2431" s="10"/>
      <c r="M2431" s="11"/>
      <c r="N2431" s="10"/>
      <c r="O2431" s="11"/>
      <c r="P2431" s="9"/>
      <c r="Q2431" s="10"/>
      <c r="R2431" s="3"/>
      <c r="S2431" s="3"/>
      <c r="T2431" s="3"/>
      <c r="U2431" s="33"/>
      <c r="V2431" s="9"/>
      <c r="W2431" s="13"/>
      <c r="X2431" s="10"/>
      <c r="Y2431" s="4"/>
      <c r="Z2431" s="4"/>
      <c r="AA2431" s="4"/>
      <c r="AB2431" s="4"/>
      <c r="AC2431" s="3"/>
      <c r="AD2431" s="29"/>
    </row>
    <row r="2432" spans="1:30" ht="24.95" customHeight="1" x14ac:dyDescent="0.2">
      <c r="A2432" s="23" t="str">
        <f t="shared" si="138"/>
        <v>||||||</v>
      </c>
      <c r="B2432" s="23" t="str">
        <f t="shared" si="139"/>
        <v>||||</v>
      </c>
      <c r="C2432" s="28" t="str">
        <f t="shared" si="140"/>
        <v>|</v>
      </c>
      <c r="D2432" s="10"/>
      <c r="E2432" s="10"/>
      <c r="F2432" s="36"/>
      <c r="G2432" s="10"/>
      <c r="H2432" s="10"/>
      <c r="I2432" s="36"/>
      <c r="J2432" s="10"/>
      <c r="K2432" s="10"/>
      <c r="L2432" s="10"/>
      <c r="M2432" s="11"/>
      <c r="N2432" s="10"/>
      <c r="O2432" s="11"/>
      <c r="P2432" s="9"/>
      <c r="Q2432" s="10"/>
      <c r="R2432" s="3"/>
      <c r="S2432" s="3"/>
      <c r="T2432" s="3"/>
      <c r="U2432" s="33"/>
      <c r="V2432" s="9"/>
      <c r="W2432" s="13"/>
      <c r="X2432" s="10"/>
      <c r="Y2432" s="4"/>
      <c r="Z2432" s="4"/>
      <c r="AA2432" s="4"/>
      <c r="AB2432" s="4"/>
      <c r="AC2432" s="3"/>
      <c r="AD2432" s="29"/>
    </row>
    <row r="2433" spans="1:30" ht="24.95" customHeight="1" x14ac:dyDescent="0.2">
      <c r="A2433" s="23" t="str">
        <f t="shared" si="138"/>
        <v>||||||</v>
      </c>
      <c r="B2433" s="23" t="str">
        <f t="shared" si="139"/>
        <v>||||</v>
      </c>
      <c r="C2433" s="28" t="str">
        <f t="shared" si="140"/>
        <v>|</v>
      </c>
      <c r="D2433" s="10"/>
      <c r="E2433" s="10"/>
      <c r="F2433" s="36"/>
      <c r="G2433" s="10"/>
      <c r="H2433" s="10"/>
      <c r="I2433" s="36"/>
      <c r="J2433" s="10"/>
      <c r="K2433" s="10"/>
      <c r="L2433" s="10"/>
      <c r="M2433" s="11"/>
      <c r="N2433" s="10"/>
      <c r="O2433" s="11"/>
      <c r="P2433" s="9"/>
      <c r="Q2433" s="10"/>
      <c r="R2433" s="3"/>
      <c r="S2433" s="3"/>
      <c r="T2433" s="3"/>
      <c r="U2433" s="33"/>
      <c r="V2433" s="9"/>
      <c r="W2433" s="13"/>
      <c r="X2433" s="10"/>
      <c r="Y2433" s="4"/>
      <c r="Z2433" s="4"/>
      <c r="AA2433" s="4"/>
      <c r="AB2433" s="4"/>
      <c r="AC2433" s="3"/>
      <c r="AD2433" s="29"/>
    </row>
    <row r="2434" spans="1:30" ht="24.95" customHeight="1" x14ac:dyDescent="0.2">
      <c r="A2434" s="23" t="str">
        <f t="shared" si="138"/>
        <v>||||||</v>
      </c>
      <c r="B2434" s="23" t="str">
        <f t="shared" si="139"/>
        <v>||||</v>
      </c>
      <c r="C2434" s="28" t="str">
        <f t="shared" si="140"/>
        <v>|</v>
      </c>
      <c r="D2434" s="10"/>
      <c r="E2434" s="10"/>
      <c r="F2434" s="36"/>
      <c r="G2434" s="10"/>
      <c r="H2434" s="10"/>
      <c r="I2434" s="36"/>
      <c r="J2434" s="10"/>
      <c r="K2434" s="10"/>
      <c r="L2434" s="10"/>
      <c r="M2434" s="11"/>
      <c r="N2434" s="10"/>
      <c r="O2434" s="11"/>
      <c r="P2434" s="9"/>
      <c r="Q2434" s="10"/>
      <c r="R2434" s="3"/>
      <c r="S2434" s="3"/>
      <c r="T2434" s="3"/>
      <c r="U2434" s="33"/>
      <c r="V2434" s="9"/>
      <c r="W2434" s="13"/>
      <c r="X2434" s="10"/>
      <c r="Y2434" s="4"/>
      <c r="Z2434" s="4"/>
      <c r="AA2434" s="4"/>
      <c r="AB2434" s="4"/>
      <c r="AC2434" s="3"/>
      <c r="AD2434" s="29"/>
    </row>
    <row r="2435" spans="1:30" ht="24.95" customHeight="1" x14ac:dyDescent="0.2">
      <c r="A2435" s="23" t="str">
        <f t="shared" si="138"/>
        <v>||||||</v>
      </c>
      <c r="B2435" s="23" t="str">
        <f t="shared" si="139"/>
        <v>||||</v>
      </c>
      <c r="C2435" s="28" t="str">
        <f t="shared" si="140"/>
        <v>|</v>
      </c>
      <c r="D2435" s="10"/>
      <c r="E2435" s="10"/>
      <c r="F2435" s="36"/>
      <c r="G2435" s="10"/>
      <c r="H2435" s="10"/>
      <c r="I2435" s="36"/>
      <c r="J2435" s="10"/>
      <c r="K2435" s="10"/>
      <c r="L2435" s="10"/>
      <c r="M2435" s="11"/>
      <c r="N2435" s="10"/>
      <c r="O2435" s="11"/>
      <c r="P2435" s="9"/>
      <c r="Q2435" s="10"/>
      <c r="R2435" s="3"/>
      <c r="S2435" s="3"/>
      <c r="T2435" s="3"/>
      <c r="U2435" s="33"/>
      <c r="V2435" s="9"/>
      <c r="W2435" s="13"/>
      <c r="X2435" s="10"/>
      <c r="Y2435" s="4"/>
      <c r="Z2435" s="4"/>
      <c r="AA2435" s="4"/>
      <c r="AB2435" s="4"/>
      <c r="AC2435" s="3"/>
      <c r="AD2435" s="29"/>
    </row>
    <row r="2436" spans="1:30" ht="24.95" customHeight="1" x14ac:dyDescent="0.2">
      <c r="A2436" s="23" t="str">
        <f t="shared" si="138"/>
        <v>||||||</v>
      </c>
      <c r="B2436" s="23" t="str">
        <f t="shared" si="139"/>
        <v>||||</v>
      </c>
      <c r="C2436" s="28" t="str">
        <f t="shared" si="140"/>
        <v>|</v>
      </c>
      <c r="D2436" s="10"/>
      <c r="E2436" s="10"/>
      <c r="F2436" s="36"/>
      <c r="G2436" s="10"/>
      <c r="H2436" s="10"/>
      <c r="I2436" s="36"/>
      <c r="J2436" s="10"/>
      <c r="K2436" s="10"/>
      <c r="L2436" s="10"/>
      <c r="M2436" s="11"/>
      <c r="N2436" s="10"/>
      <c r="O2436" s="11"/>
      <c r="P2436" s="9"/>
      <c r="Q2436" s="10"/>
      <c r="R2436" s="3"/>
      <c r="S2436" s="3"/>
      <c r="T2436" s="3"/>
      <c r="U2436" s="33"/>
      <c r="V2436" s="9"/>
      <c r="W2436" s="13"/>
      <c r="X2436" s="10"/>
      <c r="Y2436" s="4"/>
      <c r="Z2436" s="4"/>
      <c r="AA2436" s="4"/>
      <c r="AB2436" s="4"/>
      <c r="AC2436" s="3"/>
      <c r="AD2436" s="29"/>
    </row>
    <row r="2437" spans="1:30" ht="24.95" customHeight="1" x14ac:dyDescent="0.2">
      <c r="A2437" s="23" t="str">
        <f t="shared" si="138"/>
        <v>||||||</v>
      </c>
      <c r="B2437" s="23" t="str">
        <f t="shared" si="139"/>
        <v>||||</v>
      </c>
      <c r="C2437" s="28" t="str">
        <f t="shared" si="140"/>
        <v>|</v>
      </c>
      <c r="D2437" s="10"/>
      <c r="E2437" s="10"/>
      <c r="F2437" s="36"/>
      <c r="G2437" s="10"/>
      <c r="H2437" s="10"/>
      <c r="I2437" s="36"/>
      <c r="J2437" s="10"/>
      <c r="K2437" s="10"/>
      <c r="L2437" s="10"/>
      <c r="M2437" s="11"/>
      <c r="N2437" s="10"/>
      <c r="O2437" s="11"/>
      <c r="P2437" s="9"/>
      <c r="Q2437" s="10"/>
      <c r="R2437" s="3"/>
      <c r="S2437" s="3"/>
      <c r="T2437" s="3"/>
      <c r="U2437" s="33"/>
      <c r="V2437" s="9"/>
      <c r="W2437" s="13"/>
      <c r="X2437" s="10"/>
      <c r="Y2437" s="4"/>
      <c r="Z2437" s="4"/>
      <c r="AA2437" s="4"/>
      <c r="AB2437" s="4"/>
      <c r="AC2437" s="3"/>
      <c r="AD2437" s="29"/>
    </row>
    <row r="2438" spans="1:30" ht="24.95" customHeight="1" x14ac:dyDescent="0.2">
      <c r="A2438" s="23" t="str">
        <f t="shared" si="138"/>
        <v>||||||</v>
      </c>
      <c r="B2438" s="23" t="str">
        <f t="shared" si="139"/>
        <v>||||</v>
      </c>
      <c r="C2438" s="28" t="str">
        <f t="shared" si="140"/>
        <v>|</v>
      </c>
      <c r="D2438" s="10"/>
      <c r="E2438" s="10"/>
      <c r="F2438" s="36"/>
      <c r="G2438" s="10"/>
      <c r="H2438" s="10"/>
      <c r="I2438" s="36"/>
      <c r="J2438" s="10"/>
      <c r="K2438" s="10"/>
      <c r="L2438" s="10"/>
      <c r="M2438" s="11"/>
      <c r="N2438" s="10"/>
      <c r="O2438" s="11"/>
      <c r="P2438" s="9"/>
      <c r="Q2438" s="10"/>
      <c r="R2438" s="3"/>
      <c r="S2438" s="3"/>
      <c r="T2438" s="3"/>
      <c r="U2438" s="33"/>
      <c r="V2438" s="9"/>
      <c r="W2438" s="13"/>
      <c r="X2438" s="10"/>
      <c r="Y2438" s="4"/>
      <c r="Z2438" s="4"/>
      <c r="AA2438" s="4"/>
      <c r="AB2438" s="4"/>
      <c r="AC2438" s="3"/>
      <c r="AD2438" s="29"/>
    </row>
    <row r="2439" spans="1:30" ht="24.95" customHeight="1" x14ac:dyDescent="0.2">
      <c r="A2439" s="23" t="str">
        <f t="shared" si="138"/>
        <v>||||||</v>
      </c>
      <c r="B2439" s="23" t="str">
        <f t="shared" si="139"/>
        <v>||||</v>
      </c>
      <c r="C2439" s="28" t="str">
        <f t="shared" si="140"/>
        <v>|</v>
      </c>
      <c r="D2439" s="10"/>
      <c r="E2439" s="10"/>
      <c r="F2439" s="36"/>
      <c r="G2439" s="10"/>
      <c r="H2439" s="10"/>
      <c r="I2439" s="36"/>
      <c r="J2439" s="10"/>
      <c r="K2439" s="10"/>
      <c r="L2439" s="10"/>
      <c r="M2439" s="11"/>
      <c r="N2439" s="10"/>
      <c r="O2439" s="11"/>
      <c r="P2439" s="9"/>
      <c r="Q2439" s="10"/>
      <c r="R2439" s="3"/>
      <c r="S2439" s="3"/>
      <c r="T2439" s="3"/>
      <c r="U2439" s="33"/>
      <c r="V2439" s="9"/>
      <c r="W2439" s="13"/>
      <c r="X2439" s="10"/>
      <c r="Y2439" s="4"/>
      <c r="Z2439" s="4"/>
      <c r="AA2439" s="4"/>
      <c r="AB2439" s="4"/>
      <c r="AC2439" s="3"/>
      <c r="AD2439" s="29"/>
    </row>
    <row r="2440" spans="1:30" ht="24.95" customHeight="1" x14ac:dyDescent="0.2">
      <c r="A2440" s="23" t="str">
        <f t="shared" si="138"/>
        <v>||||||</v>
      </c>
      <c r="B2440" s="23" t="str">
        <f t="shared" si="139"/>
        <v>||||</v>
      </c>
      <c r="C2440" s="28" t="str">
        <f t="shared" si="140"/>
        <v>|</v>
      </c>
      <c r="D2440" s="10"/>
      <c r="E2440" s="10"/>
      <c r="F2440" s="36"/>
      <c r="G2440" s="10"/>
      <c r="H2440" s="10"/>
      <c r="I2440" s="36"/>
      <c r="J2440" s="10"/>
      <c r="K2440" s="10"/>
      <c r="L2440" s="10"/>
      <c r="M2440" s="11"/>
      <c r="N2440" s="10"/>
      <c r="O2440" s="11"/>
      <c r="P2440" s="9"/>
      <c r="Q2440" s="10"/>
      <c r="R2440" s="3"/>
      <c r="S2440" s="3"/>
      <c r="T2440" s="3"/>
      <c r="U2440" s="33"/>
      <c r="V2440" s="9"/>
      <c r="W2440" s="13"/>
      <c r="X2440" s="10"/>
      <c r="Y2440" s="4"/>
      <c r="Z2440" s="4"/>
      <c r="AA2440" s="4"/>
      <c r="AB2440" s="4"/>
      <c r="AC2440" s="3"/>
      <c r="AD2440" s="29"/>
    </row>
    <row r="2441" spans="1:30" ht="24.95" customHeight="1" x14ac:dyDescent="0.2">
      <c r="A2441" s="23" t="str">
        <f t="shared" si="138"/>
        <v>||||||</v>
      </c>
      <c r="B2441" s="23" t="str">
        <f t="shared" si="139"/>
        <v>||||</v>
      </c>
      <c r="C2441" s="28" t="str">
        <f t="shared" si="140"/>
        <v>|</v>
      </c>
      <c r="D2441" s="10"/>
      <c r="E2441" s="10"/>
      <c r="F2441" s="36"/>
      <c r="G2441" s="10"/>
      <c r="H2441" s="10"/>
      <c r="I2441" s="36"/>
      <c r="J2441" s="10"/>
      <c r="K2441" s="10"/>
      <c r="L2441" s="10"/>
      <c r="M2441" s="11"/>
      <c r="N2441" s="10"/>
      <c r="O2441" s="11"/>
      <c r="P2441" s="9"/>
      <c r="Q2441" s="10"/>
      <c r="R2441" s="3"/>
      <c r="S2441" s="3"/>
      <c r="T2441" s="3"/>
      <c r="U2441" s="33"/>
      <c r="V2441" s="9"/>
      <c r="W2441" s="13"/>
      <c r="X2441" s="10"/>
      <c r="Y2441" s="4"/>
      <c r="Z2441" s="4"/>
      <c r="AA2441" s="4"/>
      <c r="AB2441" s="4"/>
      <c r="AC2441" s="3"/>
      <c r="AD2441" s="29"/>
    </row>
    <row r="2442" spans="1:30" ht="24.95" customHeight="1" x14ac:dyDescent="0.2">
      <c r="A2442" s="23" t="str">
        <f t="shared" si="138"/>
        <v>||||||</v>
      </c>
      <c r="B2442" s="23" t="str">
        <f t="shared" si="139"/>
        <v>||||</v>
      </c>
      <c r="C2442" s="28" t="str">
        <f t="shared" si="140"/>
        <v>|</v>
      </c>
      <c r="D2442" s="10"/>
      <c r="E2442" s="10"/>
      <c r="F2442" s="36"/>
      <c r="G2442" s="10"/>
      <c r="H2442" s="10"/>
      <c r="I2442" s="36"/>
      <c r="J2442" s="10"/>
      <c r="K2442" s="10"/>
      <c r="L2442" s="10"/>
      <c r="M2442" s="11"/>
      <c r="N2442" s="10"/>
      <c r="O2442" s="11"/>
      <c r="P2442" s="9"/>
      <c r="Q2442" s="10"/>
      <c r="R2442" s="3"/>
      <c r="S2442" s="3"/>
      <c r="T2442" s="3"/>
      <c r="U2442" s="33"/>
      <c r="V2442" s="9"/>
      <c r="W2442" s="13"/>
      <c r="X2442" s="10"/>
      <c r="Y2442" s="4"/>
      <c r="Z2442" s="4"/>
      <c r="AA2442" s="4"/>
      <c r="AB2442" s="4"/>
      <c r="AC2442" s="3"/>
      <c r="AD2442" s="29"/>
    </row>
    <row r="2443" spans="1:30" ht="24.95" customHeight="1" x14ac:dyDescent="0.2">
      <c r="A2443" s="23" t="str">
        <f t="shared" si="138"/>
        <v>||||||</v>
      </c>
      <c r="B2443" s="23" t="str">
        <f t="shared" si="139"/>
        <v>||||</v>
      </c>
      <c r="C2443" s="28" t="str">
        <f t="shared" si="140"/>
        <v>|</v>
      </c>
      <c r="D2443" s="10"/>
      <c r="E2443" s="10"/>
      <c r="F2443" s="36"/>
      <c r="G2443" s="10"/>
      <c r="H2443" s="10"/>
      <c r="I2443" s="36"/>
      <c r="J2443" s="10"/>
      <c r="K2443" s="10"/>
      <c r="L2443" s="10"/>
      <c r="M2443" s="11"/>
      <c r="N2443" s="10"/>
      <c r="O2443" s="11"/>
      <c r="P2443" s="9"/>
      <c r="Q2443" s="10"/>
      <c r="R2443" s="3"/>
      <c r="S2443" s="3"/>
      <c r="T2443" s="3"/>
      <c r="U2443" s="33"/>
      <c r="V2443" s="9"/>
      <c r="W2443" s="13"/>
      <c r="X2443" s="10"/>
      <c r="Y2443" s="4"/>
      <c r="Z2443" s="4"/>
      <c r="AA2443" s="4"/>
      <c r="AB2443" s="4"/>
      <c r="AC2443" s="3"/>
      <c r="AD2443" s="29"/>
    </row>
    <row r="2444" spans="1:30" ht="24.95" customHeight="1" x14ac:dyDescent="0.2">
      <c r="A2444" s="23" t="str">
        <f t="shared" si="138"/>
        <v>||||||</v>
      </c>
      <c r="B2444" s="23" t="str">
        <f t="shared" si="139"/>
        <v>||||</v>
      </c>
      <c r="C2444" s="28" t="str">
        <f t="shared" si="140"/>
        <v>|</v>
      </c>
      <c r="D2444" s="10"/>
      <c r="E2444" s="10"/>
      <c r="F2444" s="36"/>
      <c r="G2444" s="10"/>
      <c r="H2444" s="10"/>
      <c r="I2444" s="36"/>
      <c r="J2444" s="10"/>
      <c r="K2444" s="10"/>
      <c r="L2444" s="10"/>
      <c r="M2444" s="11"/>
      <c r="N2444" s="10"/>
      <c r="O2444" s="11"/>
      <c r="P2444" s="9"/>
      <c r="Q2444" s="10"/>
      <c r="R2444" s="3"/>
      <c r="S2444" s="3"/>
      <c r="T2444" s="3"/>
      <c r="U2444" s="33"/>
      <c r="V2444" s="9"/>
      <c r="W2444" s="13"/>
      <c r="X2444" s="10"/>
      <c r="Y2444" s="4"/>
      <c r="Z2444" s="4"/>
      <c r="AA2444" s="4"/>
      <c r="AB2444" s="4"/>
      <c r="AC2444" s="3"/>
      <c r="AD2444" s="29"/>
    </row>
    <row r="2445" spans="1:30" ht="24.95" customHeight="1" x14ac:dyDescent="0.2">
      <c r="A2445" s="23" t="str">
        <f t="shared" si="138"/>
        <v>||||||</v>
      </c>
      <c r="B2445" s="23" t="str">
        <f t="shared" si="139"/>
        <v>||||</v>
      </c>
      <c r="C2445" s="28" t="str">
        <f t="shared" si="140"/>
        <v>|</v>
      </c>
      <c r="D2445" s="10"/>
      <c r="E2445" s="10"/>
      <c r="F2445" s="36"/>
      <c r="G2445" s="10"/>
      <c r="H2445" s="10"/>
      <c r="I2445" s="36"/>
      <c r="J2445" s="10"/>
      <c r="K2445" s="10"/>
      <c r="L2445" s="10"/>
      <c r="M2445" s="11"/>
      <c r="N2445" s="10"/>
      <c r="O2445" s="11"/>
      <c r="P2445" s="9"/>
      <c r="Q2445" s="10"/>
      <c r="R2445" s="3"/>
      <c r="S2445" s="3"/>
      <c r="T2445" s="3"/>
      <c r="U2445" s="33"/>
      <c r="V2445" s="9"/>
      <c r="W2445" s="13"/>
      <c r="X2445" s="10"/>
      <c r="Y2445" s="4"/>
      <c r="Z2445" s="4"/>
      <c r="AA2445" s="4"/>
      <c r="AB2445" s="4"/>
      <c r="AC2445" s="3"/>
      <c r="AD2445" s="29"/>
    </row>
    <row r="2446" spans="1:30" ht="24.95" customHeight="1" x14ac:dyDescent="0.2">
      <c r="A2446" s="23" t="str">
        <f t="shared" si="138"/>
        <v>||||||</v>
      </c>
      <c r="B2446" s="23" t="str">
        <f t="shared" si="139"/>
        <v>||||</v>
      </c>
      <c r="C2446" s="28" t="str">
        <f t="shared" si="140"/>
        <v>|</v>
      </c>
      <c r="D2446" s="10"/>
      <c r="E2446" s="10"/>
      <c r="F2446" s="36"/>
      <c r="G2446" s="10"/>
      <c r="H2446" s="10"/>
      <c r="I2446" s="36"/>
      <c r="J2446" s="10"/>
      <c r="K2446" s="10"/>
      <c r="L2446" s="10"/>
      <c r="M2446" s="11"/>
      <c r="N2446" s="10"/>
      <c r="O2446" s="11"/>
      <c r="P2446" s="9"/>
      <c r="Q2446" s="10"/>
      <c r="R2446" s="3"/>
      <c r="S2446" s="3"/>
      <c r="T2446" s="3"/>
      <c r="U2446" s="33"/>
      <c r="V2446" s="9"/>
      <c r="W2446" s="13"/>
      <c r="X2446" s="10"/>
      <c r="Y2446" s="4"/>
      <c r="Z2446" s="4"/>
      <c r="AA2446" s="4"/>
      <c r="AB2446" s="4"/>
      <c r="AC2446" s="3"/>
      <c r="AD2446" s="29"/>
    </row>
    <row r="2447" spans="1:30" ht="24.95" customHeight="1" x14ac:dyDescent="0.2">
      <c r="A2447" s="23" t="str">
        <f t="shared" si="138"/>
        <v>||||||</v>
      </c>
      <c r="B2447" s="23" t="str">
        <f t="shared" si="139"/>
        <v>||||</v>
      </c>
      <c r="C2447" s="28" t="str">
        <f t="shared" si="140"/>
        <v>|</v>
      </c>
      <c r="D2447" s="10"/>
      <c r="E2447" s="10"/>
      <c r="F2447" s="36"/>
      <c r="G2447" s="10"/>
      <c r="H2447" s="10"/>
      <c r="I2447" s="36"/>
      <c r="J2447" s="10"/>
      <c r="K2447" s="10"/>
      <c r="L2447" s="10"/>
      <c r="M2447" s="11"/>
      <c r="N2447" s="10"/>
      <c r="O2447" s="11"/>
      <c r="P2447" s="9"/>
      <c r="Q2447" s="10"/>
      <c r="R2447" s="3"/>
      <c r="S2447" s="3"/>
      <c r="T2447" s="3"/>
      <c r="U2447" s="33"/>
      <c r="V2447" s="9"/>
      <c r="W2447" s="13"/>
      <c r="X2447" s="10"/>
      <c r="Y2447" s="4"/>
      <c r="Z2447" s="4"/>
      <c r="AA2447" s="4"/>
      <c r="AB2447" s="4"/>
      <c r="AC2447" s="3"/>
      <c r="AD2447" s="29"/>
    </row>
    <row r="2448" spans="1:30" ht="24.95" customHeight="1" x14ac:dyDescent="0.2">
      <c r="A2448" s="23" t="str">
        <f t="shared" si="138"/>
        <v>||||||</v>
      </c>
      <c r="B2448" s="23" t="str">
        <f t="shared" si="139"/>
        <v>||||</v>
      </c>
      <c r="C2448" s="28" t="str">
        <f t="shared" si="140"/>
        <v>|</v>
      </c>
      <c r="D2448" s="10"/>
      <c r="E2448" s="10"/>
      <c r="F2448" s="36"/>
      <c r="G2448" s="10"/>
      <c r="H2448" s="10"/>
      <c r="I2448" s="36"/>
      <c r="J2448" s="10"/>
      <c r="K2448" s="10"/>
      <c r="L2448" s="10"/>
      <c r="M2448" s="11"/>
      <c r="N2448" s="10"/>
      <c r="O2448" s="11"/>
      <c r="P2448" s="9"/>
      <c r="Q2448" s="10"/>
      <c r="R2448" s="3"/>
      <c r="S2448" s="3"/>
      <c r="T2448" s="3"/>
      <c r="U2448" s="33"/>
      <c r="V2448" s="9"/>
      <c r="W2448" s="13"/>
      <c r="X2448" s="10"/>
      <c r="Y2448" s="4"/>
      <c r="Z2448" s="4"/>
      <c r="AA2448" s="4"/>
      <c r="AB2448" s="4"/>
      <c r="AC2448" s="3"/>
      <c r="AD2448" s="29"/>
    </row>
    <row r="2449" spans="1:30" ht="24.95" customHeight="1" x14ac:dyDescent="0.2">
      <c r="A2449" s="23" t="str">
        <f t="shared" si="138"/>
        <v>||||||</v>
      </c>
      <c r="B2449" s="23" t="str">
        <f t="shared" si="139"/>
        <v>||||</v>
      </c>
      <c r="C2449" s="28" t="str">
        <f t="shared" si="140"/>
        <v>|</v>
      </c>
      <c r="D2449" s="10"/>
      <c r="E2449" s="10"/>
      <c r="F2449" s="36"/>
      <c r="G2449" s="10"/>
      <c r="H2449" s="10"/>
      <c r="I2449" s="36"/>
      <c r="J2449" s="10"/>
      <c r="K2449" s="10"/>
      <c r="L2449" s="10"/>
      <c r="M2449" s="11"/>
      <c r="N2449" s="10"/>
      <c r="O2449" s="11"/>
      <c r="P2449" s="9"/>
      <c r="Q2449" s="10"/>
      <c r="R2449" s="3"/>
      <c r="S2449" s="3"/>
      <c r="T2449" s="3"/>
      <c r="U2449" s="33"/>
      <c r="V2449" s="9"/>
      <c r="W2449" s="13"/>
      <c r="X2449" s="10"/>
      <c r="Y2449" s="4"/>
      <c r="Z2449" s="4"/>
      <c r="AA2449" s="4"/>
      <c r="AB2449" s="4"/>
      <c r="AC2449" s="3"/>
      <c r="AD2449" s="29"/>
    </row>
    <row r="2450" spans="1:30" ht="24.95" customHeight="1" x14ac:dyDescent="0.2">
      <c r="A2450" s="23" t="str">
        <f t="shared" si="138"/>
        <v>||||||</v>
      </c>
      <c r="B2450" s="23" t="str">
        <f t="shared" si="139"/>
        <v>||||</v>
      </c>
      <c r="C2450" s="28" t="str">
        <f t="shared" si="140"/>
        <v>|</v>
      </c>
      <c r="D2450" s="10"/>
      <c r="E2450" s="10"/>
      <c r="F2450" s="36"/>
      <c r="G2450" s="10"/>
      <c r="H2450" s="10"/>
      <c r="I2450" s="36"/>
      <c r="J2450" s="10"/>
      <c r="K2450" s="10"/>
      <c r="L2450" s="10"/>
      <c r="M2450" s="11"/>
      <c r="N2450" s="10"/>
      <c r="O2450" s="11"/>
      <c r="P2450" s="9"/>
      <c r="Q2450" s="10"/>
      <c r="R2450" s="3"/>
      <c r="S2450" s="3"/>
      <c r="T2450" s="3"/>
      <c r="U2450" s="33"/>
      <c r="V2450" s="9"/>
      <c r="W2450" s="13"/>
      <c r="X2450" s="10"/>
      <c r="Y2450" s="4"/>
      <c r="Z2450" s="4"/>
      <c r="AA2450" s="4"/>
      <c r="AB2450" s="4"/>
      <c r="AC2450" s="3"/>
      <c r="AD2450" s="29"/>
    </row>
    <row r="2451" spans="1:30" ht="24.95" customHeight="1" x14ac:dyDescent="0.2">
      <c r="A2451" s="23" t="str">
        <f t="shared" si="138"/>
        <v>||||||</v>
      </c>
      <c r="B2451" s="23" t="str">
        <f t="shared" si="139"/>
        <v>||||</v>
      </c>
      <c r="C2451" s="28" t="str">
        <f t="shared" si="140"/>
        <v>|</v>
      </c>
      <c r="D2451" s="10"/>
      <c r="E2451" s="10"/>
      <c r="F2451" s="36"/>
      <c r="G2451" s="10"/>
      <c r="H2451" s="10"/>
      <c r="I2451" s="36"/>
      <c r="J2451" s="10"/>
      <c r="K2451" s="10"/>
      <c r="L2451" s="10"/>
      <c r="M2451" s="11"/>
      <c r="N2451" s="10"/>
      <c r="O2451" s="11"/>
      <c r="P2451" s="9"/>
      <c r="Q2451" s="10"/>
      <c r="R2451" s="3"/>
      <c r="S2451" s="3"/>
      <c r="T2451" s="3"/>
      <c r="U2451" s="33"/>
      <c r="V2451" s="9"/>
      <c r="W2451" s="13"/>
      <c r="X2451" s="10"/>
      <c r="Y2451" s="4"/>
      <c r="Z2451" s="4"/>
      <c r="AA2451" s="4"/>
      <c r="AB2451" s="4"/>
      <c r="AC2451" s="3"/>
      <c r="AD2451" s="29"/>
    </row>
    <row r="2452" spans="1:30" ht="24.95" customHeight="1" x14ac:dyDescent="0.2">
      <c r="A2452" s="23" t="str">
        <f t="shared" si="138"/>
        <v>||||||</v>
      </c>
      <c r="B2452" s="23" t="str">
        <f t="shared" si="139"/>
        <v>||||</v>
      </c>
      <c r="C2452" s="28" t="str">
        <f t="shared" si="140"/>
        <v>|</v>
      </c>
      <c r="D2452" s="10"/>
      <c r="E2452" s="10"/>
      <c r="F2452" s="36"/>
      <c r="G2452" s="10"/>
      <c r="H2452" s="10"/>
      <c r="I2452" s="36"/>
      <c r="J2452" s="10"/>
      <c r="K2452" s="10"/>
      <c r="L2452" s="10"/>
      <c r="M2452" s="11"/>
      <c r="N2452" s="10"/>
      <c r="O2452" s="11"/>
      <c r="P2452" s="9"/>
      <c r="Q2452" s="10"/>
      <c r="R2452" s="3"/>
      <c r="S2452" s="3"/>
      <c r="T2452" s="3"/>
      <c r="U2452" s="33"/>
      <c r="V2452" s="9"/>
      <c r="W2452" s="13"/>
      <c r="X2452" s="10"/>
      <c r="Y2452" s="4"/>
      <c r="Z2452" s="4"/>
      <c r="AA2452" s="4"/>
      <c r="AB2452" s="4"/>
      <c r="AC2452" s="3"/>
      <c r="AD2452" s="29"/>
    </row>
    <row r="2453" spans="1:30" ht="24.95" customHeight="1" x14ac:dyDescent="0.2">
      <c r="A2453" s="23" t="str">
        <f t="shared" si="138"/>
        <v>||||||</v>
      </c>
      <c r="B2453" s="23" t="str">
        <f t="shared" si="139"/>
        <v>||||</v>
      </c>
      <c r="C2453" s="28" t="str">
        <f t="shared" si="140"/>
        <v>|</v>
      </c>
      <c r="D2453" s="10"/>
      <c r="E2453" s="10"/>
      <c r="F2453" s="36"/>
      <c r="G2453" s="10"/>
      <c r="H2453" s="10"/>
      <c r="I2453" s="36"/>
      <c r="J2453" s="10"/>
      <c r="K2453" s="10"/>
      <c r="L2453" s="10"/>
      <c r="M2453" s="11"/>
      <c r="N2453" s="10"/>
      <c r="O2453" s="11"/>
      <c r="P2453" s="9"/>
      <c r="Q2453" s="10"/>
      <c r="R2453" s="3"/>
      <c r="S2453" s="3"/>
      <c r="T2453" s="3"/>
      <c r="U2453" s="33"/>
      <c r="V2453" s="9"/>
      <c r="W2453" s="13"/>
      <c r="X2453" s="10"/>
      <c r="Y2453" s="4"/>
      <c r="Z2453" s="4"/>
      <c r="AA2453" s="4"/>
      <c r="AB2453" s="4"/>
      <c r="AC2453" s="3"/>
      <c r="AD2453" s="29"/>
    </row>
    <row r="2454" spans="1:30" ht="24.95" customHeight="1" x14ac:dyDescent="0.2">
      <c r="A2454" s="23" t="str">
        <f t="shared" si="138"/>
        <v>||||||</v>
      </c>
      <c r="B2454" s="23" t="str">
        <f t="shared" si="139"/>
        <v>||||</v>
      </c>
      <c r="C2454" s="28" t="str">
        <f t="shared" si="140"/>
        <v>|</v>
      </c>
      <c r="D2454" s="10"/>
      <c r="E2454" s="10"/>
      <c r="F2454" s="36"/>
      <c r="G2454" s="10"/>
      <c r="H2454" s="10"/>
      <c r="I2454" s="36"/>
      <c r="J2454" s="10"/>
      <c r="K2454" s="10"/>
      <c r="L2454" s="10"/>
      <c r="M2454" s="11"/>
      <c r="N2454" s="10"/>
      <c r="O2454" s="11"/>
      <c r="P2454" s="9"/>
      <c r="Q2454" s="10"/>
      <c r="R2454" s="3"/>
      <c r="S2454" s="3"/>
      <c r="T2454" s="3"/>
      <c r="U2454" s="33"/>
      <c r="V2454" s="9"/>
      <c r="W2454" s="13"/>
      <c r="X2454" s="10"/>
      <c r="Y2454" s="4"/>
      <c r="Z2454" s="4"/>
      <c r="AA2454" s="4"/>
      <c r="AB2454" s="4"/>
      <c r="AC2454" s="3"/>
      <c r="AD2454" s="29"/>
    </row>
    <row r="2455" spans="1:30" ht="24.95" customHeight="1" x14ac:dyDescent="0.2">
      <c r="A2455" s="23" t="str">
        <f t="shared" si="138"/>
        <v>||||||</v>
      </c>
      <c r="B2455" s="23" t="str">
        <f t="shared" si="139"/>
        <v>||||</v>
      </c>
      <c r="C2455" s="28" t="str">
        <f t="shared" si="140"/>
        <v>|</v>
      </c>
      <c r="D2455" s="10"/>
      <c r="E2455" s="10"/>
      <c r="F2455" s="36"/>
      <c r="G2455" s="10"/>
      <c r="H2455" s="10"/>
      <c r="I2455" s="36"/>
      <c r="J2455" s="10"/>
      <c r="K2455" s="10"/>
      <c r="L2455" s="10"/>
      <c r="M2455" s="11"/>
      <c r="N2455" s="10"/>
      <c r="O2455" s="11"/>
      <c r="P2455" s="9"/>
      <c r="Q2455" s="10"/>
      <c r="R2455" s="3"/>
      <c r="S2455" s="3"/>
      <c r="T2455" s="3"/>
      <c r="U2455" s="33"/>
      <c r="V2455" s="9"/>
      <c r="W2455" s="13"/>
      <c r="X2455" s="10"/>
      <c r="Y2455" s="4"/>
      <c r="Z2455" s="4"/>
      <c r="AA2455" s="4"/>
      <c r="AB2455" s="4"/>
      <c r="AC2455" s="3"/>
      <c r="AD2455" s="29"/>
    </row>
    <row r="2456" spans="1:30" ht="24.95" customHeight="1" x14ac:dyDescent="0.2">
      <c r="A2456" s="23" t="str">
        <f t="shared" si="138"/>
        <v>||||||</v>
      </c>
      <c r="B2456" s="23" t="str">
        <f t="shared" si="139"/>
        <v>||||</v>
      </c>
      <c r="C2456" s="28" t="str">
        <f t="shared" si="140"/>
        <v>|</v>
      </c>
      <c r="D2456" s="10"/>
      <c r="E2456" s="10"/>
      <c r="F2456" s="36"/>
      <c r="G2456" s="10"/>
      <c r="H2456" s="10"/>
      <c r="I2456" s="36"/>
      <c r="J2456" s="10"/>
      <c r="K2456" s="10"/>
      <c r="L2456" s="10"/>
      <c r="M2456" s="11"/>
      <c r="N2456" s="10"/>
      <c r="O2456" s="11"/>
      <c r="P2456" s="9"/>
      <c r="Q2456" s="10"/>
      <c r="R2456" s="3"/>
      <c r="S2456" s="3"/>
      <c r="T2456" s="3"/>
      <c r="U2456" s="33"/>
      <c r="V2456" s="9"/>
      <c r="W2456" s="13"/>
      <c r="X2456" s="10"/>
      <c r="Y2456" s="4"/>
      <c r="Z2456" s="4"/>
      <c r="AA2456" s="4"/>
      <c r="AB2456" s="4"/>
      <c r="AC2456" s="3"/>
      <c r="AD2456" s="29"/>
    </row>
    <row r="2457" spans="1:30" ht="24.95" customHeight="1" x14ac:dyDescent="0.2">
      <c r="A2457" s="23" t="str">
        <f t="shared" si="138"/>
        <v>||||||</v>
      </c>
      <c r="B2457" s="23" t="str">
        <f t="shared" si="139"/>
        <v>||||</v>
      </c>
      <c r="C2457" s="28" t="str">
        <f t="shared" si="140"/>
        <v>|</v>
      </c>
      <c r="D2457" s="10"/>
      <c r="E2457" s="10"/>
      <c r="F2457" s="36"/>
      <c r="G2457" s="10"/>
      <c r="H2457" s="10"/>
      <c r="I2457" s="36"/>
      <c r="J2457" s="10"/>
      <c r="K2457" s="10"/>
      <c r="L2457" s="10"/>
      <c r="M2457" s="11"/>
      <c r="N2457" s="10"/>
      <c r="O2457" s="11"/>
      <c r="P2457" s="9"/>
      <c r="Q2457" s="10"/>
      <c r="R2457" s="3"/>
      <c r="S2457" s="3"/>
      <c r="T2457" s="3"/>
      <c r="U2457" s="33"/>
      <c r="V2457" s="9"/>
      <c r="W2457" s="13"/>
      <c r="X2457" s="10"/>
      <c r="Y2457" s="4"/>
      <c r="Z2457" s="4"/>
      <c r="AA2457" s="4"/>
      <c r="AB2457" s="4"/>
      <c r="AC2457" s="3"/>
      <c r="AD2457" s="29"/>
    </row>
    <row r="2458" spans="1:30" ht="24.95" customHeight="1" x14ac:dyDescent="0.2">
      <c r="A2458" s="23" t="str">
        <f t="shared" si="138"/>
        <v>||||||</v>
      </c>
      <c r="B2458" s="23" t="str">
        <f t="shared" si="139"/>
        <v>||||</v>
      </c>
      <c r="C2458" s="28" t="str">
        <f t="shared" si="140"/>
        <v>|</v>
      </c>
      <c r="D2458" s="10"/>
      <c r="E2458" s="10"/>
      <c r="F2458" s="36"/>
      <c r="G2458" s="10"/>
      <c r="H2458" s="10"/>
      <c r="I2458" s="36"/>
      <c r="J2458" s="10"/>
      <c r="K2458" s="10"/>
      <c r="L2458" s="10"/>
      <c r="M2458" s="11"/>
      <c r="N2458" s="10"/>
      <c r="O2458" s="11"/>
      <c r="P2458" s="9"/>
      <c r="Q2458" s="10"/>
      <c r="R2458" s="3"/>
      <c r="S2458" s="3"/>
      <c r="T2458" s="3"/>
      <c r="U2458" s="33"/>
      <c r="V2458" s="9"/>
      <c r="W2458" s="13"/>
      <c r="X2458" s="10"/>
      <c r="Y2458" s="4"/>
      <c r="Z2458" s="4"/>
      <c r="AA2458" s="4"/>
      <c r="AB2458" s="4"/>
      <c r="AC2458" s="3"/>
      <c r="AD2458" s="29"/>
    </row>
    <row r="2459" spans="1:30" ht="24.95" customHeight="1" x14ac:dyDescent="0.2">
      <c r="A2459" s="23" t="str">
        <f t="shared" si="138"/>
        <v>||||||</v>
      </c>
      <c r="B2459" s="23" t="str">
        <f t="shared" si="139"/>
        <v>||||</v>
      </c>
      <c r="C2459" s="28" t="str">
        <f t="shared" si="140"/>
        <v>|</v>
      </c>
      <c r="D2459" s="10"/>
      <c r="E2459" s="10"/>
      <c r="F2459" s="36"/>
      <c r="G2459" s="10"/>
      <c r="H2459" s="10"/>
      <c r="I2459" s="36"/>
      <c r="J2459" s="10"/>
      <c r="K2459" s="10"/>
      <c r="L2459" s="10"/>
      <c r="M2459" s="11"/>
      <c r="N2459" s="10"/>
      <c r="O2459" s="11"/>
      <c r="P2459" s="9"/>
      <c r="Q2459" s="10"/>
      <c r="R2459" s="3"/>
      <c r="S2459" s="3"/>
      <c r="T2459" s="3"/>
      <c r="U2459" s="33"/>
      <c r="V2459" s="9"/>
      <c r="W2459" s="13"/>
      <c r="X2459" s="10"/>
      <c r="Y2459" s="4"/>
      <c r="Z2459" s="4"/>
      <c r="AA2459" s="4"/>
      <c r="AB2459" s="4"/>
      <c r="AC2459" s="3"/>
      <c r="AD2459" s="29"/>
    </row>
    <row r="2460" spans="1:30" ht="24.95" customHeight="1" x14ac:dyDescent="0.2">
      <c r="A2460" s="23" t="str">
        <f t="shared" si="138"/>
        <v>||||||</v>
      </c>
      <c r="B2460" s="23" t="str">
        <f t="shared" si="139"/>
        <v>||||</v>
      </c>
      <c r="C2460" s="28" t="str">
        <f t="shared" si="140"/>
        <v>|</v>
      </c>
      <c r="D2460" s="10"/>
      <c r="E2460" s="10"/>
      <c r="F2460" s="36"/>
      <c r="G2460" s="10"/>
      <c r="H2460" s="10"/>
      <c r="I2460" s="36"/>
      <c r="J2460" s="10"/>
      <c r="K2460" s="10"/>
      <c r="L2460" s="10"/>
      <c r="M2460" s="11"/>
      <c r="N2460" s="10"/>
      <c r="O2460" s="11"/>
      <c r="P2460" s="9"/>
      <c r="Q2460" s="10"/>
      <c r="R2460" s="3"/>
      <c r="S2460" s="3"/>
      <c r="T2460" s="3"/>
      <c r="U2460" s="33"/>
      <c r="V2460" s="9"/>
      <c r="W2460" s="13"/>
      <c r="X2460" s="10"/>
      <c r="Y2460" s="4"/>
      <c r="Z2460" s="4"/>
      <c r="AA2460" s="4"/>
      <c r="AB2460" s="4"/>
      <c r="AC2460" s="3"/>
      <c r="AD2460" s="29"/>
    </row>
    <row r="2461" spans="1:30" ht="24.95" customHeight="1" x14ac:dyDescent="0.2">
      <c r="A2461" s="23" t="str">
        <f t="shared" si="138"/>
        <v>||||||</v>
      </c>
      <c r="B2461" s="23" t="str">
        <f t="shared" si="139"/>
        <v>||||</v>
      </c>
      <c r="C2461" s="28" t="str">
        <f t="shared" si="140"/>
        <v>|</v>
      </c>
      <c r="D2461" s="10"/>
      <c r="E2461" s="10"/>
      <c r="F2461" s="36"/>
      <c r="G2461" s="10"/>
      <c r="H2461" s="10"/>
      <c r="I2461" s="36"/>
      <c r="J2461" s="10"/>
      <c r="K2461" s="10"/>
      <c r="L2461" s="10"/>
      <c r="M2461" s="11"/>
      <c r="N2461" s="10"/>
      <c r="O2461" s="11"/>
      <c r="P2461" s="9"/>
      <c r="Q2461" s="10"/>
      <c r="R2461" s="3"/>
      <c r="S2461" s="3"/>
      <c r="T2461" s="3"/>
      <c r="U2461" s="33"/>
      <c r="V2461" s="9"/>
      <c r="W2461" s="13"/>
      <c r="X2461" s="10"/>
      <c r="Y2461" s="4"/>
      <c r="Z2461" s="4"/>
      <c r="AA2461" s="4"/>
      <c r="AB2461" s="4"/>
      <c r="AC2461" s="3"/>
      <c r="AD2461" s="29"/>
    </row>
    <row r="2462" spans="1:30" ht="24.95" customHeight="1" x14ac:dyDescent="0.2">
      <c r="A2462" s="23" t="str">
        <f t="shared" si="138"/>
        <v>||||||</v>
      </c>
      <c r="B2462" s="23" t="str">
        <f t="shared" si="139"/>
        <v>||||</v>
      </c>
      <c r="C2462" s="28" t="str">
        <f t="shared" si="140"/>
        <v>|</v>
      </c>
      <c r="D2462" s="10"/>
      <c r="E2462" s="10"/>
      <c r="F2462" s="36"/>
      <c r="G2462" s="10"/>
      <c r="H2462" s="10"/>
      <c r="I2462" s="36"/>
      <c r="J2462" s="10"/>
      <c r="K2462" s="10"/>
      <c r="L2462" s="10"/>
      <c r="M2462" s="11"/>
      <c r="N2462" s="10"/>
      <c r="O2462" s="11"/>
      <c r="P2462" s="9"/>
      <c r="Q2462" s="10"/>
      <c r="R2462" s="3"/>
      <c r="S2462" s="3"/>
      <c r="T2462" s="3"/>
      <c r="U2462" s="33"/>
      <c r="V2462" s="9"/>
      <c r="W2462" s="13"/>
      <c r="X2462" s="10"/>
      <c r="Y2462" s="4"/>
      <c r="Z2462" s="4"/>
      <c r="AA2462" s="4"/>
      <c r="AB2462" s="4"/>
      <c r="AC2462" s="3"/>
      <c r="AD2462" s="29"/>
    </row>
    <row r="2463" spans="1:30" ht="24.95" customHeight="1" x14ac:dyDescent="0.2">
      <c r="A2463" s="23" t="str">
        <f t="shared" si="138"/>
        <v>||||||</v>
      </c>
      <c r="B2463" s="23" t="str">
        <f t="shared" si="139"/>
        <v>||||</v>
      </c>
      <c r="C2463" s="28" t="str">
        <f t="shared" si="140"/>
        <v>|</v>
      </c>
      <c r="D2463" s="10"/>
      <c r="E2463" s="10"/>
      <c r="F2463" s="36"/>
      <c r="G2463" s="10"/>
      <c r="H2463" s="10"/>
      <c r="I2463" s="36"/>
      <c r="J2463" s="10"/>
      <c r="K2463" s="10"/>
      <c r="L2463" s="10"/>
      <c r="M2463" s="11"/>
      <c r="N2463" s="10"/>
      <c r="O2463" s="11"/>
      <c r="P2463" s="9"/>
      <c r="Q2463" s="10"/>
      <c r="R2463" s="3"/>
      <c r="S2463" s="3"/>
      <c r="T2463" s="3"/>
      <c r="U2463" s="33"/>
      <c r="V2463" s="9"/>
      <c r="W2463" s="13"/>
      <c r="X2463" s="10"/>
      <c r="Y2463" s="4"/>
      <c r="Z2463" s="4"/>
      <c r="AA2463" s="4"/>
      <c r="AB2463" s="4"/>
      <c r="AC2463" s="3"/>
      <c r="AD2463" s="29"/>
    </row>
    <row r="2464" spans="1:30" ht="24.95" customHeight="1" x14ac:dyDescent="0.2">
      <c r="A2464" s="23" t="str">
        <f t="shared" si="138"/>
        <v>||||||</v>
      </c>
      <c r="B2464" s="23" t="str">
        <f t="shared" si="139"/>
        <v>||||</v>
      </c>
      <c r="C2464" s="28" t="str">
        <f t="shared" si="140"/>
        <v>|</v>
      </c>
      <c r="D2464" s="10"/>
      <c r="E2464" s="10"/>
      <c r="F2464" s="36"/>
      <c r="G2464" s="10"/>
      <c r="H2464" s="10"/>
      <c r="I2464" s="36"/>
      <c r="J2464" s="10"/>
      <c r="K2464" s="10"/>
      <c r="L2464" s="10"/>
      <c r="M2464" s="11"/>
      <c r="N2464" s="10"/>
      <c r="O2464" s="11"/>
      <c r="P2464" s="9"/>
      <c r="Q2464" s="10"/>
      <c r="R2464" s="3"/>
      <c r="S2464" s="3"/>
      <c r="T2464" s="3"/>
      <c r="U2464" s="33"/>
      <c r="V2464" s="9"/>
      <c r="W2464" s="13"/>
      <c r="X2464" s="10"/>
      <c r="Y2464" s="4"/>
      <c r="Z2464" s="4"/>
      <c r="AA2464" s="4"/>
      <c r="AB2464" s="4"/>
      <c r="AC2464" s="3"/>
      <c r="AD2464" s="29"/>
    </row>
    <row r="2465" spans="1:30" ht="24.95" customHeight="1" x14ac:dyDescent="0.2">
      <c r="A2465" s="23" t="str">
        <f t="shared" si="138"/>
        <v>||||||</v>
      </c>
      <c r="B2465" s="23" t="str">
        <f t="shared" si="139"/>
        <v>||||</v>
      </c>
      <c r="C2465" s="28" t="str">
        <f t="shared" si="140"/>
        <v>|</v>
      </c>
      <c r="D2465" s="10"/>
      <c r="E2465" s="10"/>
      <c r="F2465" s="36"/>
      <c r="G2465" s="10"/>
      <c r="H2465" s="10"/>
      <c r="I2465" s="36"/>
      <c r="J2465" s="10"/>
      <c r="K2465" s="10"/>
      <c r="L2465" s="10"/>
      <c r="M2465" s="11"/>
      <c r="N2465" s="10"/>
      <c r="O2465" s="11"/>
      <c r="P2465" s="9"/>
      <c r="Q2465" s="10"/>
      <c r="R2465" s="3"/>
      <c r="S2465" s="3"/>
      <c r="T2465" s="3"/>
      <c r="U2465" s="33"/>
      <c r="V2465" s="9"/>
      <c r="W2465" s="13"/>
      <c r="X2465" s="10"/>
      <c r="Y2465" s="4"/>
      <c r="Z2465" s="4"/>
      <c r="AA2465" s="4"/>
      <c r="AB2465" s="4"/>
      <c r="AC2465" s="3"/>
      <c r="AD2465" s="29"/>
    </row>
    <row r="2466" spans="1:30" ht="24.95" customHeight="1" x14ac:dyDescent="0.2">
      <c r="A2466" s="23" t="str">
        <f t="shared" si="138"/>
        <v>||||||</v>
      </c>
      <c r="B2466" s="23" t="str">
        <f t="shared" si="139"/>
        <v>||||</v>
      </c>
      <c r="C2466" s="28" t="str">
        <f t="shared" si="140"/>
        <v>|</v>
      </c>
      <c r="D2466" s="10"/>
      <c r="E2466" s="10"/>
      <c r="F2466" s="36"/>
      <c r="G2466" s="10"/>
      <c r="H2466" s="10"/>
      <c r="I2466" s="36"/>
      <c r="J2466" s="10"/>
      <c r="K2466" s="10"/>
      <c r="L2466" s="10"/>
      <c r="M2466" s="11"/>
      <c r="N2466" s="10"/>
      <c r="O2466" s="11"/>
      <c r="P2466" s="9"/>
      <c r="Q2466" s="10"/>
      <c r="R2466" s="3"/>
      <c r="S2466" s="3"/>
      <c r="T2466" s="3"/>
      <c r="U2466" s="33"/>
      <c r="V2466" s="9"/>
      <c r="W2466" s="13"/>
      <c r="X2466" s="10"/>
      <c r="Y2466" s="4"/>
      <c r="Z2466" s="4"/>
      <c r="AA2466" s="4"/>
      <c r="AB2466" s="4"/>
      <c r="AC2466" s="3"/>
      <c r="AD2466" s="29"/>
    </row>
    <row r="2467" spans="1:30" ht="24.95" customHeight="1" x14ac:dyDescent="0.2">
      <c r="A2467" s="23" t="str">
        <f t="shared" si="138"/>
        <v>||||||</v>
      </c>
      <c r="B2467" s="23" t="str">
        <f t="shared" si="139"/>
        <v>||||</v>
      </c>
      <c r="C2467" s="28" t="str">
        <f t="shared" si="140"/>
        <v>|</v>
      </c>
      <c r="D2467" s="10"/>
      <c r="E2467" s="10"/>
      <c r="F2467" s="36"/>
      <c r="G2467" s="10"/>
      <c r="H2467" s="10"/>
      <c r="I2467" s="36"/>
      <c r="J2467" s="10"/>
      <c r="K2467" s="10"/>
      <c r="L2467" s="10"/>
      <c r="M2467" s="11"/>
      <c r="N2467" s="10"/>
      <c r="O2467" s="11"/>
      <c r="P2467" s="9"/>
      <c r="Q2467" s="10"/>
      <c r="R2467" s="3"/>
      <c r="S2467" s="3"/>
      <c r="T2467" s="3"/>
      <c r="U2467" s="33"/>
      <c r="V2467" s="9"/>
      <c r="W2467" s="13"/>
      <c r="X2467" s="10"/>
      <c r="Y2467" s="4"/>
      <c r="Z2467" s="4"/>
      <c r="AA2467" s="4"/>
      <c r="AB2467" s="4"/>
      <c r="AC2467" s="3"/>
      <c r="AD2467" s="29"/>
    </row>
    <row r="2468" spans="1:30" ht="24.95" customHeight="1" x14ac:dyDescent="0.2">
      <c r="A2468" s="23" t="str">
        <f t="shared" si="138"/>
        <v>||||||</v>
      </c>
      <c r="B2468" s="23" t="str">
        <f t="shared" si="139"/>
        <v>||||</v>
      </c>
      <c r="C2468" s="28" t="str">
        <f t="shared" si="140"/>
        <v>|</v>
      </c>
      <c r="D2468" s="10"/>
      <c r="E2468" s="10"/>
      <c r="F2468" s="36"/>
      <c r="G2468" s="10"/>
      <c r="H2468" s="10"/>
      <c r="I2468" s="36"/>
      <c r="J2468" s="10"/>
      <c r="K2468" s="10"/>
      <c r="L2468" s="10"/>
      <c r="M2468" s="11"/>
      <c r="N2468" s="10"/>
      <c r="O2468" s="11"/>
      <c r="P2468" s="9"/>
      <c r="Q2468" s="10"/>
      <c r="R2468" s="3"/>
      <c r="S2468" s="3"/>
      <c r="T2468" s="3"/>
      <c r="U2468" s="33"/>
      <c r="V2468" s="9"/>
      <c r="W2468" s="13"/>
      <c r="X2468" s="10"/>
      <c r="Y2468" s="4"/>
      <c r="Z2468" s="4"/>
      <c r="AA2468" s="4"/>
      <c r="AB2468" s="4"/>
      <c r="AC2468" s="3"/>
      <c r="AD2468" s="29"/>
    </row>
    <row r="2469" spans="1:30" ht="24.95" customHeight="1" x14ac:dyDescent="0.2">
      <c r="A2469" s="23" t="str">
        <f t="shared" si="138"/>
        <v>||||||</v>
      </c>
      <c r="B2469" s="23" t="str">
        <f t="shared" si="139"/>
        <v>||||</v>
      </c>
      <c r="C2469" s="28" t="str">
        <f t="shared" si="140"/>
        <v>|</v>
      </c>
      <c r="D2469" s="10"/>
      <c r="E2469" s="10"/>
      <c r="F2469" s="36"/>
      <c r="G2469" s="10"/>
      <c r="H2469" s="10"/>
      <c r="I2469" s="36"/>
      <c r="J2469" s="10"/>
      <c r="K2469" s="10"/>
      <c r="L2469" s="10"/>
      <c r="M2469" s="11"/>
      <c r="N2469" s="10"/>
      <c r="O2469" s="11"/>
      <c r="P2469" s="9"/>
      <c r="Q2469" s="10"/>
      <c r="R2469" s="3"/>
      <c r="S2469" s="3"/>
      <c r="T2469" s="3"/>
      <c r="U2469" s="33"/>
      <c r="V2469" s="9"/>
      <c r="W2469" s="13"/>
      <c r="X2469" s="10"/>
      <c r="Y2469" s="4"/>
      <c r="Z2469" s="4"/>
      <c r="AA2469" s="4"/>
      <c r="AB2469" s="4"/>
      <c r="AC2469" s="3"/>
      <c r="AD2469" s="29"/>
    </row>
    <row r="2470" spans="1:30" ht="24.95" customHeight="1" x14ac:dyDescent="0.2">
      <c r="A2470" s="23" t="str">
        <f t="shared" si="138"/>
        <v>||||||</v>
      </c>
      <c r="B2470" s="23" t="str">
        <f t="shared" si="139"/>
        <v>||||</v>
      </c>
      <c r="C2470" s="28" t="str">
        <f t="shared" si="140"/>
        <v>|</v>
      </c>
      <c r="D2470" s="10"/>
      <c r="E2470" s="10"/>
      <c r="F2470" s="36"/>
      <c r="G2470" s="10"/>
      <c r="H2470" s="10"/>
      <c r="I2470" s="36"/>
      <c r="J2470" s="10"/>
      <c r="K2470" s="10"/>
      <c r="L2470" s="10"/>
      <c r="M2470" s="11"/>
      <c r="N2470" s="10"/>
      <c r="O2470" s="11"/>
      <c r="P2470" s="9"/>
      <c r="Q2470" s="10"/>
      <c r="R2470" s="3"/>
      <c r="S2470" s="3"/>
      <c r="T2470" s="3"/>
      <c r="U2470" s="33"/>
      <c r="V2470" s="9"/>
      <c r="W2470" s="13"/>
      <c r="X2470" s="10"/>
      <c r="Y2470" s="4"/>
      <c r="Z2470" s="4"/>
      <c r="AA2470" s="4"/>
      <c r="AB2470" s="4"/>
      <c r="AC2470" s="3"/>
      <c r="AD2470" s="29"/>
    </row>
    <row r="2471" spans="1:30" ht="24.95" customHeight="1" x14ac:dyDescent="0.2">
      <c r="A2471" s="23" t="str">
        <f t="shared" si="138"/>
        <v>||||||</v>
      </c>
      <c r="B2471" s="23" t="str">
        <f t="shared" si="139"/>
        <v>||||</v>
      </c>
      <c r="C2471" s="28" t="str">
        <f t="shared" si="140"/>
        <v>|</v>
      </c>
      <c r="D2471" s="10"/>
      <c r="E2471" s="10"/>
      <c r="F2471" s="36"/>
      <c r="G2471" s="10"/>
      <c r="H2471" s="10"/>
      <c r="I2471" s="36"/>
      <c r="J2471" s="10"/>
      <c r="K2471" s="10"/>
      <c r="L2471" s="10"/>
      <c r="M2471" s="11"/>
      <c r="N2471" s="10"/>
      <c r="O2471" s="11"/>
      <c r="P2471" s="9"/>
      <c r="Q2471" s="10"/>
      <c r="R2471" s="3"/>
      <c r="S2471" s="3"/>
      <c r="T2471" s="3"/>
      <c r="U2471" s="33"/>
      <c r="V2471" s="9"/>
      <c r="W2471" s="13"/>
      <c r="X2471" s="10"/>
      <c r="Y2471" s="4"/>
      <c r="Z2471" s="4"/>
      <c r="AA2471" s="4"/>
      <c r="AB2471" s="4"/>
      <c r="AC2471" s="3"/>
      <c r="AD2471" s="29"/>
    </row>
    <row r="2472" spans="1:30" ht="24.95" customHeight="1" x14ac:dyDescent="0.2">
      <c r="A2472" s="23" t="str">
        <f t="shared" si="138"/>
        <v>||||||</v>
      </c>
      <c r="B2472" s="23" t="str">
        <f t="shared" si="139"/>
        <v>||||</v>
      </c>
      <c r="C2472" s="28" t="str">
        <f t="shared" si="140"/>
        <v>|</v>
      </c>
      <c r="D2472" s="10"/>
      <c r="E2472" s="10"/>
      <c r="F2472" s="36"/>
      <c r="G2472" s="10"/>
      <c r="H2472" s="10"/>
      <c r="I2472" s="36"/>
      <c r="J2472" s="10"/>
      <c r="K2472" s="10"/>
      <c r="L2472" s="10"/>
      <c r="M2472" s="11"/>
      <c r="N2472" s="10"/>
      <c r="O2472" s="11"/>
      <c r="P2472" s="9"/>
      <c r="Q2472" s="10"/>
      <c r="R2472" s="3"/>
      <c r="S2472" s="3"/>
      <c r="T2472" s="3"/>
      <c r="U2472" s="33"/>
      <c r="V2472" s="9"/>
      <c r="W2472" s="13"/>
      <c r="X2472" s="10"/>
      <c r="Y2472" s="4"/>
      <c r="Z2472" s="4"/>
      <c r="AA2472" s="4"/>
      <c r="AB2472" s="4"/>
      <c r="AC2472" s="3"/>
      <c r="AD2472" s="29"/>
    </row>
    <row r="2473" spans="1:30" ht="24.95" customHeight="1" x14ac:dyDescent="0.2">
      <c r="A2473" s="23" t="str">
        <f t="shared" si="138"/>
        <v>||||||</v>
      </c>
      <c r="B2473" s="23" t="str">
        <f t="shared" si="139"/>
        <v>||||</v>
      </c>
      <c r="C2473" s="28" t="str">
        <f t="shared" si="140"/>
        <v>|</v>
      </c>
      <c r="D2473" s="10"/>
      <c r="E2473" s="10"/>
      <c r="F2473" s="36"/>
      <c r="G2473" s="10"/>
      <c r="H2473" s="10"/>
      <c r="I2473" s="36"/>
      <c r="J2473" s="10"/>
      <c r="K2473" s="10"/>
      <c r="L2473" s="10"/>
      <c r="M2473" s="11"/>
      <c r="N2473" s="10"/>
      <c r="O2473" s="11"/>
      <c r="P2473" s="9"/>
      <c r="Q2473" s="10"/>
      <c r="R2473" s="3"/>
      <c r="S2473" s="3"/>
      <c r="T2473" s="3"/>
      <c r="U2473" s="33"/>
      <c r="V2473" s="9"/>
      <c r="W2473" s="13"/>
      <c r="X2473" s="10"/>
      <c r="Y2473" s="4"/>
      <c r="Z2473" s="4"/>
      <c r="AA2473" s="4"/>
      <c r="AB2473" s="4"/>
      <c r="AC2473" s="3"/>
      <c r="AD2473" s="29"/>
    </row>
    <row r="2474" spans="1:30" ht="24.95" customHeight="1" x14ac:dyDescent="0.2">
      <c r="A2474" s="23" t="str">
        <f t="shared" si="138"/>
        <v>||||||</v>
      </c>
      <c r="B2474" s="23" t="str">
        <f t="shared" si="139"/>
        <v>||||</v>
      </c>
      <c r="C2474" s="28" t="str">
        <f t="shared" si="140"/>
        <v>|</v>
      </c>
      <c r="D2474" s="10"/>
      <c r="E2474" s="10"/>
      <c r="F2474" s="36"/>
      <c r="G2474" s="10"/>
      <c r="H2474" s="10"/>
      <c r="I2474" s="36"/>
      <c r="J2474" s="10"/>
      <c r="K2474" s="10"/>
      <c r="L2474" s="10"/>
      <c r="M2474" s="11"/>
      <c r="N2474" s="10"/>
      <c r="O2474" s="11"/>
      <c r="P2474" s="9"/>
      <c r="Q2474" s="10"/>
      <c r="R2474" s="3"/>
      <c r="S2474" s="3"/>
      <c r="T2474" s="3"/>
      <c r="U2474" s="33"/>
      <c r="V2474" s="9"/>
      <c r="W2474" s="13"/>
      <c r="X2474" s="10"/>
      <c r="Y2474" s="4"/>
      <c r="Z2474" s="4"/>
      <c r="AA2474" s="4"/>
      <c r="AB2474" s="4"/>
      <c r="AC2474" s="3"/>
      <c r="AD2474" s="29"/>
    </row>
    <row r="2475" spans="1:30" ht="24.95" customHeight="1" x14ac:dyDescent="0.2">
      <c r="A2475" s="23" t="str">
        <f t="shared" si="138"/>
        <v>||||||</v>
      </c>
      <c r="B2475" s="23" t="str">
        <f t="shared" si="139"/>
        <v>||||</v>
      </c>
      <c r="C2475" s="28" t="str">
        <f t="shared" si="140"/>
        <v>|</v>
      </c>
      <c r="D2475" s="10"/>
      <c r="E2475" s="10"/>
      <c r="F2475" s="36"/>
      <c r="G2475" s="10"/>
      <c r="H2475" s="10"/>
      <c r="I2475" s="36"/>
      <c r="J2475" s="10"/>
      <c r="K2475" s="10"/>
      <c r="L2475" s="10"/>
      <c r="M2475" s="11"/>
      <c r="N2475" s="10"/>
      <c r="O2475" s="11"/>
      <c r="P2475" s="9"/>
      <c r="Q2475" s="10"/>
      <c r="R2475" s="3"/>
      <c r="S2475" s="3"/>
      <c r="T2475" s="3"/>
      <c r="U2475" s="33"/>
      <c r="V2475" s="9"/>
      <c r="W2475" s="13"/>
      <c r="X2475" s="10"/>
      <c r="Y2475" s="4"/>
      <c r="Z2475" s="4"/>
      <c r="AA2475" s="4"/>
      <c r="AB2475" s="4"/>
      <c r="AC2475" s="3"/>
      <c r="AD2475" s="29"/>
    </row>
    <row r="2476" spans="1:30" ht="24.95" customHeight="1" x14ac:dyDescent="0.2">
      <c r="A2476" s="23" t="str">
        <f t="shared" si="138"/>
        <v>||||||</v>
      </c>
      <c r="B2476" s="23" t="str">
        <f t="shared" si="139"/>
        <v>||||</v>
      </c>
      <c r="C2476" s="28" t="str">
        <f t="shared" si="140"/>
        <v>|</v>
      </c>
      <c r="D2476" s="10"/>
      <c r="E2476" s="10"/>
      <c r="F2476" s="36"/>
      <c r="G2476" s="10"/>
      <c r="H2476" s="10"/>
      <c r="I2476" s="36"/>
      <c r="J2476" s="10"/>
      <c r="K2476" s="10"/>
      <c r="L2476" s="10"/>
      <c r="M2476" s="11"/>
      <c r="N2476" s="10"/>
      <c r="O2476" s="11"/>
      <c r="P2476" s="9"/>
      <c r="Q2476" s="10"/>
      <c r="R2476" s="3"/>
      <c r="S2476" s="3"/>
      <c r="T2476" s="3"/>
      <c r="U2476" s="33"/>
      <c r="V2476" s="9"/>
      <c r="W2476" s="13"/>
      <c r="X2476" s="10"/>
      <c r="Y2476" s="4"/>
      <c r="Z2476" s="4"/>
      <c r="AA2476" s="4"/>
      <c r="AB2476" s="4"/>
      <c r="AC2476" s="3"/>
      <c r="AD2476" s="29"/>
    </row>
    <row r="2477" spans="1:30" ht="24.95" customHeight="1" x14ac:dyDescent="0.2">
      <c r="A2477" s="23" t="str">
        <f t="shared" si="138"/>
        <v>||||||</v>
      </c>
      <c r="B2477" s="23" t="str">
        <f t="shared" si="139"/>
        <v>||||</v>
      </c>
      <c r="C2477" s="28" t="str">
        <f t="shared" si="140"/>
        <v>|</v>
      </c>
      <c r="D2477" s="10"/>
      <c r="E2477" s="10"/>
      <c r="F2477" s="36"/>
      <c r="G2477" s="10"/>
      <c r="H2477" s="10"/>
      <c r="I2477" s="36"/>
      <c r="J2477" s="10"/>
      <c r="K2477" s="10"/>
      <c r="L2477" s="10"/>
      <c r="M2477" s="11"/>
      <c r="N2477" s="10"/>
      <c r="O2477" s="11"/>
      <c r="P2477" s="9"/>
      <c r="Q2477" s="10"/>
      <c r="R2477" s="3"/>
      <c r="S2477" s="3"/>
      <c r="T2477" s="3"/>
      <c r="U2477" s="33"/>
      <c r="V2477" s="9"/>
      <c r="W2477" s="13"/>
      <c r="X2477" s="10"/>
      <c r="Y2477" s="4"/>
      <c r="Z2477" s="4"/>
      <c r="AA2477" s="4"/>
      <c r="AB2477" s="4"/>
      <c r="AC2477" s="3"/>
      <c r="AD2477" s="29"/>
    </row>
    <row r="2478" spans="1:30" ht="24.95" customHeight="1" x14ac:dyDescent="0.2">
      <c r="A2478" s="23" t="str">
        <f t="shared" si="138"/>
        <v>||||||</v>
      </c>
      <c r="B2478" s="23" t="str">
        <f t="shared" si="139"/>
        <v>||||</v>
      </c>
      <c r="C2478" s="28" t="str">
        <f t="shared" si="140"/>
        <v>|</v>
      </c>
      <c r="D2478" s="10"/>
      <c r="E2478" s="10"/>
      <c r="F2478" s="36"/>
      <c r="G2478" s="10"/>
      <c r="H2478" s="10"/>
      <c r="I2478" s="36"/>
      <c r="J2478" s="10"/>
      <c r="K2478" s="10"/>
      <c r="L2478" s="10"/>
      <c r="M2478" s="11"/>
      <c r="N2478" s="10"/>
      <c r="O2478" s="11"/>
      <c r="P2478" s="9"/>
      <c r="Q2478" s="10"/>
      <c r="R2478" s="3"/>
      <c r="S2478" s="3"/>
      <c r="T2478" s="3"/>
      <c r="U2478" s="33"/>
      <c r="V2478" s="9"/>
      <c r="W2478" s="13"/>
      <c r="X2478" s="10"/>
      <c r="Y2478" s="4"/>
      <c r="Z2478" s="4"/>
      <c r="AA2478" s="4"/>
      <c r="AB2478" s="4"/>
      <c r="AC2478" s="3"/>
      <c r="AD2478" s="29"/>
    </row>
    <row r="2479" spans="1:30" ht="24.95" customHeight="1" x14ac:dyDescent="0.2">
      <c r="A2479" s="23" t="str">
        <f t="shared" si="138"/>
        <v>||||||</v>
      </c>
      <c r="B2479" s="23" t="str">
        <f t="shared" si="139"/>
        <v>||||</v>
      </c>
      <c r="C2479" s="28" t="str">
        <f t="shared" si="140"/>
        <v>|</v>
      </c>
      <c r="D2479" s="10"/>
      <c r="E2479" s="10"/>
      <c r="F2479" s="36"/>
      <c r="G2479" s="10"/>
      <c r="H2479" s="10"/>
      <c r="I2479" s="36"/>
      <c r="J2479" s="10"/>
      <c r="K2479" s="10"/>
      <c r="L2479" s="10"/>
      <c r="M2479" s="11"/>
      <c r="N2479" s="10"/>
      <c r="O2479" s="11"/>
      <c r="P2479" s="9"/>
      <c r="Q2479" s="10"/>
      <c r="R2479" s="3"/>
      <c r="S2479" s="3"/>
      <c r="T2479" s="3"/>
      <c r="U2479" s="33"/>
      <c r="V2479" s="9"/>
      <c r="W2479" s="13"/>
      <c r="X2479" s="10"/>
      <c r="Y2479" s="4"/>
      <c r="Z2479" s="4"/>
      <c r="AA2479" s="4"/>
      <c r="AB2479" s="4"/>
      <c r="AC2479" s="3"/>
      <c r="AD2479" s="29"/>
    </row>
    <row r="2480" spans="1:30" ht="24.95" customHeight="1" x14ac:dyDescent="0.2">
      <c r="A2480" s="23" t="str">
        <f t="shared" si="138"/>
        <v>||||||</v>
      </c>
      <c r="B2480" s="23" t="str">
        <f t="shared" si="139"/>
        <v>||||</v>
      </c>
      <c r="C2480" s="28" t="str">
        <f t="shared" si="140"/>
        <v>|</v>
      </c>
      <c r="D2480" s="10"/>
      <c r="E2480" s="10"/>
      <c r="F2480" s="36"/>
      <c r="G2480" s="10"/>
      <c r="H2480" s="10"/>
      <c r="I2480" s="36"/>
      <c r="J2480" s="10"/>
      <c r="K2480" s="10"/>
      <c r="L2480" s="10"/>
      <c r="M2480" s="11"/>
      <c r="N2480" s="10"/>
      <c r="O2480" s="11"/>
      <c r="P2480" s="9"/>
      <c r="Q2480" s="10"/>
      <c r="R2480" s="3"/>
      <c r="S2480" s="3"/>
      <c r="T2480" s="3"/>
      <c r="U2480" s="33"/>
      <c r="V2480" s="9"/>
      <c r="W2480" s="13"/>
      <c r="X2480" s="10"/>
      <c r="Y2480" s="4"/>
      <c r="Z2480" s="4"/>
      <c r="AA2480" s="4"/>
      <c r="AB2480" s="4"/>
      <c r="AC2480" s="3"/>
      <c r="AD2480" s="29"/>
    </row>
    <row r="2481" spans="1:30" ht="24.95" customHeight="1" x14ac:dyDescent="0.2">
      <c r="A2481" s="23" t="str">
        <f t="shared" si="138"/>
        <v>||||||</v>
      </c>
      <c r="B2481" s="23" t="str">
        <f t="shared" si="139"/>
        <v>||||</v>
      </c>
      <c r="C2481" s="28" t="str">
        <f t="shared" si="140"/>
        <v>|</v>
      </c>
      <c r="D2481" s="10"/>
      <c r="E2481" s="10"/>
      <c r="F2481" s="36"/>
      <c r="G2481" s="10"/>
      <c r="H2481" s="10"/>
      <c r="I2481" s="36"/>
      <c r="J2481" s="10"/>
      <c r="K2481" s="10"/>
      <c r="L2481" s="10"/>
      <c r="M2481" s="11"/>
      <c r="N2481" s="10"/>
      <c r="O2481" s="11"/>
      <c r="P2481" s="9"/>
      <c r="Q2481" s="10"/>
      <c r="R2481" s="3"/>
      <c r="S2481" s="3"/>
      <c r="T2481" s="3"/>
      <c r="U2481" s="33"/>
      <c r="V2481" s="9"/>
      <c r="W2481" s="13"/>
      <c r="X2481" s="10"/>
      <c r="Y2481" s="4"/>
      <c r="Z2481" s="4"/>
      <c r="AA2481" s="4"/>
      <c r="AB2481" s="4"/>
      <c r="AC2481" s="3"/>
      <c r="AD2481" s="29"/>
    </row>
    <row r="2482" spans="1:30" ht="24.95" customHeight="1" x14ac:dyDescent="0.2">
      <c r="A2482" s="23" t="str">
        <f t="shared" si="138"/>
        <v>||||||</v>
      </c>
      <c r="B2482" s="23" t="str">
        <f t="shared" si="139"/>
        <v>||||</v>
      </c>
      <c r="C2482" s="28" t="str">
        <f t="shared" si="140"/>
        <v>|</v>
      </c>
      <c r="D2482" s="10"/>
      <c r="E2482" s="10"/>
      <c r="F2482" s="36"/>
      <c r="G2482" s="10"/>
      <c r="H2482" s="10"/>
      <c r="I2482" s="36"/>
      <c r="J2482" s="10"/>
      <c r="K2482" s="10"/>
      <c r="L2482" s="10"/>
      <c r="M2482" s="11"/>
      <c r="N2482" s="10"/>
      <c r="O2482" s="11"/>
      <c r="P2482" s="9"/>
      <c r="Q2482" s="10"/>
      <c r="R2482" s="3"/>
      <c r="S2482" s="3"/>
      <c r="T2482" s="3"/>
      <c r="U2482" s="33"/>
      <c r="V2482" s="9"/>
      <c r="W2482" s="13"/>
      <c r="X2482" s="10"/>
      <c r="Y2482" s="4"/>
      <c r="Z2482" s="4"/>
      <c r="AA2482" s="4"/>
      <c r="AB2482" s="4"/>
      <c r="AC2482" s="3"/>
      <c r="AD2482" s="29"/>
    </row>
    <row r="2483" spans="1:30" ht="24.95" customHeight="1" x14ac:dyDescent="0.2">
      <c r="A2483" s="23" t="str">
        <f t="shared" si="138"/>
        <v>||||||</v>
      </c>
      <c r="B2483" s="23" t="str">
        <f t="shared" si="139"/>
        <v>||||</v>
      </c>
      <c r="C2483" s="28" t="str">
        <f t="shared" si="140"/>
        <v>|</v>
      </c>
      <c r="D2483" s="10"/>
      <c r="E2483" s="10"/>
      <c r="F2483" s="36"/>
      <c r="G2483" s="10"/>
      <c r="H2483" s="10"/>
      <c r="I2483" s="36"/>
      <c r="J2483" s="10"/>
      <c r="K2483" s="10"/>
      <c r="L2483" s="10"/>
      <c r="M2483" s="11"/>
      <c r="N2483" s="10"/>
      <c r="O2483" s="11"/>
      <c r="P2483" s="9"/>
      <c r="Q2483" s="10"/>
      <c r="R2483" s="3"/>
      <c r="S2483" s="3"/>
      <c r="T2483" s="3"/>
      <c r="U2483" s="33"/>
      <c r="V2483" s="9"/>
      <c r="W2483" s="13"/>
      <c r="X2483" s="10"/>
      <c r="Y2483" s="4"/>
      <c r="Z2483" s="4"/>
      <c r="AA2483" s="4"/>
      <c r="AB2483" s="4"/>
      <c r="AC2483" s="3"/>
      <c r="AD2483" s="29"/>
    </row>
    <row r="2484" spans="1:30" ht="24.95" customHeight="1" x14ac:dyDescent="0.2">
      <c r="A2484" s="23" t="str">
        <f t="shared" si="138"/>
        <v>||||||</v>
      </c>
      <c r="B2484" s="23" t="str">
        <f t="shared" si="139"/>
        <v>||||</v>
      </c>
      <c r="C2484" s="28" t="str">
        <f t="shared" si="140"/>
        <v>|</v>
      </c>
      <c r="D2484" s="10"/>
      <c r="E2484" s="10"/>
      <c r="F2484" s="36"/>
      <c r="G2484" s="10"/>
      <c r="H2484" s="10"/>
      <c r="I2484" s="36"/>
      <c r="J2484" s="10"/>
      <c r="K2484" s="10"/>
      <c r="L2484" s="10"/>
      <c r="M2484" s="11"/>
      <c r="N2484" s="10"/>
      <c r="O2484" s="11"/>
      <c r="P2484" s="9"/>
      <c r="Q2484" s="10"/>
      <c r="R2484" s="3"/>
      <c r="S2484" s="3"/>
      <c r="T2484" s="3"/>
      <c r="U2484" s="33"/>
      <c r="V2484" s="9"/>
      <c r="W2484" s="13"/>
      <c r="X2484" s="10"/>
      <c r="Y2484" s="4"/>
      <c r="Z2484" s="4"/>
      <c r="AA2484" s="4"/>
      <c r="AB2484" s="4"/>
      <c r="AC2484" s="3"/>
      <c r="AD2484" s="29"/>
    </row>
    <row r="2485" spans="1:30" ht="24.95" customHeight="1" x14ac:dyDescent="0.2">
      <c r="A2485" s="23" t="str">
        <f t="shared" si="138"/>
        <v>||||||</v>
      </c>
      <c r="B2485" s="23" t="str">
        <f t="shared" si="139"/>
        <v>||||</v>
      </c>
      <c r="C2485" s="28" t="str">
        <f t="shared" si="140"/>
        <v>|</v>
      </c>
      <c r="D2485" s="10"/>
      <c r="E2485" s="10"/>
      <c r="F2485" s="36"/>
      <c r="G2485" s="10"/>
      <c r="H2485" s="10"/>
      <c r="I2485" s="36"/>
      <c r="J2485" s="10"/>
      <c r="K2485" s="10"/>
      <c r="L2485" s="10"/>
      <c r="M2485" s="11"/>
      <c r="N2485" s="10"/>
      <c r="O2485" s="11"/>
      <c r="P2485" s="9"/>
      <c r="Q2485" s="10"/>
      <c r="R2485" s="3"/>
      <c r="S2485" s="3"/>
      <c r="T2485" s="3"/>
      <c r="U2485" s="33"/>
      <c r="V2485" s="9"/>
      <c r="W2485" s="13"/>
      <c r="X2485" s="10"/>
      <c r="Y2485" s="4"/>
      <c r="Z2485" s="4"/>
      <c r="AA2485" s="4"/>
      <c r="AB2485" s="4"/>
      <c r="AC2485" s="3"/>
      <c r="AD2485" s="29"/>
    </row>
    <row r="2486" spans="1:30" ht="24.95" customHeight="1" x14ac:dyDescent="0.2">
      <c r="A2486" s="23" t="str">
        <f t="shared" si="138"/>
        <v>||||||</v>
      </c>
      <c r="B2486" s="23" t="str">
        <f t="shared" si="139"/>
        <v>||||</v>
      </c>
      <c r="C2486" s="28" t="str">
        <f t="shared" si="140"/>
        <v>|</v>
      </c>
      <c r="D2486" s="10"/>
      <c r="E2486" s="10"/>
      <c r="F2486" s="36"/>
      <c r="G2486" s="10"/>
      <c r="H2486" s="10"/>
      <c r="I2486" s="36"/>
      <c r="J2486" s="10"/>
      <c r="K2486" s="10"/>
      <c r="L2486" s="10"/>
      <c r="M2486" s="11"/>
      <c r="N2486" s="10"/>
      <c r="O2486" s="11"/>
      <c r="P2486" s="9"/>
      <c r="Q2486" s="10"/>
      <c r="R2486" s="3"/>
      <c r="S2486" s="3"/>
      <c r="T2486" s="3"/>
      <c r="U2486" s="33"/>
      <c r="V2486" s="9"/>
      <c r="W2486" s="13"/>
      <c r="X2486" s="10"/>
      <c r="Y2486" s="4"/>
      <c r="Z2486" s="4"/>
      <c r="AA2486" s="4"/>
      <c r="AB2486" s="4"/>
      <c r="AC2486" s="3"/>
      <c r="AD2486" s="29"/>
    </row>
    <row r="2487" spans="1:30" ht="24.95" customHeight="1" x14ac:dyDescent="0.2">
      <c r="A2487" s="23" t="str">
        <f t="shared" si="138"/>
        <v>||||||</v>
      </c>
      <c r="B2487" s="23" t="str">
        <f t="shared" si="139"/>
        <v>||||</v>
      </c>
      <c r="C2487" s="28" t="str">
        <f t="shared" si="140"/>
        <v>|</v>
      </c>
      <c r="D2487" s="10"/>
      <c r="E2487" s="10"/>
      <c r="F2487" s="36"/>
      <c r="G2487" s="10"/>
      <c r="H2487" s="10"/>
      <c r="I2487" s="36"/>
      <c r="J2487" s="10"/>
      <c r="K2487" s="10"/>
      <c r="L2487" s="10"/>
      <c r="M2487" s="11"/>
      <c r="N2487" s="10"/>
      <c r="O2487" s="11"/>
      <c r="P2487" s="9"/>
      <c r="Q2487" s="10"/>
      <c r="R2487" s="3"/>
      <c r="S2487" s="3"/>
      <c r="T2487" s="3"/>
      <c r="U2487" s="33"/>
      <c r="V2487" s="9"/>
      <c r="W2487" s="13"/>
      <c r="X2487" s="10"/>
      <c r="Y2487" s="4"/>
      <c r="Z2487" s="4"/>
      <c r="AA2487" s="4"/>
      <c r="AB2487" s="4"/>
      <c r="AC2487" s="3"/>
      <c r="AD2487" s="29"/>
    </row>
    <row r="2488" spans="1:30" ht="24.95" customHeight="1" x14ac:dyDescent="0.2">
      <c r="A2488" s="23" t="str">
        <f t="shared" ref="A2488:A2498" si="141">D2488&amp;"|"&amp;E2488&amp;"|"&amp;G2488&amp;"|"&amp;H2488&amp;"|"&amp;L2488&amp;"|"&amp;N2488&amp;"|"&amp;U2488</f>
        <v>||||||</v>
      </c>
      <c r="B2488" s="23" t="str">
        <f t="shared" ref="B2488:B2498" si="142">D2488&amp;"|"&amp;E2488&amp;"|"&amp;G2488&amp;"|"&amp;H2488&amp;"|"&amp;X2488</f>
        <v>||||</v>
      </c>
      <c r="C2488" s="28" t="str">
        <f t="shared" ref="C2488:C2498" si="143">E2488&amp;"|"&amp;X2488</f>
        <v>|</v>
      </c>
      <c r="D2488" s="10"/>
      <c r="E2488" s="10"/>
      <c r="F2488" s="36"/>
      <c r="G2488" s="10"/>
      <c r="H2488" s="10"/>
      <c r="I2488" s="36"/>
      <c r="J2488" s="10"/>
      <c r="K2488" s="10"/>
      <c r="L2488" s="10"/>
      <c r="M2488" s="11"/>
      <c r="N2488" s="10"/>
      <c r="O2488" s="11"/>
      <c r="P2488" s="9"/>
      <c r="Q2488" s="10"/>
      <c r="R2488" s="3"/>
      <c r="S2488" s="3"/>
      <c r="T2488" s="3"/>
      <c r="U2488" s="33"/>
      <c r="V2488" s="9"/>
      <c r="W2488" s="13"/>
      <c r="X2488" s="10"/>
      <c r="Y2488" s="4"/>
      <c r="Z2488" s="4"/>
      <c r="AA2488" s="4"/>
      <c r="AB2488" s="4"/>
      <c r="AC2488" s="3"/>
      <c r="AD2488" s="29"/>
    </row>
    <row r="2489" spans="1:30" ht="24.95" customHeight="1" x14ac:dyDescent="0.2">
      <c r="A2489" s="23" t="str">
        <f t="shared" si="141"/>
        <v>||||||</v>
      </c>
      <c r="B2489" s="23" t="str">
        <f t="shared" si="142"/>
        <v>||||</v>
      </c>
      <c r="C2489" s="28" t="str">
        <f t="shared" si="143"/>
        <v>|</v>
      </c>
      <c r="D2489" s="10"/>
      <c r="E2489" s="10"/>
      <c r="F2489" s="36"/>
      <c r="G2489" s="10"/>
      <c r="H2489" s="10"/>
      <c r="I2489" s="36"/>
      <c r="J2489" s="10"/>
      <c r="K2489" s="10"/>
      <c r="L2489" s="10"/>
      <c r="M2489" s="11"/>
      <c r="N2489" s="10"/>
      <c r="O2489" s="11"/>
      <c r="P2489" s="9"/>
      <c r="Q2489" s="10"/>
      <c r="R2489" s="3"/>
      <c r="S2489" s="3"/>
      <c r="T2489" s="3"/>
      <c r="U2489" s="33"/>
      <c r="V2489" s="9"/>
      <c r="W2489" s="13"/>
      <c r="X2489" s="10"/>
      <c r="Y2489" s="4"/>
      <c r="Z2489" s="4"/>
      <c r="AA2489" s="4"/>
      <c r="AB2489" s="4"/>
      <c r="AC2489" s="3"/>
      <c r="AD2489" s="29"/>
    </row>
    <row r="2490" spans="1:30" ht="24.95" customHeight="1" x14ac:dyDescent="0.2">
      <c r="A2490" s="23" t="str">
        <f t="shared" si="141"/>
        <v>||||||</v>
      </c>
      <c r="B2490" s="23" t="str">
        <f t="shared" si="142"/>
        <v>||||</v>
      </c>
      <c r="C2490" s="28" t="str">
        <f t="shared" si="143"/>
        <v>|</v>
      </c>
      <c r="D2490" s="10"/>
      <c r="E2490" s="10"/>
      <c r="F2490" s="36"/>
      <c r="G2490" s="10"/>
      <c r="H2490" s="10"/>
      <c r="I2490" s="36"/>
      <c r="J2490" s="10"/>
      <c r="K2490" s="10"/>
      <c r="L2490" s="10"/>
      <c r="M2490" s="11"/>
      <c r="N2490" s="10"/>
      <c r="O2490" s="11"/>
      <c r="P2490" s="9"/>
      <c r="Q2490" s="10"/>
      <c r="R2490" s="3"/>
      <c r="S2490" s="3"/>
      <c r="T2490" s="3"/>
      <c r="U2490" s="33"/>
      <c r="V2490" s="9"/>
      <c r="W2490" s="13"/>
      <c r="X2490" s="10"/>
      <c r="Y2490" s="4"/>
      <c r="Z2490" s="4"/>
      <c r="AA2490" s="4"/>
      <c r="AB2490" s="4"/>
      <c r="AC2490" s="3"/>
      <c r="AD2490" s="29"/>
    </row>
    <row r="2491" spans="1:30" ht="24.95" customHeight="1" x14ac:dyDescent="0.2">
      <c r="A2491" s="23" t="str">
        <f t="shared" si="141"/>
        <v>||||||</v>
      </c>
      <c r="B2491" s="23" t="str">
        <f t="shared" si="142"/>
        <v>||||</v>
      </c>
      <c r="C2491" s="28" t="str">
        <f t="shared" si="143"/>
        <v>|</v>
      </c>
      <c r="D2491" s="10"/>
      <c r="E2491" s="10"/>
      <c r="F2491" s="36"/>
      <c r="G2491" s="10"/>
      <c r="H2491" s="10"/>
      <c r="I2491" s="36"/>
      <c r="J2491" s="10"/>
      <c r="K2491" s="10"/>
      <c r="L2491" s="10"/>
      <c r="M2491" s="11"/>
      <c r="N2491" s="10"/>
      <c r="O2491" s="11"/>
      <c r="P2491" s="9"/>
      <c r="Q2491" s="10"/>
      <c r="R2491" s="3"/>
      <c r="S2491" s="3"/>
      <c r="T2491" s="3"/>
      <c r="U2491" s="33"/>
      <c r="V2491" s="9"/>
      <c r="W2491" s="13"/>
      <c r="X2491" s="10"/>
      <c r="Y2491" s="4"/>
      <c r="Z2491" s="4"/>
      <c r="AA2491" s="4"/>
      <c r="AB2491" s="4"/>
      <c r="AC2491" s="3"/>
      <c r="AD2491" s="29"/>
    </row>
    <row r="2492" spans="1:30" ht="24.95" customHeight="1" x14ac:dyDescent="0.2">
      <c r="A2492" s="23" t="str">
        <f t="shared" si="141"/>
        <v>||||||</v>
      </c>
      <c r="B2492" s="23" t="str">
        <f t="shared" si="142"/>
        <v>||||</v>
      </c>
      <c r="C2492" s="28" t="str">
        <f t="shared" si="143"/>
        <v>|</v>
      </c>
      <c r="D2492" s="10"/>
      <c r="E2492" s="10"/>
      <c r="F2492" s="36"/>
      <c r="G2492" s="10"/>
      <c r="H2492" s="10"/>
      <c r="I2492" s="36"/>
      <c r="J2492" s="10"/>
      <c r="K2492" s="10"/>
      <c r="L2492" s="10"/>
      <c r="M2492" s="11"/>
      <c r="N2492" s="10"/>
      <c r="O2492" s="11"/>
      <c r="P2492" s="9"/>
      <c r="Q2492" s="10"/>
      <c r="R2492" s="3"/>
      <c r="S2492" s="3"/>
      <c r="T2492" s="3"/>
      <c r="U2492" s="33"/>
      <c r="V2492" s="9"/>
      <c r="W2492" s="13"/>
      <c r="X2492" s="10"/>
      <c r="Y2492" s="4"/>
      <c r="Z2492" s="4"/>
      <c r="AA2492" s="4"/>
      <c r="AB2492" s="4"/>
      <c r="AC2492" s="3"/>
      <c r="AD2492" s="29"/>
    </row>
    <row r="2493" spans="1:30" ht="24.95" customHeight="1" x14ac:dyDescent="0.2">
      <c r="A2493" s="23" t="str">
        <f t="shared" si="141"/>
        <v>||||||</v>
      </c>
      <c r="B2493" s="23" t="str">
        <f t="shared" si="142"/>
        <v>||||</v>
      </c>
      <c r="C2493" s="28" t="str">
        <f t="shared" si="143"/>
        <v>|</v>
      </c>
      <c r="D2493" s="10"/>
      <c r="E2493" s="10"/>
      <c r="F2493" s="36"/>
      <c r="G2493" s="10"/>
      <c r="H2493" s="10"/>
      <c r="I2493" s="36"/>
      <c r="J2493" s="10"/>
      <c r="K2493" s="10"/>
      <c r="L2493" s="10"/>
      <c r="M2493" s="11"/>
      <c r="N2493" s="10"/>
      <c r="O2493" s="11"/>
      <c r="P2493" s="9"/>
      <c r="Q2493" s="10"/>
      <c r="R2493" s="3"/>
      <c r="S2493" s="3"/>
      <c r="T2493" s="3"/>
      <c r="U2493" s="33"/>
      <c r="V2493" s="9"/>
      <c r="W2493" s="13"/>
      <c r="X2493" s="10"/>
      <c r="Y2493" s="4"/>
      <c r="Z2493" s="4"/>
      <c r="AA2493" s="4"/>
      <c r="AB2493" s="4"/>
      <c r="AC2493" s="3"/>
      <c r="AD2493" s="29"/>
    </row>
    <row r="2494" spans="1:30" ht="24.95" customHeight="1" x14ac:dyDescent="0.2">
      <c r="A2494" s="23" t="str">
        <f t="shared" si="141"/>
        <v>||||||</v>
      </c>
      <c r="B2494" s="23" t="str">
        <f t="shared" si="142"/>
        <v>||||</v>
      </c>
      <c r="C2494" s="28" t="str">
        <f t="shared" si="143"/>
        <v>|</v>
      </c>
      <c r="D2494" s="10"/>
      <c r="E2494" s="10"/>
      <c r="F2494" s="36"/>
      <c r="G2494" s="10"/>
      <c r="H2494" s="10"/>
      <c r="I2494" s="36"/>
      <c r="J2494" s="10"/>
      <c r="K2494" s="10"/>
      <c r="L2494" s="10"/>
      <c r="M2494" s="11"/>
      <c r="N2494" s="10"/>
      <c r="O2494" s="11"/>
      <c r="P2494" s="9"/>
      <c r="Q2494" s="10"/>
      <c r="R2494" s="3"/>
      <c r="S2494" s="3"/>
      <c r="T2494" s="3"/>
      <c r="U2494" s="33"/>
      <c r="V2494" s="9"/>
      <c r="W2494" s="13"/>
      <c r="X2494" s="10"/>
      <c r="Y2494" s="4"/>
      <c r="Z2494" s="4"/>
      <c r="AA2494" s="4"/>
      <c r="AB2494" s="4"/>
      <c r="AC2494" s="3"/>
      <c r="AD2494" s="29"/>
    </row>
    <row r="2495" spans="1:30" ht="24.95" customHeight="1" x14ac:dyDescent="0.2">
      <c r="A2495" s="23" t="str">
        <f t="shared" si="141"/>
        <v>||||||</v>
      </c>
      <c r="B2495" s="23" t="str">
        <f t="shared" si="142"/>
        <v>||||</v>
      </c>
      <c r="C2495" s="28" t="str">
        <f t="shared" si="143"/>
        <v>|</v>
      </c>
      <c r="D2495" s="10"/>
      <c r="E2495" s="10"/>
      <c r="F2495" s="36"/>
      <c r="G2495" s="10"/>
      <c r="H2495" s="10"/>
      <c r="I2495" s="36"/>
      <c r="J2495" s="10"/>
      <c r="K2495" s="10"/>
      <c r="L2495" s="10"/>
      <c r="M2495" s="11"/>
      <c r="N2495" s="10"/>
      <c r="O2495" s="11"/>
      <c r="P2495" s="9"/>
      <c r="Q2495" s="10"/>
      <c r="R2495" s="3"/>
      <c r="S2495" s="3"/>
      <c r="T2495" s="3"/>
      <c r="U2495" s="33"/>
      <c r="V2495" s="9"/>
      <c r="W2495" s="13"/>
      <c r="X2495" s="10"/>
      <c r="Y2495" s="4"/>
      <c r="Z2495" s="4"/>
      <c r="AA2495" s="4"/>
      <c r="AB2495" s="4"/>
      <c r="AC2495" s="3"/>
      <c r="AD2495" s="29"/>
    </row>
    <row r="2496" spans="1:30" ht="24.95" customHeight="1" x14ac:dyDescent="0.2">
      <c r="A2496" s="23" t="str">
        <f t="shared" si="141"/>
        <v>||||||</v>
      </c>
      <c r="B2496" s="23" t="str">
        <f t="shared" si="142"/>
        <v>||||</v>
      </c>
      <c r="C2496" s="28" t="str">
        <f t="shared" si="143"/>
        <v>|</v>
      </c>
      <c r="D2496" s="10"/>
      <c r="E2496" s="10"/>
      <c r="F2496" s="36"/>
      <c r="G2496" s="10"/>
      <c r="H2496" s="10"/>
      <c r="I2496" s="36"/>
      <c r="J2496" s="10"/>
      <c r="K2496" s="10"/>
      <c r="L2496" s="10"/>
      <c r="M2496" s="11"/>
      <c r="N2496" s="10"/>
      <c r="O2496" s="11"/>
      <c r="P2496" s="9"/>
      <c r="Q2496" s="10"/>
      <c r="R2496" s="3"/>
      <c r="S2496" s="3"/>
      <c r="T2496" s="3"/>
      <c r="U2496" s="33"/>
      <c r="V2496" s="9"/>
      <c r="W2496" s="13"/>
      <c r="X2496" s="10"/>
      <c r="Y2496" s="4"/>
      <c r="Z2496" s="4"/>
      <c r="AA2496" s="4"/>
      <c r="AB2496" s="4"/>
      <c r="AC2496" s="3"/>
      <c r="AD2496" s="29"/>
    </row>
    <row r="2497" spans="1:30" ht="24.95" customHeight="1" x14ac:dyDescent="0.2">
      <c r="A2497" s="23" t="str">
        <f t="shared" si="141"/>
        <v>||||||</v>
      </c>
      <c r="B2497" s="23" t="str">
        <f t="shared" si="142"/>
        <v>||||</v>
      </c>
      <c r="C2497" s="28" t="str">
        <f t="shared" si="143"/>
        <v>|</v>
      </c>
      <c r="D2497" s="10"/>
      <c r="E2497" s="10"/>
      <c r="F2497" s="36"/>
      <c r="G2497" s="10"/>
      <c r="H2497" s="10"/>
      <c r="I2497" s="36"/>
      <c r="J2497" s="10"/>
      <c r="K2497" s="10"/>
      <c r="L2497" s="10"/>
      <c r="M2497" s="11"/>
      <c r="N2497" s="10"/>
      <c r="O2497" s="11"/>
      <c r="P2497" s="9"/>
      <c r="Q2497" s="10"/>
      <c r="R2497" s="3"/>
      <c r="S2497" s="3"/>
      <c r="T2497" s="3"/>
      <c r="U2497" s="33"/>
      <c r="V2497" s="9"/>
      <c r="W2497" s="13"/>
      <c r="X2497" s="10"/>
      <c r="Y2497" s="4"/>
      <c r="Z2497" s="4"/>
      <c r="AA2497" s="4"/>
      <c r="AB2497" s="4"/>
      <c r="AC2497" s="3"/>
      <c r="AD2497" s="29"/>
    </row>
    <row r="2498" spans="1:30" ht="24.95" customHeight="1" x14ac:dyDescent="0.2">
      <c r="A2498" s="23" t="str">
        <f t="shared" si="141"/>
        <v>||||||</v>
      </c>
      <c r="B2498" s="23" t="str">
        <f t="shared" si="142"/>
        <v>||||</v>
      </c>
      <c r="C2498" s="28" t="str">
        <f t="shared" si="143"/>
        <v>|</v>
      </c>
      <c r="D2498" s="10"/>
      <c r="E2498" s="10"/>
      <c r="F2498" s="36"/>
      <c r="G2498" s="10"/>
      <c r="H2498" s="10"/>
      <c r="I2498" s="36"/>
      <c r="J2498" s="10"/>
      <c r="K2498" s="10"/>
      <c r="L2498" s="10"/>
      <c r="M2498" s="11"/>
      <c r="N2498" s="10"/>
      <c r="O2498" s="11"/>
      <c r="P2498" s="9"/>
      <c r="Q2498" s="10"/>
      <c r="R2498" s="3"/>
      <c r="S2498" s="3"/>
      <c r="T2498" s="3"/>
      <c r="U2498" s="33"/>
      <c r="V2498" s="9"/>
      <c r="W2498" s="13"/>
      <c r="X2498" s="10"/>
      <c r="Y2498" s="4"/>
      <c r="Z2498" s="4"/>
      <c r="AA2498" s="4"/>
      <c r="AB2498" s="4"/>
      <c r="AC2498" s="3"/>
      <c r="AD2498" s="29"/>
    </row>
    <row r="2500" spans="1:30" ht="24.95" customHeight="1" x14ac:dyDescent="0.2">
      <c r="R2500" s="79"/>
    </row>
    <row r="2502" spans="1:30" ht="24.95" customHeight="1" x14ac:dyDescent="0.2">
      <c r="S2502" s="79"/>
    </row>
    <row r="2503" spans="1:30" ht="24.95" customHeight="1" x14ac:dyDescent="0.2">
      <c r="S2503" s="79"/>
      <c r="X2503" s="85"/>
    </row>
    <row r="2504" spans="1:30" ht="24.95" customHeight="1" x14ac:dyDescent="0.2">
      <c r="X2504" s="85"/>
    </row>
  </sheetData>
  <sheetProtection formatCells="0" formatColumns="0" formatRows="0" insertColumns="0" insertRows="0" deleteColumns="0" deleteRows="0" sort="0" autoFilter="0" pivotTables="0"/>
  <protectedRanges>
    <protectedRange sqref="D2499:E1048576" name="Intervalo15"/>
    <protectedRange sqref="D2499:T1048576 I54:S2498 F54:F2498 U54:U1048576 U5:U53 F5:F53 I5:S53" name="Intervalo1"/>
    <protectedRange sqref="X5:AB1048576" name="Intervalo2"/>
    <protectedRange sqref="AD5:AD1048576 J5:T2498" name="Intervalo3"/>
    <protectedRange sqref="D5:E2498" name="Intervalo3_1"/>
    <protectedRange sqref="D5:E2498" name="Intervalo1_1"/>
    <protectedRange sqref="G5:H2498" name="Intervalo3_29"/>
    <protectedRange sqref="G5:H2498" name="Intervalo1_39"/>
    <protectedRange sqref="T5:T2498" name="Intervalo2_30"/>
  </protectedRanges>
  <autoFilter ref="A4:AD2498">
    <filterColumn colId="12">
      <colorFilter dxfId="0"/>
    </filterColumn>
  </autoFilter>
  <mergeCells count="2">
    <mergeCell ref="D2:S2"/>
    <mergeCell ref="T2:AD2"/>
  </mergeCells>
  <conditionalFormatting sqref="W5:W2498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498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498">
    <cfRule type="duplicateValues" dxfId="3" priority="199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1990"/>
  <sheetViews>
    <sheetView topLeftCell="C1" zoomScale="85" zoomScaleNormal="85" workbookViewId="0">
      <selection activeCell="F178" sqref="F178:L180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8" width="26.28515625" style="18" customWidth="1"/>
    <col min="19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109" t="s">
        <v>86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87</v>
      </c>
      <c r="B4" s="24" t="s">
        <v>68</v>
      </c>
      <c r="C4" s="24" t="s">
        <v>69</v>
      </c>
      <c r="D4" s="24" t="s">
        <v>71</v>
      </c>
      <c r="E4" s="24" t="s">
        <v>72</v>
      </c>
      <c r="F4" s="24" t="s">
        <v>45</v>
      </c>
      <c r="G4" s="24" t="s">
        <v>73</v>
      </c>
      <c r="H4" s="24" t="s">
        <v>74</v>
      </c>
      <c r="I4" s="24" t="s">
        <v>47</v>
      </c>
      <c r="J4" s="24" t="s">
        <v>0</v>
      </c>
      <c r="K4" s="24" t="s">
        <v>48</v>
      </c>
      <c r="L4" s="24" t="s">
        <v>88</v>
      </c>
      <c r="M4" s="24" t="s">
        <v>75</v>
      </c>
      <c r="N4" s="24" t="s">
        <v>89</v>
      </c>
      <c r="O4" s="24" t="s">
        <v>77</v>
      </c>
      <c r="P4" s="24" t="s">
        <v>90</v>
      </c>
      <c r="Q4" s="24" t="s">
        <v>91</v>
      </c>
    </row>
    <row r="5" spans="1:17" ht="24.95" hidden="1" customHeight="1" x14ac:dyDescent="0.2">
      <c r="A5" s="10" t="str">
        <f t="shared" ref="A5:A63" si="0">B5&amp;"|"&amp;C5&amp;"|"&amp;D5&amp;"|"&amp;E5&amp;"|"&amp;M5</f>
        <v>1441|1440011|360|2025|1</v>
      </c>
      <c r="B5" s="10">
        <v>1441</v>
      </c>
      <c r="C5" s="10">
        <v>1440011</v>
      </c>
      <c r="D5" s="10">
        <v>360</v>
      </c>
      <c r="E5" s="10">
        <v>2025</v>
      </c>
      <c r="F5" s="10">
        <v>10</v>
      </c>
      <c r="G5" s="10">
        <v>1</v>
      </c>
      <c r="H5" s="10">
        <v>18939548000167</v>
      </c>
      <c r="I5" s="11" t="s">
        <v>479</v>
      </c>
      <c r="J5" s="10">
        <v>3922</v>
      </c>
      <c r="K5" s="11" t="s">
        <v>21</v>
      </c>
      <c r="L5" s="9">
        <v>46055</v>
      </c>
      <c r="M5" s="10">
        <v>1</v>
      </c>
      <c r="N5" s="3">
        <v>24312.5</v>
      </c>
      <c r="O5" s="3">
        <v>486.25</v>
      </c>
      <c r="P5" s="3">
        <v>0</v>
      </c>
      <c r="Q5" s="33">
        <f t="shared" ref="Q5:Q63" si="1">N5-O5-P5</f>
        <v>23826.25</v>
      </c>
    </row>
    <row r="6" spans="1:17" ht="24.95" hidden="1" customHeight="1" x14ac:dyDescent="0.2">
      <c r="A6" s="10" t="str">
        <f t="shared" si="0"/>
        <v>1441|1440005|12|2026|1</v>
      </c>
      <c r="B6" s="10">
        <v>1441</v>
      </c>
      <c r="C6" s="10">
        <v>1440005</v>
      </c>
      <c r="D6" s="10">
        <v>12</v>
      </c>
      <c r="E6" s="10">
        <v>2026</v>
      </c>
      <c r="F6" s="10">
        <v>10</v>
      </c>
      <c r="G6" s="10">
        <v>1</v>
      </c>
      <c r="H6" s="10">
        <v>26759927000101</v>
      </c>
      <c r="I6" s="11" t="s">
        <v>107</v>
      </c>
      <c r="J6" s="10">
        <v>3017</v>
      </c>
      <c r="K6" s="11" t="s">
        <v>108</v>
      </c>
      <c r="L6" s="9">
        <v>46056</v>
      </c>
      <c r="M6" s="10">
        <v>1</v>
      </c>
      <c r="N6" s="3">
        <v>135680</v>
      </c>
      <c r="O6" s="3">
        <v>0</v>
      </c>
      <c r="P6" s="3">
        <v>0</v>
      </c>
      <c r="Q6" s="33">
        <f t="shared" si="1"/>
        <v>135680</v>
      </c>
    </row>
    <row r="7" spans="1:17" ht="24.95" hidden="1" customHeight="1" x14ac:dyDescent="0.2">
      <c r="A7" s="10" t="str">
        <f t="shared" si="0"/>
        <v>1441|1440011|156|2026|1</v>
      </c>
      <c r="B7" s="10">
        <v>1441</v>
      </c>
      <c r="C7" s="10">
        <v>1440011</v>
      </c>
      <c r="D7" s="10">
        <v>156</v>
      </c>
      <c r="E7" s="10">
        <v>2026</v>
      </c>
      <c r="F7" s="10">
        <v>10</v>
      </c>
      <c r="G7" s="10">
        <v>1</v>
      </c>
      <c r="H7" s="10">
        <v>16630743000185</v>
      </c>
      <c r="I7" s="11" t="s">
        <v>204</v>
      </c>
      <c r="J7" s="10">
        <v>3921</v>
      </c>
      <c r="K7" s="11" t="s">
        <v>205</v>
      </c>
      <c r="L7" s="9">
        <v>46056</v>
      </c>
      <c r="M7" s="10">
        <v>1</v>
      </c>
      <c r="N7" s="3">
        <v>24101.48</v>
      </c>
      <c r="O7" s="3">
        <v>0</v>
      </c>
      <c r="P7" s="3">
        <v>0</v>
      </c>
      <c r="Q7" s="33">
        <f t="shared" si="1"/>
        <v>24101.48</v>
      </c>
    </row>
    <row r="8" spans="1:17" ht="24.95" hidden="1" customHeight="1" x14ac:dyDescent="0.2">
      <c r="A8" s="10" t="str">
        <f t="shared" si="0"/>
        <v>1441|1440011|178|2026|1</v>
      </c>
      <c r="B8" s="10">
        <v>1441</v>
      </c>
      <c r="C8" s="10">
        <v>1440011</v>
      </c>
      <c r="D8" s="10">
        <v>178</v>
      </c>
      <c r="E8" s="10">
        <v>2026</v>
      </c>
      <c r="F8" s="10">
        <v>10</v>
      </c>
      <c r="G8" s="10">
        <v>1</v>
      </c>
      <c r="H8" s="10">
        <v>17328595000101</v>
      </c>
      <c r="I8" s="11" t="s">
        <v>221</v>
      </c>
      <c r="J8" s="10">
        <v>3917</v>
      </c>
      <c r="K8" s="11" t="s">
        <v>222</v>
      </c>
      <c r="L8" s="9">
        <v>46056</v>
      </c>
      <c r="M8" s="10">
        <v>1</v>
      </c>
      <c r="N8" s="3">
        <v>45777.7</v>
      </c>
      <c r="O8" s="3">
        <v>0</v>
      </c>
      <c r="P8" s="3">
        <v>0</v>
      </c>
      <c r="Q8" s="33">
        <f t="shared" si="1"/>
        <v>45777.7</v>
      </c>
    </row>
    <row r="9" spans="1:17" ht="24.95" hidden="1" customHeight="1" x14ac:dyDescent="0.2">
      <c r="A9" s="10" t="str">
        <f t="shared" si="0"/>
        <v>1441|1440011|196|2026|1</v>
      </c>
      <c r="B9" s="10">
        <v>1441</v>
      </c>
      <c r="C9" s="10">
        <v>1440011</v>
      </c>
      <c r="D9" s="10">
        <v>196</v>
      </c>
      <c r="E9" s="10">
        <v>2026</v>
      </c>
      <c r="F9" s="10">
        <v>10</v>
      </c>
      <c r="G9" s="10">
        <v>1</v>
      </c>
      <c r="H9" s="10">
        <v>34454477000169</v>
      </c>
      <c r="I9" s="11" t="s">
        <v>240</v>
      </c>
      <c r="J9" s="10">
        <v>3921</v>
      </c>
      <c r="K9" s="11" t="s">
        <v>205</v>
      </c>
      <c r="L9" s="9">
        <v>46056</v>
      </c>
      <c r="M9" s="10">
        <v>1</v>
      </c>
      <c r="N9" s="3">
        <v>2988.98</v>
      </c>
      <c r="O9" s="3">
        <v>0</v>
      </c>
      <c r="P9" s="3">
        <v>0</v>
      </c>
      <c r="Q9" s="33">
        <f t="shared" si="1"/>
        <v>2988.98</v>
      </c>
    </row>
    <row r="10" spans="1:17" ht="24.95" hidden="1" customHeight="1" x14ac:dyDescent="0.2">
      <c r="A10" s="10" t="str">
        <f t="shared" si="0"/>
        <v>1441|1440011|198|2026|1</v>
      </c>
      <c r="B10" s="10">
        <v>1441</v>
      </c>
      <c r="C10" s="10">
        <v>1440011</v>
      </c>
      <c r="D10" s="10">
        <v>198</v>
      </c>
      <c r="E10" s="10">
        <v>2026</v>
      </c>
      <c r="F10" s="10">
        <v>10</v>
      </c>
      <c r="G10" s="10">
        <v>1</v>
      </c>
      <c r="H10" s="10">
        <v>5814441000140</v>
      </c>
      <c r="I10" s="11" t="s">
        <v>241</v>
      </c>
      <c r="J10" s="10">
        <v>3919</v>
      </c>
      <c r="K10" s="11" t="s">
        <v>242</v>
      </c>
      <c r="L10" s="9">
        <v>46056</v>
      </c>
      <c r="M10" s="10">
        <v>1</v>
      </c>
      <c r="N10" s="3">
        <v>15914.67</v>
      </c>
      <c r="O10" s="3">
        <v>0</v>
      </c>
      <c r="P10" s="3">
        <v>0</v>
      </c>
      <c r="Q10" s="33">
        <f t="shared" si="1"/>
        <v>15914.67</v>
      </c>
    </row>
    <row r="11" spans="1:17" ht="24.95" hidden="1" customHeight="1" x14ac:dyDescent="0.2">
      <c r="A11" s="10" t="str">
        <f t="shared" si="0"/>
        <v>1441|1440011|199|2026|1</v>
      </c>
      <c r="B11" s="10">
        <v>1441</v>
      </c>
      <c r="C11" s="10">
        <v>1440011</v>
      </c>
      <c r="D11" s="10">
        <v>199</v>
      </c>
      <c r="E11" s="10">
        <v>2026</v>
      </c>
      <c r="F11" s="10">
        <v>10</v>
      </c>
      <c r="G11" s="10">
        <v>1</v>
      </c>
      <c r="H11" s="10">
        <v>7290137000177</v>
      </c>
      <c r="I11" s="11" t="s">
        <v>243</v>
      </c>
      <c r="J11" s="10">
        <v>3999</v>
      </c>
      <c r="K11" s="11" t="s">
        <v>203</v>
      </c>
      <c r="L11" s="9">
        <v>46056</v>
      </c>
      <c r="M11" s="10">
        <v>1</v>
      </c>
      <c r="N11" s="3">
        <v>12500</v>
      </c>
      <c r="O11" s="3">
        <v>625</v>
      </c>
      <c r="P11" s="3">
        <v>0</v>
      </c>
      <c r="Q11" s="33">
        <f t="shared" si="1"/>
        <v>11875</v>
      </c>
    </row>
    <row r="12" spans="1:17" ht="24.95" hidden="1" customHeight="1" x14ac:dyDescent="0.2">
      <c r="A12" s="10" t="str">
        <f t="shared" si="0"/>
        <v>1441|1440011|200|2026|1</v>
      </c>
      <c r="B12" s="10">
        <v>1441</v>
      </c>
      <c r="C12" s="10">
        <v>1440011</v>
      </c>
      <c r="D12" s="10">
        <v>200</v>
      </c>
      <c r="E12" s="10">
        <v>2026</v>
      </c>
      <c r="F12" s="10">
        <v>10</v>
      </c>
      <c r="G12" s="10">
        <v>1</v>
      </c>
      <c r="H12" s="10">
        <v>54823333000140</v>
      </c>
      <c r="I12" s="11" t="s">
        <v>244</v>
      </c>
      <c r="J12" s="10">
        <v>3921</v>
      </c>
      <c r="K12" s="11" t="s">
        <v>205</v>
      </c>
      <c r="L12" s="9">
        <v>46056</v>
      </c>
      <c r="M12" s="10">
        <v>1</v>
      </c>
      <c r="N12" s="3">
        <v>13000</v>
      </c>
      <c r="O12" s="3">
        <v>0</v>
      </c>
      <c r="P12" s="3">
        <v>0</v>
      </c>
      <c r="Q12" s="33">
        <f t="shared" si="1"/>
        <v>13000</v>
      </c>
    </row>
    <row r="13" spans="1:17" ht="24.95" hidden="1" customHeight="1" x14ac:dyDescent="0.2">
      <c r="A13" s="10" t="str">
        <f t="shared" si="0"/>
        <v>1441|1440005|44|2025|1</v>
      </c>
      <c r="B13" s="10">
        <v>1441</v>
      </c>
      <c r="C13" s="10">
        <v>1440005</v>
      </c>
      <c r="D13" s="10">
        <v>44</v>
      </c>
      <c r="E13" s="10">
        <v>2025</v>
      </c>
      <c r="F13" s="10">
        <v>10</v>
      </c>
      <c r="G13" s="10">
        <v>1</v>
      </c>
      <c r="H13" s="10">
        <v>13743953000191</v>
      </c>
      <c r="I13" s="11" t="s">
        <v>293</v>
      </c>
      <c r="J13" s="10">
        <v>3008</v>
      </c>
      <c r="K13" s="11" t="s">
        <v>111</v>
      </c>
      <c r="L13" s="9">
        <v>46056</v>
      </c>
      <c r="M13" s="10">
        <v>1</v>
      </c>
      <c r="N13" s="3">
        <v>2652.92</v>
      </c>
      <c r="O13" s="3">
        <v>0</v>
      </c>
      <c r="P13" s="3">
        <v>0</v>
      </c>
      <c r="Q13" s="33">
        <f t="shared" si="1"/>
        <v>2652.92</v>
      </c>
    </row>
    <row r="14" spans="1:17" ht="24.95" hidden="1" customHeight="1" x14ac:dyDescent="0.2">
      <c r="A14" s="10" t="str">
        <f t="shared" si="0"/>
        <v>1441|1440005|101|2025|1</v>
      </c>
      <c r="B14" s="10">
        <v>1441</v>
      </c>
      <c r="C14" s="10">
        <v>1440005</v>
      </c>
      <c r="D14" s="10">
        <v>101</v>
      </c>
      <c r="E14" s="10">
        <v>2025</v>
      </c>
      <c r="F14" s="10">
        <v>10</v>
      </c>
      <c r="G14" s="10">
        <v>1</v>
      </c>
      <c r="H14" s="10">
        <v>27386559000158</v>
      </c>
      <c r="I14" s="11" t="s">
        <v>115</v>
      </c>
      <c r="J14" s="10">
        <v>3008</v>
      </c>
      <c r="K14" s="11" t="s">
        <v>111</v>
      </c>
      <c r="L14" s="9">
        <v>46056</v>
      </c>
      <c r="M14" s="10">
        <v>1</v>
      </c>
      <c r="N14" s="3">
        <v>1559</v>
      </c>
      <c r="O14" s="3">
        <v>0</v>
      </c>
      <c r="P14" s="3">
        <v>0</v>
      </c>
      <c r="Q14" s="33">
        <f t="shared" si="1"/>
        <v>1559</v>
      </c>
    </row>
    <row r="15" spans="1:17" ht="24.95" hidden="1" customHeight="1" x14ac:dyDescent="0.2">
      <c r="A15" s="10" t="str">
        <f t="shared" si="0"/>
        <v>1441|1440011|198|2025|4</v>
      </c>
      <c r="B15" s="10">
        <v>1441</v>
      </c>
      <c r="C15" s="10">
        <v>1440011</v>
      </c>
      <c r="D15" s="10">
        <v>198</v>
      </c>
      <c r="E15" s="10">
        <v>2025</v>
      </c>
      <c r="F15" s="10">
        <v>10</v>
      </c>
      <c r="G15" s="10">
        <v>1</v>
      </c>
      <c r="H15" s="10">
        <v>7403266000124</v>
      </c>
      <c r="I15" s="11" t="s">
        <v>471</v>
      </c>
      <c r="J15" s="10">
        <v>4002</v>
      </c>
      <c r="K15" s="11" t="s">
        <v>210</v>
      </c>
      <c r="L15" s="9">
        <v>46056</v>
      </c>
      <c r="M15" s="10">
        <v>4</v>
      </c>
      <c r="N15" s="3">
        <v>427354.56</v>
      </c>
      <c r="O15" s="3">
        <v>0</v>
      </c>
      <c r="P15" s="3">
        <v>0</v>
      </c>
      <c r="Q15" s="33">
        <f t="shared" si="1"/>
        <v>427354.56</v>
      </c>
    </row>
    <row r="16" spans="1:17" ht="24.95" hidden="1" customHeight="1" x14ac:dyDescent="0.2">
      <c r="A16" s="10" t="str">
        <f t="shared" si="0"/>
        <v>1441|1440011|377|2025|2</v>
      </c>
      <c r="B16" s="10">
        <v>1441</v>
      </c>
      <c r="C16" s="10">
        <v>1440011</v>
      </c>
      <c r="D16" s="10">
        <v>377</v>
      </c>
      <c r="E16" s="10">
        <v>2025</v>
      </c>
      <c r="F16" s="10">
        <v>10</v>
      </c>
      <c r="G16" s="10">
        <v>1</v>
      </c>
      <c r="H16" s="10">
        <v>59240824000181</v>
      </c>
      <c r="I16" s="11" t="s">
        <v>480</v>
      </c>
      <c r="J16" s="10">
        <v>3904</v>
      </c>
      <c r="K16" s="11" t="s">
        <v>508</v>
      </c>
      <c r="L16" s="9">
        <v>46056</v>
      </c>
      <c r="M16" s="10">
        <v>2</v>
      </c>
      <c r="N16" s="3">
        <v>3501.29</v>
      </c>
      <c r="O16" s="3">
        <v>0</v>
      </c>
      <c r="P16" s="3">
        <v>0</v>
      </c>
      <c r="Q16" s="33">
        <f t="shared" si="1"/>
        <v>3501.29</v>
      </c>
    </row>
    <row r="17" spans="1:17" ht="24.95" hidden="1" customHeight="1" x14ac:dyDescent="0.2">
      <c r="A17" s="10" t="str">
        <f t="shared" si="0"/>
        <v>1441|1440011|390|2025|1</v>
      </c>
      <c r="B17" s="10">
        <v>1441</v>
      </c>
      <c r="C17" s="10">
        <v>1440011</v>
      </c>
      <c r="D17" s="10">
        <v>390</v>
      </c>
      <c r="E17" s="10">
        <v>2025</v>
      </c>
      <c r="F17" s="10">
        <v>10</v>
      </c>
      <c r="G17" s="10">
        <v>1</v>
      </c>
      <c r="H17" s="10">
        <v>14560935000137</v>
      </c>
      <c r="I17" s="11" t="s">
        <v>481</v>
      </c>
      <c r="J17" s="10">
        <v>4005</v>
      </c>
      <c r="K17" s="11" t="s">
        <v>509</v>
      </c>
      <c r="L17" s="9">
        <v>46056</v>
      </c>
      <c r="M17" s="10">
        <v>1</v>
      </c>
      <c r="N17" s="3">
        <v>2670.3</v>
      </c>
      <c r="O17" s="3">
        <v>0</v>
      </c>
      <c r="P17" s="3">
        <v>0</v>
      </c>
      <c r="Q17" s="33">
        <f t="shared" si="1"/>
        <v>2670.3</v>
      </c>
    </row>
    <row r="18" spans="1:17" ht="24.95" hidden="1" customHeight="1" x14ac:dyDescent="0.2">
      <c r="A18" s="10" t="str">
        <f t="shared" si="0"/>
        <v>1441|1440011|157|2026|1</v>
      </c>
      <c r="B18" s="10">
        <v>1441</v>
      </c>
      <c r="C18" s="10">
        <v>1440011</v>
      </c>
      <c r="D18" s="10">
        <v>157</v>
      </c>
      <c r="E18" s="10">
        <v>2026</v>
      </c>
      <c r="F18" s="10">
        <v>10</v>
      </c>
      <c r="G18" s="10">
        <v>1</v>
      </c>
      <c r="H18" s="10">
        <v>8458633000150</v>
      </c>
      <c r="I18" s="11" t="s">
        <v>206</v>
      </c>
      <c r="J18" s="10">
        <v>3921</v>
      </c>
      <c r="K18" s="11" t="s">
        <v>205</v>
      </c>
      <c r="L18" s="9">
        <v>46057</v>
      </c>
      <c r="M18" s="10">
        <v>1</v>
      </c>
      <c r="N18" s="3">
        <v>738.69</v>
      </c>
      <c r="O18" s="3">
        <v>0</v>
      </c>
      <c r="P18" s="3">
        <v>0</v>
      </c>
      <c r="Q18" s="33">
        <f t="shared" si="1"/>
        <v>738.69</v>
      </c>
    </row>
    <row r="19" spans="1:17" ht="24.95" hidden="1" customHeight="1" x14ac:dyDescent="0.2">
      <c r="A19" s="10" t="str">
        <f t="shared" si="0"/>
        <v>1441|1440011|163|2026|1</v>
      </c>
      <c r="B19" s="10">
        <v>1441</v>
      </c>
      <c r="C19" s="10">
        <v>1440011</v>
      </c>
      <c r="D19" s="10">
        <v>163</v>
      </c>
      <c r="E19" s="10">
        <v>2026</v>
      </c>
      <c r="F19" s="10">
        <v>10</v>
      </c>
      <c r="G19" s="10">
        <v>1</v>
      </c>
      <c r="H19" s="10">
        <v>8458633000150</v>
      </c>
      <c r="I19" s="11" t="s">
        <v>206</v>
      </c>
      <c r="J19" s="10">
        <v>3921</v>
      </c>
      <c r="K19" s="11" t="s">
        <v>205</v>
      </c>
      <c r="L19" s="9">
        <v>46057</v>
      </c>
      <c r="M19" s="10">
        <v>1</v>
      </c>
      <c r="N19" s="3">
        <v>626.77</v>
      </c>
      <c r="O19" s="3">
        <v>0</v>
      </c>
      <c r="P19" s="3">
        <v>0</v>
      </c>
      <c r="Q19" s="33">
        <f t="shared" si="1"/>
        <v>626.77</v>
      </c>
    </row>
    <row r="20" spans="1:17" ht="24.95" hidden="1" customHeight="1" x14ac:dyDescent="0.2">
      <c r="A20" s="10" t="str">
        <f t="shared" si="0"/>
        <v>1441|1440011|172|2026|1</v>
      </c>
      <c r="B20" s="10">
        <v>1441</v>
      </c>
      <c r="C20" s="10">
        <v>1440011</v>
      </c>
      <c r="D20" s="10">
        <v>172</v>
      </c>
      <c r="E20" s="10">
        <v>2026</v>
      </c>
      <c r="F20" s="10">
        <v>10</v>
      </c>
      <c r="G20" s="10">
        <v>1</v>
      </c>
      <c r="H20" s="10">
        <v>8458633000150</v>
      </c>
      <c r="I20" s="11" t="s">
        <v>206</v>
      </c>
      <c r="J20" s="10">
        <v>3921</v>
      </c>
      <c r="K20" s="11" t="s">
        <v>205</v>
      </c>
      <c r="L20" s="9">
        <v>46057</v>
      </c>
      <c r="M20" s="10">
        <v>1</v>
      </c>
      <c r="N20" s="3">
        <v>500</v>
      </c>
      <c r="O20" s="3">
        <v>0</v>
      </c>
      <c r="P20" s="3">
        <v>0</v>
      </c>
      <c r="Q20" s="33">
        <f t="shared" si="1"/>
        <v>500</v>
      </c>
    </row>
    <row r="21" spans="1:17" ht="24.95" hidden="1" customHeight="1" x14ac:dyDescent="0.2">
      <c r="A21" s="10" t="str">
        <f t="shared" si="0"/>
        <v>1441|1440011|176|2026|1</v>
      </c>
      <c r="B21" s="10">
        <v>1441</v>
      </c>
      <c r="C21" s="10">
        <v>1440011</v>
      </c>
      <c r="D21" s="10">
        <v>176</v>
      </c>
      <c r="E21" s="10">
        <v>2026</v>
      </c>
      <c r="F21" s="10">
        <v>10</v>
      </c>
      <c r="G21" s="10">
        <v>1</v>
      </c>
      <c r="H21" s="10">
        <v>18839001000190</v>
      </c>
      <c r="I21" s="11" t="s">
        <v>219</v>
      </c>
      <c r="J21" s="10">
        <v>3961</v>
      </c>
      <c r="K21" s="11" t="s">
        <v>218</v>
      </c>
      <c r="L21" s="9">
        <v>46057</v>
      </c>
      <c r="M21" s="10">
        <v>1</v>
      </c>
      <c r="N21" s="3">
        <v>623</v>
      </c>
      <c r="O21" s="3">
        <v>12.52</v>
      </c>
      <c r="P21" s="3">
        <v>0</v>
      </c>
      <c r="Q21" s="33">
        <f t="shared" si="1"/>
        <v>610.48</v>
      </c>
    </row>
    <row r="22" spans="1:17" ht="24.95" hidden="1" customHeight="1" x14ac:dyDescent="0.2">
      <c r="A22" s="10" t="str">
        <f t="shared" si="0"/>
        <v>1441|1440005|155|2025|1</v>
      </c>
      <c r="B22" s="10">
        <v>1441</v>
      </c>
      <c r="C22" s="10">
        <v>1440005</v>
      </c>
      <c r="D22" s="10">
        <v>155</v>
      </c>
      <c r="E22" s="10">
        <v>2025</v>
      </c>
      <c r="F22" s="10">
        <v>10</v>
      </c>
      <c r="G22" s="10">
        <v>1</v>
      </c>
      <c r="H22" s="10">
        <v>43782859000102</v>
      </c>
      <c r="I22" s="11" t="s">
        <v>297</v>
      </c>
      <c r="J22" s="10">
        <v>3017</v>
      </c>
      <c r="K22" s="11" t="s">
        <v>108</v>
      </c>
      <c r="L22" s="9">
        <v>46057</v>
      </c>
      <c r="M22" s="10">
        <v>1</v>
      </c>
      <c r="N22" s="3">
        <v>14789.24</v>
      </c>
      <c r="O22" s="3">
        <v>0</v>
      </c>
      <c r="P22" s="3">
        <v>0</v>
      </c>
      <c r="Q22" s="33">
        <f t="shared" si="1"/>
        <v>14789.24</v>
      </c>
    </row>
    <row r="23" spans="1:17" ht="24.95" hidden="1" customHeight="1" x14ac:dyDescent="0.2">
      <c r="A23" s="10" t="str">
        <f t="shared" si="0"/>
        <v>1441|1440011|218|2025|2</v>
      </c>
      <c r="B23" s="10">
        <v>1441</v>
      </c>
      <c r="C23" s="10">
        <v>1440011</v>
      </c>
      <c r="D23" s="10">
        <v>218</v>
      </c>
      <c r="E23" s="10">
        <v>2025</v>
      </c>
      <c r="F23" s="10">
        <v>10</v>
      </c>
      <c r="G23" s="10">
        <v>1</v>
      </c>
      <c r="H23" s="10">
        <v>8458633000150</v>
      </c>
      <c r="I23" s="11" t="s">
        <v>206</v>
      </c>
      <c r="J23" s="10">
        <v>3921</v>
      </c>
      <c r="K23" s="11" t="s">
        <v>205</v>
      </c>
      <c r="L23" s="9">
        <v>46057</v>
      </c>
      <c r="M23" s="10">
        <v>2</v>
      </c>
      <c r="N23" s="3">
        <v>18.739999999999998</v>
      </c>
      <c r="O23" s="3">
        <v>0</v>
      </c>
      <c r="P23" s="3">
        <v>0</v>
      </c>
      <c r="Q23" s="33">
        <f t="shared" si="1"/>
        <v>18.739999999999998</v>
      </c>
    </row>
    <row r="24" spans="1:17" ht="24.95" hidden="1" customHeight="1" x14ac:dyDescent="0.2">
      <c r="A24" s="10" t="str">
        <f t="shared" si="0"/>
        <v>1441|1440011|219|2025|2</v>
      </c>
      <c r="B24" s="10">
        <v>1441</v>
      </c>
      <c r="C24" s="10">
        <v>1440011</v>
      </c>
      <c r="D24" s="10">
        <v>219</v>
      </c>
      <c r="E24" s="10">
        <v>2025</v>
      </c>
      <c r="F24" s="10">
        <v>10</v>
      </c>
      <c r="G24" s="10">
        <v>1</v>
      </c>
      <c r="H24" s="10">
        <v>8458633000150</v>
      </c>
      <c r="I24" s="11" t="s">
        <v>206</v>
      </c>
      <c r="J24" s="10">
        <v>3921</v>
      </c>
      <c r="K24" s="11" t="s">
        <v>205</v>
      </c>
      <c r="L24" s="9">
        <v>46057</v>
      </c>
      <c r="M24" s="10">
        <v>2</v>
      </c>
      <c r="N24" s="3">
        <v>13.67</v>
      </c>
      <c r="O24" s="3">
        <v>0</v>
      </c>
      <c r="P24" s="3">
        <v>0</v>
      </c>
      <c r="Q24" s="33">
        <f t="shared" si="1"/>
        <v>13.67</v>
      </c>
    </row>
    <row r="25" spans="1:17" ht="24.95" hidden="1" customHeight="1" x14ac:dyDescent="0.2">
      <c r="A25" s="10" t="str">
        <f t="shared" si="0"/>
        <v>1441|1440011|357|2025|1</v>
      </c>
      <c r="B25" s="10">
        <v>1441</v>
      </c>
      <c r="C25" s="10">
        <v>1440011</v>
      </c>
      <c r="D25" s="10">
        <v>357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206</v>
      </c>
      <c r="J25" s="10">
        <v>3921</v>
      </c>
      <c r="K25" s="11" t="s">
        <v>205</v>
      </c>
      <c r="L25" s="9">
        <v>46057</v>
      </c>
      <c r="M25" s="10">
        <v>1</v>
      </c>
      <c r="N25" s="3">
        <v>2458.1999999999998</v>
      </c>
      <c r="O25" s="3">
        <v>0</v>
      </c>
      <c r="P25" s="3">
        <v>0</v>
      </c>
      <c r="Q25" s="33">
        <f t="shared" si="1"/>
        <v>2458.1999999999998</v>
      </c>
    </row>
    <row r="26" spans="1:17" ht="24.95" hidden="1" customHeight="1" x14ac:dyDescent="0.2">
      <c r="A26" s="10" t="str">
        <f t="shared" si="0"/>
        <v>1441|1440011|57|2026|1</v>
      </c>
      <c r="B26" s="10">
        <v>1441</v>
      </c>
      <c r="C26" s="10">
        <v>1440011</v>
      </c>
      <c r="D26" s="10">
        <v>57</v>
      </c>
      <c r="E26" s="10">
        <v>2026</v>
      </c>
      <c r="F26" s="10">
        <v>10</v>
      </c>
      <c r="G26" s="10">
        <v>1</v>
      </c>
      <c r="H26" s="10">
        <v>30059674687</v>
      </c>
      <c r="I26" s="11" t="s">
        <v>116</v>
      </c>
      <c r="J26" s="10">
        <v>3611</v>
      </c>
      <c r="K26" s="11" t="s">
        <v>117</v>
      </c>
      <c r="L26" s="9">
        <v>46058</v>
      </c>
      <c r="M26" s="10">
        <v>1</v>
      </c>
      <c r="N26" s="3">
        <v>2317.9</v>
      </c>
      <c r="O26" s="3">
        <v>0</v>
      </c>
      <c r="P26" s="3">
        <v>0</v>
      </c>
      <c r="Q26" s="33">
        <f t="shared" si="1"/>
        <v>2317.9</v>
      </c>
    </row>
    <row r="27" spans="1:17" ht="24.95" hidden="1" customHeight="1" x14ac:dyDescent="0.2">
      <c r="A27" s="10" t="str">
        <f t="shared" si="0"/>
        <v>1441|1440011|60|2026|1</v>
      </c>
      <c r="B27" s="10">
        <v>1441</v>
      </c>
      <c r="C27" s="10">
        <v>1440011</v>
      </c>
      <c r="D27" s="10">
        <v>60</v>
      </c>
      <c r="E27" s="10">
        <v>2026</v>
      </c>
      <c r="F27" s="10">
        <v>10</v>
      </c>
      <c r="G27" s="10">
        <v>1</v>
      </c>
      <c r="H27" s="10">
        <v>2274463131</v>
      </c>
      <c r="I27" s="11" t="s">
        <v>120</v>
      </c>
      <c r="J27" s="10">
        <v>3611</v>
      </c>
      <c r="K27" s="11" t="s">
        <v>117</v>
      </c>
      <c r="L27" s="9">
        <v>46058</v>
      </c>
      <c r="M27" s="10">
        <v>1</v>
      </c>
      <c r="N27" s="3">
        <v>4079.49</v>
      </c>
      <c r="O27" s="3">
        <v>0</v>
      </c>
      <c r="P27" s="3">
        <v>0</v>
      </c>
      <c r="Q27" s="33">
        <f t="shared" si="1"/>
        <v>4079.49</v>
      </c>
    </row>
    <row r="28" spans="1:17" ht="24.95" hidden="1" customHeight="1" x14ac:dyDescent="0.2">
      <c r="A28" s="10" t="str">
        <f t="shared" si="0"/>
        <v>1441|1440011|61|2026|1</v>
      </c>
      <c r="B28" s="10">
        <v>1441</v>
      </c>
      <c r="C28" s="10">
        <v>1440011</v>
      </c>
      <c r="D28" s="10">
        <v>61</v>
      </c>
      <c r="E28" s="10">
        <v>2026</v>
      </c>
      <c r="F28" s="10">
        <v>10</v>
      </c>
      <c r="G28" s="10">
        <v>1</v>
      </c>
      <c r="H28" s="10">
        <v>2274463131</v>
      </c>
      <c r="I28" s="11" t="s">
        <v>120</v>
      </c>
      <c r="J28" s="10">
        <v>3611</v>
      </c>
      <c r="K28" s="11" t="s">
        <v>117</v>
      </c>
      <c r="L28" s="9">
        <v>46058</v>
      </c>
      <c r="M28" s="10">
        <v>1</v>
      </c>
      <c r="N28" s="3">
        <v>5066.67</v>
      </c>
      <c r="O28" s="3">
        <v>0</v>
      </c>
      <c r="P28" s="3">
        <v>0</v>
      </c>
      <c r="Q28" s="33">
        <f t="shared" si="1"/>
        <v>5066.67</v>
      </c>
    </row>
    <row r="29" spans="1:17" ht="24.95" hidden="1" customHeight="1" x14ac:dyDescent="0.2">
      <c r="A29" s="10" t="str">
        <f t="shared" si="0"/>
        <v>1441|1440011|62|2026|1</v>
      </c>
      <c r="B29" s="10">
        <v>1441</v>
      </c>
      <c r="C29" s="10">
        <v>1440011</v>
      </c>
      <c r="D29" s="10">
        <v>62</v>
      </c>
      <c r="E29" s="10">
        <v>2026</v>
      </c>
      <c r="F29" s="10">
        <v>10</v>
      </c>
      <c r="G29" s="10">
        <v>1</v>
      </c>
      <c r="H29" s="10">
        <v>2589209630</v>
      </c>
      <c r="I29" s="11" t="s">
        <v>121</v>
      </c>
      <c r="J29" s="10">
        <v>3611</v>
      </c>
      <c r="K29" s="11" t="s">
        <v>117</v>
      </c>
      <c r="L29" s="9">
        <v>46058</v>
      </c>
      <c r="M29" s="10">
        <v>1</v>
      </c>
      <c r="N29" s="3">
        <v>3377.24</v>
      </c>
      <c r="O29" s="3">
        <v>0</v>
      </c>
      <c r="P29" s="3">
        <v>0</v>
      </c>
      <c r="Q29" s="33">
        <f t="shared" si="1"/>
        <v>3377.24</v>
      </c>
    </row>
    <row r="30" spans="1:17" ht="24.95" hidden="1" customHeight="1" x14ac:dyDescent="0.2">
      <c r="A30" s="10" t="str">
        <f t="shared" si="0"/>
        <v>1441|1440011|64|2026|1</v>
      </c>
      <c r="B30" s="10">
        <v>1441</v>
      </c>
      <c r="C30" s="10">
        <v>1440011</v>
      </c>
      <c r="D30" s="10">
        <v>64</v>
      </c>
      <c r="E30" s="10">
        <v>2026</v>
      </c>
      <c r="F30" s="10">
        <v>10</v>
      </c>
      <c r="G30" s="10">
        <v>1</v>
      </c>
      <c r="H30" s="10">
        <v>4450881680</v>
      </c>
      <c r="I30" s="11" t="s">
        <v>123</v>
      </c>
      <c r="J30" s="10">
        <v>3611</v>
      </c>
      <c r="K30" s="11" t="s">
        <v>117</v>
      </c>
      <c r="L30" s="9">
        <v>46058</v>
      </c>
      <c r="M30" s="10">
        <v>1</v>
      </c>
      <c r="N30" s="3">
        <v>7688.33</v>
      </c>
      <c r="O30" s="3">
        <v>0</v>
      </c>
      <c r="P30" s="3">
        <v>0</v>
      </c>
      <c r="Q30" s="33">
        <f t="shared" si="1"/>
        <v>7688.33</v>
      </c>
    </row>
    <row r="31" spans="1:17" ht="24.95" hidden="1" customHeight="1" x14ac:dyDescent="0.2">
      <c r="A31" s="10" t="str">
        <f t="shared" si="0"/>
        <v>1441|1440011|65|2026|1</v>
      </c>
      <c r="B31" s="10">
        <v>1441</v>
      </c>
      <c r="C31" s="10">
        <v>1440011</v>
      </c>
      <c r="D31" s="10">
        <v>65</v>
      </c>
      <c r="E31" s="10">
        <v>2026</v>
      </c>
      <c r="F31" s="10">
        <v>10</v>
      </c>
      <c r="G31" s="10">
        <v>1</v>
      </c>
      <c r="H31" s="10">
        <v>31355960606</v>
      </c>
      <c r="I31" s="11" t="s">
        <v>124</v>
      </c>
      <c r="J31" s="10">
        <v>3611</v>
      </c>
      <c r="K31" s="11" t="s">
        <v>117</v>
      </c>
      <c r="L31" s="9">
        <v>46058</v>
      </c>
      <c r="M31" s="10">
        <v>1</v>
      </c>
      <c r="N31" s="3">
        <v>3756.86</v>
      </c>
      <c r="O31" s="3">
        <v>0</v>
      </c>
      <c r="P31" s="3">
        <v>0</v>
      </c>
      <c r="Q31" s="33">
        <f t="shared" si="1"/>
        <v>3756.86</v>
      </c>
    </row>
    <row r="32" spans="1:17" ht="24.95" hidden="1" customHeight="1" x14ac:dyDescent="0.2">
      <c r="A32" s="10" t="str">
        <f t="shared" si="0"/>
        <v>1441|1440011|66|2026|1</v>
      </c>
      <c r="B32" s="10">
        <v>1441</v>
      </c>
      <c r="C32" s="10">
        <v>1440011</v>
      </c>
      <c r="D32" s="10">
        <v>66</v>
      </c>
      <c r="E32" s="10">
        <v>2026</v>
      </c>
      <c r="F32" s="10">
        <v>10</v>
      </c>
      <c r="G32" s="10">
        <v>1</v>
      </c>
      <c r="H32" s="10">
        <v>48447510697</v>
      </c>
      <c r="I32" s="11" t="s">
        <v>125</v>
      </c>
      <c r="J32" s="10">
        <v>3611</v>
      </c>
      <c r="K32" s="11" t="s">
        <v>117</v>
      </c>
      <c r="L32" s="9">
        <v>46058</v>
      </c>
      <c r="M32" s="10">
        <v>1</v>
      </c>
      <c r="N32" s="3">
        <v>7005.51</v>
      </c>
      <c r="O32" s="3">
        <v>0</v>
      </c>
      <c r="P32" s="3">
        <v>0</v>
      </c>
      <c r="Q32" s="33">
        <f t="shared" si="1"/>
        <v>7005.51</v>
      </c>
    </row>
    <row r="33" spans="1:17" ht="24.95" hidden="1" customHeight="1" x14ac:dyDescent="0.2">
      <c r="A33" s="10" t="str">
        <f t="shared" si="0"/>
        <v>1441|1440011|68|2026|1</v>
      </c>
      <c r="B33" s="10">
        <v>1441</v>
      </c>
      <c r="C33" s="10">
        <v>1440011</v>
      </c>
      <c r="D33" s="10">
        <v>68</v>
      </c>
      <c r="E33" s="10">
        <v>2026</v>
      </c>
      <c r="F33" s="10">
        <v>10</v>
      </c>
      <c r="G33" s="10">
        <v>1</v>
      </c>
      <c r="H33" s="10">
        <v>6355953620</v>
      </c>
      <c r="I33" s="11" t="s">
        <v>127</v>
      </c>
      <c r="J33" s="10">
        <v>3611</v>
      </c>
      <c r="K33" s="11" t="s">
        <v>117</v>
      </c>
      <c r="L33" s="9">
        <v>46058</v>
      </c>
      <c r="M33" s="10">
        <v>1</v>
      </c>
      <c r="N33" s="3">
        <v>4155.6000000000004</v>
      </c>
      <c r="O33" s="3">
        <v>0</v>
      </c>
      <c r="P33" s="3">
        <v>0</v>
      </c>
      <c r="Q33" s="33">
        <f t="shared" si="1"/>
        <v>4155.6000000000004</v>
      </c>
    </row>
    <row r="34" spans="1:17" ht="24.95" hidden="1" customHeight="1" x14ac:dyDescent="0.2">
      <c r="A34" s="10" t="str">
        <f t="shared" si="0"/>
        <v>1441|1440011|69|2026|1</v>
      </c>
      <c r="B34" s="10">
        <v>1441</v>
      </c>
      <c r="C34" s="10">
        <v>1440011</v>
      </c>
      <c r="D34" s="10">
        <v>69</v>
      </c>
      <c r="E34" s="10">
        <v>2026</v>
      </c>
      <c r="F34" s="10">
        <v>10</v>
      </c>
      <c r="G34" s="10">
        <v>1</v>
      </c>
      <c r="H34" s="10">
        <v>68472099687</v>
      </c>
      <c r="I34" s="11" t="s">
        <v>128</v>
      </c>
      <c r="J34" s="10">
        <v>3611</v>
      </c>
      <c r="K34" s="11" t="s">
        <v>117</v>
      </c>
      <c r="L34" s="9">
        <v>46058</v>
      </c>
      <c r="M34" s="10">
        <v>1</v>
      </c>
      <c r="N34" s="3">
        <v>22000</v>
      </c>
      <c r="O34" s="3">
        <v>0</v>
      </c>
      <c r="P34" s="3">
        <v>0</v>
      </c>
      <c r="Q34" s="33">
        <f t="shared" si="1"/>
        <v>22000</v>
      </c>
    </row>
    <row r="35" spans="1:17" ht="24.95" hidden="1" customHeight="1" x14ac:dyDescent="0.2">
      <c r="A35" s="10" t="str">
        <f t="shared" si="0"/>
        <v>1441|1440011|72|2026|1</v>
      </c>
      <c r="B35" s="10">
        <v>1441</v>
      </c>
      <c r="C35" s="10">
        <v>1440011</v>
      </c>
      <c r="D35" s="10">
        <v>72</v>
      </c>
      <c r="E35" s="10">
        <v>2026</v>
      </c>
      <c r="F35" s="10">
        <v>10</v>
      </c>
      <c r="G35" s="10">
        <v>1</v>
      </c>
      <c r="H35" s="10">
        <v>91352053691</v>
      </c>
      <c r="I35" s="11" t="s">
        <v>130</v>
      </c>
      <c r="J35" s="10">
        <v>3611</v>
      </c>
      <c r="K35" s="11" t="s">
        <v>117</v>
      </c>
      <c r="L35" s="9">
        <v>46058</v>
      </c>
      <c r="M35" s="10">
        <v>1</v>
      </c>
      <c r="N35" s="3">
        <v>5048.8100000000004</v>
      </c>
      <c r="O35" s="3">
        <v>0</v>
      </c>
      <c r="P35" s="3">
        <v>0</v>
      </c>
      <c r="Q35" s="33">
        <f t="shared" si="1"/>
        <v>5048.8100000000004</v>
      </c>
    </row>
    <row r="36" spans="1:17" ht="24.95" hidden="1" customHeight="1" x14ac:dyDescent="0.2">
      <c r="A36" s="10" t="str">
        <f t="shared" si="0"/>
        <v>1441|1440011|75|2026|1</v>
      </c>
      <c r="B36" s="10">
        <v>1441</v>
      </c>
      <c r="C36" s="10">
        <v>1440011</v>
      </c>
      <c r="D36" s="10">
        <v>75</v>
      </c>
      <c r="E36" s="10">
        <v>2026</v>
      </c>
      <c r="F36" s="10">
        <v>10</v>
      </c>
      <c r="G36" s="10">
        <v>1</v>
      </c>
      <c r="H36" s="10">
        <v>8229035000109</v>
      </c>
      <c r="I36" s="11" t="s">
        <v>133</v>
      </c>
      <c r="J36" s="10">
        <v>3920</v>
      </c>
      <c r="K36" s="11" t="s">
        <v>117</v>
      </c>
      <c r="L36" s="9">
        <v>46058</v>
      </c>
      <c r="M36" s="10">
        <v>1</v>
      </c>
      <c r="N36" s="3">
        <v>185825.65</v>
      </c>
      <c r="O36" s="3">
        <v>0</v>
      </c>
      <c r="P36" s="3">
        <v>0</v>
      </c>
      <c r="Q36" s="33">
        <f t="shared" si="1"/>
        <v>185825.65</v>
      </c>
    </row>
    <row r="37" spans="1:17" ht="24.95" hidden="1" customHeight="1" x14ac:dyDescent="0.2">
      <c r="A37" s="10" t="str">
        <f t="shared" si="0"/>
        <v>1441|1440011|84|2026|1</v>
      </c>
      <c r="B37" s="10">
        <v>1441</v>
      </c>
      <c r="C37" s="10">
        <v>1440011</v>
      </c>
      <c r="D37" s="10">
        <v>84</v>
      </c>
      <c r="E37" s="10">
        <v>2026</v>
      </c>
      <c r="F37" s="10">
        <v>10</v>
      </c>
      <c r="G37" s="10">
        <v>1</v>
      </c>
      <c r="H37" s="10">
        <v>83228365620</v>
      </c>
      <c r="I37" s="11" t="s">
        <v>142</v>
      </c>
      <c r="J37" s="10">
        <v>3611</v>
      </c>
      <c r="K37" s="11" t="s">
        <v>117</v>
      </c>
      <c r="L37" s="9">
        <v>46058</v>
      </c>
      <c r="M37" s="10">
        <v>1</v>
      </c>
      <c r="N37" s="3">
        <v>3834.92</v>
      </c>
      <c r="O37" s="3">
        <v>0</v>
      </c>
      <c r="P37" s="3">
        <v>0</v>
      </c>
      <c r="Q37" s="33">
        <f t="shared" si="1"/>
        <v>3834.92</v>
      </c>
    </row>
    <row r="38" spans="1:17" ht="24.95" hidden="1" customHeight="1" x14ac:dyDescent="0.2">
      <c r="A38" s="10" t="str">
        <f t="shared" si="0"/>
        <v>1441|1440011|94|2026|1</v>
      </c>
      <c r="B38" s="10">
        <v>1441</v>
      </c>
      <c r="C38" s="10">
        <v>1440011</v>
      </c>
      <c r="D38" s="10">
        <v>94</v>
      </c>
      <c r="E38" s="10">
        <v>2026</v>
      </c>
      <c r="F38" s="10">
        <v>10</v>
      </c>
      <c r="G38" s="10">
        <v>1</v>
      </c>
      <c r="H38" s="10">
        <v>83507191687</v>
      </c>
      <c r="I38" s="11" t="s">
        <v>150</v>
      </c>
      <c r="J38" s="10">
        <v>3611</v>
      </c>
      <c r="K38" s="11" t="s">
        <v>117</v>
      </c>
      <c r="L38" s="9">
        <v>46058</v>
      </c>
      <c r="M38" s="10">
        <v>1</v>
      </c>
      <c r="N38" s="3">
        <v>3834.92</v>
      </c>
      <c r="O38" s="3">
        <v>0</v>
      </c>
      <c r="P38" s="3">
        <v>0</v>
      </c>
      <c r="Q38" s="33">
        <f t="shared" si="1"/>
        <v>3834.92</v>
      </c>
    </row>
    <row r="39" spans="1:17" ht="24.95" hidden="1" customHeight="1" x14ac:dyDescent="0.2">
      <c r="A39" s="10" t="str">
        <f t="shared" si="0"/>
        <v>1441|1440011|98|2026|1</v>
      </c>
      <c r="B39" s="10">
        <v>1441</v>
      </c>
      <c r="C39" s="10">
        <v>1440011</v>
      </c>
      <c r="D39" s="10">
        <v>98</v>
      </c>
      <c r="E39" s="10">
        <v>2026</v>
      </c>
      <c r="F39" s="10">
        <v>10</v>
      </c>
      <c r="G39" s="10">
        <v>1</v>
      </c>
      <c r="H39" s="10">
        <v>21374872687</v>
      </c>
      <c r="I39" s="11" t="s">
        <v>154</v>
      </c>
      <c r="J39" s="10">
        <v>3611</v>
      </c>
      <c r="K39" s="11" t="s">
        <v>117</v>
      </c>
      <c r="L39" s="9">
        <v>46058</v>
      </c>
      <c r="M39" s="10">
        <v>1</v>
      </c>
      <c r="N39" s="3">
        <v>8151.05</v>
      </c>
      <c r="O39" s="3">
        <v>0</v>
      </c>
      <c r="P39" s="3">
        <v>0</v>
      </c>
      <c r="Q39" s="33">
        <f t="shared" si="1"/>
        <v>8151.05</v>
      </c>
    </row>
    <row r="40" spans="1:17" ht="24.95" hidden="1" customHeight="1" x14ac:dyDescent="0.2">
      <c r="A40" s="10" t="str">
        <f t="shared" si="0"/>
        <v>1441|1440011|103|2026|1</v>
      </c>
      <c r="B40" s="10">
        <v>1441</v>
      </c>
      <c r="C40" s="10">
        <v>1440011</v>
      </c>
      <c r="D40" s="10">
        <v>103</v>
      </c>
      <c r="E40" s="10">
        <v>2026</v>
      </c>
      <c r="F40" s="10">
        <v>10</v>
      </c>
      <c r="G40" s="10">
        <v>1</v>
      </c>
      <c r="H40" s="10">
        <v>84374071687</v>
      </c>
      <c r="I40" s="11" t="s">
        <v>159</v>
      </c>
      <c r="J40" s="10">
        <v>3611</v>
      </c>
      <c r="K40" s="11" t="s">
        <v>117</v>
      </c>
      <c r="L40" s="9">
        <v>46058</v>
      </c>
      <c r="M40" s="10">
        <v>1</v>
      </c>
      <c r="N40" s="3">
        <v>3508.65</v>
      </c>
      <c r="O40" s="3">
        <v>0</v>
      </c>
      <c r="P40" s="3">
        <v>0</v>
      </c>
      <c r="Q40" s="33">
        <f t="shared" si="1"/>
        <v>3508.65</v>
      </c>
    </row>
    <row r="41" spans="1:17" ht="24.95" hidden="1" customHeight="1" x14ac:dyDescent="0.2">
      <c r="A41" s="10" t="str">
        <f t="shared" si="0"/>
        <v>1441|1440011|105|2026|1</v>
      </c>
      <c r="B41" s="10">
        <v>1441</v>
      </c>
      <c r="C41" s="10">
        <v>1440011</v>
      </c>
      <c r="D41" s="10">
        <v>105</v>
      </c>
      <c r="E41" s="10">
        <v>2026</v>
      </c>
      <c r="F41" s="10">
        <v>10</v>
      </c>
      <c r="G41" s="10">
        <v>1</v>
      </c>
      <c r="H41" s="10">
        <v>9269157628</v>
      </c>
      <c r="I41" s="11" t="s">
        <v>161</v>
      </c>
      <c r="J41" s="10">
        <v>3611</v>
      </c>
      <c r="K41" s="11" t="s">
        <v>117</v>
      </c>
      <c r="L41" s="9">
        <v>46058</v>
      </c>
      <c r="M41" s="10">
        <v>1</v>
      </c>
      <c r="N41" s="3">
        <v>3932.79</v>
      </c>
      <c r="O41" s="3">
        <v>0</v>
      </c>
      <c r="P41" s="3">
        <v>0</v>
      </c>
      <c r="Q41" s="33">
        <f t="shared" si="1"/>
        <v>3932.79</v>
      </c>
    </row>
    <row r="42" spans="1:17" ht="24.95" hidden="1" customHeight="1" x14ac:dyDescent="0.2">
      <c r="A42" s="10" t="str">
        <f t="shared" si="0"/>
        <v>1441|1440011|124|2026|1</v>
      </c>
      <c r="B42" s="10">
        <v>1441</v>
      </c>
      <c r="C42" s="10">
        <v>1440011</v>
      </c>
      <c r="D42" s="10">
        <v>124</v>
      </c>
      <c r="E42" s="10">
        <v>2026</v>
      </c>
      <c r="F42" s="10">
        <v>10</v>
      </c>
      <c r="G42" s="10">
        <v>1</v>
      </c>
      <c r="H42" s="10">
        <v>2895180679</v>
      </c>
      <c r="I42" s="11" t="s">
        <v>180</v>
      </c>
      <c r="J42" s="10">
        <v>3611</v>
      </c>
      <c r="K42" s="11" t="s">
        <v>117</v>
      </c>
      <c r="L42" s="9">
        <v>46058</v>
      </c>
      <c r="M42" s="10">
        <v>1</v>
      </c>
      <c r="N42" s="3">
        <v>5278.01</v>
      </c>
      <c r="O42" s="3">
        <v>0</v>
      </c>
      <c r="P42" s="3">
        <v>0</v>
      </c>
      <c r="Q42" s="33">
        <f t="shared" si="1"/>
        <v>5278.01</v>
      </c>
    </row>
    <row r="43" spans="1:17" ht="24.95" hidden="1" customHeight="1" x14ac:dyDescent="0.2">
      <c r="A43" s="10" t="str">
        <f t="shared" si="0"/>
        <v>1441|1440011|130|2026|1</v>
      </c>
      <c r="B43" s="10">
        <v>1441</v>
      </c>
      <c r="C43" s="10">
        <v>1440011</v>
      </c>
      <c r="D43" s="10">
        <v>130</v>
      </c>
      <c r="E43" s="10">
        <v>2026</v>
      </c>
      <c r="F43" s="10">
        <v>10</v>
      </c>
      <c r="G43" s="10">
        <v>1</v>
      </c>
      <c r="H43" s="10">
        <v>38133478000162</v>
      </c>
      <c r="I43" s="11" t="s">
        <v>183</v>
      </c>
      <c r="J43" s="10">
        <v>3920</v>
      </c>
      <c r="K43" s="11" t="s">
        <v>117</v>
      </c>
      <c r="L43" s="9">
        <v>46058</v>
      </c>
      <c r="M43" s="10">
        <v>1</v>
      </c>
      <c r="N43" s="3">
        <v>11434.85</v>
      </c>
      <c r="O43" s="3">
        <v>0</v>
      </c>
      <c r="P43" s="3">
        <v>0</v>
      </c>
      <c r="Q43" s="33">
        <f t="shared" si="1"/>
        <v>11434.85</v>
      </c>
    </row>
    <row r="44" spans="1:17" ht="24.95" hidden="1" customHeight="1" x14ac:dyDescent="0.2">
      <c r="A44" s="10" t="str">
        <f t="shared" si="0"/>
        <v>1441|1440011|131|2026|1</v>
      </c>
      <c r="B44" s="10">
        <v>1441</v>
      </c>
      <c r="C44" s="10">
        <v>1440011</v>
      </c>
      <c r="D44" s="10">
        <v>131</v>
      </c>
      <c r="E44" s="10">
        <v>2026</v>
      </c>
      <c r="F44" s="10">
        <v>10</v>
      </c>
      <c r="G44" s="10">
        <v>1</v>
      </c>
      <c r="H44" s="10">
        <v>7353227000160</v>
      </c>
      <c r="I44" s="11" t="s">
        <v>184</v>
      </c>
      <c r="J44" s="10">
        <v>3920</v>
      </c>
      <c r="K44" s="11" t="s">
        <v>117</v>
      </c>
      <c r="L44" s="9">
        <v>46058</v>
      </c>
      <c r="M44" s="10">
        <v>1</v>
      </c>
      <c r="N44" s="3">
        <v>400553.49</v>
      </c>
      <c r="O44" s="3">
        <v>0</v>
      </c>
      <c r="P44" s="3">
        <v>0</v>
      </c>
      <c r="Q44" s="33">
        <f t="shared" si="1"/>
        <v>400553.49</v>
      </c>
    </row>
    <row r="45" spans="1:17" ht="24.95" hidden="1" customHeight="1" x14ac:dyDescent="0.2">
      <c r="A45" s="10" t="str">
        <f t="shared" si="0"/>
        <v>1441|1440011|132|2026|1</v>
      </c>
      <c r="B45" s="10">
        <v>1441</v>
      </c>
      <c r="C45" s="10">
        <v>1440011</v>
      </c>
      <c r="D45" s="10">
        <v>132</v>
      </c>
      <c r="E45" s="10">
        <v>2026</v>
      </c>
      <c r="F45" s="10">
        <v>10</v>
      </c>
      <c r="G45" s="10">
        <v>1</v>
      </c>
      <c r="H45" s="10">
        <v>40574380000192</v>
      </c>
      <c r="I45" s="11" t="s">
        <v>185</v>
      </c>
      <c r="J45" s="10">
        <v>3920</v>
      </c>
      <c r="K45" s="11" t="s">
        <v>117</v>
      </c>
      <c r="L45" s="9">
        <v>46058</v>
      </c>
      <c r="M45" s="10">
        <v>1</v>
      </c>
      <c r="N45" s="3">
        <v>194356.62</v>
      </c>
      <c r="O45" s="3">
        <v>0</v>
      </c>
      <c r="P45" s="3">
        <v>0</v>
      </c>
      <c r="Q45" s="33">
        <f t="shared" si="1"/>
        <v>194356.62</v>
      </c>
    </row>
    <row r="46" spans="1:17" ht="24.95" hidden="1" customHeight="1" x14ac:dyDescent="0.2">
      <c r="A46" s="10" t="str">
        <f t="shared" si="0"/>
        <v>1441|1440011|136|2026|1</v>
      </c>
      <c r="B46" s="10">
        <v>1441</v>
      </c>
      <c r="C46" s="10">
        <v>1440011</v>
      </c>
      <c r="D46" s="10">
        <v>136</v>
      </c>
      <c r="E46" s="10">
        <v>2026</v>
      </c>
      <c r="F46" s="10">
        <v>10</v>
      </c>
      <c r="G46" s="10">
        <v>1</v>
      </c>
      <c r="H46" s="10">
        <v>4858733629</v>
      </c>
      <c r="I46" s="11" t="s">
        <v>188</v>
      </c>
      <c r="J46" s="10">
        <v>3611</v>
      </c>
      <c r="K46" s="11" t="s">
        <v>117</v>
      </c>
      <c r="L46" s="9">
        <v>46058</v>
      </c>
      <c r="M46" s="10">
        <v>1</v>
      </c>
      <c r="N46" s="3">
        <v>6000</v>
      </c>
      <c r="O46" s="3">
        <v>0</v>
      </c>
      <c r="P46" s="3">
        <v>0</v>
      </c>
      <c r="Q46" s="33">
        <f t="shared" si="1"/>
        <v>6000</v>
      </c>
    </row>
    <row r="47" spans="1:17" ht="24.95" hidden="1" customHeight="1" x14ac:dyDescent="0.2">
      <c r="A47" s="10" t="str">
        <f t="shared" si="0"/>
        <v>1441|1440011|137|2026|1</v>
      </c>
      <c r="B47" s="10">
        <v>1441</v>
      </c>
      <c r="C47" s="10">
        <v>1440011</v>
      </c>
      <c r="D47" s="10">
        <v>137</v>
      </c>
      <c r="E47" s="10">
        <v>2026</v>
      </c>
      <c r="F47" s="10">
        <v>10</v>
      </c>
      <c r="G47" s="10">
        <v>1</v>
      </c>
      <c r="H47" s="10">
        <v>5845088000166</v>
      </c>
      <c r="I47" s="11" t="s">
        <v>189</v>
      </c>
      <c r="J47" s="10">
        <v>3920</v>
      </c>
      <c r="K47" s="11" t="s">
        <v>117</v>
      </c>
      <c r="L47" s="9">
        <v>46058</v>
      </c>
      <c r="M47" s="10">
        <v>1</v>
      </c>
      <c r="N47" s="3">
        <v>30603.62</v>
      </c>
      <c r="O47" s="3">
        <v>0</v>
      </c>
      <c r="P47" s="3">
        <v>0</v>
      </c>
      <c r="Q47" s="33">
        <f t="shared" si="1"/>
        <v>30603.62</v>
      </c>
    </row>
    <row r="48" spans="1:17" ht="24.95" hidden="1" customHeight="1" x14ac:dyDescent="0.2">
      <c r="A48" s="10" t="str">
        <f t="shared" si="0"/>
        <v>1441|1440011|139|2026|1</v>
      </c>
      <c r="B48" s="10">
        <v>1441</v>
      </c>
      <c r="C48" s="10">
        <v>1440011</v>
      </c>
      <c r="D48" s="10">
        <v>139</v>
      </c>
      <c r="E48" s="10">
        <v>2026</v>
      </c>
      <c r="F48" s="10">
        <v>10</v>
      </c>
      <c r="G48" s="10">
        <v>1</v>
      </c>
      <c r="H48" s="10">
        <v>7887283000184</v>
      </c>
      <c r="I48" s="11" t="s">
        <v>191</v>
      </c>
      <c r="J48" s="10">
        <v>3920</v>
      </c>
      <c r="K48" s="11" t="s">
        <v>117</v>
      </c>
      <c r="L48" s="9">
        <v>46058</v>
      </c>
      <c r="M48" s="10">
        <v>1</v>
      </c>
      <c r="N48" s="3">
        <v>6350.08</v>
      </c>
      <c r="O48" s="3">
        <v>0</v>
      </c>
      <c r="P48" s="3">
        <v>0</v>
      </c>
      <c r="Q48" s="33">
        <f t="shared" si="1"/>
        <v>6350.08</v>
      </c>
    </row>
    <row r="49" spans="1:17" ht="24.95" hidden="1" customHeight="1" x14ac:dyDescent="0.2">
      <c r="A49" s="10" t="str">
        <f t="shared" si="0"/>
        <v>1441|1440011|154|2026|1</v>
      </c>
      <c r="B49" s="10">
        <v>1441</v>
      </c>
      <c r="C49" s="10">
        <v>1440011</v>
      </c>
      <c r="D49" s="10">
        <v>154</v>
      </c>
      <c r="E49" s="10">
        <v>2026</v>
      </c>
      <c r="F49" s="10">
        <v>10</v>
      </c>
      <c r="G49" s="10">
        <v>1</v>
      </c>
      <c r="H49" s="10">
        <v>9475334000196</v>
      </c>
      <c r="I49" s="11" t="s">
        <v>202</v>
      </c>
      <c r="J49" s="10">
        <v>3999</v>
      </c>
      <c r="K49" s="11" t="s">
        <v>203</v>
      </c>
      <c r="L49" s="9">
        <v>46058</v>
      </c>
      <c r="M49" s="10">
        <v>1</v>
      </c>
      <c r="N49" s="3">
        <v>1425.56</v>
      </c>
      <c r="O49" s="3">
        <v>0</v>
      </c>
      <c r="P49" s="3">
        <v>0</v>
      </c>
      <c r="Q49" s="33">
        <f t="shared" si="1"/>
        <v>1425.56</v>
      </c>
    </row>
    <row r="50" spans="1:17" ht="24.95" hidden="1" customHeight="1" x14ac:dyDescent="0.2">
      <c r="A50" s="10" t="str">
        <f t="shared" si="0"/>
        <v>1441|1440011|191|2026|1</v>
      </c>
      <c r="B50" s="10">
        <v>1441</v>
      </c>
      <c r="C50" s="10">
        <v>1440011</v>
      </c>
      <c r="D50" s="10">
        <v>191</v>
      </c>
      <c r="E50" s="10">
        <v>2026</v>
      </c>
      <c r="F50" s="10">
        <v>10</v>
      </c>
      <c r="G50" s="10">
        <v>1</v>
      </c>
      <c r="H50" s="10">
        <v>5487631000109</v>
      </c>
      <c r="I50" s="11" t="s">
        <v>235</v>
      </c>
      <c r="J50" s="10">
        <v>9329</v>
      </c>
      <c r="K50" s="11" t="s">
        <v>236</v>
      </c>
      <c r="L50" s="9">
        <v>46058</v>
      </c>
      <c r="M50" s="10">
        <v>1</v>
      </c>
      <c r="N50" s="3">
        <v>195.69</v>
      </c>
      <c r="O50" s="3">
        <v>0</v>
      </c>
      <c r="P50" s="3">
        <v>0</v>
      </c>
      <c r="Q50" s="33">
        <f t="shared" si="1"/>
        <v>195.69</v>
      </c>
    </row>
    <row r="51" spans="1:17" ht="24.95" hidden="1" customHeight="1" x14ac:dyDescent="0.2">
      <c r="A51" s="10" t="str">
        <f t="shared" si="0"/>
        <v>1441|1440011|191|2026|2</v>
      </c>
      <c r="B51" s="10">
        <v>1441</v>
      </c>
      <c r="C51" s="10">
        <v>1440011</v>
      </c>
      <c r="D51" s="10">
        <v>191</v>
      </c>
      <c r="E51" s="10">
        <v>2026</v>
      </c>
      <c r="F51" s="10">
        <v>10</v>
      </c>
      <c r="G51" s="10">
        <v>1</v>
      </c>
      <c r="H51" s="10">
        <v>5487631000109</v>
      </c>
      <c r="I51" s="11" t="s">
        <v>235</v>
      </c>
      <c r="J51" s="10">
        <v>9329</v>
      </c>
      <c r="K51" s="11" t="s">
        <v>236</v>
      </c>
      <c r="L51" s="9">
        <v>46058</v>
      </c>
      <c r="M51" s="10">
        <v>2</v>
      </c>
      <c r="N51" s="3">
        <v>195.39</v>
      </c>
      <c r="O51" s="3">
        <v>0</v>
      </c>
      <c r="P51" s="3">
        <v>0</v>
      </c>
      <c r="Q51" s="33">
        <f t="shared" si="1"/>
        <v>195.39</v>
      </c>
    </row>
    <row r="52" spans="1:17" ht="24.95" hidden="1" customHeight="1" x14ac:dyDescent="0.2">
      <c r="A52" s="10" t="str">
        <f t="shared" si="0"/>
        <v>1441|1440011|191|2026|3</v>
      </c>
      <c r="B52" s="10">
        <v>1441</v>
      </c>
      <c r="C52" s="10">
        <v>1440011</v>
      </c>
      <c r="D52" s="10">
        <v>191</v>
      </c>
      <c r="E52" s="10">
        <v>2026</v>
      </c>
      <c r="F52" s="10">
        <v>10</v>
      </c>
      <c r="G52" s="10">
        <v>1</v>
      </c>
      <c r="H52" s="10">
        <v>5487631000109</v>
      </c>
      <c r="I52" s="11" t="s">
        <v>235</v>
      </c>
      <c r="J52" s="10">
        <v>9329</v>
      </c>
      <c r="K52" s="11" t="s">
        <v>236</v>
      </c>
      <c r="L52" s="9">
        <v>46058</v>
      </c>
      <c r="M52" s="10">
        <v>3</v>
      </c>
      <c r="N52" s="3">
        <v>390.77</v>
      </c>
      <c r="O52" s="3">
        <v>0</v>
      </c>
      <c r="P52" s="3">
        <v>0</v>
      </c>
      <c r="Q52" s="33">
        <f t="shared" si="1"/>
        <v>390.77</v>
      </c>
    </row>
    <row r="53" spans="1:17" ht="24.95" hidden="1" customHeight="1" x14ac:dyDescent="0.2">
      <c r="A53" s="10" t="str">
        <f t="shared" si="0"/>
        <v>1441|1440011|202|2026|1</v>
      </c>
      <c r="B53" s="10">
        <v>1441</v>
      </c>
      <c r="C53" s="10">
        <v>1440011</v>
      </c>
      <c r="D53" s="10">
        <v>202</v>
      </c>
      <c r="E53" s="10">
        <v>2026</v>
      </c>
      <c r="F53" s="10">
        <v>10</v>
      </c>
      <c r="G53" s="10">
        <v>1</v>
      </c>
      <c r="H53" s="10">
        <v>38437345000180</v>
      </c>
      <c r="I53" s="11" t="s">
        <v>246</v>
      </c>
      <c r="J53" s="10">
        <v>3920</v>
      </c>
      <c r="K53" s="11" t="s">
        <v>117</v>
      </c>
      <c r="L53" s="9">
        <v>46058</v>
      </c>
      <c r="M53" s="10">
        <v>1</v>
      </c>
      <c r="N53" s="3">
        <v>11468.31</v>
      </c>
      <c r="O53" s="3">
        <v>0</v>
      </c>
      <c r="P53" s="3">
        <v>0</v>
      </c>
      <c r="Q53" s="33">
        <f t="shared" si="1"/>
        <v>11468.31</v>
      </c>
    </row>
    <row r="54" spans="1:17" ht="24.95" hidden="1" customHeight="1" x14ac:dyDescent="0.2">
      <c r="A54" s="10" t="str">
        <f t="shared" si="0"/>
        <v>1441|1440011|206|2025|1</v>
      </c>
      <c r="B54" s="10">
        <v>1441</v>
      </c>
      <c r="C54" s="10">
        <v>1440011</v>
      </c>
      <c r="D54" s="10">
        <v>206</v>
      </c>
      <c r="E54" s="10">
        <v>2025</v>
      </c>
      <c r="F54" s="10">
        <v>10</v>
      </c>
      <c r="G54" s="10">
        <v>1</v>
      </c>
      <c r="H54" s="10">
        <v>81243735000148</v>
      </c>
      <c r="I54" s="11" t="s">
        <v>300</v>
      </c>
      <c r="J54" s="10">
        <v>4002</v>
      </c>
      <c r="K54" s="11" t="s">
        <v>210</v>
      </c>
      <c r="L54" s="9">
        <v>46058</v>
      </c>
      <c r="M54" s="10">
        <v>1</v>
      </c>
      <c r="N54" s="3">
        <v>29146.92</v>
      </c>
      <c r="O54" s="3">
        <v>0</v>
      </c>
      <c r="P54" s="3">
        <v>0</v>
      </c>
      <c r="Q54" s="33">
        <f t="shared" si="1"/>
        <v>29146.92</v>
      </c>
    </row>
    <row r="55" spans="1:17" ht="24.95" hidden="1" customHeight="1" x14ac:dyDescent="0.2">
      <c r="A55" s="10" t="str">
        <f t="shared" si="0"/>
        <v>1441|1440011|58|2026|1</v>
      </c>
      <c r="B55" s="10">
        <v>1441</v>
      </c>
      <c r="C55" s="10">
        <v>1440011</v>
      </c>
      <c r="D55" s="10">
        <v>58</v>
      </c>
      <c r="E55" s="10">
        <v>2026</v>
      </c>
      <c r="F55" s="10">
        <v>10</v>
      </c>
      <c r="G55" s="10">
        <v>1</v>
      </c>
      <c r="H55" s="10">
        <v>15794466634</v>
      </c>
      <c r="I55" s="11" t="s">
        <v>118</v>
      </c>
      <c r="J55" s="10">
        <v>3611</v>
      </c>
      <c r="K55" s="11" t="s">
        <v>117</v>
      </c>
      <c r="L55" s="9">
        <v>46059</v>
      </c>
      <c r="M55" s="10">
        <v>1</v>
      </c>
      <c r="N55" s="3">
        <v>4283.42</v>
      </c>
      <c r="O55" s="3">
        <v>0</v>
      </c>
      <c r="P55" s="3">
        <v>0</v>
      </c>
      <c r="Q55" s="33">
        <f t="shared" si="1"/>
        <v>4283.42</v>
      </c>
    </row>
    <row r="56" spans="1:17" ht="24.95" hidden="1" customHeight="1" x14ac:dyDescent="0.2">
      <c r="A56" s="10" t="str">
        <f t="shared" si="0"/>
        <v>1441|1440011|59|2026|1</v>
      </c>
      <c r="B56" s="10">
        <v>1441</v>
      </c>
      <c r="C56" s="10">
        <v>1440011</v>
      </c>
      <c r="D56" s="10">
        <v>59</v>
      </c>
      <c r="E56" s="10">
        <v>2026</v>
      </c>
      <c r="F56" s="10">
        <v>10</v>
      </c>
      <c r="G56" s="10">
        <v>1</v>
      </c>
      <c r="H56" s="10">
        <v>2896116605</v>
      </c>
      <c r="I56" s="11" t="s">
        <v>119</v>
      </c>
      <c r="J56" s="10">
        <v>3611</v>
      </c>
      <c r="K56" s="11" t="s">
        <v>117</v>
      </c>
      <c r="L56" s="9">
        <v>46059</v>
      </c>
      <c r="M56" s="10">
        <v>1</v>
      </c>
      <c r="N56" s="3">
        <v>4283.43</v>
      </c>
      <c r="O56" s="3">
        <v>0</v>
      </c>
      <c r="P56" s="3">
        <v>0</v>
      </c>
      <c r="Q56" s="33">
        <f t="shared" si="1"/>
        <v>4283.43</v>
      </c>
    </row>
    <row r="57" spans="1:17" ht="24.95" hidden="1" customHeight="1" x14ac:dyDescent="0.2">
      <c r="A57" s="10" t="str">
        <f t="shared" si="0"/>
        <v>1441|1440011|63|2026|1</v>
      </c>
      <c r="B57" s="10">
        <v>1441</v>
      </c>
      <c r="C57" s="10">
        <v>1440011</v>
      </c>
      <c r="D57" s="10">
        <v>63</v>
      </c>
      <c r="E57" s="10">
        <v>2026</v>
      </c>
      <c r="F57" s="10">
        <v>10</v>
      </c>
      <c r="G57" s="10">
        <v>1</v>
      </c>
      <c r="H57" s="10">
        <v>11040267670</v>
      </c>
      <c r="I57" s="11" t="s">
        <v>122</v>
      </c>
      <c r="J57" s="10">
        <v>3611</v>
      </c>
      <c r="K57" s="11" t="s">
        <v>117</v>
      </c>
      <c r="L57" s="9">
        <v>46059</v>
      </c>
      <c r="M57" s="10">
        <v>1</v>
      </c>
      <c r="N57" s="3">
        <v>2195.63</v>
      </c>
      <c r="O57" s="3">
        <v>0</v>
      </c>
      <c r="P57" s="3">
        <v>0</v>
      </c>
      <c r="Q57" s="33">
        <f t="shared" si="1"/>
        <v>2195.63</v>
      </c>
    </row>
    <row r="58" spans="1:17" ht="24.95" hidden="1" customHeight="1" x14ac:dyDescent="0.2">
      <c r="A58" s="10" t="str">
        <f t="shared" si="0"/>
        <v>1441|1440011|67|2026|1</v>
      </c>
      <c r="B58" s="10">
        <v>1441</v>
      </c>
      <c r="C58" s="10">
        <v>1440011</v>
      </c>
      <c r="D58" s="10">
        <v>67</v>
      </c>
      <c r="E58" s="10">
        <v>2026</v>
      </c>
      <c r="F58" s="10">
        <v>10</v>
      </c>
      <c r="G58" s="10">
        <v>1</v>
      </c>
      <c r="H58" s="10">
        <v>29412494000101</v>
      </c>
      <c r="I58" s="11" t="s">
        <v>126</v>
      </c>
      <c r="J58" s="10">
        <v>3920</v>
      </c>
      <c r="K58" s="11" t="s">
        <v>117</v>
      </c>
      <c r="L58" s="9">
        <v>46059</v>
      </c>
      <c r="M58" s="10">
        <v>1</v>
      </c>
      <c r="N58" s="3">
        <v>6315.59</v>
      </c>
      <c r="O58" s="3">
        <v>0</v>
      </c>
      <c r="P58" s="3">
        <v>0</v>
      </c>
      <c r="Q58" s="33">
        <f t="shared" si="1"/>
        <v>6315.59</v>
      </c>
    </row>
    <row r="59" spans="1:17" ht="24.95" hidden="1" customHeight="1" x14ac:dyDescent="0.2">
      <c r="A59" s="10" t="str">
        <f t="shared" si="0"/>
        <v>1441|1440011|73|2026|1</v>
      </c>
      <c r="B59" s="10">
        <v>1441</v>
      </c>
      <c r="C59" s="10">
        <v>1440011</v>
      </c>
      <c r="D59" s="10">
        <v>73</v>
      </c>
      <c r="E59" s="10">
        <v>2026</v>
      </c>
      <c r="F59" s="10">
        <v>10</v>
      </c>
      <c r="G59" s="10">
        <v>1</v>
      </c>
      <c r="H59" s="10">
        <v>69750416104</v>
      </c>
      <c r="I59" s="11" t="s">
        <v>131</v>
      </c>
      <c r="J59" s="10">
        <v>3611</v>
      </c>
      <c r="K59" s="11" t="s">
        <v>117</v>
      </c>
      <c r="L59" s="9">
        <v>46059</v>
      </c>
      <c r="M59" s="10">
        <v>1</v>
      </c>
      <c r="N59" s="3">
        <v>1366.08</v>
      </c>
      <c r="O59" s="3">
        <v>0</v>
      </c>
      <c r="P59" s="3">
        <v>0</v>
      </c>
      <c r="Q59" s="33">
        <f t="shared" si="1"/>
        <v>1366.08</v>
      </c>
    </row>
    <row r="60" spans="1:17" ht="24.95" hidden="1" customHeight="1" x14ac:dyDescent="0.2">
      <c r="A60" s="10" t="str">
        <f t="shared" si="0"/>
        <v>1441|1440011|74|2026|1</v>
      </c>
      <c r="B60" s="10">
        <v>1441</v>
      </c>
      <c r="C60" s="10">
        <v>1440011</v>
      </c>
      <c r="D60" s="10">
        <v>74</v>
      </c>
      <c r="E60" s="10">
        <v>2026</v>
      </c>
      <c r="F60" s="10">
        <v>10</v>
      </c>
      <c r="G60" s="10">
        <v>1</v>
      </c>
      <c r="H60" s="10">
        <v>26791960663</v>
      </c>
      <c r="I60" s="11" t="s">
        <v>132</v>
      </c>
      <c r="J60" s="10">
        <v>3611</v>
      </c>
      <c r="K60" s="11" t="s">
        <v>117</v>
      </c>
      <c r="L60" s="9">
        <v>46059</v>
      </c>
      <c r="M60" s="10">
        <v>1</v>
      </c>
      <c r="N60" s="3">
        <v>5150.5200000000004</v>
      </c>
      <c r="O60" s="3">
        <v>0</v>
      </c>
      <c r="P60" s="3">
        <v>0</v>
      </c>
      <c r="Q60" s="33">
        <f t="shared" si="1"/>
        <v>5150.5200000000004</v>
      </c>
    </row>
    <row r="61" spans="1:17" ht="24.95" hidden="1" customHeight="1" x14ac:dyDescent="0.2">
      <c r="A61" s="10" t="str">
        <f t="shared" si="0"/>
        <v>1441|1440011|76|2026|1</v>
      </c>
      <c r="B61" s="10">
        <v>1441</v>
      </c>
      <c r="C61" s="10">
        <v>1440011</v>
      </c>
      <c r="D61" s="10">
        <v>76</v>
      </c>
      <c r="E61" s="10">
        <v>2026</v>
      </c>
      <c r="F61" s="10">
        <v>10</v>
      </c>
      <c r="G61" s="10">
        <v>1</v>
      </c>
      <c r="H61" s="10">
        <v>96593172804</v>
      </c>
      <c r="I61" s="11" t="s">
        <v>134</v>
      </c>
      <c r="J61" s="10">
        <v>3611</v>
      </c>
      <c r="K61" s="11" t="s">
        <v>117</v>
      </c>
      <c r="L61" s="9">
        <v>46059</v>
      </c>
      <c r="M61" s="10">
        <v>1</v>
      </c>
      <c r="N61" s="3">
        <v>2668.75</v>
      </c>
      <c r="O61" s="3">
        <v>0</v>
      </c>
      <c r="P61" s="3">
        <v>0</v>
      </c>
      <c r="Q61" s="33">
        <f t="shared" si="1"/>
        <v>2668.75</v>
      </c>
    </row>
    <row r="62" spans="1:17" ht="24.95" hidden="1" customHeight="1" x14ac:dyDescent="0.2">
      <c r="A62" s="10" t="str">
        <f t="shared" si="0"/>
        <v>1441|1440011|77|2026|1</v>
      </c>
      <c r="B62" s="10">
        <v>1441</v>
      </c>
      <c r="C62" s="10">
        <v>1440011</v>
      </c>
      <c r="D62" s="10">
        <v>77</v>
      </c>
      <c r="E62" s="10">
        <v>2026</v>
      </c>
      <c r="F62" s="10">
        <v>10</v>
      </c>
      <c r="G62" s="10">
        <v>1</v>
      </c>
      <c r="H62" s="10">
        <v>71077325000110</v>
      </c>
      <c r="I62" s="11" t="s">
        <v>135</v>
      </c>
      <c r="J62" s="10">
        <v>3920</v>
      </c>
      <c r="K62" s="11" t="s">
        <v>117</v>
      </c>
      <c r="L62" s="9">
        <v>46059</v>
      </c>
      <c r="M62" s="10">
        <v>1</v>
      </c>
      <c r="N62" s="3">
        <v>30751.27</v>
      </c>
      <c r="O62" s="3">
        <v>0</v>
      </c>
      <c r="P62" s="3">
        <v>0</v>
      </c>
      <c r="Q62" s="33">
        <f t="shared" si="1"/>
        <v>30751.27</v>
      </c>
    </row>
    <row r="63" spans="1:17" ht="24.95" hidden="1" customHeight="1" x14ac:dyDescent="0.2">
      <c r="A63" s="10" t="str">
        <f t="shared" si="0"/>
        <v>1441|1440011|78|2026|1</v>
      </c>
      <c r="B63" s="10">
        <v>1441</v>
      </c>
      <c r="C63" s="10">
        <v>1440011</v>
      </c>
      <c r="D63" s="10">
        <v>78</v>
      </c>
      <c r="E63" s="10">
        <v>2026</v>
      </c>
      <c r="F63" s="10">
        <v>10</v>
      </c>
      <c r="G63" s="10">
        <v>1</v>
      </c>
      <c r="H63" s="10">
        <v>3063355000118</v>
      </c>
      <c r="I63" s="11" t="s">
        <v>136</v>
      </c>
      <c r="J63" s="10">
        <v>3920</v>
      </c>
      <c r="K63" s="11" t="s">
        <v>117</v>
      </c>
      <c r="L63" s="9">
        <v>46059</v>
      </c>
      <c r="M63" s="10">
        <v>1</v>
      </c>
      <c r="N63" s="3">
        <v>71595.179999999993</v>
      </c>
      <c r="O63" s="3">
        <v>0</v>
      </c>
      <c r="P63" s="3">
        <v>0</v>
      </c>
      <c r="Q63" s="33">
        <f t="shared" si="1"/>
        <v>71595.179999999993</v>
      </c>
    </row>
    <row r="64" spans="1:17" ht="24.95" hidden="1" customHeight="1" x14ac:dyDescent="0.2">
      <c r="A64" s="10" t="str">
        <f t="shared" ref="A64:A127" si="2">B64&amp;"|"&amp;C64&amp;"|"&amp;D64&amp;"|"&amp;E64&amp;"|"&amp;M64</f>
        <v>1441|1440011|79|2026|1</v>
      </c>
      <c r="B64" s="10">
        <v>1441</v>
      </c>
      <c r="C64" s="10">
        <v>1440011</v>
      </c>
      <c r="D64" s="10">
        <v>79</v>
      </c>
      <c r="E64" s="10">
        <v>2026</v>
      </c>
      <c r="F64" s="10">
        <v>10</v>
      </c>
      <c r="G64" s="10">
        <v>1</v>
      </c>
      <c r="H64" s="10">
        <v>15226019000128</v>
      </c>
      <c r="I64" s="11" t="s">
        <v>137</v>
      </c>
      <c r="J64" s="10">
        <v>3920</v>
      </c>
      <c r="K64" s="11" t="s">
        <v>117</v>
      </c>
      <c r="L64" s="9">
        <v>46059</v>
      </c>
      <c r="M64" s="10">
        <v>1</v>
      </c>
      <c r="N64" s="3">
        <v>8264.61</v>
      </c>
      <c r="O64" s="3">
        <v>0</v>
      </c>
      <c r="P64" s="3">
        <v>0</v>
      </c>
      <c r="Q64" s="33">
        <f t="shared" ref="Q64:Q127" si="3">N64-O64-P64</f>
        <v>8264.61</v>
      </c>
    </row>
    <row r="65" spans="1:17" ht="24.95" hidden="1" customHeight="1" x14ac:dyDescent="0.2">
      <c r="A65" s="10" t="str">
        <f t="shared" si="2"/>
        <v>1441|1440011|80|2026|1</v>
      </c>
      <c r="B65" s="10">
        <v>1441</v>
      </c>
      <c r="C65" s="10">
        <v>1440011</v>
      </c>
      <c r="D65" s="10">
        <v>80</v>
      </c>
      <c r="E65" s="10">
        <v>2026</v>
      </c>
      <c r="F65" s="10">
        <v>10</v>
      </c>
      <c r="G65" s="10">
        <v>1</v>
      </c>
      <c r="H65" s="10">
        <v>3941401840</v>
      </c>
      <c r="I65" s="11" t="s">
        <v>138</v>
      </c>
      <c r="J65" s="10">
        <v>3611</v>
      </c>
      <c r="K65" s="11" t="s">
        <v>117</v>
      </c>
      <c r="L65" s="9">
        <v>46059</v>
      </c>
      <c r="M65" s="10">
        <v>1</v>
      </c>
      <c r="N65" s="3">
        <v>2668.75</v>
      </c>
      <c r="O65" s="3">
        <v>0</v>
      </c>
      <c r="P65" s="3">
        <v>0</v>
      </c>
      <c r="Q65" s="33">
        <f t="shared" si="3"/>
        <v>2668.75</v>
      </c>
    </row>
    <row r="66" spans="1:17" ht="24.95" hidden="1" customHeight="1" x14ac:dyDescent="0.2">
      <c r="A66" s="10" t="str">
        <f t="shared" si="2"/>
        <v>1441|1440011|81|2026|1</v>
      </c>
      <c r="B66" s="10">
        <v>1441</v>
      </c>
      <c r="C66" s="10">
        <v>1440011</v>
      </c>
      <c r="D66" s="10">
        <v>81</v>
      </c>
      <c r="E66" s="10">
        <v>2026</v>
      </c>
      <c r="F66" s="10">
        <v>10</v>
      </c>
      <c r="G66" s="10">
        <v>1</v>
      </c>
      <c r="H66" s="10">
        <v>5985417646</v>
      </c>
      <c r="I66" s="11" t="s">
        <v>139</v>
      </c>
      <c r="J66" s="10">
        <v>3611</v>
      </c>
      <c r="K66" s="11" t="s">
        <v>117</v>
      </c>
      <c r="L66" s="9">
        <v>46059</v>
      </c>
      <c r="M66" s="10">
        <v>1</v>
      </c>
      <c r="N66" s="3">
        <v>2692.43</v>
      </c>
      <c r="O66" s="3">
        <v>0</v>
      </c>
      <c r="P66" s="3">
        <v>0</v>
      </c>
      <c r="Q66" s="33">
        <f t="shared" si="3"/>
        <v>2692.43</v>
      </c>
    </row>
    <row r="67" spans="1:17" ht="24.95" hidden="1" customHeight="1" x14ac:dyDescent="0.2">
      <c r="A67" s="10" t="str">
        <f t="shared" si="2"/>
        <v>1441|1440011|82|2026|1</v>
      </c>
      <c r="B67" s="10">
        <v>1441</v>
      </c>
      <c r="C67" s="10">
        <v>1440011</v>
      </c>
      <c r="D67" s="10">
        <v>82</v>
      </c>
      <c r="E67" s="10">
        <v>2026</v>
      </c>
      <c r="F67" s="10">
        <v>10</v>
      </c>
      <c r="G67" s="10">
        <v>1</v>
      </c>
      <c r="H67" s="10">
        <v>73060178615</v>
      </c>
      <c r="I67" s="11" t="s">
        <v>140</v>
      </c>
      <c r="J67" s="10">
        <v>3611</v>
      </c>
      <c r="K67" s="11" t="s">
        <v>117</v>
      </c>
      <c r="L67" s="9">
        <v>46059</v>
      </c>
      <c r="M67" s="10">
        <v>1</v>
      </c>
      <c r="N67" s="3">
        <v>3756.64</v>
      </c>
      <c r="O67" s="3">
        <v>0</v>
      </c>
      <c r="P67" s="3">
        <v>0</v>
      </c>
      <c r="Q67" s="33">
        <f t="shared" si="3"/>
        <v>3756.64</v>
      </c>
    </row>
    <row r="68" spans="1:17" ht="24.95" hidden="1" customHeight="1" x14ac:dyDescent="0.2">
      <c r="A68" s="10" t="str">
        <f t="shared" si="2"/>
        <v>1441|1440011|83|2026|1</v>
      </c>
      <c r="B68" s="10">
        <v>1441</v>
      </c>
      <c r="C68" s="10">
        <v>1440011</v>
      </c>
      <c r="D68" s="10">
        <v>83</v>
      </c>
      <c r="E68" s="10">
        <v>2026</v>
      </c>
      <c r="F68" s="10">
        <v>10</v>
      </c>
      <c r="G68" s="10">
        <v>1</v>
      </c>
      <c r="H68" s="10">
        <v>37578588672</v>
      </c>
      <c r="I68" s="11" t="s">
        <v>141</v>
      </c>
      <c r="J68" s="10">
        <v>3611</v>
      </c>
      <c r="K68" s="11" t="s">
        <v>117</v>
      </c>
      <c r="L68" s="9">
        <v>46059</v>
      </c>
      <c r="M68" s="10">
        <v>1</v>
      </c>
      <c r="N68" s="3">
        <v>1780.23</v>
      </c>
      <c r="O68" s="3">
        <v>0</v>
      </c>
      <c r="P68" s="3">
        <v>0</v>
      </c>
      <c r="Q68" s="33">
        <f t="shared" si="3"/>
        <v>1780.23</v>
      </c>
    </row>
    <row r="69" spans="1:17" ht="24.95" hidden="1" customHeight="1" x14ac:dyDescent="0.2">
      <c r="A69" s="10" t="str">
        <f t="shared" si="2"/>
        <v>1441|1440011|85|2026|1</v>
      </c>
      <c r="B69" s="10">
        <v>1441</v>
      </c>
      <c r="C69" s="10">
        <v>1440011</v>
      </c>
      <c r="D69" s="10">
        <v>85</v>
      </c>
      <c r="E69" s="10">
        <v>2026</v>
      </c>
      <c r="F69" s="10">
        <v>10</v>
      </c>
      <c r="G69" s="10">
        <v>1</v>
      </c>
      <c r="H69" s="10">
        <v>24046590653</v>
      </c>
      <c r="I69" s="11" t="s">
        <v>143</v>
      </c>
      <c r="J69" s="10">
        <v>3611</v>
      </c>
      <c r="K69" s="11" t="s">
        <v>117</v>
      </c>
      <c r="L69" s="9">
        <v>46059</v>
      </c>
      <c r="M69" s="10">
        <v>1</v>
      </c>
      <c r="N69" s="3">
        <v>6666.9</v>
      </c>
      <c r="O69" s="3">
        <v>0</v>
      </c>
      <c r="P69" s="3">
        <v>0</v>
      </c>
      <c r="Q69" s="33">
        <f t="shared" si="3"/>
        <v>6666.9</v>
      </c>
    </row>
    <row r="70" spans="1:17" ht="24.95" hidden="1" customHeight="1" x14ac:dyDescent="0.2">
      <c r="A70" s="10" t="str">
        <f t="shared" si="2"/>
        <v>1441|1440011|87|2026|1</v>
      </c>
      <c r="B70" s="10">
        <v>1441</v>
      </c>
      <c r="C70" s="10">
        <v>1440011</v>
      </c>
      <c r="D70" s="10">
        <v>87</v>
      </c>
      <c r="E70" s="10">
        <v>2026</v>
      </c>
      <c r="F70" s="10">
        <v>10</v>
      </c>
      <c r="G70" s="10">
        <v>1</v>
      </c>
      <c r="H70" s="10">
        <v>3801004600</v>
      </c>
      <c r="I70" s="11" t="s">
        <v>144</v>
      </c>
      <c r="J70" s="10">
        <v>3611</v>
      </c>
      <c r="K70" s="11" t="s">
        <v>117</v>
      </c>
      <c r="L70" s="9">
        <v>46059</v>
      </c>
      <c r="M70" s="10">
        <v>1</v>
      </c>
      <c r="N70" s="3">
        <v>3648.03</v>
      </c>
      <c r="O70" s="3">
        <v>0</v>
      </c>
      <c r="P70" s="3">
        <v>0</v>
      </c>
      <c r="Q70" s="33">
        <f t="shared" si="3"/>
        <v>3648.03</v>
      </c>
    </row>
    <row r="71" spans="1:17" ht="24.95" hidden="1" customHeight="1" x14ac:dyDescent="0.2">
      <c r="A71" s="10" t="str">
        <f t="shared" si="2"/>
        <v>1441|1440011|88|2026|1</v>
      </c>
      <c r="B71" s="10">
        <v>1441</v>
      </c>
      <c r="C71" s="10">
        <v>1440011</v>
      </c>
      <c r="D71" s="10">
        <v>88</v>
      </c>
      <c r="E71" s="10">
        <v>2026</v>
      </c>
      <c r="F71" s="10">
        <v>10</v>
      </c>
      <c r="G71" s="10">
        <v>1</v>
      </c>
      <c r="H71" s="10">
        <v>12104191653</v>
      </c>
      <c r="I71" s="11" t="s">
        <v>145</v>
      </c>
      <c r="J71" s="10">
        <v>3611</v>
      </c>
      <c r="K71" s="11" t="s">
        <v>117</v>
      </c>
      <c r="L71" s="9">
        <v>46059</v>
      </c>
      <c r="M71" s="10">
        <v>1</v>
      </c>
      <c r="N71" s="3">
        <v>13219.48</v>
      </c>
      <c r="O71" s="3">
        <v>0</v>
      </c>
      <c r="P71" s="3">
        <v>0</v>
      </c>
      <c r="Q71" s="33">
        <f t="shared" si="3"/>
        <v>13219.48</v>
      </c>
    </row>
    <row r="72" spans="1:17" ht="24.95" customHeight="1" x14ac:dyDescent="0.2">
      <c r="A72" s="10" t="str">
        <f t="shared" si="2"/>
        <v>1441|1440011|90|2026|1</v>
      </c>
      <c r="B72" s="10">
        <v>1441</v>
      </c>
      <c r="C72" s="10">
        <v>1440011</v>
      </c>
      <c r="D72" s="10">
        <v>90</v>
      </c>
      <c r="E72" s="10">
        <v>2026</v>
      </c>
      <c r="F72" s="10">
        <v>10</v>
      </c>
      <c r="G72" s="10">
        <v>1</v>
      </c>
      <c r="H72" s="10">
        <v>87992400763</v>
      </c>
      <c r="I72" s="11" t="s">
        <v>146</v>
      </c>
      <c r="J72" s="10">
        <v>3611</v>
      </c>
      <c r="K72" s="11" t="s">
        <v>117</v>
      </c>
      <c r="L72" s="9">
        <v>46059</v>
      </c>
      <c r="M72" s="10">
        <v>1</v>
      </c>
      <c r="N72" s="3">
        <v>8404.11</v>
      </c>
      <c r="O72" s="3">
        <v>0</v>
      </c>
      <c r="P72" s="3">
        <v>0</v>
      </c>
      <c r="Q72" s="33">
        <f t="shared" si="3"/>
        <v>8404.11</v>
      </c>
    </row>
    <row r="73" spans="1:17" ht="24.95" hidden="1" customHeight="1" x14ac:dyDescent="0.2">
      <c r="A73" s="10" t="str">
        <f t="shared" si="2"/>
        <v>1441|1440011|91|2026|1</v>
      </c>
      <c r="B73" s="10">
        <v>1441</v>
      </c>
      <c r="C73" s="10">
        <v>1440011</v>
      </c>
      <c r="D73" s="10">
        <v>91</v>
      </c>
      <c r="E73" s="10">
        <v>2026</v>
      </c>
      <c r="F73" s="10">
        <v>10</v>
      </c>
      <c r="G73" s="10">
        <v>1</v>
      </c>
      <c r="H73" s="10">
        <v>14408503649</v>
      </c>
      <c r="I73" s="11" t="s">
        <v>147</v>
      </c>
      <c r="J73" s="10">
        <v>3611</v>
      </c>
      <c r="K73" s="11" t="s">
        <v>117</v>
      </c>
      <c r="L73" s="9">
        <v>46059</v>
      </c>
      <c r="M73" s="10">
        <v>1</v>
      </c>
      <c r="N73" s="3">
        <v>6985.94</v>
      </c>
      <c r="O73" s="3">
        <v>0</v>
      </c>
      <c r="P73" s="3">
        <v>0</v>
      </c>
      <c r="Q73" s="33">
        <f t="shared" si="3"/>
        <v>6985.94</v>
      </c>
    </row>
    <row r="74" spans="1:17" ht="24.95" hidden="1" customHeight="1" x14ac:dyDescent="0.2">
      <c r="A74" s="10" t="str">
        <f t="shared" si="2"/>
        <v>1441|1440011|92|2026|1</v>
      </c>
      <c r="B74" s="10">
        <v>1441</v>
      </c>
      <c r="C74" s="10">
        <v>1440011</v>
      </c>
      <c r="D74" s="10">
        <v>92</v>
      </c>
      <c r="E74" s="10">
        <v>2026</v>
      </c>
      <c r="F74" s="10">
        <v>10</v>
      </c>
      <c r="G74" s="10">
        <v>1</v>
      </c>
      <c r="H74" s="10">
        <v>58352910604</v>
      </c>
      <c r="I74" s="11" t="s">
        <v>148</v>
      </c>
      <c r="J74" s="10">
        <v>3611</v>
      </c>
      <c r="K74" s="11" t="s">
        <v>117</v>
      </c>
      <c r="L74" s="9">
        <v>46059</v>
      </c>
      <c r="M74" s="10">
        <v>1</v>
      </c>
      <c r="N74" s="3">
        <v>6985.94</v>
      </c>
      <c r="O74" s="3">
        <v>0</v>
      </c>
      <c r="P74" s="3">
        <v>0</v>
      </c>
      <c r="Q74" s="33">
        <f t="shared" si="3"/>
        <v>6985.94</v>
      </c>
    </row>
    <row r="75" spans="1:17" ht="24.95" hidden="1" customHeight="1" x14ac:dyDescent="0.2">
      <c r="A75" s="10" t="str">
        <f t="shared" si="2"/>
        <v>1441|1440011|93|2026|1</v>
      </c>
      <c r="B75" s="10">
        <v>1441</v>
      </c>
      <c r="C75" s="10">
        <v>1440011</v>
      </c>
      <c r="D75" s="10">
        <v>93</v>
      </c>
      <c r="E75" s="10">
        <v>2026</v>
      </c>
      <c r="F75" s="10">
        <v>10</v>
      </c>
      <c r="G75" s="10">
        <v>1</v>
      </c>
      <c r="H75" s="10">
        <v>51801027668</v>
      </c>
      <c r="I75" s="11" t="s">
        <v>149</v>
      </c>
      <c r="J75" s="10">
        <v>3611</v>
      </c>
      <c r="K75" s="11" t="s">
        <v>117</v>
      </c>
      <c r="L75" s="9">
        <v>46059</v>
      </c>
      <c r="M75" s="10">
        <v>1</v>
      </c>
      <c r="N75" s="3">
        <v>5458.84</v>
      </c>
      <c r="O75" s="3">
        <v>0</v>
      </c>
      <c r="P75" s="3">
        <v>0</v>
      </c>
      <c r="Q75" s="33">
        <f t="shared" si="3"/>
        <v>5458.84</v>
      </c>
    </row>
    <row r="76" spans="1:17" ht="24.95" hidden="1" customHeight="1" x14ac:dyDescent="0.2">
      <c r="A76" s="10" t="str">
        <f t="shared" si="2"/>
        <v>1441|1440011|95|2026|1</v>
      </c>
      <c r="B76" s="10">
        <v>1441</v>
      </c>
      <c r="C76" s="10">
        <v>1440011</v>
      </c>
      <c r="D76" s="10">
        <v>95</v>
      </c>
      <c r="E76" s="10">
        <v>2026</v>
      </c>
      <c r="F76" s="10">
        <v>10</v>
      </c>
      <c r="G76" s="10">
        <v>1</v>
      </c>
      <c r="H76" s="10">
        <v>11713521660</v>
      </c>
      <c r="I76" s="11" t="s">
        <v>151</v>
      </c>
      <c r="J76" s="10">
        <v>3611</v>
      </c>
      <c r="K76" s="11" t="s">
        <v>117</v>
      </c>
      <c r="L76" s="9">
        <v>46059</v>
      </c>
      <c r="M76" s="10">
        <v>1</v>
      </c>
      <c r="N76" s="3">
        <v>2867.89</v>
      </c>
      <c r="O76" s="3">
        <v>0</v>
      </c>
      <c r="P76" s="3">
        <v>0</v>
      </c>
      <c r="Q76" s="33">
        <f t="shared" si="3"/>
        <v>2867.89</v>
      </c>
    </row>
    <row r="77" spans="1:17" ht="24.95" hidden="1" customHeight="1" x14ac:dyDescent="0.2">
      <c r="A77" s="10" t="str">
        <f t="shared" si="2"/>
        <v>1441|1440011|96|2026|1</v>
      </c>
      <c r="B77" s="10">
        <v>1441</v>
      </c>
      <c r="C77" s="10">
        <v>1440011</v>
      </c>
      <c r="D77" s="10">
        <v>96</v>
      </c>
      <c r="E77" s="10">
        <v>2026</v>
      </c>
      <c r="F77" s="10">
        <v>10</v>
      </c>
      <c r="G77" s="10">
        <v>1</v>
      </c>
      <c r="H77" s="10">
        <v>84939974634</v>
      </c>
      <c r="I77" s="11" t="s">
        <v>152</v>
      </c>
      <c r="J77" s="10">
        <v>3611</v>
      </c>
      <c r="K77" s="11" t="s">
        <v>117</v>
      </c>
      <c r="L77" s="9">
        <v>46059</v>
      </c>
      <c r="M77" s="10">
        <v>1</v>
      </c>
      <c r="N77" s="3">
        <v>5273.86</v>
      </c>
      <c r="O77" s="3">
        <v>0</v>
      </c>
      <c r="P77" s="3">
        <v>0</v>
      </c>
      <c r="Q77" s="33">
        <f t="shared" si="3"/>
        <v>5273.86</v>
      </c>
    </row>
    <row r="78" spans="1:17" ht="24.95" hidden="1" customHeight="1" x14ac:dyDescent="0.2">
      <c r="A78" s="10" t="str">
        <f t="shared" si="2"/>
        <v>1441|1440011|97|2026|1</v>
      </c>
      <c r="B78" s="10">
        <v>1441</v>
      </c>
      <c r="C78" s="10">
        <v>1440011</v>
      </c>
      <c r="D78" s="10">
        <v>97</v>
      </c>
      <c r="E78" s="10">
        <v>2026</v>
      </c>
      <c r="F78" s="10">
        <v>10</v>
      </c>
      <c r="G78" s="10">
        <v>1</v>
      </c>
      <c r="H78" s="10">
        <v>24891606649</v>
      </c>
      <c r="I78" s="11" t="s">
        <v>153</v>
      </c>
      <c r="J78" s="10">
        <v>3611</v>
      </c>
      <c r="K78" s="11" t="s">
        <v>117</v>
      </c>
      <c r="L78" s="9">
        <v>46059</v>
      </c>
      <c r="M78" s="10">
        <v>1</v>
      </c>
      <c r="N78" s="3">
        <v>5273.86</v>
      </c>
      <c r="O78" s="3">
        <v>0</v>
      </c>
      <c r="P78" s="3">
        <v>0</v>
      </c>
      <c r="Q78" s="33">
        <f t="shared" si="3"/>
        <v>5273.86</v>
      </c>
    </row>
    <row r="79" spans="1:17" ht="24.95" hidden="1" customHeight="1" x14ac:dyDescent="0.2">
      <c r="A79" s="10" t="str">
        <f t="shared" si="2"/>
        <v>1441|1440011|99|2026|1</v>
      </c>
      <c r="B79" s="10">
        <v>1441</v>
      </c>
      <c r="C79" s="10">
        <v>1440011</v>
      </c>
      <c r="D79" s="10">
        <v>99</v>
      </c>
      <c r="E79" s="10">
        <v>2026</v>
      </c>
      <c r="F79" s="10">
        <v>10</v>
      </c>
      <c r="G79" s="10">
        <v>1</v>
      </c>
      <c r="H79" s="10">
        <v>82839425653</v>
      </c>
      <c r="I79" s="11" t="s">
        <v>155</v>
      </c>
      <c r="J79" s="10">
        <v>3611</v>
      </c>
      <c r="K79" s="11" t="s">
        <v>117</v>
      </c>
      <c r="L79" s="9">
        <v>46059</v>
      </c>
      <c r="M79" s="10">
        <v>1</v>
      </c>
      <c r="N79" s="3">
        <v>12642.14</v>
      </c>
      <c r="O79" s="3">
        <v>0</v>
      </c>
      <c r="P79" s="3">
        <v>0</v>
      </c>
      <c r="Q79" s="33">
        <f t="shared" si="3"/>
        <v>12642.14</v>
      </c>
    </row>
    <row r="80" spans="1:17" ht="24.95" hidden="1" customHeight="1" x14ac:dyDescent="0.2">
      <c r="A80" s="10" t="str">
        <f t="shared" si="2"/>
        <v>1441|1440011|100|2026|1</v>
      </c>
      <c r="B80" s="10">
        <v>1441</v>
      </c>
      <c r="C80" s="10">
        <v>1440011</v>
      </c>
      <c r="D80" s="10">
        <v>100</v>
      </c>
      <c r="E80" s="10">
        <v>2026</v>
      </c>
      <c r="F80" s="10">
        <v>10</v>
      </c>
      <c r="G80" s="10">
        <v>1</v>
      </c>
      <c r="H80" s="10">
        <v>4928579895</v>
      </c>
      <c r="I80" s="11" t="s">
        <v>156</v>
      </c>
      <c r="J80" s="10">
        <v>3611</v>
      </c>
      <c r="K80" s="11" t="s">
        <v>117</v>
      </c>
      <c r="L80" s="9">
        <v>46059</v>
      </c>
      <c r="M80" s="10">
        <v>1</v>
      </c>
      <c r="N80" s="3">
        <v>7673.24</v>
      </c>
      <c r="O80" s="3">
        <v>0</v>
      </c>
      <c r="P80" s="3">
        <v>0</v>
      </c>
      <c r="Q80" s="33">
        <f t="shared" si="3"/>
        <v>7673.24</v>
      </c>
    </row>
    <row r="81" spans="1:17" ht="24.95" hidden="1" customHeight="1" x14ac:dyDescent="0.2">
      <c r="A81" s="10" t="str">
        <f t="shared" si="2"/>
        <v>1441|1440011|101|2026|1</v>
      </c>
      <c r="B81" s="10">
        <v>1441</v>
      </c>
      <c r="C81" s="10">
        <v>1440011</v>
      </c>
      <c r="D81" s="10">
        <v>101</v>
      </c>
      <c r="E81" s="10">
        <v>2026</v>
      </c>
      <c r="F81" s="10">
        <v>10</v>
      </c>
      <c r="G81" s="10">
        <v>1</v>
      </c>
      <c r="H81" s="10">
        <v>49463330615</v>
      </c>
      <c r="I81" s="11" t="s">
        <v>157</v>
      </c>
      <c r="J81" s="10">
        <v>3611</v>
      </c>
      <c r="K81" s="11" t="s">
        <v>117</v>
      </c>
      <c r="L81" s="9">
        <v>46059</v>
      </c>
      <c r="M81" s="10">
        <v>1</v>
      </c>
      <c r="N81" s="3">
        <v>3792.45</v>
      </c>
      <c r="O81" s="3">
        <v>0</v>
      </c>
      <c r="P81" s="3">
        <v>0</v>
      </c>
      <c r="Q81" s="33">
        <f t="shared" si="3"/>
        <v>3792.45</v>
      </c>
    </row>
    <row r="82" spans="1:17" ht="24.95" hidden="1" customHeight="1" x14ac:dyDescent="0.2">
      <c r="A82" s="10" t="str">
        <f t="shared" si="2"/>
        <v>1441|1440011|102|2026|1</v>
      </c>
      <c r="B82" s="10">
        <v>1441</v>
      </c>
      <c r="C82" s="10">
        <v>1440011</v>
      </c>
      <c r="D82" s="10">
        <v>102</v>
      </c>
      <c r="E82" s="10">
        <v>2026</v>
      </c>
      <c r="F82" s="10">
        <v>10</v>
      </c>
      <c r="G82" s="10">
        <v>1</v>
      </c>
      <c r="H82" s="10">
        <v>86784552687</v>
      </c>
      <c r="I82" s="11" t="s">
        <v>158</v>
      </c>
      <c r="J82" s="10">
        <v>3611</v>
      </c>
      <c r="K82" s="11" t="s">
        <v>117</v>
      </c>
      <c r="L82" s="9">
        <v>46059</v>
      </c>
      <c r="M82" s="10">
        <v>1</v>
      </c>
      <c r="N82" s="3">
        <v>5403.59</v>
      </c>
      <c r="O82" s="3">
        <v>0</v>
      </c>
      <c r="P82" s="3">
        <v>0</v>
      </c>
      <c r="Q82" s="33">
        <f t="shared" si="3"/>
        <v>5403.59</v>
      </c>
    </row>
    <row r="83" spans="1:17" ht="24.95" hidden="1" customHeight="1" x14ac:dyDescent="0.2">
      <c r="A83" s="10" t="str">
        <f t="shared" si="2"/>
        <v>1441|1440011|104|2026|1</v>
      </c>
      <c r="B83" s="10">
        <v>1441</v>
      </c>
      <c r="C83" s="10">
        <v>1440011</v>
      </c>
      <c r="D83" s="10">
        <v>104</v>
      </c>
      <c r="E83" s="10">
        <v>2026</v>
      </c>
      <c r="F83" s="10">
        <v>10</v>
      </c>
      <c r="G83" s="10">
        <v>1</v>
      </c>
      <c r="H83" s="10">
        <v>32734751615</v>
      </c>
      <c r="I83" s="11" t="s">
        <v>160</v>
      </c>
      <c r="J83" s="10">
        <v>3611</v>
      </c>
      <c r="K83" s="11" t="s">
        <v>117</v>
      </c>
      <c r="L83" s="9">
        <v>46059</v>
      </c>
      <c r="M83" s="10">
        <v>1</v>
      </c>
      <c r="N83" s="3">
        <v>6159.34</v>
      </c>
      <c r="O83" s="3">
        <v>0</v>
      </c>
      <c r="P83" s="3">
        <v>0</v>
      </c>
      <c r="Q83" s="33">
        <f t="shared" si="3"/>
        <v>6159.34</v>
      </c>
    </row>
    <row r="84" spans="1:17" ht="24.95" hidden="1" customHeight="1" x14ac:dyDescent="0.2">
      <c r="A84" s="10" t="str">
        <f t="shared" si="2"/>
        <v>1441|1440011|106|2026|1</v>
      </c>
      <c r="B84" s="10">
        <v>1441</v>
      </c>
      <c r="C84" s="10">
        <v>1440011</v>
      </c>
      <c r="D84" s="10">
        <v>106</v>
      </c>
      <c r="E84" s="10">
        <v>2026</v>
      </c>
      <c r="F84" s="10">
        <v>10</v>
      </c>
      <c r="G84" s="10">
        <v>1</v>
      </c>
      <c r="H84" s="10">
        <v>22068043000141</v>
      </c>
      <c r="I84" s="11" t="s">
        <v>162</v>
      </c>
      <c r="J84" s="10">
        <v>3920</v>
      </c>
      <c r="K84" s="11" t="s">
        <v>117</v>
      </c>
      <c r="L84" s="9">
        <v>46059</v>
      </c>
      <c r="M84" s="10">
        <v>1</v>
      </c>
      <c r="N84" s="3">
        <v>8772.93</v>
      </c>
      <c r="O84" s="3">
        <v>0</v>
      </c>
      <c r="P84" s="3">
        <v>0</v>
      </c>
      <c r="Q84" s="33">
        <f t="shared" si="3"/>
        <v>8772.93</v>
      </c>
    </row>
    <row r="85" spans="1:17" ht="24.95" hidden="1" customHeight="1" x14ac:dyDescent="0.2">
      <c r="A85" s="10" t="str">
        <f t="shared" si="2"/>
        <v>1441|1440011|107|2026|1</v>
      </c>
      <c r="B85" s="10">
        <v>1441</v>
      </c>
      <c r="C85" s="10">
        <v>1440011</v>
      </c>
      <c r="D85" s="10">
        <v>107</v>
      </c>
      <c r="E85" s="10">
        <v>2026</v>
      </c>
      <c r="F85" s="10">
        <v>10</v>
      </c>
      <c r="G85" s="10">
        <v>1</v>
      </c>
      <c r="H85" s="10">
        <v>73694126600</v>
      </c>
      <c r="I85" s="11" t="s">
        <v>163</v>
      </c>
      <c r="J85" s="10">
        <v>3611</v>
      </c>
      <c r="K85" s="11" t="s">
        <v>117</v>
      </c>
      <c r="L85" s="9">
        <v>46059</v>
      </c>
      <c r="M85" s="10">
        <v>1</v>
      </c>
      <c r="N85" s="3">
        <v>7785.03</v>
      </c>
      <c r="O85" s="3">
        <v>0</v>
      </c>
      <c r="P85" s="3">
        <v>0</v>
      </c>
      <c r="Q85" s="33">
        <f t="shared" si="3"/>
        <v>7785.03</v>
      </c>
    </row>
    <row r="86" spans="1:17" ht="24.95" hidden="1" customHeight="1" x14ac:dyDescent="0.2">
      <c r="A86" s="10" t="str">
        <f t="shared" si="2"/>
        <v>1441|1440011|108|2026|1</v>
      </c>
      <c r="B86" s="10">
        <v>1441</v>
      </c>
      <c r="C86" s="10">
        <v>1440011</v>
      </c>
      <c r="D86" s="10">
        <v>108</v>
      </c>
      <c r="E86" s="10">
        <v>2026</v>
      </c>
      <c r="F86" s="10">
        <v>10</v>
      </c>
      <c r="G86" s="10">
        <v>1</v>
      </c>
      <c r="H86" s="10">
        <v>89330994687</v>
      </c>
      <c r="I86" s="11" t="s">
        <v>164</v>
      </c>
      <c r="J86" s="10">
        <v>3611</v>
      </c>
      <c r="K86" s="11" t="s">
        <v>117</v>
      </c>
      <c r="L86" s="9">
        <v>46059</v>
      </c>
      <c r="M86" s="10">
        <v>1</v>
      </c>
      <c r="N86" s="3">
        <v>4056.31</v>
      </c>
      <c r="O86" s="3">
        <v>0</v>
      </c>
      <c r="P86" s="3">
        <v>0</v>
      </c>
      <c r="Q86" s="33">
        <f t="shared" si="3"/>
        <v>4056.31</v>
      </c>
    </row>
    <row r="87" spans="1:17" ht="24.95" hidden="1" customHeight="1" x14ac:dyDescent="0.2">
      <c r="A87" s="10" t="str">
        <f t="shared" si="2"/>
        <v>1441|1440011|109|2026|1</v>
      </c>
      <c r="B87" s="10">
        <v>1441</v>
      </c>
      <c r="C87" s="10">
        <v>1440011</v>
      </c>
      <c r="D87" s="10">
        <v>109</v>
      </c>
      <c r="E87" s="10">
        <v>2026</v>
      </c>
      <c r="F87" s="10">
        <v>10</v>
      </c>
      <c r="G87" s="10">
        <v>1</v>
      </c>
      <c r="H87" s="10">
        <v>10212674650</v>
      </c>
      <c r="I87" s="11" t="s">
        <v>165</v>
      </c>
      <c r="J87" s="10">
        <v>3611</v>
      </c>
      <c r="K87" s="11" t="s">
        <v>117</v>
      </c>
      <c r="L87" s="9">
        <v>46059</v>
      </c>
      <c r="M87" s="10">
        <v>1</v>
      </c>
      <c r="N87" s="3">
        <v>3977.87</v>
      </c>
      <c r="O87" s="3">
        <v>0</v>
      </c>
      <c r="P87" s="3">
        <v>0</v>
      </c>
      <c r="Q87" s="33">
        <f t="shared" si="3"/>
        <v>3977.87</v>
      </c>
    </row>
    <row r="88" spans="1:17" ht="24.95" hidden="1" customHeight="1" x14ac:dyDescent="0.2">
      <c r="A88" s="10" t="str">
        <f t="shared" si="2"/>
        <v>1441|1440011|110|2026|1</v>
      </c>
      <c r="B88" s="10">
        <v>1441</v>
      </c>
      <c r="C88" s="10">
        <v>1440011</v>
      </c>
      <c r="D88" s="10">
        <v>110</v>
      </c>
      <c r="E88" s="10">
        <v>2026</v>
      </c>
      <c r="F88" s="10">
        <v>10</v>
      </c>
      <c r="G88" s="10">
        <v>1</v>
      </c>
      <c r="H88" s="10">
        <v>17709692000144</v>
      </c>
      <c r="I88" s="11" t="s">
        <v>166</v>
      </c>
      <c r="J88" s="10">
        <v>3920</v>
      </c>
      <c r="K88" s="11" t="s">
        <v>117</v>
      </c>
      <c r="L88" s="9">
        <v>46059</v>
      </c>
      <c r="M88" s="10">
        <v>1</v>
      </c>
      <c r="N88" s="3">
        <v>30679.360000000001</v>
      </c>
      <c r="O88" s="3">
        <v>0</v>
      </c>
      <c r="P88" s="3">
        <v>0</v>
      </c>
      <c r="Q88" s="33">
        <f t="shared" si="3"/>
        <v>30679.360000000001</v>
      </c>
    </row>
    <row r="89" spans="1:17" ht="24.95" hidden="1" customHeight="1" x14ac:dyDescent="0.2">
      <c r="A89" s="10" t="str">
        <f t="shared" si="2"/>
        <v>1441|1440011|111|2026|1</v>
      </c>
      <c r="B89" s="10">
        <v>1441</v>
      </c>
      <c r="C89" s="10">
        <v>1440011</v>
      </c>
      <c r="D89" s="10">
        <v>111</v>
      </c>
      <c r="E89" s="10">
        <v>2026</v>
      </c>
      <c r="F89" s="10">
        <v>10</v>
      </c>
      <c r="G89" s="10">
        <v>1</v>
      </c>
      <c r="H89" s="10">
        <v>62297406649</v>
      </c>
      <c r="I89" s="11" t="s">
        <v>167</v>
      </c>
      <c r="J89" s="10">
        <v>3611</v>
      </c>
      <c r="K89" s="11" t="s">
        <v>117</v>
      </c>
      <c r="L89" s="9">
        <v>46059</v>
      </c>
      <c r="M89" s="10">
        <v>1</v>
      </c>
      <c r="N89" s="3">
        <v>1955.33</v>
      </c>
      <c r="O89" s="3">
        <v>0</v>
      </c>
      <c r="P89" s="3">
        <v>0</v>
      </c>
      <c r="Q89" s="33">
        <f t="shared" si="3"/>
        <v>1955.33</v>
      </c>
    </row>
    <row r="90" spans="1:17" ht="24.95" hidden="1" customHeight="1" x14ac:dyDescent="0.2">
      <c r="A90" s="10" t="str">
        <f t="shared" si="2"/>
        <v>1441|1440011|112|2026|1</v>
      </c>
      <c r="B90" s="10">
        <v>1441</v>
      </c>
      <c r="C90" s="10">
        <v>1440011</v>
      </c>
      <c r="D90" s="10">
        <v>112</v>
      </c>
      <c r="E90" s="10">
        <v>2026</v>
      </c>
      <c r="F90" s="10">
        <v>10</v>
      </c>
      <c r="G90" s="10">
        <v>1</v>
      </c>
      <c r="H90" s="10">
        <v>98321560687</v>
      </c>
      <c r="I90" s="11" t="s">
        <v>168</v>
      </c>
      <c r="J90" s="10">
        <v>3611</v>
      </c>
      <c r="K90" s="11" t="s">
        <v>117</v>
      </c>
      <c r="L90" s="9">
        <v>46059</v>
      </c>
      <c r="M90" s="10">
        <v>1</v>
      </c>
      <c r="N90" s="3">
        <v>3480.75</v>
      </c>
      <c r="O90" s="3">
        <v>0</v>
      </c>
      <c r="P90" s="3">
        <v>0</v>
      </c>
      <c r="Q90" s="33">
        <f t="shared" si="3"/>
        <v>3480.75</v>
      </c>
    </row>
    <row r="91" spans="1:17" ht="24.95" hidden="1" customHeight="1" x14ac:dyDescent="0.2">
      <c r="A91" s="10" t="str">
        <f t="shared" si="2"/>
        <v>1441|1440011|113|2026|1</v>
      </c>
      <c r="B91" s="10">
        <v>1441</v>
      </c>
      <c r="C91" s="10">
        <v>1440011</v>
      </c>
      <c r="D91" s="10">
        <v>113</v>
      </c>
      <c r="E91" s="10">
        <v>2026</v>
      </c>
      <c r="F91" s="10">
        <v>10</v>
      </c>
      <c r="G91" s="10">
        <v>1</v>
      </c>
      <c r="H91" s="10">
        <v>9256973000160</v>
      </c>
      <c r="I91" s="11" t="s">
        <v>169</v>
      </c>
      <c r="J91" s="10">
        <v>3920</v>
      </c>
      <c r="K91" s="11" t="s">
        <v>117</v>
      </c>
      <c r="L91" s="9">
        <v>46059</v>
      </c>
      <c r="M91" s="10">
        <v>1</v>
      </c>
      <c r="N91" s="3">
        <v>10556.41</v>
      </c>
      <c r="O91" s="3">
        <v>0</v>
      </c>
      <c r="P91" s="3">
        <v>0</v>
      </c>
      <c r="Q91" s="33">
        <f t="shared" si="3"/>
        <v>10556.41</v>
      </c>
    </row>
    <row r="92" spans="1:17" ht="24.95" hidden="1" customHeight="1" x14ac:dyDescent="0.2">
      <c r="A92" s="10" t="str">
        <f t="shared" si="2"/>
        <v>1441|1440011|114|2026|1</v>
      </c>
      <c r="B92" s="10">
        <v>1441</v>
      </c>
      <c r="C92" s="10">
        <v>1440011</v>
      </c>
      <c r="D92" s="10">
        <v>114</v>
      </c>
      <c r="E92" s="10">
        <v>2026</v>
      </c>
      <c r="F92" s="10">
        <v>10</v>
      </c>
      <c r="G92" s="10">
        <v>1</v>
      </c>
      <c r="H92" s="10">
        <v>56653212653</v>
      </c>
      <c r="I92" s="11" t="s">
        <v>170</v>
      </c>
      <c r="J92" s="10">
        <v>3611</v>
      </c>
      <c r="K92" s="11" t="s">
        <v>117</v>
      </c>
      <c r="L92" s="9">
        <v>46059</v>
      </c>
      <c r="M92" s="10">
        <v>1</v>
      </c>
      <c r="N92" s="3">
        <v>2109.8200000000002</v>
      </c>
      <c r="O92" s="3">
        <v>0</v>
      </c>
      <c r="P92" s="3">
        <v>0</v>
      </c>
      <c r="Q92" s="33">
        <f t="shared" si="3"/>
        <v>2109.8200000000002</v>
      </c>
    </row>
    <row r="93" spans="1:17" ht="24.95" hidden="1" customHeight="1" x14ac:dyDescent="0.2">
      <c r="A93" s="10" t="str">
        <f t="shared" si="2"/>
        <v>1441|1440011|115|2026|1</v>
      </c>
      <c r="B93" s="10">
        <v>1441</v>
      </c>
      <c r="C93" s="10">
        <v>1440011</v>
      </c>
      <c r="D93" s="10">
        <v>115</v>
      </c>
      <c r="E93" s="10">
        <v>2026</v>
      </c>
      <c r="F93" s="10">
        <v>10</v>
      </c>
      <c r="G93" s="10">
        <v>1</v>
      </c>
      <c r="H93" s="10">
        <v>59424451687</v>
      </c>
      <c r="I93" s="11" t="s">
        <v>171</v>
      </c>
      <c r="J93" s="10">
        <v>3611</v>
      </c>
      <c r="K93" s="11" t="s">
        <v>117</v>
      </c>
      <c r="L93" s="9">
        <v>46059</v>
      </c>
      <c r="M93" s="10">
        <v>1</v>
      </c>
      <c r="N93" s="3">
        <v>3239.75</v>
      </c>
      <c r="O93" s="3">
        <v>0</v>
      </c>
      <c r="P93" s="3">
        <v>0</v>
      </c>
      <c r="Q93" s="33">
        <f t="shared" si="3"/>
        <v>3239.75</v>
      </c>
    </row>
    <row r="94" spans="1:17" ht="24.95" hidden="1" customHeight="1" x14ac:dyDescent="0.2">
      <c r="A94" s="10" t="str">
        <f t="shared" si="2"/>
        <v>1441|1440011|116|2026|1</v>
      </c>
      <c r="B94" s="10">
        <v>1441</v>
      </c>
      <c r="C94" s="10">
        <v>1440011</v>
      </c>
      <c r="D94" s="10">
        <v>116</v>
      </c>
      <c r="E94" s="10">
        <v>2026</v>
      </c>
      <c r="F94" s="10">
        <v>10</v>
      </c>
      <c r="G94" s="10">
        <v>1</v>
      </c>
      <c r="H94" s="10">
        <v>69209960653</v>
      </c>
      <c r="I94" s="11" t="s">
        <v>172</v>
      </c>
      <c r="J94" s="10">
        <v>3611</v>
      </c>
      <c r="K94" s="11" t="s">
        <v>117</v>
      </c>
      <c r="L94" s="9">
        <v>46059</v>
      </c>
      <c r="M94" s="10">
        <v>1</v>
      </c>
      <c r="N94" s="3">
        <v>2113.3200000000002</v>
      </c>
      <c r="O94" s="3">
        <v>0</v>
      </c>
      <c r="P94" s="3">
        <v>0</v>
      </c>
      <c r="Q94" s="33">
        <f t="shared" si="3"/>
        <v>2113.3200000000002</v>
      </c>
    </row>
    <row r="95" spans="1:17" ht="24.95" hidden="1" customHeight="1" x14ac:dyDescent="0.2">
      <c r="A95" s="10" t="str">
        <f t="shared" si="2"/>
        <v>1441|1440011|117|2026|1</v>
      </c>
      <c r="B95" s="10">
        <v>1441</v>
      </c>
      <c r="C95" s="10">
        <v>1440011</v>
      </c>
      <c r="D95" s="10">
        <v>117</v>
      </c>
      <c r="E95" s="10">
        <v>2026</v>
      </c>
      <c r="F95" s="10">
        <v>10</v>
      </c>
      <c r="G95" s="10">
        <v>1</v>
      </c>
      <c r="H95" s="10">
        <v>54710693668</v>
      </c>
      <c r="I95" s="11" t="s">
        <v>173</v>
      </c>
      <c r="J95" s="10">
        <v>3611</v>
      </c>
      <c r="K95" s="11" t="s">
        <v>117</v>
      </c>
      <c r="L95" s="9">
        <v>46059</v>
      </c>
      <c r="M95" s="10">
        <v>1</v>
      </c>
      <c r="N95" s="3">
        <v>9554.1</v>
      </c>
      <c r="O95" s="3">
        <v>0</v>
      </c>
      <c r="P95" s="3">
        <v>0</v>
      </c>
      <c r="Q95" s="33">
        <f t="shared" si="3"/>
        <v>9554.1</v>
      </c>
    </row>
    <row r="96" spans="1:17" ht="24.95" hidden="1" customHeight="1" x14ac:dyDescent="0.2">
      <c r="A96" s="10" t="str">
        <f t="shared" si="2"/>
        <v>1441|1440011|118|2026|1</v>
      </c>
      <c r="B96" s="10">
        <v>1441</v>
      </c>
      <c r="C96" s="10">
        <v>1440011</v>
      </c>
      <c r="D96" s="10">
        <v>118</v>
      </c>
      <c r="E96" s="10">
        <v>2026</v>
      </c>
      <c r="F96" s="10">
        <v>10</v>
      </c>
      <c r="G96" s="10">
        <v>1</v>
      </c>
      <c r="H96" s="10">
        <v>16618025672</v>
      </c>
      <c r="I96" s="11" t="s">
        <v>174</v>
      </c>
      <c r="J96" s="10">
        <v>3611</v>
      </c>
      <c r="K96" s="11" t="s">
        <v>117</v>
      </c>
      <c r="L96" s="9">
        <v>46059</v>
      </c>
      <c r="M96" s="10">
        <v>1</v>
      </c>
      <c r="N96" s="3">
        <v>3698.77</v>
      </c>
      <c r="O96" s="3">
        <v>0</v>
      </c>
      <c r="P96" s="3">
        <v>0</v>
      </c>
      <c r="Q96" s="33">
        <f t="shared" si="3"/>
        <v>3698.77</v>
      </c>
    </row>
    <row r="97" spans="1:17" ht="24.95" hidden="1" customHeight="1" x14ac:dyDescent="0.2">
      <c r="A97" s="10" t="str">
        <f t="shared" si="2"/>
        <v>1441|1440011|119|2026|1</v>
      </c>
      <c r="B97" s="10">
        <v>1441</v>
      </c>
      <c r="C97" s="10">
        <v>1440011</v>
      </c>
      <c r="D97" s="10">
        <v>119</v>
      </c>
      <c r="E97" s="10">
        <v>2026</v>
      </c>
      <c r="F97" s="10">
        <v>10</v>
      </c>
      <c r="G97" s="10">
        <v>1</v>
      </c>
      <c r="H97" s="10">
        <v>56445180604</v>
      </c>
      <c r="I97" s="11" t="s">
        <v>175</v>
      </c>
      <c r="J97" s="10">
        <v>3611</v>
      </c>
      <c r="K97" s="11" t="s">
        <v>117</v>
      </c>
      <c r="L97" s="9">
        <v>46059</v>
      </c>
      <c r="M97" s="10">
        <v>1</v>
      </c>
      <c r="N97" s="3">
        <v>3343.34</v>
      </c>
      <c r="O97" s="3">
        <v>0</v>
      </c>
      <c r="P97" s="3">
        <v>0</v>
      </c>
      <c r="Q97" s="33">
        <f t="shared" si="3"/>
        <v>3343.34</v>
      </c>
    </row>
    <row r="98" spans="1:17" ht="24.95" hidden="1" customHeight="1" x14ac:dyDescent="0.2">
      <c r="A98" s="10" t="str">
        <f t="shared" si="2"/>
        <v>1441|1440011|120|2026|1</v>
      </c>
      <c r="B98" s="10">
        <v>1441</v>
      </c>
      <c r="C98" s="10">
        <v>1440011</v>
      </c>
      <c r="D98" s="10">
        <v>120</v>
      </c>
      <c r="E98" s="10">
        <v>2026</v>
      </c>
      <c r="F98" s="10">
        <v>10</v>
      </c>
      <c r="G98" s="10">
        <v>1</v>
      </c>
      <c r="H98" s="10">
        <v>62895958653</v>
      </c>
      <c r="I98" s="11" t="s">
        <v>176</v>
      </c>
      <c r="J98" s="10">
        <v>3611</v>
      </c>
      <c r="K98" s="11" t="s">
        <v>117</v>
      </c>
      <c r="L98" s="9">
        <v>46059</v>
      </c>
      <c r="M98" s="10">
        <v>1</v>
      </c>
      <c r="N98" s="3">
        <v>1552.3</v>
      </c>
      <c r="O98" s="3">
        <v>0</v>
      </c>
      <c r="P98" s="3">
        <v>0</v>
      </c>
      <c r="Q98" s="33">
        <f t="shared" si="3"/>
        <v>1552.3</v>
      </c>
    </row>
    <row r="99" spans="1:17" ht="24.95" hidden="1" customHeight="1" x14ac:dyDescent="0.2">
      <c r="A99" s="10" t="str">
        <f t="shared" si="2"/>
        <v>1441|1440011|121|2026|1</v>
      </c>
      <c r="B99" s="10">
        <v>1441</v>
      </c>
      <c r="C99" s="10">
        <v>1440011</v>
      </c>
      <c r="D99" s="10">
        <v>121</v>
      </c>
      <c r="E99" s="10">
        <v>2026</v>
      </c>
      <c r="F99" s="10">
        <v>10</v>
      </c>
      <c r="G99" s="10">
        <v>1</v>
      </c>
      <c r="H99" s="10">
        <v>54565707691</v>
      </c>
      <c r="I99" s="11" t="s">
        <v>177</v>
      </c>
      <c r="J99" s="10">
        <v>3611</v>
      </c>
      <c r="K99" s="11" t="s">
        <v>117</v>
      </c>
      <c r="L99" s="9">
        <v>46059</v>
      </c>
      <c r="M99" s="10">
        <v>1</v>
      </c>
      <c r="N99" s="3">
        <v>1552.3</v>
      </c>
      <c r="O99" s="3">
        <v>0</v>
      </c>
      <c r="P99" s="3">
        <v>0</v>
      </c>
      <c r="Q99" s="33">
        <f t="shared" si="3"/>
        <v>1552.3</v>
      </c>
    </row>
    <row r="100" spans="1:17" ht="24.95" hidden="1" customHeight="1" x14ac:dyDescent="0.2">
      <c r="A100" s="10" t="str">
        <f t="shared" si="2"/>
        <v>1441|1440011|122|2026|1</v>
      </c>
      <c r="B100" s="10">
        <v>1441</v>
      </c>
      <c r="C100" s="10">
        <v>1440011</v>
      </c>
      <c r="D100" s="10">
        <v>122</v>
      </c>
      <c r="E100" s="10">
        <v>2026</v>
      </c>
      <c r="F100" s="10">
        <v>10</v>
      </c>
      <c r="G100" s="10">
        <v>1</v>
      </c>
      <c r="H100" s="10">
        <v>62897306653</v>
      </c>
      <c r="I100" s="11" t="s">
        <v>178</v>
      </c>
      <c r="J100" s="10">
        <v>3611</v>
      </c>
      <c r="K100" s="11" t="s">
        <v>117</v>
      </c>
      <c r="L100" s="9">
        <v>46059</v>
      </c>
      <c r="M100" s="10">
        <v>1</v>
      </c>
      <c r="N100" s="3">
        <v>1552.31</v>
      </c>
      <c r="O100" s="3">
        <v>0</v>
      </c>
      <c r="P100" s="3">
        <v>0</v>
      </c>
      <c r="Q100" s="33">
        <f t="shared" si="3"/>
        <v>1552.31</v>
      </c>
    </row>
    <row r="101" spans="1:17" ht="24.95" hidden="1" customHeight="1" x14ac:dyDescent="0.2">
      <c r="A101" s="10" t="str">
        <f t="shared" si="2"/>
        <v>1441|1440011|125|2026|1</v>
      </c>
      <c r="B101" s="10">
        <v>1441</v>
      </c>
      <c r="C101" s="10">
        <v>1440011</v>
      </c>
      <c r="D101" s="10">
        <v>125</v>
      </c>
      <c r="E101" s="10">
        <v>2026</v>
      </c>
      <c r="F101" s="10">
        <v>10</v>
      </c>
      <c r="G101" s="10">
        <v>1</v>
      </c>
      <c r="H101" s="10">
        <v>20660570610</v>
      </c>
      <c r="I101" s="11" t="s">
        <v>181</v>
      </c>
      <c r="J101" s="10">
        <v>3611</v>
      </c>
      <c r="K101" s="11" t="s">
        <v>117</v>
      </c>
      <c r="L101" s="9">
        <v>46059</v>
      </c>
      <c r="M101" s="10">
        <v>1</v>
      </c>
      <c r="N101" s="3">
        <v>13721.82</v>
      </c>
      <c r="O101" s="3">
        <v>0</v>
      </c>
      <c r="P101" s="3">
        <v>0</v>
      </c>
      <c r="Q101" s="33">
        <f t="shared" si="3"/>
        <v>13721.82</v>
      </c>
    </row>
    <row r="102" spans="1:17" ht="24.95" hidden="1" customHeight="1" x14ac:dyDescent="0.2">
      <c r="A102" s="10" t="str">
        <f t="shared" si="2"/>
        <v>1441|1440011|126|2026|1</v>
      </c>
      <c r="B102" s="10">
        <v>1441</v>
      </c>
      <c r="C102" s="10">
        <v>1440011</v>
      </c>
      <c r="D102" s="10">
        <v>126</v>
      </c>
      <c r="E102" s="10">
        <v>2026</v>
      </c>
      <c r="F102" s="10">
        <v>10</v>
      </c>
      <c r="G102" s="10">
        <v>1</v>
      </c>
      <c r="H102" s="10">
        <v>95644954668</v>
      </c>
      <c r="I102" s="11" t="s">
        <v>182</v>
      </c>
      <c r="J102" s="10">
        <v>3611</v>
      </c>
      <c r="K102" s="11" t="s">
        <v>117</v>
      </c>
      <c r="L102" s="9">
        <v>46059</v>
      </c>
      <c r="M102" s="10">
        <v>1</v>
      </c>
      <c r="N102" s="3">
        <v>9985.08</v>
      </c>
      <c r="O102" s="3">
        <v>0</v>
      </c>
      <c r="P102" s="3">
        <v>0</v>
      </c>
      <c r="Q102" s="33">
        <f t="shared" si="3"/>
        <v>9985.08</v>
      </c>
    </row>
    <row r="103" spans="1:17" ht="24.95" hidden="1" customHeight="1" x14ac:dyDescent="0.2">
      <c r="A103" s="10" t="str">
        <f t="shared" si="2"/>
        <v>1441|1440011|134|2026|1</v>
      </c>
      <c r="B103" s="10">
        <v>1441</v>
      </c>
      <c r="C103" s="10">
        <v>1440011</v>
      </c>
      <c r="D103" s="10">
        <v>134</v>
      </c>
      <c r="E103" s="10">
        <v>2026</v>
      </c>
      <c r="F103" s="10">
        <v>10</v>
      </c>
      <c r="G103" s="10">
        <v>1</v>
      </c>
      <c r="H103" s="10">
        <v>12791300000115</v>
      </c>
      <c r="I103" s="11" t="s">
        <v>186</v>
      </c>
      <c r="J103" s="10">
        <v>3920</v>
      </c>
      <c r="K103" s="11" t="s">
        <v>117</v>
      </c>
      <c r="L103" s="9">
        <v>46059</v>
      </c>
      <c r="M103" s="10">
        <v>1</v>
      </c>
      <c r="N103" s="3">
        <v>20000</v>
      </c>
      <c r="O103" s="3">
        <v>0</v>
      </c>
      <c r="P103" s="3">
        <v>0</v>
      </c>
      <c r="Q103" s="33">
        <f t="shared" si="3"/>
        <v>20000</v>
      </c>
    </row>
    <row r="104" spans="1:17" ht="24.95" hidden="1" customHeight="1" x14ac:dyDescent="0.2">
      <c r="A104" s="10" t="str">
        <f t="shared" si="2"/>
        <v>1441|1440011|135|2026|1</v>
      </c>
      <c r="B104" s="10">
        <v>1441</v>
      </c>
      <c r="C104" s="10">
        <v>1440011</v>
      </c>
      <c r="D104" s="10">
        <v>135</v>
      </c>
      <c r="E104" s="10">
        <v>2026</v>
      </c>
      <c r="F104" s="10">
        <v>10</v>
      </c>
      <c r="G104" s="10">
        <v>1</v>
      </c>
      <c r="H104" s="10">
        <v>28771161000106</v>
      </c>
      <c r="I104" s="11" t="s">
        <v>187</v>
      </c>
      <c r="J104" s="10">
        <v>3920</v>
      </c>
      <c r="K104" s="11" t="s">
        <v>117</v>
      </c>
      <c r="L104" s="9">
        <v>46059</v>
      </c>
      <c r="M104" s="10">
        <v>1</v>
      </c>
      <c r="N104" s="3">
        <v>5316.76</v>
      </c>
      <c r="O104" s="3">
        <v>0</v>
      </c>
      <c r="P104" s="3">
        <v>0</v>
      </c>
      <c r="Q104" s="33">
        <f t="shared" si="3"/>
        <v>5316.76</v>
      </c>
    </row>
    <row r="105" spans="1:17" ht="24.95" hidden="1" customHeight="1" x14ac:dyDescent="0.2">
      <c r="A105" s="10" t="str">
        <f t="shared" si="2"/>
        <v>1441|1440011|138|2026|1</v>
      </c>
      <c r="B105" s="10">
        <v>1441</v>
      </c>
      <c r="C105" s="10">
        <v>1440011</v>
      </c>
      <c r="D105" s="10">
        <v>138</v>
      </c>
      <c r="E105" s="10">
        <v>2026</v>
      </c>
      <c r="F105" s="10">
        <v>10</v>
      </c>
      <c r="G105" s="10">
        <v>1</v>
      </c>
      <c r="H105" s="10">
        <v>58445252000104</v>
      </c>
      <c r="I105" s="11" t="s">
        <v>190</v>
      </c>
      <c r="J105" s="10">
        <v>3920</v>
      </c>
      <c r="K105" s="11" t="s">
        <v>117</v>
      </c>
      <c r="L105" s="9">
        <v>46059</v>
      </c>
      <c r="M105" s="10">
        <v>1</v>
      </c>
      <c r="N105" s="3">
        <v>37200</v>
      </c>
      <c r="O105" s="3">
        <v>0</v>
      </c>
      <c r="P105" s="3">
        <v>0</v>
      </c>
      <c r="Q105" s="33">
        <f t="shared" si="3"/>
        <v>37200</v>
      </c>
    </row>
    <row r="106" spans="1:17" ht="24.95" hidden="1" customHeight="1" x14ac:dyDescent="0.2">
      <c r="A106" s="10" t="str">
        <f t="shared" si="2"/>
        <v>1441|1440011|140|2026|1</v>
      </c>
      <c r="B106" s="10">
        <v>1441</v>
      </c>
      <c r="C106" s="10">
        <v>1440011</v>
      </c>
      <c r="D106" s="10">
        <v>140</v>
      </c>
      <c r="E106" s="10">
        <v>2026</v>
      </c>
      <c r="F106" s="10">
        <v>10</v>
      </c>
      <c r="G106" s="10">
        <v>1</v>
      </c>
      <c r="H106" s="10">
        <v>9069772000154</v>
      </c>
      <c r="I106" s="11" t="s">
        <v>192</v>
      </c>
      <c r="J106" s="10">
        <v>3920</v>
      </c>
      <c r="K106" s="11" t="s">
        <v>117</v>
      </c>
      <c r="L106" s="9">
        <v>46059</v>
      </c>
      <c r="M106" s="10">
        <v>1</v>
      </c>
      <c r="N106" s="3">
        <v>17332.259999999998</v>
      </c>
      <c r="O106" s="3">
        <v>0</v>
      </c>
      <c r="P106" s="3">
        <v>0</v>
      </c>
      <c r="Q106" s="33">
        <f t="shared" si="3"/>
        <v>17332.259999999998</v>
      </c>
    </row>
    <row r="107" spans="1:17" ht="24.95" hidden="1" customHeight="1" x14ac:dyDescent="0.2">
      <c r="A107" s="10" t="str">
        <f t="shared" si="2"/>
        <v>1441|1440011|143|2026|1</v>
      </c>
      <c r="B107" s="10">
        <v>1441</v>
      </c>
      <c r="C107" s="10">
        <v>1440011</v>
      </c>
      <c r="D107" s="10">
        <v>143</v>
      </c>
      <c r="E107" s="10">
        <v>2026</v>
      </c>
      <c r="F107" s="10">
        <v>10</v>
      </c>
      <c r="G107" s="10">
        <v>1</v>
      </c>
      <c r="H107" s="10">
        <v>37454422000147</v>
      </c>
      <c r="I107" s="11" t="s">
        <v>193</v>
      </c>
      <c r="J107" s="10">
        <v>3920</v>
      </c>
      <c r="K107" s="11" t="s">
        <v>117</v>
      </c>
      <c r="L107" s="9">
        <v>46059</v>
      </c>
      <c r="M107" s="10">
        <v>1</v>
      </c>
      <c r="N107" s="3">
        <v>6934.9</v>
      </c>
      <c r="O107" s="3">
        <v>0</v>
      </c>
      <c r="P107" s="3">
        <v>0</v>
      </c>
      <c r="Q107" s="33">
        <f t="shared" si="3"/>
        <v>6934.9</v>
      </c>
    </row>
    <row r="108" spans="1:17" ht="24.95" hidden="1" customHeight="1" x14ac:dyDescent="0.2">
      <c r="A108" s="10" t="str">
        <f t="shared" si="2"/>
        <v>1441|1440011|144|2026|1</v>
      </c>
      <c r="B108" s="10">
        <v>1441</v>
      </c>
      <c r="C108" s="10">
        <v>1440011</v>
      </c>
      <c r="D108" s="10">
        <v>144</v>
      </c>
      <c r="E108" s="10">
        <v>2026</v>
      </c>
      <c r="F108" s="10">
        <v>10</v>
      </c>
      <c r="G108" s="10">
        <v>1</v>
      </c>
      <c r="H108" s="10">
        <v>12723002000198</v>
      </c>
      <c r="I108" s="11" t="s">
        <v>194</v>
      </c>
      <c r="J108" s="10">
        <v>3920</v>
      </c>
      <c r="K108" s="11" t="s">
        <v>117</v>
      </c>
      <c r="L108" s="9">
        <v>46059</v>
      </c>
      <c r="M108" s="10">
        <v>1</v>
      </c>
      <c r="N108" s="3">
        <v>4212.79</v>
      </c>
      <c r="O108" s="3">
        <v>0</v>
      </c>
      <c r="P108" s="3">
        <v>0</v>
      </c>
      <c r="Q108" s="33">
        <f t="shared" si="3"/>
        <v>4212.79</v>
      </c>
    </row>
    <row r="109" spans="1:17" ht="24.95" hidden="1" customHeight="1" x14ac:dyDescent="0.2">
      <c r="A109" s="10" t="str">
        <f t="shared" si="2"/>
        <v>1441|1440011|145|2026|1</v>
      </c>
      <c r="B109" s="10">
        <v>1441</v>
      </c>
      <c r="C109" s="10">
        <v>1440011</v>
      </c>
      <c r="D109" s="10">
        <v>145</v>
      </c>
      <c r="E109" s="10">
        <v>2026</v>
      </c>
      <c r="F109" s="10">
        <v>10</v>
      </c>
      <c r="G109" s="10">
        <v>1</v>
      </c>
      <c r="H109" s="10">
        <v>52549488000104</v>
      </c>
      <c r="I109" s="11" t="s">
        <v>195</v>
      </c>
      <c r="J109" s="10">
        <v>3920</v>
      </c>
      <c r="K109" s="11" t="s">
        <v>117</v>
      </c>
      <c r="L109" s="9">
        <v>46059</v>
      </c>
      <c r="M109" s="10">
        <v>1</v>
      </c>
      <c r="N109" s="3">
        <v>28000</v>
      </c>
      <c r="O109" s="3">
        <v>0</v>
      </c>
      <c r="P109" s="3">
        <v>0</v>
      </c>
      <c r="Q109" s="33">
        <f t="shared" si="3"/>
        <v>28000</v>
      </c>
    </row>
    <row r="110" spans="1:17" ht="24.95" hidden="1" customHeight="1" x14ac:dyDescent="0.2">
      <c r="A110" s="10" t="str">
        <f t="shared" si="2"/>
        <v>1441|1440011|146|2026|1</v>
      </c>
      <c r="B110" s="10">
        <v>1441</v>
      </c>
      <c r="C110" s="10">
        <v>1440011</v>
      </c>
      <c r="D110" s="10">
        <v>146</v>
      </c>
      <c r="E110" s="10">
        <v>2026</v>
      </c>
      <c r="F110" s="10">
        <v>10</v>
      </c>
      <c r="G110" s="10">
        <v>1</v>
      </c>
      <c r="H110" s="10">
        <v>64486426000180</v>
      </c>
      <c r="I110" s="11" t="s">
        <v>196</v>
      </c>
      <c r="J110" s="10">
        <v>3920</v>
      </c>
      <c r="K110" s="11" t="s">
        <v>117</v>
      </c>
      <c r="L110" s="9">
        <v>46059</v>
      </c>
      <c r="M110" s="10">
        <v>1</v>
      </c>
      <c r="N110" s="3">
        <v>12500</v>
      </c>
      <c r="O110" s="3">
        <v>0</v>
      </c>
      <c r="P110" s="3">
        <v>0</v>
      </c>
      <c r="Q110" s="33">
        <f t="shared" si="3"/>
        <v>12500</v>
      </c>
    </row>
    <row r="111" spans="1:17" ht="24.95" hidden="1" customHeight="1" x14ac:dyDescent="0.2">
      <c r="A111" s="10" t="str">
        <f t="shared" si="2"/>
        <v>1441|1440011|147|2026|1</v>
      </c>
      <c r="B111" s="10">
        <v>1441</v>
      </c>
      <c r="C111" s="10">
        <v>1440011</v>
      </c>
      <c r="D111" s="10">
        <v>147</v>
      </c>
      <c r="E111" s="10">
        <v>2026</v>
      </c>
      <c r="F111" s="10">
        <v>10</v>
      </c>
      <c r="G111" s="10">
        <v>1</v>
      </c>
      <c r="H111" s="10">
        <v>35502073000166</v>
      </c>
      <c r="I111" s="11" t="s">
        <v>197</v>
      </c>
      <c r="J111" s="10">
        <v>3920</v>
      </c>
      <c r="K111" s="11" t="s">
        <v>117</v>
      </c>
      <c r="L111" s="9">
        <v>46059</v>
      </c>
      <c r="M111" s="10">
        <v>1</v>
      </c>
      <c r="N111" s="3">
        <v>10267.32</v>
      </c>
      <c r="O111" s="3">
        <v>0</v>
      </c>
      <c r="P111" s="3">
        <v>0</v>
      </c>
      <c r="Q111" s="33">
        <f t="shared" si="3"/>
        <v>10267.32</v>
      </c>
    </row>
    <row r="112" spans="1:17" ht="24.95" hidden="1" customHeight="1" x14ac:dyDescent="0.2">
      <c r="A112" s="10" t="str">
        <f t="shared" si="2"/>
        <v>1441|1440011|148|2026|1</v>
      </c>
      <c r="B112" s="10">
        <v>1441</v>
      </c>
      <c r="C112" s="10">
        <v>1440011</v>
      </c>
      <c r="D112" s="10">
        <v>148</v>
      </c>
      <c r="E112" s="10">
        <v>2026</v>
      </c>
      <c r="F112" s="10">
        <v>10</v>
      </c>
      <c r="G112" s="10">
        <v>1</v>
      </c>
      <c r="H112" s="10">
        <v>31519474000178</v>
      </c>
      <c r="I112" s="11" t="s">
        <v>198</v>
      </c>
      <c r="J112" s="10">
        <v>3920</v>
      </c>
      <c r="K112" s="11" t="s">
        <v>117</v>
      </c>
      <c r="L112" s="9">
        <v>46059</v>
      </c>
      <c r="M112" s="10">
        <v>1</v>
      </c>
      <c r="N112" s="3">
        <v>17300</v>
      </c>
      <c r="O112" s="3">
        <v>0</v>
      </c>
      <c r="P112" s="3">
        <v>0</v>
      </c>
      <c r="Q112" s="33">
        <f t="shared" si="3"/>
        <v>17300</v>
      </c>
    </row>
    <row r="113" spans="1:17" ht="24.95" hidden="1" customHeight="1" x14ac:dyDescent="0.2">
      <c r="A113" s="10" t="str">
        <f t="shared" si="2"/>
        <v>1441|1440011|153|2026|1</v>
      </c>
      <c r="B113" s="10">
        <v>1441</v>
      </c>
      <c r="C113" s="10">
        <v>1440011</v>
      </c>
      <c r="D113" s="10">
        <v>153</v>
      </c>
      <c r="E113" s="10">
        <v>2026</v>
      </c>
      <c r="F113" s="10">
        <v>10</v>
      </c>
      <c r="G113" s="10">
        <v>1</v>
      </c>
      <c r="H113" s="10">
        <v>3922282000172</v>
      </c>
      <c r="I113" s="11" t="s">
        <v>201</v>
      </c>
      <c r="J113" s="10">
        <v>3920</v>
      </c>
      <c r="K113" s="11" t="s">
        <v>117</v>
      </c>
      <c r="L113" s="9">
        <v>46059</v>
      </c>
      <c r="M113" s="10">
        <v>1</v>
      </c>
      <c r="N113" s="3">
        <v>800</v>
      </c>
      <c r="O113" s="3">
        <v>0</v>
      </c>
      <c r="P113" s="3">
        <v>0</v>
      </c>
      <c r="Q113" s="33">
        <f t="shared" si="3"/>
        <v>800</v>
      </c>
    </row>
    <row r="114" spans="1:17" ht="24.95" hidden="1" customHeight="1" x14ac:dyDescent="0.2">
      <c r="A114" s="10" t="str">
        <f t="shared" si="2"/>
        <v>1441|1440011|159|2026|1</v>
      </c>
      <c r="B114" s="10">
        <v>1441</v>
      </c>
      <c r="C114" s="10">
        <v>1440011</v>
      </c>
      <c r="D114" s="10">
        <v>159</v>
      </c>
      <c r="E114" s="10">
        <v>2026</v>
      </c>
      <c r="F114" s="10">
        <v>10</v>
      </c>
      <c r="G114" s="10">
        <v>1</v>
      </c>
      <c r="H114" s="10">
        <v>28309420000173</v>
      </c>
      <c r="I114" s="11" t="s">
        <v>208</v>
      </c>
      <c r="J114" s="10">
        <v>3921</v>
      </c>
      <c r="K114" s="11" t="s">
        <v>205</v>
      </c>
      <c r="L114" s="9">
        <v>46059</v>
      </c>
      <c r="M114" s="10">
        <v>1</v>
      </c>
      <c r="N114" s="3">
        <v>655.64</v>
      </c>
      <c r="O114" s="3">
        <v>32.78</v>
      </c>
      <c r="P114" s="3">
        <v>0</v>
      </c>
      <c r="Q114" s="33">
        <f t="shared" si="3"/>
        <v>622.86</v>
      </c>
    </row>
    <row r="115" spans="1:17" ht="24.95" hidden="1" customHeight="1" x14ac:dyDescent="0.2">
      <c r="A115" s="10" t="str">
        <f t="shared" si="2"/>
        <v>1441|1440011|159|2026|2</v>
      </c>
      <c r="B115" s="10">
        <v>1441</v>
      </c>
      <c r="C115" s="10">
        <v>1440011</v>
      </c>
      <c r="D115" s="10">
        <v>159</v>
      </c>
      <c r="E115" s="10">
        <v>2026</v>
      </c>
      <c r="F115" s="10">
        <v>10</v>
      </c>
      <c r="G115" s="10">
        <v>1</v>
      </c>
      <c r="H115" s="10">
        <v>28309420000173</v>
      </c>
      <c r="I115" s="11" t="s">
        <v>208</v>
      </c>
      <c r="J115" s="10">
        <v>3921</v>
      </c>
      <c r="K115" s="11" t="s">
        <v>205</v>
      </c>
      <c r="L115" s="9">
        <v>46059</v>
      </c>
      <c r="M115" s="10">
        <v>2</v>
      </c>
      <c r="N115" s="3">
        <v>3213.55</v>
      </c>
      <c r="O115" s="3">
        <v>0</v>
      </c>
      <c r="P115" s="3">
        <v>0</v>
      </c>
      <c r="Q115" s="33">
        <f t="shared" si="3"/>
        <v>3213.55</v>
      </c>
    </row>
    <row r="116" spans="1:17" ht="24.95" hidden="1" customHeight="1" x14ac:dyDescent="0.2">
      <c r="A116" s="10" t="str">
        <f t="shared" si="2"/>
        <v>1441|1440011|180|2026|1</v>
      </c>
      <c r="B116" s="10">
        <v>1441</v>
      </c>
      <c r="C116" s="10">
        <v>1440011</v>
      </c>
      <c r="D116" s="10">
        <v>180</v>
      </c>
      <c r="E116" s="10">
        <v>2026</v>
      </c>
      <c r="F116" s="10">
        <v>10</v>
      </c>
      <c r="G116" s="10">
        <v>1</v>
      </c>
      <c r="H116" s="10">
        <v>7346478000117</v>
      </c>
      <c r="I116" s="11" t="s">
        <v>223</v>
      </c>
      <c r="J116" s="10">
        <v>3921</v>
      </c>
      <c r="K116" s="11" t="s">
        <v>205</v>
      </c>
      <c r="L116" s="9">
        <v>46059</v>
      </c>
      <c r="M116" s="10">
        <v>1</v>
      </c>
      <c r="N116" s="3">
        <v>37555.49</v>
      </c>
      <c r="O116" s="3">
        <v>0</v>
      </c>
      <c r="P116" s="3">
        <v>0</v>
      </c>
      <c r="Q116" s="33">
        <f t="shared" si="3"/>
        <v>37555.49</v>
      </c>
    </row>
    <row r="117" spans="1:17" ht="24.95" hidden="1" customHeight="1" x14ac:dyDescent="0.2">
      <c r="A117" s="10" t="str">
        <f t="shared" si="2"/>
        <v>1441|1440011|182|2026|1</v>
      </c>
      <c r="B117" s="10">
        <v>1441</v>
      </c>
      <c r="C117" s="10">
        <v>1440011</v>
      </c>
      <c r="D117" s="10">
        <v>182</v>
      </c>
      <c r="E117" s="10">
        <v>2026</v>
      </c>
      <c r="F117" s="10">
        <v>10</v>
      </c>
      <c r="G117" s="10">
        <v>1</v>
      </c>
      <c r="H117" s="10">
        <v>29315416000180</v>
      </c>
      <c r="I117" s="11" t="s">
        <v>225</v>
      </c>
      <c r="J117" s="10">
        <v>3920</v>
      </c>
      <c r="K117" s="11" t="s">
        <v>117</v>
      </c>
      <c r="L117" s="9">
        <v>46059</v>
      </c>
      <c r="M117" s="10">
        <v>1</v>
      </c>
      <c r="N117" s="3">
        <v>2664.49</v>
      </c>
      <c r="O117" s="3">
        <v>0</v>
      </c>
      <c r="P117" s="3">
        <v>0</v>
      </c>
      <c r="Q117" s="33">
        <f t="shared" si="3"/>
        <v>2664.49</v>
      </c>
    </row>
    <row r="118" spans="1:17" ht="24.95" hidden="1" customHeight="1" x14ac:dyDescent="0.2">
      <c r="A118" s="10" t="str">
        <f t="shared" si="2"/>
        <v>1441|1440011|183|2026|1</v>
      </c>
      <c r="B118" s="10">
        <v>1441</v>
      </c>
      <c r="C118" s="10">
        <v>1440011</v>
      </c>
      <c r="D118" s="10">
        <v>183</v>
      </c>
      <c r="E118" s="10">
        <v>2026</v>
      </c>
      <c r="F118" s="10">
        <v>10</v>
      </c>
      <c r="G118" s="10">
        <v>1</v>
      </c>
      <c r="H118" s="10">
        <v>18124040000100</v>
      </c>
      <c r="I118" s="11" t="s">
        <v>226</v>
      </c>
      <c r="J118" s="10">
        <v>3920</v>
      </c>
      <c r="K118" s="11" t="s">
        <v>117</v>
      </c>
      <c r="L118" s="9">
        <v>46059</v>
      </c>
      <c r="M118" s="10">
        <v>1</v>
      </c>
      <c r="N118" s="3">
        <v>10455.780000000001</v>
      </c>
      <c r="O118" s="3">
        <v>0</v>
      </c>
      <c r="P118" s="3">
        <v>0</v>
      </c>
      <c r="Q118" s="33">
        <f t="shared" si="3"/>
        <v>10455.780000000001</v>
      </c>
    </row>
    <row r="119" spans="1:17" ht="24.95" hidden="1" customHeight="1" x14ac:dyDescent="0.2">
      <c r="A119" s="10" t="str">
        <f t="shared" si="2"/>
        <v>1441|1440011|184|2026|1</v>
      </c>
      <c r="B119" s="10">
        <v>1441</v>
      </c>
      <c r="C119" s="10">
        <v>1440011</v>
      </c>
      <c r="D119" s="10">
        <v>184</v>
      </c>
      <c r="E119" s="10">
        <v>2026</v>
      </c>
      <c r="F119" s="10">
        <v>10</v>
      </c>
      <c r="G119" s="10">
        <v>1</v>
      </c>
      <c r="H119" s="10">
        <v>28408684000184</v>
      </c>
      <c r="I119" s="11" t="s">
        <v>227</v>
      </c>
      <c r="J119" s="10">
        <v>3920</v>
      </c>
      <c r="K119" s="11" t="s">
        <v>117</v>
      </c>
      <c r="L119" s="9">
        <v>46059</v>
      </c>
      <c r="M119" s="10">
        <v>1</v>
      </c>
      <c r="N119" s="3">
        <v>21300</v>
      </c>
      <c r="O119" s="3">
        <v>0</v>
      </c>
      <c r="P119" s="3">
        <v>0</v>
      </c>
      <c r="Q119" s="33">
        <f t="shared" si="3"/>
        <v>21300</v>
      </c>
    </row>
    <row r="120" spans="1:17" ht="24.95" hidden="1" customHeight="1" x14ac:dyDescent="0.2">
      <c r="A120" s="10" t="str">
        <f t="shared" si="2"/>
        <v>1441|1440011|185|2026|1</v>
      </c>
      <c r="B120" s="10">
        <v>1441</v>
      </c>
      <c r="C120" s="10">
        <v>1440011</v>
      </c>
      <c r="D120" s="10">
        <v>185</v>
      </c>
      <c r="E120" s="10">
        <v>2026</v>
      </c>
      <c r="F120" s="10">
        <v>10</v>
      </c>
      <c r="G120" s="10">
        <v>1</v>
      </c>
      <c r="H120" s="10">
        <v>22510183000128</v>
      </c>
      <c r="I120" s="11" t="s">
        <v>228</v>
      </c>
      <c r="J120" s="10">
        <v>3920</v>
      </c>
      <c r="K120" s="11" t="s">
        <v>117</v>
      </c>
      <c r="L120" s="9">
        <v>46059</v>
      </c>
      <c r="M120" s="10">
        <v>1</v>
      </c>
      <c r="N120" s="3">
        <v>14294.6</v>
      </c>
      <c r="O120" s="3">
        <v>0</v>
      </c>
      <c r="P120" s="3">
        <v>0</v>
      </c>
      <c r="Q120" s="33">
        <f t="shared" si="3"/>
        <v>14294.6</v>
      </c>
    </row>
    <row r="121" spans="1:17" ht="24.95" hidden="1" customHeight="1" x14ac:dyDescent="0.2">
      <c r="A121" s="10" t="str">
        <f t="shared" si="2"/>
        <v>1441|1440011|186|2026|1</v>
      </c>
      <c r="B121" s="10">
        <v>1441</v>
      </c>
      <c r="C121" s="10">
        <v>1440011</v>
      </c>
      <c r="D121" s="10">
        <v>186</v>
      </c>
      <c r="E121" s="10">
        <v>2026</v>
      </c>
      <c r="F121" s="10">
        <v>10</v>
      </c>
      <c r="G121" s="10">
        <v>1</v>
      </c>
      <c r="H121" s="10">
        <v>76809528920</v>
      </c>
      <c r="I121" s="11" t="s">
        <v>229</v>
      </c>
      <c r="J121" s="10">
        <v>3611</v>
      </c>
      <c r="K121" s="11" t="s">
        <v>117</v>
      </c>
      <c r="L121" s="9">
        <v>46059</v>
      </c>
      <c r="M121" s="10">
        <v>1</v>
      </c>
      <c r="N121" s="3">
        <v>1228.25</v>
      </c>
      <c r="O121" s="3">
        <v>0</v>
      </c>
      <c r="P121" s="3">
        <v>0</v>
      </c>
      <c r="Q121" s="33">
        <f t="shared" si="3"/>
        <v>1228.25</v>
      </c>
    </row>
    <row r="122" spans="1:17" ht="24.95" hidden="1" customHeight="1" x14ac:dyDescent="0.2">
      <c r="A122" s="10" t="str">
        <f t="shared" si="2"/>
        <v>1441|1440011|187|2026|1</v>
      </c>
      <c r="B122" s="10">
        <v>1441</v>
      </c>
      <c r="C122" s="10">
        <v>1440011</v>
      </c>
      <c r="D122" s="10">
        <v>187</v>
      </c>
      <c r="E122" s="10">
        <v>2026</v>
      </c>
      <c r="F122" s="10">
        <v>10</v>
      </c>
      <c r="G122" s="10">
        <v>1</v>
      </c>
      <c r="H122" s="10">
        <v>96572523691</v>
      </c>
      <c r="I122" s="11" t="s">
        <v>230</v>
      </c>
      <c r="J122" s="10">
        <v>3611</v>
      </c>
      <c r="K122" s="11" t="s">
        <v>117</v>
      </c>
      <c r="L122" s="9">
        <v>46059</v>
      </c>
      <c r="M122" s="10">
        <v>1</v>
      </c>
      <c r="N122" s="3">
        <v>9634.86</v>
      </c>
      <c r="O122" s="3">
        <v>0</v>
      </c>
      <c r="P122" s="3">
        <v>0</v>
      </c>
      <c r="Q122" s="33">
        <f t="shared" si="3"/>
        <v>9634.86</v>
      </c>
    </row>
    <row r="123" spans="1:17" ht="24.95" hidden="1" customHeight="1" x14ac:dyDescent="0.2">
      <c r="A123" s="10" t="str">
        <f t="shared" si="2"/>
        <v>1441|1440011|190|2026|1</v>
      </c>
      <c r="B123" s="10">
        <v>1441</v>
      </c>
      <c r="C123" s="10">
        <v>1440011</v>
      </c>
      <c r="D123" s="10">
        <v>190</v>
      </c>
      <c r="E123" s="10">
        <v>2026</v>
      </c>
      <c r="F123" s="10">
        <v>10</v>
      </c>
      <c r="G123" s="10">
        <v>1</v>
      </c>
      <c r="H123" s="10">
        <v>99999957803</v>
      </c>
      <c r="I123" s="11" t="s">
        <v>233</v>
      </c>
      <c r="J123" s="10">
        <v>3601</v>
      </c>
      <c r="K123" s="11" t="s">
        <v>234</v>
      </c>
      <c r="L123" s="9">
        <v>46059</v>
      </c>
      <c r="M123" s="10">
        <v>1</v>
      </c>
      <c r="N123" s="3">
        <v>2865385.83</v>
      </c>
      <c r="O123" s="3">
        <v>0</v>
      </c>
      <c r="P123" s="3">
        <v>0</v>
      </c>
      <c r="Q123" s="33">
        <f t="shared" si="3"/>
        <v>2865385.83</v>
      </c>
    </row>
    <row r="124" spans="1:17" ht="24.95" hidden="1" customHeight="1" x14ac:dyDescent="0.2">
      <c r="A124" s="10" t="str">
        <f t="shared" si="2"/>
        <v>1441|1440011|195|2026|1</v>
      </c>
      <c r="B124" s="10">
        <v>1441</v>
      </c>
      <c r="C124" s="10">
        <v>1440011</v>
      </c>
      <c r="D124" s="10">
        <v>195</v>
      </c>
      <c r="E124" s="10">
        <v>2026</v>
      </c>
      <c r="F124" s="10">
        <v>10</v>
      </c>
      <c r="G124" s="10">
        <v>1</v>
      </c>
      <c r="H124" s="10">
        <v>38236252000197</v>
      </c>
      <c r="I124" s="11" t="s">
        <v>239</v>
      </c>
      <c r="J124" s="10">
        <v>3920</v>
      </c>
      <c r="K124" s="11" t="s">
        <v>117</v>
      </c>
      <c r="L124" s="9">
        <v>46059</v>
      </c>
      <c r="M124" s="10">
        <v>1</v>
      </c>
      <c r="N124" s="3">
        <v>26220.15</v>
      </c>
      <c r="O124" s="3">
        <v>0</v>
      </c>
      <c r="P124" s="3">
        <v>0</v>
      </c>
      <c r="Q124" s="33">
        <f t="shared" si="3"/>
        <v>26220.15</v>
      </c>
    </row>
    <row r="125" spans="1:17" ht="24.95" hidden="1" customHeight="1" x14ac:dyDescent="0.2">
      <c r="A125" s="10" t="str">
        <f t="shared" si="2"/>
        <v>1441|1440011|201|2026|1</v>
      </c>
      <c r="B125" s="10">
        <v>1441</v>
      </c>
      <c r="C125" s="10">
        <v>1440011</v>
      </c>
      <c r="D125" s="10">
        <v>201</v>
      </c>
      <c r="E125" s="10">
        <v>2026</v>
      </c>
      <c r="F125" s="10">
        <v>10</v>
      </c>
      <c r="G125" s="10">
        <v>1</v>
      </c>
      <c r="H125" s="10">
        <v>34975444000164</v>
      </c>
      <c r="I125" s="11" t="s">
        <v>245</v>
      </c>
      <c r="J125" s="10">
        <v>3920</v>
      </c>
      <c r="K125" s="11" t="s">
        <v>117</v>
      </c>
      <c r="L125" s="9">
        <v>46059</v>
      </c>
      <c r="M125" s="10">
        <v>1</v>
      </c>
      <c r="N125" s="3">
        <v>42953.91</v>
      </c>
      <c r="O125" s="3">
        <v>0</v>
      </c>
      <c r="P125" s="3">
        <v>0</v>
      </c>
      <c r="Q125" s="33">
        <f t="shared" si="3"/>
        <v>42953.91</v>
      </c>
    </row>
    <row r="126" spans="1:17" ht="24.95" hidden="1" customHeight="1" x14ac:dyDescent="0.2">
      <c r="A126" s="10" t="str">
        <f t="shared" si="2"/>
        <v>1441|1440011|213|2026|1</v>
      </c>
      <c r="B126" s="10">
        <v>1441</v>
      </c>
      <c r="C126" s="10">
        <v>1440011</v>
      </c>
      <c r="D126" s="10">
        <v>213</v>
      </c>
      <c r="E126" s="10">
        <v>2026</v>
      </c>
      <c r="F126" s="10">
        <v>10</v>
      </c>
      <c r="G126" s="10">
        <v>1</v>
      </c>
      <c r="H126" s="10">
        <v>14165537000116</v>
      </c>
      <c r="I126" s="11" t="s">
        <v>251</v>
      </c>
      <c r="J126" s="10">
        <v>3920</v>
      </c>
      <c r="K126" s="11" t="s">
        <v>117</v>
      </c>
      <c r="L126" s="9">
        <v>46059</v>
      </c>
      <c r="M126" s="10">
        <v>1</v>
      </c>
      <c r="N126" s="3">
        <v>8404.1</v>
      </c>
      <c r="O126" s="3">
        <v>0</v>
      </c>
      <c r="P126" s="3">
        <v>0</v>
      </c>
      <c r="Q126" s="33">
        <f t="shared" si="3"/>
        <v>8404.1</v>
      </c>
    </row>
    <row r="127" spans="1:17" ht="24.95" hidden="1" customHeight="1" x14ac:dyDescent="0.2">
      <c r="A127" s="10" t="str">
        <f t="shared" si="2"/>
        <v>1441|1440011|214|2026|1</v>
      </c>
      <c r="B127" s="10">
        <v>1441</v>
      </c>
      <c r="C127" s="10">
        <v>1440011</v>
      </c>
      <c r="D127" s="10">
        <v>214</v>
      </c>
      <c r="E127" s="10">
        <v>2026</v>
      </c>
      <c r="F127" s="10">
        <v>10</v>
      </c>
      <c r="G127" s="10">
        <v>1</v>
      </c>
      <c r="H127" s="10">
        <v>15210046000102</v>
      </c>
      <c r="I127" s="11" t="s">
        <v>252</v>
      </c>
      <c r="J127" s="10">
        <v>3920</v>
      </c>
      <c r="K127" s="11" t="s">
        <v>117</v>
      </c>
      <c r="L127" s="9">
        <v>46059</v>
      </c>
      <c r="M127" s="10">
        <v>1</v>
      </c>
      <c r="N127" s="3">
        <v>4610.8100000000004</v>
      </c>
      <c r="O127" s="3">
        <v>0</v>
      </c>
      <c r="P127" s="3">
        <v>0</v>
      </c>
      <c r="Q127" s="33">
        <f t="shared" si="3"/>
        <v>4610.8100000000004</v>
      </c>
    </row>
    <row r="128" spans="1:17" ht="24.95" hidden="1" customHeight="1" x14ac:dyDescent="0.2">
      <c r="A128" s="10" t="str">
        <f t="shared" ref="A128:A186" si="4">B128&amp;"|"&amp;C128&amp;"|"&amp;D128&amp;"|"&amp;E128&amp;"|"&amp;M128</f>
        <v>1441|1440011|220|2026|1</v>
      </c>
      <c r="B128" s="10">
        <v>1441</v>
      </c>
      <c r="C128" s="10">
        <v>1440011</v>
      </c>
      <c r="D128" s="10">
        <v>220</v>
      </c>
      <c r="E128" s="10">
        <v>2026</v>
      </c>
      <c r="F128" s="10">
        <v>10</v>
      </c>
      <c r="G128" s="10">
        <v>1</v>
      </c>
      <c r="H128" s="10">
        <v>1980768000131</v>
      </c>
      <c r="I128" s="11" t="s">
        <v>254</v>
      </c>
      <c r="J128" s="10">
        <v>3920</v>
      </c>
      <c r="K128" s="11" t="s">
        <v>117</v>
      </c>
      <c r="L128" s="9">
        <v>46059</v>
      </c>
      <c r="M128" s="10">
        <v>1</v>
      </c>
      <c r="N128" s="3">
        <v>9333.42</v>
      </c>
      <c r="O128" s="3">
        <v>0</v>
      </c>
      <c r="P128" s="3">
        <v>0</v>
      </c>
      <c r="Q128" s="33">
        <f t="shared" ref="Q128:Q186" si="5">N128-O128-P128</f>
        <v>9333.42</v>
      </c>
    </row>
    <row r="129" spans="1:17" ht="24.95" hidden="1" customHeight="1" x14ac:dyDescent="0.2">
      <c r="A129" s="10" t="str">
        <f t="shared" si="4"/>
        <v>1441|1440005|165|2025|1</v>
      </c>
      <c r="B129" s="10">
        <v>1441</v>
      </c>
      <c r="C129" s="10">
        <v>1440005</v>
      </c>
      <c r="D129" s="10">
        <v>165</v>
      </c>
      <c r="E129" s="10">
        <v>2025</v>
      </c>
      <c r="F129" s="10">
        <v>10</v>
      </c>
      <c r="G129" s="10">
        <v>1</v>
      </c>
      <c r="H129" s="10">
        <v>27745509000110</v>
      </c>
      <c r="I129" s="11" t="s">
        <v>301</v>
      </c>
      <c r="J129" s="10">
        <v>3099</v>
      </c>
      <c r="K129" s="11" t="s">
        <v>11</v>
      </c>
      <c r="L129" s="9">
        <v>46059</v>
      </c>
      <c r="M129" s="10">
        <v>1</v>
      </c>
      <c r="N129" s="3">
        <v>3100</v>
      </c>
      <c r="O129" s="3">
        <v>0</v>
      </c>
      <c r="P129" s="3">
        <v>0</v>
      </c>
      <c r="Q129" s="33">
        <f t="shared" si="5"/>
        <v>3100</v>
      </c>
    </row>
    <row r="130" spans="1:17" ht="24.95" hidden="1" customHeight="1" x14ac:dyDescent="0.2">
      <c r="A130" s="10" t="str">
        <f t="shared" si="4"/>
        <v>1441|1440011|156|2025|2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233</v>
      </c>
      <c r="J130" s="10">
        <v>3601</v>
      </c>
      <c r="K130" s="11" t="s">
        <v>234</v>
      </c>
      <c r="L130" s="9">
        <v>46059</v>
      </c>
      <c r="M130" s="10">
        <v>2</v>
      </c>
      <c r="N130" s="3">
        <v>413.19</v>
      </c>
      <c r="O130" s="3">
        <v>0</v>
      </c>
      <c r="P130" s="3">
        <v>0</v>
      </c>
      <c r="Q130" s="33">
        <f t="shared" si="5"/>
        <v>413.19</v>
      </c>
    </row>
    <row r="131" spans="1:17" ht="24.95" hidden="1" customHeight="1" x14ac:dyDescent="0.2">
      <c r="A131" s="10" t="str">
        <f t="shared" si="4"/>
        <v>1441|1440011|71|2026|1</v>
      </c>
      <c r="B131" s="10">
        <v>1441</v>
      </c>
      <c r="C131" s="10">
        <v>1440011</v>
      </c>
      <c r="D131" s="10">
        <v>71</v>
      </c>
      <c r="E131" s="10">
        <v>2026</v>
      </c>
      <c r="F131" s="10">
        <v>10</v>
      </c>
      <c r="G131" s="10">
        <v>1</v>
      </c>
      <c r="H131" s="10">
        <v>21154554000113</v>
      </c>
      <c r="I131" s="11" t="s">
        <v>129</v>
      </c>
      <c r="J131" s="10">
        <v>3920</v>
      </c>
      <c r="K131" s="11" t="s">
        <v>117</v>
      </c>
      <c r="L131" s="9">
        <v>46062</v>
      </c>
      <c r="M131" s="10">
        <v>1</v>
      </c>
      <c r="N131" s="3">
        <v>48269.2</v>
      </c>
      <c r="O131" s="3">
        <v>0</v>
      </c>
      <c r="P131" s="3">
        <v>0</v>
      </c>
      <c r="Q131" s="33">
        <f t="shared" si="5"/>
        <v>48269.2</v>
      </c>
    </row>
    <row r="132" spans="1:17" ht="24.95" hidden="1" customHeight="1" x14ac:dyDescent="0.2">
      <c r="A132" s="10" t="str">
        <f t="shared" si="4"/>
        <v>1441|1440011|123|2026|1</v>
      </c>
      <c r="B132" s="10">
        <v>1441</v>
      </c>
      <c r="C132" s="10">
        <v>1440011</v>
      </c>
      <c r="D132" s="10">
        <v>123</v>
      </c>
      <c r="E132" s="10">
        <v>2026</v>
      </c>
      <c r="F132" s="10">
        <v>10</v>
      </c>
      <c r="G132" s="10">
        <v>1</v>
      </c>
      <c r="H132" s="10">
        <v>66606667615</v>
      </c>
      <c r="I132" s="11" t="s">
        <v>179</v>
      </c>
      <c r="J132" s="10">
        <v>3611</v>
      </c>
      <c r="K132" s="11" t="s">
        <v>117</v>
      </c>
      <c r="L132" s="9">
        <v>46062</v>
      </c>
      <c r="M132" s="10">
        <v>1</v>
      </c>
      <c r="N132" s="3">
        <v>6914.83</v>
      </c>
      <c r="O132" s="3">
        <v>0</v>
      </c>
      <c r="P132" s="3">
        <v>0</v>
      </c>
      <c r="Q132" s="33">
        <f t="shared" si="5"/>
        <v>6914.83</v>
      </c>
    </row>
    <row r="133" spans="1:17" ht="24.95" hidden="1" customHeight="1" x14ac:dyDescent="0.2">
      <c r="A133" s="10" t="str">
        <f t="shared" si="4"/>
        <v>1441|1440011|170|2026|1</v>
      </c>
      <c r="B133" s="10">
        <v>1441</v>
      </c>
      <c r="C133" s="10">
        <v>1440011</v>
      </c>
      <c r="D133" s="10">
        <v>170</v>
      </c>
      <c r="E133" s="10">
        <v>2026</v>
      </c>
      <c r="F133" s="10">
        <v>10</v>
      </c>
      <c r="G133" s="10">
        <v>1</v>
      </c>
      <c r="H133" s="10">
        <v>38219504000170</v>
      </c>
      <c r="I133" s="11" t="s">
        <v>217</v>
      </c>
      <c r="J133" s="10">
        <v>3921</v>
      </c>
      <c r="K133" s="11" t="s">
        <v>205</v>
      </c>
      <c r="L133" s="9">
        <v>46062</v>
      </c>
      <c r="M133" s="10">
        <v>1</v>
      </c>
      <c r="N133" s="3">
        <v>15118.8</v>
      </c>
      <c r="O133" s="3">
        <v>511.02</v>
      </c>
      <c r="P133" s="3">
        <v>0</v>
      </c>
      <c r="Q133" s="33">
        <f t="shared" si="5"/>
        <v>14607.779999999999</v>
      </c>
    </row>
    <row r="134" spans="1:17" ht="24.95" hidden="1" customHeight="1" x14ac:dyDescent="0.2">
      <c r="A134" s="10" t="str">
        <f t="shared" si="4"/>
        <v>1441|1440011|181|2026|1</v>
      </c>
      <c r="B134" s="10">
        <v>1441</v>
      </c>
      <c r="C134" s="10">
        <v>1440011</v>
      </c>
      <c r="D134" s="10">
        <v>181</v>
      </c>
      <c r="E134" s="10">
        <v>2026</v>
      </c>
      <c r="F134" s="10">
        <v>10</v>
      </c>
      <c r="G134" s="10">
        <v>1</v>
      </c>
      <c r="H134" s="10">
        <v>5097591000180</v>
      </c>
      <c r="I134" s="11" t="s">
        <v>224</v>
      </c>
      <c r="J134" s="10">
        <v>3920</v>
      </c>
      <c r="K134" s="11" t="s">
        <v>117</v>
      </c>
      <c r="L134" s="9">
        <v>46062</v>
      </c>
      <c r="M134" s="10">
        <v>1</v>
      </c>
      <c r="N134" s="3">
        <v>26293.09</v>
      </c>
      <c r="O134" s="3">
        <v>0</v>
      </c>
      <c r="P134" s="3">
        <v>0</v>
      </c>
      <c r="Q134" s="33">
        <f t="shared" si="5"/>
        <v>26293.09</v>
      </c>
    </row>
    <row r="135" spans="1:17" ht="24.95" hidden="1" customHeight="1" x14ac:dyDescent="0.2">
      <c r="A135" s="10" t="str">
        <f t="shared" si="4"/>
        <v>1441|1440011|188|2026|1</v>
      </c>
      <c r="B135" s="10">
        <v>1441</v>
      </c>
      <c r="C135" s="10">
        <v>1440011</v>
      </c>
      <c r="D135" s="10">
        <v>188</v>
      </c>
      <c r="E135" s="10">
        <v>2026</v>
      </c>
      <c r="F135" s="10">
        <v>10</v>
      </c>
      <c r="G135" s="10">
        <v>1</v>
      </c>
      <c r="H135" s="10">
        <v>41733882000181</v>
      </c>
      <c r="I135" s="11" t="s">
        <v>231</v>
      </c>
      <c r="J135" s="10">
        <v>3920</v>
      </c>
      <c r="K135" s="11" t="s">
        <v>117</v>
      </c>
      <c r="L135" s="9">
        <v>46062</v>
      </c>
      <c r="M135" s="10">
        <v>1</v>
      </c>
      <c r="N135" s="3">
        <v>9053.7900000000009</v>
      </c>
      <c r="O135" s="3">
        <v>0</v>
      </c>
      <c r="P135" s="3">
        <v>0</v>
      </c>
      <c r="Q135" s="33">
        <f t="shared" si="5"/>
        <v>9053.7900000000009</v>
      </c>
    </row>
    <row r="136" spans="1:17" ht="24.95" hidden="1" customHeight="1" x14ac:dyDescent="0.2">
      <c r="A136" s="10" t="str">
        <f t="shared" si="4"/>
        <v>1441|1440011|189|2026|1</v>
      </c>
      <c r="B136" s="10">
        <v>1441</v>
      </c>
      <c r="C136" s="10">
        <v>1440011</v>
      </c>
      <c r="D136" s="10">
        <v>189</v>
      </c>
      <c r="E136" s="10">
        <v>2026</v>
      </c>
      <c r="F136" s="10">
        <v>10</v>
      </c>
      <c r="G136" s="10">
        <v>1</v>
      </c>
      <c r="H136" s="10">
        <v>23732170000166</v>
      </c>
      <c r="I136" s="11" t="s">
        <v>232</v>
      </c>
      <c r="J136" s="10">
        <v>3920</v>
      </c>
      <c r="K136" s="11" t="s">
        <v>117</v>
      </c>
      <c r="L136" s="9">
        <v>46062</v>
      </c>
      <c r="M136" s="10">
        <v>1</v>
      </c>
      <c r="N136" s="3">
        <v>16007.38</v>
      </c>
      <c r="O136" s="3">
        <v>0</v>
      </c>
      <c r="P136" s="3">
        <v>0</v>
      </c>
      <c r="Q136" s="33">
        <f t="shared" si="5"/>
        <v>16007.38</v>
      </c>
    </row>
    <row r="137" spans="1:17" ht="24.95" hidden="1" customHeight="1" x14ac:dyDescent="0.2">
      <c r="A137" s="10" t="str">
        <f t="shared" si="4"/>
        <v>1441|1440011|192|2026|1</v>
      </c>
      <c r="B137" s="10">
        <v>1441</v>
      </c>
      <c r="C137" s="10">
        <v>1440011</v>
      </c>
      <c r="D137" s="10">
        <v>192</v>
      </c>
      <c r="E137" s="10">
        <v>2026</v>
      </c>
      <c r="F137" s="10">
        <v>10</v>
      </c>
      <c r="G137" s="10">
        <v>1</v>
      </c>
      <c r="H137" s="10">
        <v>8486867000100</v>
      </c>
      <c r="I137" s="11" t="s">
        <v>237</v>
      </c>
      <c r="J137" s="10">
        <v>3920</v>
      </c>
      <c r="K137" s="11" t="s">
        <v>117</v>
      </c>
      <c r="L137" s="9">
        <v>46062</v>
      </c>
      <c r="M137" s="10">
        <v>1</v>
      </c>
      <c r="N137" s="3">
        <v>12500</v>
      </c>
      <c r="O137" s="3">
        <v>0</v>
      </c>
      <c r="P137" s="3">
        <v>0</v>
      </c>
      <c r="Q137" s="33">
        <f t="shared" si="5"/>
        <v>12500</v>
      </c>
    </row>
    <row r="138" spans="1:17" ht="24.95" hidden="1" customHeight="1" x14ac:dyDescent="0.2">
      <c r="A138" s="10" t="str">
        <f t="shared" si="4"/>
        <v>1441|1440011|194|2026|1</v>
      </c>
      <c r="B138" s="10">
        <v>1441</v>
      </c>
      <c r="C138" s="10">
        <v>1440011</v>
      </c>
      <c r="D138" s="10">
        <v>194</v>
      </c>
      <c r="E138" s="10">
        <v>2026</v>
      </c>
      <c r="F138" s="10">
        <v>10</v>
      </c>
      <c r="G138" s="10">
        <v>1</v>
      </c>
      <c r="H138" s="10">
        <v>11027551000165</v>
      </c>
      <c r="I138" s="11" t="s">
        <v>238</v>
      </c>
      <c r="J138" s="10">
        <v>3920</v>
      </c>
      <c r="K138" s="11" t="s">
        <v>117</v>
      </c>
      <c r="L138" s="9">
        <v>46062</v>
      </c>
      <c r="M138" s="10">
        <v>1</v>
      </c>
      <c r="N138" s="3">
        <v>8161.21</v>
      </c>
      <c r="O138" s="3">
        <v>0</v>
      </c>
      <c r="P138" s="3">
        <v>0</v>
      </c>
      <c r="Q138" s="33">
        <f t="shared" si="5"/>
        <v>8161.21</v>
      </c>
    </row>
    <row r="139" spans="1:17" ht="24.95" hidden="1" customHeight="1" x14ac:dyDescent="0.2">
      <c r="A139" s="10" t="str">
        <f t="shared" si="4"/>
        <v>1441|1440011|223|2026|1</v>
      </c>
      <c r="B139" s="10">
        <v>1441</v>
      </c>
      <c r="C139" s="10">
        <v>1440011</v>
      </c>
      <c r="D139" s="10">
        <v>223</v>
      </c>
      <c r="E139" s="10">
        <v>2026</v>
      </c>
      <c r="F139" s="10">
        <v>10</v>
      </c>
      <c r="G139" s="10">
        <v>1</v>
      </c>
      <c r="H139" s="10">
        <v>20655817000105</v>
      </c>
      <c r="I139" s="11" t="s">
        <v>255</v>
      </c>
      <c r="J139" s="10">
        <v>3920</v>
      </c>
      <c r="K139" s="11" t="s">
        <v>117</v>
      </c>
      <c r="L139" s="9">
        <v>46062</v>
      </c>
      <c r="M139" s="10">
        <v>1</v>
      </c>
      <c r="N139" s="3">
        <v>9398.41</v>
      </c>
      <c r="O139" s="3">
        <v>0</v>
      </c>
      <c r="P139" s="3">
        <v>0</v>
      </c>
      <c r="Q139" s="33">
        <f t="shared" si="5"/>
        <v>9398.41</v>
      </c>
    </row>
    <row r="140" spans="1:17" ht="24.95" hidden="1" customHeight="1" x14ac:dyDescent="0.2">
      <c r="A140" s="10" t="str">
        <f t="shared" si="4"/>
        <v>1441|1440011|224|2026|1</v>
      </c>
      <c r="B140" s="10">
        <v>1441</v>
      </c>
      <c r="C140" s="10">
        <v>1440011</v>
      </c>
      <c r="D140" s="10">
        <v>224</v>
      </c>
      <c r="E140" s="10">
        <v>2026</v>
      </c>
      <c r="F140" s="10">
        <v>10</v>
      </c>
      <c r="G140" s="10">
        <v>1</v>
      </c>
      <c r="H140" s="10">
        <v>94454981604</v>
      </c>
      <c r="I140" s="11" t="s">
        <v>256</v>
      </c>
      <c r="J140" s="10">
        <v>3611</v>
      </c>
      <c r="K140" s="11" t="s">
        <v>117</v>
      </c>
      <c r="L140" s="9">
        <v>46062</v>
      </c>
      <c r="M140" s="10">
        <v>1</v>
      </c>
      <c r="N140" s="3">
        <v>17000</v>
      </c>
      <c r="O140" s="3">
        <v>0</v>
      </c>
      <c r="P140" s="3">
        <v>0</v>
      </c>
      <c r="Q140" s="33">
        <f t="shared" si="5"/>
        <v>17000</v>
      </c>
    </row>
    <row r="141" spans="1:17" ht="24.95" hidden="1" customHeight="1" x14ac:dyDescent="0.2">
      <c r="A141" s="10" t="str">
        <f t="shared" si="4"/>
        <v>1441|1440011|225|2026|1</v>
      </c>
      <c r="B141" s="10">
        <v>1441</v>
      </c>
      <c r="C141" s="10">
        <v>1440011</v>
      </c>
      <c r="D141" s="10">
        <v>225</v>
      </c>
      <c r="E141" s="10">
        <v>2026</v>
      </c>
      <c r="F141" s="10">
        <v>10</v>
      </c>
      <c r="G141" s="10">
        <v>1</v>
      </c>
      <c r="H141" s="10">
        <v>15165937000194</v>
      </c>
      <c r="I141" s="11" t="s">
        <v>257</v>
      </c>
      <c r="J141" s="10">
        <v>3903</v>
      </c>
      <c r="K141" s="11" t="s">
        <v>19</v>
      </c>
      <c r="L141" s="9">
        <v>46062</v>
      </c>
      <c r="M141" s="10">
        <v>1</v>
      </c>
      <c r="N141" s="3">
        <v>1290.5</v>
      </c>
      <c r="O141" s="3">
        <v>0</v>
      </c>
      <c r="P141" s="3">
        <v>0</v>
      </c>
      <c r="Q141" s="33">
        <f t="shared" si="5"/>
        <v>1290.5</v>
      </c>
    </row>
    <row r="142" spans="1:17" ht="24.95" hidden="1" customHeight="1" x14ac:dyDescent="0.2">
      <c r="A142" s="10" t="str">
        <f t="shared" si="4"/>
        <v>1441|1440011|228|2026|1</v>
      </c>
      <c r="B142" s="10">
        <v>1441</v>
      </c>
      <c r="C142" s="10">
        <v>1440011</v>
      </c>
      <c r="D142" s="10">
        <v>228</v>
      </c>
      <c r="E142" s="10">
        <v>2026</v>
      </c>
      <c r="F142" s="10">
        <v>10</v>
      </c>
      <c r="G142" s="10">
        <v>1</v>
      </c>
      <c r="H142" s="10">
        <v>12964038000163</v>
      </c>
      <c r="I142" s="11" t="s">
        <v>259</v>
      </c>
      <c r="J142" s="10">
        <v>3920</v>
      </c>
      <c r="K142" s="11" t="s">
        <v>117</v>
      </c>
      <c r="L142" s="9">
        <v>46062</v>
      </c>
      <c r="M142" s="10">
        <v>1</v>
      </c>
      <c r="N142" s="3">
        <v>6547.24</v>
      </c>
      <c r="O142" s="3">
        <v>0</v>
      </c>
      <c r="P142" s="3">
        <v>0</v>
      </c>
      <c r="Q142" s="33">
        <f t="shared" si="5"/>
        <v>6547.24</v>
      </c>
    </row>
    <row r="143" spans="1:17" ht="24.95" hidden="1" customHeight="1" x14ac:dyDescent="0.2">
      <c r="A143" s="10" t="str">
        <f t="shared" si="4"/>
        <v>1441|1440011|229|2026|1</v>
      </c>
      <c r="B143" s="10">
        <v>1441</v>
      </c>
      <c r="C143" s="10">
        <v>1440011</v>
      </c>
      <c r="D143" s="10">
        <v>229</v>
      </c>
      <c r="E143" s="10">
        <v>2026</v>
      </c>
      <c r="F143" s="10">
        <v>10</v>
      </c>
      <c r="G143" s="10">
        <v>1</v>
      </c>
      <c r="H143" s="10">
        <v>26385765000180</v>
      </c>
      <c r="I143" s="11" t="s">
        <v>260</v>
      </c>
      <c r="J143" s="10">
        <v>3920</v>
      </c>
      <c r="K143" s="11" t="s">
        <v>117</v>
      </c>
      <c r="L143" s="9">
        <v>46062</v>
      </c>
      <c r="M143" s="10">
        <v>1</v>
      </c>
      <c r="N143" s="3">
        <v>37870.769999999997</v>
      </c>
      <c r="O143" s="3">
        <v>0</v>
      </c>
      <c r="P143" s="3">
        <v>0</v>
      </c>
      <c r="Q143" s="33">
        <f t="shared" si="5"/>
        <v>37870.769999999997</v>
      </c>
    </row>
    <row r="144" spans="1:17" ht="24.95" hidden="1" customHeight="1" x14ac:dyDescent="0.2">
      <c r="A144" s="10" t="str">
        <f t="shared" si="4"/>
        <v>1441|1440011|230|2026|1</v>
      </c>
      <c r="B144" s="10">
        <v>1441</v>
      </c>
      <c r="C144" s="10">
        <v>1440011</v>
      </c>
      <c r="D144" s="10">
        <v>230</v>
      </c>
      <c r="E144" s="10">
        <v>2026</v>
      </c>
      <c r="F144" s="10">
        <v>10</v>
      </c>
      <c r="G144" s="10">
        <v>1</v>
      </c>
      <c r="H144" s="10">
        <v>12057731000152</v>
      </c>
      <c r="I144" s="11" t="s">
        <v>261</v>
      </c>
      <c r="J144" s="10">
        <v>3922</v>
      </c>
      <c r="K144" s="11" t="s">
        <v>21</v>
      </c>
      <c r="L144" s="9">
        <v>46062</v>
      </c>
      <c r="M144" s="10">
        <v>1</v>
      </c>
      <c r="N144" s="3">
        <v>450</v>
      </c>
      <c r="O144" s="3">
        <v>0</v>
      </c>
      <c r="P144" s="3">
        <v>0</v>
      </c>
      <c r="Q144" s="33">
        <f t="shared" si="5"/>
        <v>450</v>
      </c>
    </row>
    <row r="145" spans="1:19" ht="24.95" hidden="1" customHeight="1" x14ac:dyDescent="0.2">
      <c r="A145" s="10" t="str">
        <f t="shared" si="4"/>
        <v>1441|1440011|231|2026|1</v>
      </c>
      <c r="B145" s="10">
        <v>1441</v>
      </c>
      <c r="C145" s="10">
        <v>1440011</v>
      </c>
      <c r="D145" s="10">
        <v>231</v>
      </c>
      <c r="E145" s="10">
        <v>2026</v>
      </c>
      <c r="F145" s="10">
        <v>10</v>
      </c>
      <c r="G145" s="10">
        <v>1</v>
      </c>
      <c r="H145" s="10">
        <v>12057731000152</v>
      </c>
      <c r="I145" s="11" t="s">
        <v>261</v>
      </c>
      <c r="J145" s="10">
        <v>3921</v>
      </c>
      <c r="K145" s="11" t="s">
        <v>205</v>
      </c>
      <c r="L145" s="9">
        <v>46062</v>
      </c>
      <c r="M145" s="10">
        <v>1</v>
      </c>
      <c r="N145" s="3">
        <v>6510</v>
      </c>
      <c r="O145" s="3">
        <v>325.5</v>
      </c>
      <c r="P145" s="3">
        <v>0</v>
      </c>
      <c r="Q145" s="33">
        <f t="shared" si="5"/>
        <v>6184.5</v>
      </c>
      <c r="R145" s="18" t="s">
        <v>511</v>
      </c>
    </row>
    <row r="146" spans="1:19" s="64" customFormat="1" ht="24.95" hidden="1" customHeight="1" x14ac:dyDescent="0.2">
      <c r="A146" s="10" t="str">
        <f t="shared" si="4"/>
        <v>1441|1440011|231|2026|2; 4 e 5</v>
      </c>
      <c r="B146" s="59">
        <v>1441</v>
      </c>
      <c r="C146" s="59">
        <v>1440011</v>
      </c>
      <c r="D146" s="59">
        <v>231</v>
      </c>
      <c r="E146" s="59">
        <v>2026</v>
      </c>
      <c r="F146" s="59">
        <v>10</v>
      </c>
      <c r="G146" s="59">
        <v>1</v>
      </c>
      <c r="H146" s="59">
        <v>12057731000152</v>
      </c>
      <c r="I146" s="60" t="s">
        <v>261</v>
      </c>
      <c r="J146" s="59">
        <v>3921</v>
      </c>
      <c r="K146" s="60" t="s">
        <v>205</v>
      </c>
      <c r="L146" s="61">
        <v>46062</v>
      </c>
      <c r="M146" s="59" t="s">
        <v>517</v>
      </c>
      <c r="N146" s="62">
        <f>5230+4530+4530</f>
        <v>14290</v>
      </c>
      <c r="O146" s="62">
        <v>523</v>
      </c>
      <c r="P146" s="62">
        <f>4968.5+261.5+4268.5</f>
        <v>9498.5</v>
      </c>
      <c r="Q146" s="63">
        <f t="shared" si="5"/>
        <v>4268.5</v>
      </c>
      <c r="R146" s="64" t="s">
        <v>515</v>
      </c>
    </row>
    <row r="147" spans="1:19" ht="24.95" hidden="1" customHeight="1" x14ac:dyDescent="0.2">
      <c r="A147" s="10" t="str">
        <f t="shared" si="4"/>
        <v>1441|1440011|231|2026|3</v>
      </c>
      <c r="B147" s="10">
        <v>1441</v>
      </c>
      <c r="C147" s="10">
        <v>1440011</v>
      </c>
      <c r="D147" s="10">
        <v>231</v>
      </c>
      <c r="E147" s="10">
        <v>2026</v>
      </c>
      <c r="F147" s="10">
        <v>10</v>
      </c>
      <c r="G147" s="10">
        <v>1</v>
      </c>
      <c r="H147" s="10">
        <v>12057731000152</v>
      </c>
      <c r="I147" s="11" t="s">
        <v>261</v>
      </c>
      <c r="J147" s="10">
        <v>3921</v>
      </c>
      <c r="K147" s="11" t="s">
        <v>205</v>
      </c>
      <c r="L147" s="9">
        <v>46062</v>
      </c>
      <c r="M147" s="10">
        <v>3</v>
      </c>
      <c r="N147" s="3">
        <v>6465</v>
      </c>
      <c r="O147" s="3">
        <v>345.75</v>
      </c>
      <c r="P147" s="3">
        <v>0</v>
      </c>
      <c r="Q147" s="33">
        <f t="shared" si="5"/>
        <v>6119.25</v>
      </c>
      <c r="R147" s="18" t="s">
        <v>513</v>
      </c>
    </row>
    <row r="148" spans="1:19" ht="24.95" hidden="1" customHeight="1" x14ac:dyDescent="0.2">
      <c r="A148" s="10" t="str">
        <f t="shared" si="4"/>
        <v>1441|1440011|232|2026|1</v>
      </c>
      <c r="B148" s="10">
        <v>1441</v>
      </c>
      <c r="C148" s="10">
        <v>1440011</v>
      </c>
      <c r="D148" s="10">
        <v>232</v>
      </c>
      <c r="E148" s="10">
        <v>2026</v>
      </c>
      <c r="F148" s="10">
        <v>10</v>
      </c>
      <c r="G148" s="10">
        <v>1</v>
      </c>
      <c r="H148" s="10">
        <v>45347438000189</v>
      </c>
      <c r="I148" s="11" t="s">
        <v>263</v>
      </c>
      <c r="J148" s="10">
        <v>3920</v>
      </c>
      <c r="K148" s="11" t="s">
        <v>117</v>
      </c>
      <c r="L148" s="9">
        <v>46062</v>
      </c>
      <c r="M148" s="10">
        <v>1</v>
      </c>
      <c r="N148" s="3">
        <v>15829.46</v>
      </c>
      <c r="O148" s="3">
        <v>0</v>
      </c>
      <c r="P148" s="3">
        <v>0</v>
      </c>
      <c r="Q148" s="33">
        <f t="shared" si="5"/>
        <v>15829.46</v>
      </c>
    </row>
    <row r="149" spans="1:19" ht="24.95" hidden="1" customHeight="1" x14ac:dyDescent="0.2">
      <c r="A149" s="10" t="str">
        <f t="shared" si="4"/>
        <v>1441|1440011|414|2025|1</v>
      </c>
      <c r="B149" s="10">
        <v>1441</v>
      </c>
      <c r="C149" s="10">
        <v>1440011</v>
      </c>
      <c r="D149" s="10">
        <v>414</v>
      </c>
      <c r="E149" s="10">
        <v>2025</v>
      </c>
      <c r="F149" s="10">
        <v>10</v>
      </c>
      <c r="G149" s="10">
        <v>1</v>
      </c>
      <c r="H149" s="10">
        <v>5407609000365</v>
      </c>
      <c r="I149" s="11" t="s">
        <v>298</v>
      </c>
      <c r="J149" s="10">
        <v>4002</v>
      </c>
      <c r="K149" s="11" t="s">
        <v>210</v>
      </c>
      <c r="L149" s="9">
        <v>46062</v>
      </c>
      <c r="M149" s="10">
        <v>1</v>
      </c>
      <c r="N149" s="3">
        <v>303912</v>
      </c>
      <c r="O149" s="3">
        <v>7597.8</v>
      </c>
      <c r="P149" s="3">
        <v>0</v>
      </c>
      <c r="Q149" s="33">
        <f t="shared" si="5"/>
        <v>296314.2</v>
      </c>
    </row>
    <row r="150" spans="1:19" ht="24.95" hidden="1" customHeight="1" x14ac:dyDescent="0.2">
      <c r="A150" s="10" t="str">
        <f t="shared" si="4"/>
        <v>1441|1440005|9|2026|1</v>
      </c>
      <c r="B150" s="10">
        <v>1441</v>
      </c>
      <c r="C150" s="10">
        <v>1440005</v>
      </c>
      <c r="D150" s="10">
        <v>9</v>
      </c>
      <c r="E150" s="10">
        <v>2026</v>
      </c>
      <c r="F150" s="10">
        <v>10</v>
      </c>
      <c r="G150" s="10">
        <v>1</v>
      </c>
      <c r="H150" s="10">
        <v>201182000169</v>
      </c>
      <c r="I150" s="11" t="s">
        <v>112</v>
      </c>
      <c r="J150" s="10">
        <v>3008</v>
      </c>
      <c r="K150" s="11" t="s">
        <v>111</v>
      </c>
      <c r="L150" s="9">
        <v>46063</v>
      </c>
      <c r="M150" s="10">
        <v>1</v>
      </c>
      <c r="N150" s="3">
        <v>3096</v>
      </c>
      <c r="O150" s="3">
        <v>0</v>
      </c>
      <c r="P150" s="3">
        <v>0</v>
      </c>
      <c r="Q150" s="33">
        <f t="shared" si="5"/>
        <v>3096</v>
      </c>
    </row>
    <row r="151" spans="1:19" ht="24.95" hidden="1" customHeight="1" x14ac:dyDescent="0.2">
      <c r="A151" s="10" t="str">
        <f t="shared" si="4"/>
        <v>1441|1440011|226|2026|1</v>
      </c>
      <c r="B151" s="10">
        <v>1441</v>
      </c>
      <c r="C151" s="10">
        <v>1440011</v>
      </c>
      <c r="D151" s="10">
        <v>226</v>
      </c>
      <c r="E151" s="10">
        <v>2026</v>
      </c>
      <c r="F151" s="10">
        <v>10</v>
      </c>
      <c r="G151" s="10">
        <v>1</v>
      </c>
      <c r="H151" s="10">
        <v>8458633000150</v>
      </c>
      <c r="I151" s="11" t="s">
        <v>206</v>
      </c>
      <c r="J151" s="10">
        <v>3921</v>
      </c>
      <c r="K151" s="11" t="s">
        <v>205</v>
      </c>
      <c r="L151" s="9">
        <v>46063</v>
      </c>
      <c r="M151" s="10">
        <v>1</v>
      </c>
      <c r="N151" s="3">
        <v>2458.1999999999998</v>
      </c>
      <c r="O151" s="3">
        <v>0</v>
      </c>
      <c r="P151" s="3">
        <v>0</v>
      </c>
      <c r="Q151" s="33">
        <f t="shared" si="5"/>
        <v>2458.1999999999998</v>
      </c>
    </row>
    <row r="152" spans="1:19" ht="24.95" hidden="1" customHeight="1" x14ac:dyDescent="0.2">
      <c r="A152" s="10" t="str">
        <f t="shared" si="4"/>
        <v>1441|1440011|227|2026|1</v>
      </c>
      <c r="B152" s="10">
        <v>1441</v>
      </c>
      <c r="C152" s="10">
        <v>1440011</v>
      </c>
      <c r="D152" s="10">
        <v>227</v>
      </c>
      <c r="E152" s="10">
        <v>2026</v>
      </c>
      <c r="F152" s="10">
        <v>10</v>
      </c>
      <c r="G152" s="10">
        <v>1</v>
      </c>
      <c r="H152" s="10">
        <v>29156814000100</v>
      </c>
      <c r="I152" s="11" t="s">
        <v>258</v>
      </c>
      <c r="J152" s="10">
        <v>3921</v>
      </c>
      <c r="K152" s="11" t="s">
        <v>205</v>
      </c>
      <c r="L152" s="9">
        <v>46063</v>
      </c>
      <c r="M152" s="10">
        <v>1</v>
      </c>
      <c r="N152" s="3">
        <v>20215</v>
      </c>
      <c r="O152" s="3">
        <v>0</v>
      </c>
      <c r="P152" s="3">
        <v>0</v>
      </c>
      <c r="Q152" s="33">
        <f t="shared" si="5"/>
        <v>20215</v>
      </c>
    </row>
    <row r="153" spans="1:19" ht="24.95" hidden="1" customHeight="1" x14ac:dyDescent="0.2">
      <c r="A153" s="10" t="str">
        <f t="shared" si="4"/>
        <v>1441|1440011|230|2026|2</v>
      </c>
      <c r="B153" s="10">
        <v>1441</v>
      </c>
      <c r="C153" s="10">
        <v>1440011</v>
      </c>
      <c r="D153" s="10">
        <v>230</v>
      </c>
      <c r="E153" s="10">
        <v>2026</v>
      </c>
      <c r="F153" s="10">
        <v>10</v>
      </c>
      <c r="G153" s="10">
        <v>1</v>
      </c>
      <c r="H153" s="10">
        <v>12057731000152</v>
      </c>
      <c r="I153" s="11" t="s">
        <v>261</v>
      </c>
      <c r="J153" s="10">
        <v>3922</v>
      </c>
      <c r="K153" s="11" t="s">
        <v>21</v>
      </c>
      <c r="L153" s="9">
        <v>46063</v>
      </c>
      <c r="M153" s="10">
        <v>2</v>
      </c>
      <c r="N153" s="3">
        <v>700</v>
      </c>
      <c r="O153" s="3">
        <v>0</v>
      </c>
      <c r="P153" s="3">
        <v>0</v>
      </c>
      <c r="Q153" s="33">
        <f t="shared" si="5"/>
        <v>700</v>
      </c>
    </row>
    <row r="154" spans="1:19" s="77" customFormat="1" ht="24.95" hidden="1" customHeight="1" x14ac:dyDescent="0.2">
      <c r="A154" s="10" t="str">
        <f t="shared" si="4"/>
        <v>1441|1440011|231|2026|4</v>
      </c>
      <c r="B154" s="71">
        <v>1441</v>
      </c>
      <c r="C154" s="71">
        <v>1440011</v>
      </c>
      <c r="D154" s="71">
        <v>231</v>
      </c>
      <c r="E154" s="71">
        <v>2026</v>
      </c>
      <c r="F154" s="71">
        <v>10</v>
      </c>
      <c r="G154" s="71">
        <v>1</v>
      </c>
      <c r="H154" s="71">
        <v>12057731000152</v>
      </c>
      <c r="I154" s="72" t="s">
        <v>261</v>
      </c>
      <c r="J154" s="71">
        <v>3921</v>
      </c>
      <c r="K154" s="72" t="s">
        <v>205</v>
      </c>
      <c r="L154" s="73">
        <v>46063</v>
      </c>
      <c r="M154" s="71">
        <v>4</v>
      </c>
      <c r="N154" s="74">
        <v>4530</v>
      </c>
      <c r="O154" s="75">
        <v>261.5</v>
      </c>
      <c r="P154" s="74">
        <v>4268.5</v>
      </c>
      <c r="Q154" s="76">
        <f t="shared" si="5"/>
        <v>0</v>
      </c>
      <c r="R154" s="77" t="s">
        <v>515</v>
      </c>
      <c r="S154" s="77" t="s">
        <v>519</v>
      </c>
    </row>
    <row r="155" spans="1:19" ht="24.95" hidden="1" customHeight="1" x14ac:dyDescent="0.2">
      <c r="A155" s="10" t="str">
        <f t="shared" si="4"/>
        <v>1441|1440011|160|2026|1</v>
      </c>
      <c r="B155" s="10">
        <v>1441</v>
      </c>
      <c r="C155" s="10">
        <v>1440011</v>
      </c>
      <c r="D155" s="10">
        <v>160</v>
      </c>
      <c r="E155" s="10">
        <v>2026</v>
      </c>
      <c r="F155" s="10">
        <v>10</v>
      </c>
      <c r="G155" s="10">
        <v>1</v>
      </c>
      <c r="H155" s="10">
        <v>46019498000135</v>
      </c>
      <c r="I155" s="11" t="s">
        <v>209</v>
      </c>
      <c r="J155" s="10">
        <v>4002</v>
      </c>
      <c r="K155" s="11" t="s">
        <v>210</v>
      </c>
      <c r="L155" s="9">
        <v>46064</v>
      </c>
      <c r="M155" s="10">
        <v>1</v>
      </c>
      <c r="N155" s="3">
        <v>7527.71</v>
      </c>
      <c r="O155" s="3">
        <v>0</v>
      </c>
      <c r="P155" s="3">
        <v>0</v>
      </c>
      <c r="Q155" s="33">
        <f t="shared" si="5"/>
        <v>7527.71</v>
      </c>
    </row>
    <row r="156" spans="1:19" ht="24.95" hidden="1" customHeight="1" x14ac:dyDescent="0.2">
      <c r="A156" s="10" t="str">
        <f t="shared" si="4"/>
        <v>1441|1440011|203|2026|1</v>
      </c>
      <c r="B156" s="10">
        <v>1441</v>
      </c>
      <c r="C156" s="10">
        <v>1440011</v>
      </c>
      <c r="D156" s="10">
        <v>203</v>
      </c>
      <c r="E156" s="10">
        <v>2026</v>
      </c>
      <c r="F156" s="10">
        <v>10</v>
      </c>
      <c r="G156" s="10">
        <v>1</v>
      </c>
      <c r="H156" s="10">
        <v>6880466000105</v>
      </c>
      <c r="I156" s="11" t="s">
        <v>247</v>
      </c>
      <c r="J156" s="10">
        <v>3939</v>
      </c>
      <c r="K156" s="11" t="s">
        <v>248</v>
      </c>
      <c r="L156" s="9">
        <v>46064</v>
      </c>
      <c r="M156" s="10">
        <v>1</v>
      </c>
      <c r="N156" s="3">
        <v>220</v>
      </c>
      <c r="O156" s="3">
        <v>3.4</v>
      </c>
      <c r="P156" s="3">
        <v>0</v>
      </c>
      <c r="Q156" s="33">
        <f t="shared" si="5"/>
        <v>216.6</v>
      </c>
    </row>
    <row r="157" spans="1:19" ht="24.95" hidden="1" customHeight="1" x14ac:dyDescent="0.2">
      <c r="A157" s="10" t="str">
        <f t="shared" si="4"/>
        <v>1441|1440011|227|2026|2</v>
      </c>
      <c r="B157" s="10">
        <v>1441</v>
      </c>
      <c r="C157" s="10">
        <v>1440011</v>
      </c>
      <c r="D157" s="10">
        <v>227</v>
      </c>
      <c r="E157" s="10">
        <v>2026</v>
      </c>
      <c r="F157" s="10">
        <v>10</v>
      </c>
      <c r="G157" s="10">
        <v>1</v>
      </c>
      <c r="H157" s="10">
        <v>29156814000100</v>
      </c>
      <c r="I157" s="11" t="s">
        <v>258</v>
      </c>
      <c r="J157" s="10">
        <v>3921</v>
      </c>
      <c r="K157" s="11" t="s">
        <v>205</v>
      </c>
      <c r="L157" s="9">
        <v>46064</v>
      </c>
      <c r="M157" s="10">
        <v>2</v>
      </c>
      <c r="N157" s="3">
        <v>131.80000000000001</v>
      </c>
      <c r="O157" s="3">
        <v>0</v>
      </c>
      <c r="P157" s="3">
        <v>0</v>
      </c>
      <c r="Q157" s="33">
        <f t="shared" si="5"/>
        <v>131.80000000000001</v>
      </c>
    </row>
    <row r="158" spans="1:19" s="77" customFormat="1" ht="24.95" hidden="1" customHeight="1" x14ac:dyDescent="0.2">
      <c r="A158" s="10" t="str">
        <f t="shared" si="4"/>
        <v>1441|1440011|231|2026|5</v>
      </c>
      <c r="B158" s="71">
        <v>1441</v>
      </c>
      <c r="C158" s="71">
        <v>1440011</v>
      </c>
      <c r="D158" s="71">
        <v>231</v>
      </c>
      <c r="E158" s="71">
        <v>2026</v>
      </c>
      <c r="F158" s="71">
        <v>10</v>
      </c>
      <c r="G158" s="71">
        <v>1</v>
      </c>
      <c r="H158" s="71">
        <v>12057731000152</v>
      </c>
      <c r="I158" s="72" t="s">
        <v>261</v>
      </c>
      <c r="J158" s="71">
        <v>3921</v>
      </c>
      <c r="K158" s="72" t="s">
        <v>205</v>
      </c>
      <c r="L158" s="73">
        <v>46064</v>
      </c>
      <c r="M158" s="71">
        <v>5</v>
      </c>
      <c r="N158" s="74">
        <v>4530</v>
      </c>
      <c r="O158" s="74">
        <v>0</v>
      </c>
      <c r="P158" s="74">
        <v>0</v>
      </c>
      <c r="Q158" s="76">
        <f t="shared" si="5"/>
        <v>4530</v>
      </c>
      <c r="R158" s="77" t="s">
        <v>514</v>
      </c>
      <c r="S158" s="77" t="s">
        <v>519</v>
      </c>
    </row>
    <row r="159" spans="1:19" s="77" customFormat="1" ht="24.95" hidden="1" customHeight="1" x14ac:dyDescent="0.2">
      <c r="A159" s="10" t="str">
        <f t="shared" si="4"/>
        <v>1441|1440011|231|2026|5</v>
      </c>
      <c r="B159" s="71">
        <v>1441</v>
      </c>
      <c r="C159" s="71">
        <v>1440011</v>
      </c>
      <c r="D159" s="71">
        <v>231</v>
      </c>
      <c r="E159" s="71">
        <v>2026</v>
      </c>
      <c r="F159" s="71">
        <v>10</v>
      </c>
      <c r="G159" s="71">
        <v>1</v>
      </c>
      <c r="H159" s="71">
        <v>99999999999999</v>
      </c>
      <c r="I159" s="72" t="s">
        <v>262</v>
      </c>
      <c r="J159" s="71">
        <v>3921</v>
      </c>
      <c r="K159" s="72" t="s">
        <v>205</v>
      </c>
      <c r="L159" s="73">
        <v>46064</v>
      </c>
      <c r="M159" s="71">
        <v>5</v>
      </c>
      <c r="N159" s="74">
        <v>-9760</v>
      </c>
      <c r="O159" s="74">
        <v>0</v>
      </c>
      <c r="P159" s="74">
        <v>9498.5</v>
      </c>
      <c r="Q159" s="76">
        <f t="shared" si="5"/>
        <v>-19258.5</v>
      </c>
      <c r="R159" s="77" t="s">
        <v>516</v>
      </c>
      <c r="S159" s="77" t="s">
        <v>519</v>
      </c>
    </row>
    <row r="160" spans="1:19" ht="24.95" hidden="1" customHeight="1" x14ac:dyDescent="0.2">
      <c r="A160" s="10" t="str">
        <f t="shared" si="4"/>
        <v>1441|1440011|235|2026|1</v>
      </c>
      <c r="B160" s="10">
        <v>1441</v>
      </c>
      <c r="C160" s="10">
        <v>1440011</v>
      </c>
      <c r="D160" s="10">
        <v>235</v>
      </c>
      <c r="E160" s="10">
        <v>2026</v>
      </c>
      <c r="F160" s="10">
        <v>10</v>
      </c>
      <c r="G160" s="10">
        <v>1</v>
      </c>
      <c r="H160" s="10">
        <v>18229133000108</v>
      </c>
      <c r="I160" s="11" t="s">
        <v>264</v>
      </c>
      <c r="J160" s="10">
        <v>3920</v>
      </c>
      <c r="K160" s="11" t="s">
        <v>117</v>
      </c>
      <c r="L160" s="9">
        <v>46064</v>
      </c>
      <c r="M160" s="10">
        <v>1</v>
      </c>
      <c r="N160" s="3">
        <v>4950.22</v>
      </c>
      <c r="O160" s="3">
        <v>0</v>
      </c>
      <c r="P160" s="3">
        <v>0</v>
      </c>
      <c r="Q160" s="33">
        <f t="shared" si="5"/>
        <v>4950.22</v>
      </c>
    </row>
    <row r="161" spans="1:17" ht="24.95" hidden="1" customHeight="1" x14ac:dyDescent="0.2">
      <c r="A161" s="10" t="str">
        <f t="shared" si="4"/>
        <v>1441|1440011|237|2026|1</v>
      </c>
      <c r="B161" s="10">
        <v>1441</v>
      </c>
      <c r="C161" s="10">
        <v>1440011</v>
      </c>
      <c r="D161" s="10">
        <v>237</v>
      </c>
      <c r="E161" s="10">
        <v>2026</v>
      </c>
      <c r="F161" s="10">
        <v>10</v>
      </c>
      <c r="G161" s="10">
        <v>1</v>
      </c>
      <c r="H161" s="10">
        <v>3410541000186</v>
      </c>
      <c r="I161" s="11" t="s">
        <v>265</v>
      </c>
      <c r="J161" s="10">
        <v>3921</v>
      </c>
      <c r="K161" s="11" t="s">
        <v>205</v>
      </c>
      <c r="L161" s="9">
        <v>46064</v>
      </c>
      <c r="M161" s="10">
        <v>1</v>
      </c>
      <c r="N161" s="3">
        <v>25328.6</v>
      </c>
      <c r="O161" s="3">
        <v>990.35</v>
      </c>
      <c r="P161" s="3">
        <v>0</v>
      </c>
      <c r="Q161" s="33">
        <f t="shared" si="5"/>
        <v>24338.25</v>
      </c>
    </row>
    <row r="162" spans="1:17" ht="24.95" hidden="1" customHeight="1" x14ac:dyDescent="0.2">
      <c r="A162" s="10" t="str">
        <f t="shared" si="4"/>
        <v>1441|1440011|238|2026|1</v>
      </c>
      <c r="B162" s="10">
        <v>1441</v>
      </c>
      <c r="C162" s="10">
        <v>1440011</v>
      </c>
      <c r="D162" s="10">
        <v>238</v>
      </c>
      <c r="E162" s="10">
        <v>2026</v>
      </c>
      <c r="F162" s="10">
        <v>10</v>
      </c>
      <c r="G162" s="10">
        <v>1</v>
      </c>
      <c r="H162" s="10">
        <v>9264396000159</v>
      </c>
      <c r="I162" s="11" t="s">
        <v>266</v>
      </c>
      <c r="J162" s="10">
        <v>3920</v>
      </c>
      <c r="K162" s="11" t="s">
        <v>117</v>
      </c>
      <c r="L162" s="9">
        <v>46064</v>
      </c>
      <c r="M162" s="10">
        <v>1</v>
      </c>
      <c r="N162" s="3">
        <v>4094.61</v>
      </c>
      <c r="O162" s="3">
        <v>0</v>
      </c>
      <c r="P162" s="3">
        <v>0</v>
      </c>
      <c r="Q162" s="33">
        <f t="shared" si="5"/>
        <v>4094.61</v>
      </c>
    </row>
    <row r="163" spans="1:17" ht="24.95" hidden="1" customHeight="1" x14ac:dyDescent="0.2">
      <c r="A163" s="10" t="str">
        <f t="shared" si="4"/>
        <v>1441|1440011|244|2026|1</v>
      </c>
      <c r="B163" s="10">
        <v>1441</v>
      </c>
      <c r="C163" s="10">
        <v>1440011</v>
      </c>
      <c r="D163" s="10">
        <v>244</v>
      </c>
      <c r="E163" s="10">
        <v>2026</v>
      </c>
      <c r="F163" s="10">
        <v>10</v>
      </c>
      <c r="G163" s="10">
        <v>1</v>
      </c>
      <c r="H163" s="10">
        <v>7329219000188</v>
      </c>
      <c r="I163" s="11" t="s">
        <v>267</v>
      </c>
      <c r="J163" s="10">
        <v>3920</v>
      </c>
      <c r="K163" s="11" t="s">
        <v>117</v>
      </c>
      <c r="L163" s="9">
        <v>46064</v>
      </c>
      <c r="M163" s="10">
        <v>1</v>
      </c>
      <c r="N163" s="3">
        <v>21000</v>
      </c>
      <c r="O163" s="3">
        <v>0</v>
      </c>
      <c r="P163" s="3">
        <v>0</v>
      </c>
      <c r="Q163" s="33">
        <f t="shared" si="5"/>
        <v>21000</v>
      </c>
    </row>
    <row r="164" spans="1:17" ht="24.95" hidden="1" customHeight="1" x14ac:dyDescent="0.2">
      <c r="A164" s="10" t="str">
        <f t="shared" si="4"/>
        <v>1441|1440011|246|2026|1</v>
      </c>
      <c r="B164" s="10">
        <v>1441</v>
      </c>
      <c r="C164" s="10">
        <v>1440011</v>
      </c>
      <c r="D164" s="10">
        <v>246</v>
      </c>
      <c r="E164" s="10">
        <v>2026</v>
      </c>
      <c r="F164" s="10">
        <v>10</v>
      </c>
      <c r="G164" s="10">
        <v>1</v>
      </c>
      <c r="H164" s="10">
        <v>3354844000129</v>
      </c>
      <c r="I164" s="11" t="s">
        <v>268</v>
      </c>
      <c r="J164" s="10">
        <v>4002</v>
      </c>
      <c r="K164" s="11" t="s">
        <v>210</v>
      </c>
      <c r="L164" s="9">
        <v>46064</v>
      </c>
      <c r="M164" s="10">
        <v>1</v>
      </c>
      <c r="N164" s="3">
        <v>153608.95999999999</v>
      </c>
      <c r="O164" s="3">
        <v>0</v>
      </c>
      <c r="P164" s="3">
        <v>0</v>
      </c>
      <c r="Q164" s="33">
        <f t="shared" si="5"/>
        <v>153608.95999999999</v>
      </c>
    </row>
    <row r="165" spans="1:17" ht="24.95" hidden="1" customHeight="1" x14ac:dyDescent="0.2">
      <c r="A165" s="10" t="str">
        <f t="shared" si="4"/>
        <v>1441|1440011|247|2026|1</v>
      </c>
      <c r="B165" s="10">
        <v>1441</v>
      </c>
      <c r="C165" s="10">
        <v>1440011</v>
      </c>
      <c r="D165" s="10">
        <v>247</v>
      </c>
      <c r="E165" s="10">
        <v>2026</v>
      </c>
      <c r="F165" s="10">
        <v>10</v>
      </c>
      <c r="G165" s="10">
        <v>1</v>
      </c>
      <c r="H165" s="10">
        <v>14822303000102</v>
      </c>
      <c r="I165" s="11" t="s">
        <v>269</v>
      </c>
      <c r="J165" s="10">
        <v>4002</v>
      </c>
      <c r="K165" s="11" t="s">
        <v>210</v>
      </c>
      <c r="L165" s="9">
        <v>46064</v>
      </c>
      <c r="M165" s="10">
        <v>1</v>
      </c>
      <c r="N165" s="3">
        <v>59496.74</v>
      </c>
      <c r="O165" s="3">
        <v>0</v>
      </c>
      <c r="P165" s="3">
        <v>0</v>
      </c>
      <c r="Q165" s="33">
        <f t="shared" si="5"/>
        <v>59496.74</v>
      </c>
    </row>
    <row r="166" spans="1:17" ht="24.95" hidden="1" customHeight="1" x14ac:dyDescent="0.2">
      <c r="A166" s="10" t="str">
        <f t="shared" si="4"/>
        <v>1441|1440005|122|2025|1</v>
      </c>
      <c r="B166" s="10">
        <v>1441</v>
      </c>
      <c r="C166" s="10">
        <v>1440005</v>
      </c>
      <c r="D166" s="10">
        <v>122</v>
      </c>
      <c r="E166" s="10">
        <v>2025</v>
      </c>
      <c r="F166" s="10">
        <v>10</v>
      </c>
      <c r="G166" s="10">
        <v>1</v>
      </c>
      <c r="H166" s="10">
        <v>2055429000101</v>
      </c>
      <c r="I166" s="11" t="s">
        <v>304</v>
      </c>
      <c r="J166" s="10">
        <v>3008</v>
      </c>
      <c r="K166" s="11" t="s">
        <v>111</v>
      </c>
      <c r="L166" s="9">
        <v>46064</v>
      </c>
      <c r="M166" s="10">
        <v>1</v>
      </c>
      <c r="N166" s="3">
        <v>237.5</v>
      </c>
      <c r="O166" s="3">
        <v>0</v>
      </c>
      <c r="P166" s="3">
        <v>0</v>
      </c>
      <c r="Q166" s="33">
        <f t="shared" si="5"/>
        <v>237.5</v>
      </c>
    </row>
    <row r="167" spans="1:17" ht="24.95" hidden="1" customHeight="1" x14ac:dyDescent="0.2">
      <c r="A167" s="10" t="str">
        <f t="shared" si="4"/>
        <v>1441|1440005|122|2025|2</v>
      </c>
      <c r="B167" s="10">
        <v>1441</v>
      </c>
      <c r="C167" s="10">
        <v>1440005</v>
      </c>
      <c r="D167" s="10">
        <v>122</v>
      </c>
      <c r="E167" s="10">
        <v>2025</v>
      </c>
      <c r="F167" s="10">
        <v>10</v>
      </c>
      <c r="G167" s="10">
        <v>1</v>
      </c>
      <c r="H167" s="10">
        <v>2055429000101</v>
      </c>
      <c r="I167" s="11" t="s">
        <v>304</v>
      </c>
      <c r="J167" s="10">
        <v>3008</v>
      </c>
      <c r="K167" s="11" t="s">
        <v>111</v>
      </c>
      <c r="L167" s="9">
        <v>46064</v>
      </c>
      <c r="M167" s="10">
        <v>2</v>
      </c>
      <c r="N167" s="3">
        <v>150</v>
      </c>
      <c r="O167" s="3">
        <v>0</v>
      </c>
      <c r="P167" s="3">
        <v>0</v>
      </c>
      <c r="Q167" s="33">
        <f t="shared" si="5"/>
        <v>150</v>
      </c>
    </row>
    <row r="168" spans="1:17" ht="24.95" hidden="1" customHeight="1" x14ac:dyDescent="0.2">
      <c r="A168" s="10" t="str">
        <f t="shared" si="4"/>
        <v>1441|1440011|91|2025|2</v>
      </c>
      <c r="B168" s="10">
        <v>1441</v>
      </c>
      <c r="C168" s="10">
        <v>1440011</v>
      </c>
      <c r="D168" s="10">
        <v>91</v>
      </c>
      <c r="E168" s="10">
        <v>2025</v>
      </c>
      <c r="F168" s="10">
        <v>10</v>
      </c>
      <c r="G168" s="10">
        <v>1</v>
      </c>
      <c r="H168" s="10">
        <v>21154554000113</v>
      </c>
      <c r="I168" s="11" t="s">
        <v>129</v>
      </c>
      <c r="J168" s="10">
        <v>3920</v>
      </c>
      <c r="K168" s="11" t="s">
        <v>117</v>
      </c>
      <c r="L168" s="9">
        <v>46064</v>
      </c>
      <c r="M168" s="10">
        <v>2</v>
      </c>
      <c r="N168" s="3">
        <v>17699.36</v>
      </c>
      <c r="O168" s="3">
        <v>0</v>
      </c>
      <c r="P168" s="3">
        <v>0</v>
      </c>
      <c r="Q168" s="33">
        <f t="shared" si="5"/>
        <v>17699.36</v>
      </c>
    </row>
    <row r="169" spans="1:17" ht="24.95" hidden="1" customHeight="1" x14ac:dyDescent="0.2">
      <c r="A169" s="10" t="str">
        <f t="shared" si="4"/>
        <v>1441|1440011|156|2025|3</v>
      </c>
      <c r="B169" s="10">
        <v>1441</v>
      </c>
      <c r="C169" s="10">
        <v>1440011</v>
      </c>
      <c r="D169" s="10">
        <v>156</v>
      </c>
      <c r="E169" s="10">
        <v>2025</v>
      </c>
      <c r="F169" s="10">
        <v>10</v>
      </c>
      <c r="G169" s="10">
        <v>1</v>
      </c>
      <c r="H169" s="10">
        <v>99999957803</v>
      </c>
      <c r="I169" s="11" t="s">
        <v>233</v>
      </c>
      <c r="J169" s="10">
        <v>3601</v>
      </c>
      <c r="K169" s="11" t="s">
        <v>234</v>
      </c>
      <c r="L169" s="9">
        <v>46064</v>
      </c>
      <c r="M169" s="10">
        <v>3</v>
      </c>
      <c r="N169" s="3">
        <v>18</v>
      </c>
      <c r="O169" s="3">
        <v>0</v>
      </c>
      <c r="P169" s="3">
        <v>0</v>
      </c>
      <c r="Q169" s="33">
        <f t="shared" si="5"/>
        <v>18</v>
      </c>
    </row>
    <row r="170" spans="1:17" ht="24.95" hidden="1" customHeight="1" x14ac:dyDescent="0.2">
      <c r="A170" s="10" t="str">
        <f t="shared" si="4"/>
        <v>1441|1440005|5|2026|1</v>
      </c>
      <c r="B170" s="10">
        <v>1441</v>
      </c>
      <c r="C170" s="10">
        <v>1440005</v>
      </c>
      <c r="D170" s="10">
        <v>5</v>
      </c>
      <c r="E170" s="10">
        <v>2026</v>
      </c>
      <c r="F170" s="10">
        <v>10</v>
      </c>
      <c r="G170" s="10">
        <v>1</v>
      </c>
      <c r="H170" s="10">
        <v>26759927000101</v>
      </c>
      <c r="I170" s="11" t="s">
        <v>107</v>
      </c>
      <c r="J170" s="10">
        <v>3017</v>
      </c>
      <c r="K170" s="11" t="s">
        <v>108</v>
      </c>
      <c r="L170" s="9">
        <v>46065</v>
      </c>
      <c r="M170" s="10">
        <v>1</v>
      </c>
      <c r="N170" s="3">
        <v>5980</v>
      </c>
      <c r="O170" s="3">
        <v>0</v>
      </c>
      <c r="P170" s="3">
        <v>0</v>
      </c>
      <c r="Q170" s="33">
        <f t="shared" si="5"/>
        <v>5980</v>
      </c>
    </row>
    <row r="171" spans="1:17" ht="24.95" hidden="1" customHeight="1" x14ac:dyDescent="0.2">
      <c r="A171" s="10" t="str">
        <f t="shared" si="4"/>
        <v>1441|1440005|6|2026|1</v>
      </c>
      <c r="B171" s="10">
        <v>1441</v>
      </c>
      <c r="C171" s="10">
        <v>1440005</v>
      </c>
      <c r="D171" s="10">
        <v>6</v>
      </c>
      <c r="E171" s="10">
        <v>2026</v>
      </c>
      <c r="F171" s="10">
        <v>10</v>
      </c>
      <c r="G171" s="10">
        <v>1</v>
      </c>
      <c r="H171" s="10">
        <v>26759927000101</v>
      </c>
      <c r="I171" s="11" t="s">
        <v>107</v>
      </c>
      <c r="J171" s="10">
        <v>3003</v>
      </c>
      <c r="K171" s="11" t="s">
        <v>109</v>
      </c>
      <c r="L171" s="9">
        <v>46065</v>
      </c>
      <c r="M171" s="10">
        <v>1</v>
      </c>
      <c r="N171" s="3">
        <v>1381.5</v>
      </c>
      <c r="O171" s="3">
        <v>0</v>
      </c>
      <c r="P171" s="3">
        <v>0</v>
      </c>
      <c r="Q171" s="33">
        <f t="shared" si="5"/>
        <v>1381.5</v>
      </c>
    </row>
    <row r="172" spans="1:17" ht="24.95" hidden="1" customHeight="1" x14ac:dyDescent="0.2">
      <c r="A172" s="10" t="str">
        <f t="shared" si="4"/>
        <v>1441|1440005|23|2026|1</v>
      </c>
      <c r="B172" s="10">
        <v>1441</v>
      </c>
      <c r="C172" s="10">
        <v>1440005</v>
      </c>
      <c r="D172" s="10">
        <v>23</v>
      </c>
      <c r="E172" s="10">
        <v>2026</v>
      </c>
      <c r="F172" s="10">
        <v>10</v>
      </c>
      <c r="G172" s="10">
        <v>1</v>
      </c>
      <c r="H172" s="10">
        <v>27386559000158</v>
      </c>
      <c r="I172" s="11" t="s">
        <v>115</v>
      </c>
      <c r="J172" s="10">
        <v>3008</v>
      </c>
      <c r="K172" s="11" t="s">
        <v>111</v>
      </c>
      <c r="L172" s="9">
        <v>46065</v>
      </c>
      <c r="M172" s="10">
        <v>1</v>
      </c>
      <c r="N172" s="3">
        <v>7795</v>
      </c>
      <c r="O172" s="3">
        <v>0</v>
      </c>
      <c r="P172" s="3">
        <v>0</v>
      </c>
      <c r="Q172" s="33">
        <f t="shared" si="5"/>
        <v>7795</v>
      </c>
    </row>
    <row r="173" spans="1:17" ht="24.95" customHeight="1" x14ac:dyDescent="0.2">
      <c r="A173" s="10" t="str">
        <f t="shared" si="4"/>
        <v>1441|1440011|90|2026|2</v>
      </c>
      <c r="B173" s="10">
        <v>1441</v>
      </c>
      <c r="C173" s="10">
        <v>1440011</v>
      </c>
      <c r="D173" s="10">
        <v>90</v>
      </c>
      <c r="E173" s="10">
        <v>2026</v>
      </c>
      <c r="F173" s="10">
        <v>10</v>
      </c>
      <c r="G173" s="10">
        <v>1</v>
      </c>
      <c r="H173" s="10">
        <v>87992400763</v>
      </c>
      <c r="I173" s="11" t="s">
        <v>146</v>
      </c>
      <c r="J173" s="10">
        <v>3611</v>
      </c>
      <c r="K173" s="11" t="s">
        <v>117</v>
      </c>
      <c r="L173" s="9">
        <v>46065</v>
      </c>
      <c r="M173" s="10">
        <v>2</v>
      </c>
      <c r="N173" s="3">
        <v>434.69</v>
      </c>
      <c r="O173" s="3">
        <v>0</v>
      </c>
      <c r="P173" s="3">
        <v>0</v>
      </c>
      <c r="Q173" s="33">
        <f t="shared" si="5"/>
        <v>434.69</v>
      </c>
    </row>
    <row r="174" spans="1:17" ht="24.95" hidden="1" customHeight="1" x14ac:dyDescent="0.2">
      <c r="A174" s="10" t="str">
        <f t="shared" si="4"/>
        <v>1441|1440011|169|2026|1</v>
      </c>
      <c r="B174" s="10">
        <v>1441</v>
      </c>
      <c r="C174" s="10">
        <v>1440011</v>
      </c>
      <c r="D174" s="10">
        <v>169</v>
      </c>
      <c r="E174" s="10">
        <v>2026</v>
      </c>
      <c r="F174" s="10">
        <v>10</v>
      </c>
      <c r="G174" s="10">
        <v>1</v>
      </c>
      <c r="H174" s="10">
        <v>19201128000141</v>
      </c>
      <c r="I174" s="11" t="s">
        <v>215</v>
      </c>
      <c r="J174" s="10">
        <v>3702</v>
      </c>
      <c r="K174" s="11" t="s">
        <v>216</v>
      </c>
      <c r="L174" s="9">
        <v>46065</v>
      </c>
      <c r="M174" s="10">
        <v>1</v>
      </c>
      <c r="N174" s="3">
        <v>92541.37</v>
      </c>
      <c r="O174" s="3">
        <v>0</v>
      </c>
      <c r="P174" s="3">
        <v>0</v>
      </c>
      <c r="Q174" s="33">
        <f t="shared" si="5"/>
        <v>92541.37</v>
      </c>
    </row>
    <row r="175" spans="1:17" ht="24.95" hidden="1" customHeight="1" x14ac:dyDescent="0.2">
      <c r="A175" s="10" t="str">
        <f t="shared" si="4"/>
        <v>1441|1440011|171|2026|1</v>
      </c>
      <c r="B175" s="10">
        <v>1441</v>
      </c>
      <c r="C175" s="10">
        <v>1440011</v>
      </c>
      <c r="D175" s="10">
        <v>171</v>
      </c>
      <c r="E175" s="10">
        <v>2026</v>
      </c>
      <c r="F175" s="10">
        <v>10</v>
      </c>
      <c r="G175" s="10">
        <v>1</v>
      </c>
      <c r="H175" s="10">
        <v>18839001000190</v>
      </c>
      <c r="I175" s="11" t="s">
        <v>219</v>
      </c>
      <c r="J175" s="10">
        <v>3961</v>
      </c>
      <c r="K175" s="11" t="s">
        <v>218</v>
      </c>
      <c r="L175" s="9">
        <v>46065</v>
      </c>
      <c r="M175" s="10">
        <v>1</v>
      </c>
      <c r="N175" s="3">
        <v>2220</v>
      </c>
      <c r="O175" s="3">
        <v>44.62</v>
      </c>
      <c r="P175" s="3">
        <v>0</v>
      </c>
      <c r="Q175" s="33">
        <f t="shared" si="5"/>
        <v>2175.38</v>
      </c>
    </row>
    <row r="176" spans="1:17" ht="24.95" hidden="1" customHeight="1" x14ac:dyDescent="0.2">
      <c r="A176" s="10" t="str">
        <f t="shared" si="4"/>
        <v>1441|1440011|208|2026|1</v>
      </c>
      <c r="B176" s="10">
        <v>1441</v>
      </c>
      <c r="C176" s="10">
        <v>1440011</v>
      </c>
      <c r="D176" s="10">
        <v>208</v>
      </c>
      <c r="E176" s="10">
        <v>2026</v>
      </c>
      <c r="F176" s="10">
        <v>10</v>
      </c>
      <c r="G176" s="10">
        <v>1</v>
      </c>
      <c r="H176" s="10">
        <v>34028316001509</v>
      </c>
      <c r="I176" s="11" t="s">
        <v>249</v>
      </c>
      <c r="J176" s="10">
        <v>3915</v>
      </c>
      <c r="K176" s="11" t="s">
        <v>250</v>
      </c>
      <c r="L176" s="9">
        <v>46065</v>
      </c>
      <c r="M176" s="10">
        <v>1</v>
      </c>
      <c r="N176" s="3">
        <v>31125.84</v>
      </c>
      <c r="O176" s="3">
        <v>0</v>
      </c>
      <c r="P176" s="3">
        <v>0</v>
      </c>
      <c r="Q176" s="33">
        <f t="shared" si="5"/>
        <v>31125.84</v>
      </c>
    </row>
    <row r="177" spans="1:17" ht="24.95" hidden="1" customHeight="1" x14ac:dyDescent="0.2">
      <c r="A177" s="10" t="str">
        <f t="shared" si="4"/>
        <v>1441|1440011|213|2026|2</v>
      </c>
      <c r="B177" s="10">
        <v>1441</v>
      </c>
      <c r="C177" s="10">
        <v>1440011</v>
      </c>
      <c r="D177" s="10">
        <v>213</v>
      </c>
      <c r="E177" s="10">
        <v>2026</v>
      </c>
      <c r="F177" s="10">
        <v>10</v>
      </c>
      <c r="G177" s="10">
        <v>1</v>
      </c>
      <c r="H177" s="10">
        <v>14165537000116</v>
      </c>
      <c r="I177" s="11" t="s">
        <v>251</v>
      </c>
      <c r="J177" s="10">
        <v>3920</v>
      </c>
      <c r="K177" s="11" t="s">
        <v>117</v>
      </c>
      <c r="L177" s="9">
        <v>46065</v>
      </c>
      <c r="M177" s="10">
        <v>2</v>
      </c>
      <c r="N177" s="3">
        <v>434.69</v>
      </c>
      <c r="O177" s="3">
        <v>0</v>
      </c>
      <c r="P177" s="3">
        <v>0</v>
      </c>
      <c r="Q177" s="33">
        <f t="shared" si="5"/>
        <v>434.69</v>
      </c>
    </row>
    <row r="178" spans="1:17" ht="24.95" customHeight="1" x14ac:dyDescent="0.2">
      <c r="A178" s="10" t="str">
        <f t="shared" si="4"/>
        <v>1441|1440011|142|2025|2</v>
      </c>
      <c r="B178" s="10">
        <v>1441</v>
      </c>
      <c r="C178" s="10">
        <v>1440011</v>
      </c>
      <c r="D178" s="10">
        <v>142</v>
      </c>
      <c r="E178" s="10">
        <v>2025</v>
      </c>
      <c r="F178" s="10">
        <v>10</v>
      </c>
      <c r="G178" s="10">
        <v>1</v>
      </c>
      <c r="H178" s="10">
        <v>87992400763</v>
      </c>
      <c r="I178" s="11" t="s">
        <v>146</v>
      </c>
      <c r="J178" s="10">
        <v>3611</v>
      </c>
      <c r="K178" s="11" t="s">
        <v>117</v>
      </c>
      <c r="L178" s="9">
        <v>46065</v>
      </c>
      <c r="M178" s="10">
        <v>2</v>
      </c>
      <c r="N178" s="3">
        <v>115.91</v>
      </c>
      <c r="O178" s="3">
        <v>0</v>
      </c>
      <c r="P178" s="3">
        <v>0</v>
      </c>
      <c r="Q178" s="33">
        <f t="shared" si="5"/>
        <v>115.91</v>
      </c>
    </row>
    <row r="179" spans="1:17" ht="24.95" customHeight="1" x14ac:dyDescent="0.2">
      <c r="A179" s="10" t="str">
        <f t="shared" si="4"/>
        <v>1441|1440011|142|2025|3</v>
      </c>
      <c r="B179" s="10">
        <v>1441</v>
      </c>
      <c r="C179" s="10">
        <v>1440011</v>
      </c>
      <c r="D179" s="10">
        <v>142</v>
      </c>
      <c r="E179" s="10">
        <v>2025</v>
      </c>
      <c r="F179" s="10">
        <v>10</v>
      </c>
      <c r="G179" s="10">
        <v>1</v>
      </c>
      <c r="H179" s="10">
        <v>87992400763</v>
      </c>
      <c r="I179" s="11" t="s">
        <v>146</v>
      </c>
      <c r="J179" s="10">
        <v>3611</v>
      </c>
      <c r="K179" s="11" t="s">
        <v>117</v>
      </c>
      <c r="L179" s="9">
        <v>46065</v>
      </c>
      <c r="M179" s="10">
        <v>3</v>
      </c>
      <c r="N179" s="3">
        <v>434.69</v>
      </c>
      <c r="O179" s="3">
        <v>0</v>
      </c>
      <c r="P179" s="3">
        <v>0</v>
      </c>
      <c r="Q179" s="33">
        <f t="shared" si="5"/>
        <v>434.69</v>
      </c>
    </row>
    <row r="180" spans="1:17" ht="24.95" customHeight="1" x14ac:dyDescent="0.2">
      <c r="A180" s="10" t="str">
        <f t="shared" si="4"/>
        <v>1441|1440011|142|2025|4</v>
      </c>
      <c r="B180" s="10">
        <v>1441</v>
      </c>
      <c r="C180" s="10">
        <v>1440011</v>
      </c>
      <c r="D180" s="10">
        <v>142</v>
      </c>
      <c r="E180" s="10">
        <v>2025</v>
      </c>
      <c r="F180" s="10">
        <v>10</v>
      </c>
      <c r="G180" s="10">
        <v>1</v>
      </c>
      <c r="H180" s="10">
        <v>87992400763</v>
      </c>
      <c r="I180" s="11" t="s">
        <v>146</v>
      </c>
      <c r="J180" s="10">
        <v>3611</v>
      </c>
      <c r="K180" s="11" t="s">
        <v>117</v>
      </c>
      <c r="L180" s="9">
        <v>46065</v>
      </c>
      <c r="M180" s="10">
        <v>4</v>
      </c>
      <c r="N180" s="3">
        <v>434.69</v>
      </c>
      <c r="O180" s="3">
        <v>0</v>
      </c>
      <c r="P180" s="3">
        <v>0</v>
      </c>
      <c r="Q180" s="33">
        <f t="shared" si="5"/>
        <v>434.69</v>
      </c>
    </row>
    <row r="181" spans="1:17" ht="24.95" hidden="1" customHeight="1" x14ac:dyDescent="0.2">
      <c r="A181" s="10" t="str">
        <f t="shared" si="4"/>
        <v>1441|1440011|152|2025|2</v>
      </c>
      <c r="B181" s="10">
        <v>1441</v>
      </c>
      <c r="C181" s="10">
        <v>1440011</v>
      </c>
      <c r="D181" s="10">
        <v>152</v>
      </c>
      <c r="E181" s="10">
        <v>2025</v>
      </c>
      <c r="F181" s="10">
        <v>10</v>
      </c>
      <c r="G181" s="10">
        <v>1</v>
      </c>
      <c r="H181" s="10">
        <v>14165537000116</v>
      </c>
      <c r="I181" s="11" t="s">
        <v>251</v>
      </c>
      <c r="J181" s="10">
        <v>3920</v>
      </c>
      <c r="K181" s="11" t="s">
        <v>117</v>
      </c>
      <c r="L181" s="9">
        <v>46065</v>
      </c>
      <c r="M181" s="10">
        <v>2</v>
      </c>
      <c r="N181" s="3">
        <v>115.92</v>
      </c>
      <c r="O181" s="3">
        <v>0</v>
      </c>
      <c r="P181" s="3">
        <v>0</v>
      </c>
      <c r="Q181" s="33">
        <f t="shared" si="5"/>
        <v>115.92</v>
      </c>
    </row>
    <row r="182" spans="1:17" ht="24.95" hidden="1" customHeight="1" x14ac:dyDescent="0.2">
      <c r="A182" s="10" t="str">
        <f t="shared" si="4"/>
        <v>1441|1440011|152|2025|3</v>
      </c>
      <c r="B182" s="10">
        <v>1441</v>
      </c>
      <c r="C182" s="10">
        <v>1440011</v>
      </c>
      <c r="D182" s="10">
        <v>152</v>
      </c>
      <c r="E182" s="10">
        <v>2025</v>
      </c>
      <c r="F182" s="10">
        <v>10</v>
      </c>
      <c r="G182" s="10">
        <v>1</v>
      </c>
      <c r="H182" s="10">
        <v>14165537000116</v>
      </c>
      <c r="I182" s="11" t="s">
        <v>251</v>
      </c>
      <c r="J182" s="10">
        <v>3920</v>
      </c>
      <c r="K182" s="11" t="s">
        <v>117</v>
      </c>
      <c r="L182" s="9">
        <v>46065</v>
      </c>
      <c r="M182" s="10">
        <v>3</v>
      </c>
      <c r="N182" s="3">
        <v>434.69</v>
      </c>
      <c r="O182" s="3">
        <v>0</v>
      </c>
      <c r="P182" s="3">
        <v>0</v>
      </c>
      <c r="Q182" s="33">
        <f t="shared" si="5"/>
        <v>434.69</v>
      </c>
    </row>
    <row r="183" spans="1:17" ht="24.95" hidden="1" customHeight="1" x14ac:dyDescent="0.2">
      <c r="A183" s="10" t="str">
        <f t="shared" si="4"/>
        <v>1441|1440011|152|2025|4</v>
      </c>
      <c r="B183" s="10">
        <v>1441</v>
      </c>
      <c r="C183" s="10">
        <v>1440011</v>
      </c>
      <c r="D183" s="10">
        <v>152</v>
      </c>
      <c r="E183" s="10">
        <v>2025</v>
      </c>
      <c r="F183" s="10">
        <v>10</v>
      </c>
      <c r="G183" s="10">
        <v>1</v>
      </c>
      <c r="H183" s="10">
        <v>14165537000116</v>
      </c>
      <c r="I183" s="11" t="s">
        <v>251</v>
      </c>
      <c r="J183" s="10">
        <v>3920</v>
      </c>
      <c r="K183" s="11" t="s">
        <v>117</v>
      </c>
      <c r="L183" s="9">
        <v>46065</v>
      </c>
      <c r="M183" s="10">
        <v>4</v>
      </c>
      <c r="N183" s="3">
        <v>434.69</v>
      </c>
      <c r="O183" s="3">
        <v>0</v>
      </c>
      <c r="P183" s="3">
        <v>0</v>
      </c>
      <c r="Q183" s="33">
        <f t="shared" si="5"/>
        <v>434.69</v>
      </c>
    </row>
    <row r="184" spans="1:17" ht="24.95" hidden="1" customHeight="1" x14ac:dyDescent="0.2">
      <c r="A184" s="10" t="str">
        <f t="shared" si="4"/>
        <v>1441|1440005|12|2026|2</v>
      </c>
      <c r="B184" s="10">
        <v>1441</v>
      </c>
      <c r="C184" s="10">
        <v>1440005</v>
      </c>
      <c r="D184" s="10">
        <v>12</v>
      </c>
      <c r="E184" s="10">
        <v>2026</v>
      </c>
      <c r="F184" s="10">
        <v>10</v>
      </c>
      <c r="G184" s="10">
        <v>1</v>
      </c>
      <c r="H184" s="10">
        <v>26759927000101</v>
      </c>
      <c r="I184" s="11" t="s">
        <v>107</v>
      </c>
      <c r="J184" s="10">
        <v>3017</v>
      </c>
      <c r="K184" s="11" t="s">
        <v>108</v>
      </c>
      <c r="L184" s="9">
        <v>46066</v>
      </c>
      <c r="M184" s="10">
        <v>2</v>
      </c>
      <c r="N184" s="3">
        <v>34899.699999999997</v>
      </c>
      <c r="O184" s="3">
        <v>0</v>
      </c>
      <c r="P184" s="3">
        <v>0</v>
      </c>
      <c r="Q184" s="33">
        <f t="shared" si="5"/>
        <v>34899.699999999997</v>
      </c>
    </row>
    <row r="185" spans="1:17" ht="24.95" hidden="1" customHeight="1" x14ac:dyDescent="0.2">
      <c r="A185" s="10" t="str">
        <f t="shared" si="4"/>
        <v>1441|1440011|149|2026|1</v>
      </c>
      <c r="B185" s="10">
        <v>1441</v>
      </c>
      <c r="C185" s="10">
        <v>1440011</v>
      </c>
      <c r="D185" s="10">
        <v>149</v>
      </c>
      <c r="E185" s="10">
        <v>2026</v>
      </c>
      <c r="F185" s="10">
        <v>10</v>
      </c>
      <c r="G185" s="10">
        <v>1</v>
      </c>
      <c r="H185" s="10">
        <v>16636540000104</v>
      </c>
      <c r="I185" s="11" t="s">
        <v>199</v>
      </c>
      <c r="J185" s="10">
        <v>4003</v>
      </c>
      <c r="K185" s="11" t="s">
        <v>200</v>
      </c>
      <c r="L185" s="9">
        <v>46072</v>
      </c>
      <c r="M185" s="10">
        <v>1</v>
      </c>
      <c r="N185" s="3">
        <v>2515.92</v>
      </c>
      <c r="O185" s="3">
        <v>0</v>
      </c>
      <c r="P185" s="3">
        <v>0</v>
      </c>
      <c r="Q185" s="33">
        <f t="shared" si="5"/>
        <v>2515.92</v>
      </c>
    </row>
    <row r="186" spans="1:17" ht="24.95" hidden="1" customHeight="1" x14ac:dyDescent="0.2">
      <c r="A186" s="10" t="str">
        <f t="shared" si="4"/>
        <v>1441|1440011|242|2026|1</v>
      </c>
      <c r="B186" s="10">
        <v>1441</v>
      </c>
      <c r="C186" s="10">
        <v>1440011</v>
      </c>
      <c r="D186" s="10">
        <v>242</v>
      </c>
      <c r="E186" s="10">
        <v>2026</v>
      </c>
      <c r="F186" s="10">
        <v>10</v>
      </c>
      <c r="G186" s="10">
        <v>1</v>
      </c>
      <c r="H186" s="10">
        <v>16636540000104</v>
      </c>
      <c r="I186" s="11" t="s">
        <v>199</v>
      </c>
      <c r="J186" s="10">
        <v>4003</v>
      </c>
      <c r="K186" s="11" t="s">
        <v>200</v>
      </c>
      <c r="L186" s="9">
        <v>46072</v>
      </c>
      <c r="M186" s="10">
        <v>1</v>
      </c>
      <c r="N186" s="3">
        <v>37178</v>
      </c>
      <c r="O186" s="3">
        <v>0</v>
      </c>
      <c r="P186" s="3">
        <v>0</v>
      </c>
      <c r="Q186" s="33">
        <f t="shared" si="5"/>
        <v>37178</v>
      </c>
    </row>
    <row r="187" spans="1:17" ht="24.95" hidden="1" customHeight="1" x14ac:dyDescent="0.2">
      <c r="A187" s="10" t="str">
        <f t="shared" ref="A187:A250" si="6">B187&amp;"|"&amp;C187&amp;"|"&amp;D187&amp;"|"&amp;E187&amp;"|"&amp;M187</f>
        <v>1441|1440005|138|2025|1</v>
      </c>
      <c r="B187" s="10">
        <v>1441</v>
      </c>
      <c r="C187" s="10">
        <v>1440005</v>
      </c>
      <c r="D187" s="10">
        <v>138</v>
      </c>
      <c r="E187" s="10">
        <v>2025</v>
      </c>
      <c r="F187" s="10">
        <v>10</v>
      </c>
      <c r="G187" s="10">
        <v>1</v>
      </c>
      <c r="H187" s="10">
        <v>10867329000108</v>
      </c>
      <c r="I187" s="11" t="s">
        <v>113</v>
      </c>
      <c r="J187" s="10">
        <v>3021</v>
      </c>
      <c r="K187" s="11" t="s">
        <v>114</v>
      </c>
      <c r="L187" s="9">
        <v>46072</v>
      </c>
      <c r="M187" s="10">
        <v>1</v>
      </c>
      <c r="N187" s="3">
        <v>30194.400000000001</v>
      </c>
      <c r="O187" s="3">
        <v>0</v>
      </c>
      <c r="P187" s="3">
        <v>0</v>
      </c>
      <c r="Q187" s="33">
        <f t="shared" ref="Q187:Q250" si="7">N187-O187-P187</f>
        <v>30194.400000000001</v>
      </c>
    </row>
    <row r="188" spans="1:17" ht="24.95" hidden="1" customHeight="1" x14ac:dyDescent="0.2">
      <c r="A188" s="10" t="str">
        <f t="shared" si="6"/>
        <v>1441|1440005|20|2026|1</v>
      </c>
      <c r="B188" s="10">
        <v>1441</v>
      </c>
      <c r="C188" s="10">
        <v>1440005</v>
      </c>
      <c r="D188" s="10">
        <v>20</v>
      </c>
      <c r="E188" s="10">
        <v>2026</v>
      </c>
      <c r="F188" s="10">
        <v>10</v>
      </c>
      <c r="G188" s="10">
        <v>1</v>
      </c>
      <c r="H188" s="10">
        <v>10867329000108</v>
      </c>
      <c r="I188" s="11" t="s">
        <v>113</v>
      </c>
      <c r="J188" s="10">
        <v>3021</v>
      </c>
      <c r="K188" s="11" t="s">
        <v>114</v>
      </c>
      <c r="L188" s="9">
        <v>46073</v>
      </c>
      <c r="M188" s="10">
        <v>1</v>
      </c>
      <c r="N188" s="3">
        <v>3321.8</v>
      </c>
      <c r="O188" s="3">
        <v>0</v>
      </c>
      <c r="P188" s="3">
        <v>0</v>
      </c>
      <c r="Q188" s="33">
        <f t="shared" si="7"/>
        <v>3321.8</v>
      </c>
    </row>
    <row r="189" spans="1:17" ht="24.95" hidden="1" customHeight="1" x14ac:dyDescent="0.2">
      <c r="A189" s="10" t="str">
        <f t="shared" si="6"/>
        <v>1441|1440011|161|2026|1</v>
      </c>
      <c r="B189" s="10">
        <v>1441</v>
      </c>
      <c r="C189" s="10">
        <v>1440011</v>
      </c>
      <c r="D189" s="10">
        <v>161</v>
      </c>
      <c r="E189" s="10">
        <v>2026</v>
      </c>
      <c r="F189" s="10">
        <v>10</v>
      </c>
      <c r="G189" s="10">
        <v>1</v>
      </c>
      <c r="H189" s="10">
        <v>87883807000106</v>
      </c>
      <c r="I189" s="11" t="s">
        <v>211</v>
      </c>
      <c r="J189" s="10">
        <v>3910</v>
      </c>
      <c r="K189" s="11" t="s">
        <v>212</v>
      </c>
      <c r="L189" s="9">
        <v>46073</v>
      </c>
      <c r="M189" s="10">
        <v>1</v>
      </c>
      <c r="N189" s="3">
        <v>303</v>
      </c>
      <c r="O189" s="3">
        <v>0</v>
      </c>
      <c r="P189" s="3">
        <v>0</v>
      </c>
      <c r="Q189" s="33">
        <f t="shared" si="7"/>
        <v>303</v>
      </c>
    </row>
    <row r="190" spans="1:17" ht="24.95" hidden="1" customHeight="1" x14ac:dyDescent="0.2">
      <c r="A190" s="10" t="str">
        <f t="shared" si="6"/>
        <v>1441|1440011|241|2026|1</v>
      </c>
      <c r="B190" s="10">
        <v>1441</v>
      </c>
      <c r="C190" s="10">
        <v>1440011</v>
      </c>
      <c r="D190" s="10">
        <v>241</v>
      </c>
      <c r="E190" s="10">
        <v>2026</v>
      </c>
      <c r="F190" s="10">
        <v>10</v>
      </c>
      <c r="G190" s="10">
        <v>1</v>
      </c>
      <c r="H190" s="10">
        <v>16636540000104</v>
      </c>
      <c r="I190" s="11" t="s">
        <v>199</v>
      </c>
      <c r="J190" s="10">
        <v>4003</v>
      </c>
      <c r="K190" s="11" t="s">
        <v>200</v>
      </c>
      <c r="L190" s="9">
        <v>46073</v>
      </c>
      <c r="M190" s="10">
        <v>1</v>
      </c>
      <c r="N190" s="3">
        <v>8051</v>
      </c>
      <c r="O190" s="3">
        <v>0</v>
      </c>
      <c r="P190" s="3">
        <v>0</v>
      </c>
      <c r="Q190" s="33">
        <f t="shared" si="7"/>
        <v>8051</v>
      </c>
    </row>
    <row r="191" spans="1:17" ht="24.95" hidden="1" customHeight="1" x14ac:dyDescent="0.2">
      <c r="A191" s="10" t="str">
        <f t="shared" si="6"/>
        <v>1441|1440011|254|2026|1</v>
      </c>
      <c r="B191" s="10">
        <v>1441</v>
      </c>
      <c r="C191" s="10">
        <v>1440011</v>
      </c>
      <c r="D191" s="10">
        <v>254</v>
      </c>
      <c r="E191" s="10">
        <v>2026</v>
      </c>
      <c r="F191" s="10">
        <v>10</v>
      </c>
      <c r="G191" s="10">
        <v>1</v>
      </c>
      <c r="H191" s="10">
        <v>33683111000107</v>
      </c>
      <c r="I191" s="11" t="s">
        <v>272</v>
      </c>
      <c r="J191" s="10">
        <v>4002</v>
      </c>
      <c r="K191" s="11" t="s">
        <v>210</v>
      </c>
      <c r="L191" s="9">
        <v>46076</v>
      </c>
      <c r="M191" s="10">
        <v>1</v>
      </c>
      <c r="N191" s="3">
        <v>40166.61</v>
      </c>
      <c r="O191" s="3">
        <v>0</v>
      </c>
      <c r="P191" s="3">
        <v>0</v>
      </c>
      <c r="Q191" s="33">
        <f t="shared" si="7"/>
        <v>40166.61</v>
      </c>
    </row>
    <row r="192" spans="1:17" ht="24.95" hidden="1" customHeight="1" x14ac:dyDescent="0.2">
      <c r="A192" s="10" t="str">
        <f t="shared" si="6"/>
        <v>1441|1440011|166|2026|1</v>
      </c>
      <c r="B192" s="10">
        <v>1441</v>
      </c>
      <c r="C192" s="10">
        <v>1440011</v>
      </c>
      <c r="D192" s="10">
        <v>166</v>
      </c>
      <c r="E192" s="10">
        <v>2026</v>
      </c>
      <c r="F192" s="10">
        <v>10</v>
      </c>
      <c r="G192" s="10">
        <v>1</v>
      </c>
      <c r="H192" s="10">
        <v>45955633000191</v>
      </c>
      <c r="I192" s="11" t="s">
        <v>213</v>
      </c>
      <c r="J192" s="10">
        <v>3969</v>
      </c>
      <c r="K192" s="11" t="s">
        <v>214</v>
      </c>
      <c r="L192" s="9">
        <v>46077</v>
      </c>
      <c r="M192" s="10">
        <v>1</v>
      </c>
      <c r="N192" s="3">
        <v>95342.3</v>
      </c>
      <c r="O192" s="3">
        <v>0</v>
      </c>
      <c r="P192" s="3">
        <v>0</v>
      </c>
      <c r="Q192" s="33">
        <f t="shared" si="7"/>
        <v>95342.3</v>
      </c>
    </row>
    <row r="193" spans="1:18" ht="24.95" hidden="1" customHeight="1" x14ac:dyDescent="0.2">
      <c r="A193" s="10" t="str">
        <f t="shared" si="6"/>
        <v>1441|1440011|196|2026|2</v>
      </c>
      <c r="B193" s="10">
        <v>1441</v>
      </c>
      <c r="C193" s="10">
        <v>1440011</v>
      </c>
      <c r="D193" s="10">
        <v>196</v>
      </c>
      <c r="E193" s="10">
        <v>2026</v>
      </c>
      <c r="F193" s="10">
        <v>10</v>
      </c>
      <c r="G193" s="10">
        <v>1</v>
      </c>
      <c r="H193" s="10">
        <v>34454477000169</v>
      </c>
      <c r="I193" s="11" t="s">
        <v>240</v>
      </c>
      <c r="J193" s="10">
        <v>3921</v>
      </c>
      <c r="K193" s="11" t="s">
        <v>205</v>
      </c>
      <c r="L193" s="9">
        <v>46077</v>
      </c>
      <c r="M193" s="10">
        <v>2</v>
      </c>
      <c r="N193" s="3">
        <v>877.5</v>
      </c>
      <c r="O193" s="3">
        <v>0</v>
      </c>
      <c r="P193" s="3">
        <v>0</v>
      </c>
      <c r="Q193" s="33">
        <f t="shared" si="7"/>
        <v>877.5</v>
      </c>
    </row>
    <row r="194" spans="1:18" ht="24.95" hidden="1" customHeight="1" x14ac:dyDescent="0.2">
      <c r="A194" s="10" t="str">
        <f t="shared" si="6"/>
        <v>1441|1440011|215|2026|1</v>
      </c>
      <c r="B194" s="10">
        <v>1441</v>
      </c>
      <c r="C194" s="10">
        <v>1440011</v>
      </c>
      <c r="D194" s="10">
        <v>215</v>
      </c>
      <c r="E194" s="10">
        <v>2026</v>
      </c>
      <c r="F194" s="10">
        <v>10</v>
      </c>
      <c r="G194" s="10">
        <v>1</v>
      </c>
      <c r="H194" s="10">
        <v>10658360000139</v>
      </c>
      <c r="I194" s="11" t="s">
        <v>253</v>
      </c>
      <c r="J194" s="10">
        <v>3921</v>
      </c>
      <c r="K194" s="11" t="s">
        <v>205</v>
      </c>
      <c r="L194" s="9">
        <v>46077</v>
      </c>
      <c r="M194" s="10">
        <v>1</v>
      </c>
      <c r="N194" s="3">
        <v>1246.82</v>
      </c>
      <c r="O194" s="3">
        <v>0</v>
      </c>
      <c r="P194" s="3">
        <v>0</v>
      </c>
      <c r="Q194" s="33">
        <f t="shared" si="7"/>
        <v>1246.82</v>
      </c>
    </row>
    <row r="195" spans="1:18" ht="24.95" hidden="1" customHeight="1" x14ac:dyDescent="0.2">
      <c r="A195" s="10" t="str">
        <f t="shared" si="6"/>
        <v>1441|1440011|258|2026|1</v>
      </c>
      <c r="B195" s="10">
        <v>1441</v>
      </c>
      <c r="C195" s="10">
        <v>1440011</v>
      </c>
      <c r="D195" s="10">
        <v>258</v>
      </c>
      <c r="E195" s="10">
        <v>2026</v>
      </c>
      <c r="F195" s="10">
        <v>10</v>
      </c>
      <c r="G195" s="10">
        <v>1</v>
      </c>
      <c r="H195" s="10">
        <v>33683111000107</v>
      </c>
      <c r="I195" s="11" t="s">
        <v>272</v>
      </c>
      <c r="J195" s="10">
        <v>4002</v>
      </c>
      <c r="K195" s="11" t="s">
        <v>210</v>
      </c>
      <c r="L195" s="9">
        <v>46077</v>
      </c>
      <c r="M195" s="10">
        <v>1</v>
      </c>
      <c r="N195" s="3">
        <v>2850.2</v>
      </c>
      <c r="O195" s="3">
        <v>0</v>
      </c>
      <c r="P195" s="3">
        <v>0</v>
      </c>
      <c r="Q195" s="33">
        <f t="shared" si="7"/>
        <v>2850.2</v>
      </c>
    </row>
    <row r="196" spans="1:18" ht="24.95" hidden="1" customHeight="1" x14ac:dyDescent="0.2">
      <c r="A196" s="10" t="str">
        <f t="shared" si="6"/>
        <v>1441|1440011|248|2026|1</v>
      </c>
      <c r="B196" s="10">
        <v>1441</v>
      </c>
      <c r="C196" s="10">
        <v>1440011</v>
      </c>
      <c r="D196" s="10">
        <v>248</v>
      </c>
      <c r="E196" s="10">
        <v>2026</v>
      </c>
      <c r="F196" s="10">
        <v>10</v>
      </c>
      <c r="G196" s="10">
        <v>1</v>
      </c>
      <c r="H196" s="10">
        <v>7094346000145</v>
      </c>
      <c r="I196" s="11" t="s">
        <v>270</v>
      </c>
      <c r="J196" s="10">
        <v>4002</v>
      </c>
      <c r="K196" s="11" t="s">
        <v>210</v>
      </c>
      <c r="L196" s="9">
        <v>46078</v>
      </c>
      <c r="M196" s="10">
        <v>1</v>
      </c>
      <c r="N196" s="3">
        <v>41697.360000000001</v>
      </c>
      <c r="O196" s="3">
        <v>833.95</v>
      </c>
      <c r="P196" s="3">
        <v>0</v>
      </c>
      <c r="Q196" s="33">
        <f t="shared" si="7"/>
        <v>40863.410000000003</v>
      </c>
    </row>
    <row r="197" spans="1:18" ht="24.95" hidden="1" customHeight="1" x14ac:dyDescent="0.2">
      <c r="A197" s="10" t="str">
        <f t="shared" si="6"/>
        <v>1441|1440011|256|2026|1</v>
      </c>
      <c r="B197" s="10">
        <v>1441</v>
      </c>
      <c r="C197" s="10">
        <v>1440011</v>
      </c>
      <c r="D197" s="10">
        <v>256</v>
      </c>
      <c r="E197" s="10">
        <v>2026</v>
      </c>
      <c r="F197" s="10">
        <v>10</v>
      </c>
      <c r="G197" s="10">
        <v>1</v>
      </c>
      <c r="H197" s="10">
        <v>1017250000105</v>
      </c>
      <c r="I197" s="11" t="s">
        <v>273</v>
      </c>
      <c r="J197" s="10">
        <v>3304</v>
      </c>
      <c r="K197" s="11" t="s">
        <v>13</v>
      </c>
      <c r="L197" s="9">
        <v>46078</v>
      </c>
      <c r="M197" s="10">
        <v>1</v>
      </c>
      <c r="N197" s="3">
        <v>6436.31</v>
      </c>
      <c r="O197" s="3">
        <v>0</v>
      </c>
      <c r="P197" s="3">
        <v>0</v>
      </c>
      <c r="Q197" s="33">
        <f t="shared" si="7"/>
        <v>6436.31</v>
      </c>
    </row>
    <row r="198" spans="1:18" ht="24.95" hidden="1" customHeight="1" x14ac:dyDescent="0.2">
      <c r="A198" s="10" t="str">
        <f t="shared" si="6"/>
        <v>1441|1440005|172|2025|1</v>
      </c>
      <c r="B198" s="10">
        <v>1441</v>
      </c>
      <c r="C198" s="10">
        <v>1440005</v>
      </c>
      <c r="D198" s="10">
        <v>172</v>
      </c>
      <c r="E198" s="10">
        <v>2025</v>
      </c>
      <c r="F198" s="10">
        <v>10</v>
      </c>
      <c r="G198" s="10">
        <v>1</v>
      </c>
      <c r="H198" s="10">
        <v>7820223000144</v>
      </c>
      <c r="I198" s="11" t="s">
        <v>303</v>
      </c>
      <c r="J198" s="10">
        <v>5208</v>
      </c>
      <c r="K198" s="11" t="s">
        <v>31</v>
      </c>
      <c r="L198" s="9">
        <v>46078</v>
      </c>
      <c r="M198" s="10">
        <v>1</v>
      </c>
      <c r="N198" s="3">
        <v>14896</v>
      </c>
      <c r="O198" s="3">
        <v>0</v>
      </c>
      <c r="P198" s="3">
        <v>0</v>
      </c>
      <c r="Q198" s="33">
        <f t="shared" si="7"/>
        <v>14896</v>
      </c>
    </row>
    <row r="199" spans="1:18" ht="24.95" hidden="1" customHeight="1" x14ac:dyDescent="0.2">
      <c r="A199" s="10" t="str">
        <f t="shared" si="6"/>
        <v>1441|1440005|7|2026|1</v>
      </c>
      <c r="B199" s="10">
        <v>1441</v>
      </c>
      <c r="C199" s="10">
        <v>1440005</v>
      </c>
      <c r="D199" s="10">
        <v>7</v>
      </c>
      <c r="E199" s="10">
        <v>2026</v>
      </c>
      <c r="F199" s="10">
        <v>10</v>
      </c>
      <c r="G199" s="10">
        <v>1</v>
      </c>
      <c r="H199" s="10">
        <v>17138140000123</v>
      </c>
      <c r="I199" s="11" t="s">
        <v>110</v>
      </c>
      <c r="J199" s="10">
        <v>3008</v>
      </c>
      <c r="K199" s="11" t="s">
        <v>111</v>
      </c>
      <c r="L199" s="9">
        <v>46079</v>
      </c>
      <c r="M199" s="10">
        <v>1</v>
      </c>
      <c r="N199" s="3">
        <v>44850</v>
      </c>
      <c r="O199" s="3">
        <v>0</v>
      </c>
      <c r="P199" s="3">
        <v>0</v>
      </c>
      <c r="Q199" s="33">
        <f t="shared" si="7"/>
        <v>44850</v>
      </c>
    </row>
    <row r="200" spans="1:18" ht="24.95" hidden="1" customHeight="1" x14ac:dyDescent="0.2">
      <c r="A200" s="10" t="str">
        <f t="shared" si="6"/>
        <v>1441|1440005|12|2026|3</v>
      </c>
      <c r="B200" s="10">
        <v>1441</v>
      </c>
      <c r="C200" s="10">
        <v>1440005</v>
      </c>
      <c r="D200" s="10">
        <v>12</v>
      </c>
      <c r="E200" s="10">
        <v>2026</v>
      </c>
      <c r="F200" s="10">
        <v>10</v>
      </c>
      <c r="G200" s="10">
        <v>1</v>
      </c>
      <c r="H200" s="10">
        <v>26759927000101</v>
      </c>
      <c r="I200" s="11" t="s">
        <v>107</v>
      </c>
      <c r="J200" s="10">
        <v>3017</v>
      </c>
      <c r="K200" s="11" t="s">
        <v>108</v>
      </c>
      <c r="L200" s="9">
        <v>46079</v>
      </c>
      <c r="M200" s="10">
        <v>3</v>
      </c>
      <c r="N200" s="3">
        <v>10827</v>
      </c>
      <c r="O200" s="3">
        <v>0</v>
      </c>
      <c r="P200" s="3">
        <v>0</v>
      </c>
      <c r="Q200" s="33">
        <f t="shared" si="7"/>
        <v>10827</v>
      </c>
    </row>
    <row r="201" spans="1:18" ht="24.95" hidden="1" customHeight="1" x14ac:dyDescent="0.2">
      <c r="A201" s="10" t="str">
        <f t="shared" si="6"/>
        <v>1441|1440011|165|2026|1</v>
      </c>
      <c r="B201" s="10">
        <v>1441</v>
      </c>
      <c r="C201" s="10">
        <v>1440011</v>
      </c>
      <c r="D201" s="10">
        <v>165</v>
      </c>
      <c r="E201" s="10">
        <v>2026</v>
      </c>
      <c r="F201" s="10">
        <v>10</v>
      </c>
      <c r="G201" s="10">
        <v>1</v>
      </c>
      <c r="H201" s="10">
        <v>16636540000104</v>
      </c>
      <c r="I201" s="11" t="s">
        <v>199</v>
      </c>
      <c r="J201" s="10">
        <v>4003</v>
      </c>
      <c r="K201" s="11" t="s">
        <v>200</v>
      </c>
      <c r="L201" s="9">
        <v>46079</v>
      </c>
      <c r="M201" s="10">
        <v>1</v>
      </c>
      <c r="N201" s="3">
        <v>431.46</v>
      </c>
      <c r="O201" s="3">
        <v>0</v>
      </c>
      <c r="P201" s="3">
        <v>0</v>
      </c>
      <c r="Q201" s="33">
        <f t="shared" si="7"/>
        <v>431.46</v>
      </c>
    </row>
    <row r="202" spans="1:18" ht="24.95" hidden="1" customHeight="1" x14ac:dyDescent="0.2">
      <c r="A202" s="10" t="str">
        <f t="shared" si="6"/>
        <v>1441|1440011|175|2026|1</v>
      </c>
      <c r="B202" s="10">
        <v>1441</v>
      </c>
      <c r="C202" s="10">
        <v>1440011</v>
      </c>
      <c r="D202" s="10">
        <v>175</v>
      </c>
      <c r="E202" s="10">
        <v>2026</v>
      </c>
      <c r="F202" s="10">
        <v>10</v>
      </c>
      <c r="G202" s="10">
        <v>1</v>
      </c>
      <c r="H202" s="10">
        <v>7132995000193</v>
      </c>
      <c r="I202" s="11" t="s">
        <v>220</v>
      </c>
      <c r="J202" s="10">
        <v>3955</v>
      </c>
      <c r="K202" s="11" t="s">
        <v>24</v>
      </c>
      <c r="L202" s="9">
        <v>46079</v>
      </c>
      <c r="M202" s="10">
        <v>1</v>
      </c>
      <c r="N202" s="3">
        <v>3400</v>
      </c>
      <c r="O202" s="3">
        <v>167.96</v>
      </c>
      <c r="P202" s="3">
        <v>0</v>
      </c>
      <c r="Q202" s="33">
        <f t="shared" si="7"/>
        <v>3232.04</v>
      </c>
    </row>
    <row r="203" spans="1:18" ht="24.95" hidden="1" customHeight="1" x14ac:dyDescent="0.2">
      <c r="A203" s="10" t="str">
        <f t="shared" si="6"/>
        <v>1441|1440011|199|2026|2</v>
      </c>
      <c r="B203" s="10">
        <v>1441</v>
      </c>
      <c r="C203" s="10">
        <v>1440011</v>
      </c>
      <c r="D203" s="10">
        <v>199</v>
      </c>
      <c r="E203" s="10">
        <v>2026</v>
      </c>
      <c r="F203" s="10">
        <v>10</v>
      </c>
      <c r="G203" s="10">
        <v>1</v>
      </c>
      <c r="H203" s="10">
        <v>7290137000177</v>
      </c>
      <c r="I203" s="11" t="s">
        <v>243</v>
      </c>
      <c r="J203" s="10">
        <v>3999</v>
      </c>
      <c r="K203" s="11" t="s">
        <v>203</v>
      </c>
      <c r="L203" s="9">
        <v>46079</v>
      </c>
      <c r="M203" s="10">
        <v>2</v>
      </c>
      <c r="N203" s="3">
        <v>12500</v>
      </c>
      <c r="O203" s="3">
        <v>625</v>
      </c>
      <c r="P203" s="3">
        <v>0</v>
      </c>
      <c r="Q203" s="33">
        <f t="shared" si="7"/>
        <v>11875</v>
      </c>
    </row>
    <row r="204" spans="1:18" s="70" customFormat="1" ht="24.95" hidden="1" customHeight="1" x14ac:dyDescent="0.2">
      <c r="A204" s="10" t="str">
        <f t="shared" si="6"/>
        <v>1441|1440011|231|2026|6</v>
      </c>
      <c r="B204" s="65">
        <v>1441</v>
      </c>
      <c r="C204" s="65">
        <v>1440011</v>
      </c>
      <c r="D204" s="65">
        <v>231</v>
      </c>
      <c r="E204" s="65">
        <v>2026</v>
      </c>
      <c r="F204" s="65">
        <v>10</v>
      </c>
      <c r="G204" s="65">
        <v>1</v>
      </c>
      <c r="H204" s="65">
        <v>12057731000152</v>
      </c>
      <c r="I204" s="66" t="s">
        <v>261</v>
      </c>
      <c r="J204" s="65">
        <v>3921</v>
      </c>
      <c r="K204" s="66" t="s">
        <v>205</v>
      </c>
      <c r="L204" s="67">
        <v>46079</v>
      </c>
      <c r="M204" s="65">
        <v>6</v>
      </c>
      <c r="N204" s="68">
        <v>6120</v>
      </c>
      <c r="O204" s="68">
        <v>306</v>
      </c>
      <c r="P204" s="68">
        <v>0</v>
      </c>
      <c r="Q204" s="69">
        <f t="shared" si="7"/>
        <v>5814</v>
      </c>
      <c r="R204" s="70" t="s">
        <v>512</v>
      </c>
    </row>
    <row r="205" spans="1:18" ht="24.95" hidden="1" customHeight="1" x14ac:dyDescent="0.2">
      <c r="A205" s="10" t="str">
        <f t="shared" si="6"/>
        <v>1441|1440005|171|2025|1</v>
      </c>
      <c r="B205" s="10">
        <v>1441</v>
      </c>
      <c r="C205" s="10">
        <v>1440005</v>
      </c>
      <c r="D205" s="10">
        <v>171</v>
      </c>
      <c r="E205" s="10">
        <v>2025</v>
      </c>
      <c r="F205" s="10">
        <v>10</v>
      </c>
      <c r="G205" s="10">
        <v>1</v>
      </c>
      <c r="H205" s="10">
        <v>7820223000144</v>
      </c>
      <c r="I205" s="11" t="s">
        <v>303</v>
      </c>
      <c r="J205" s="10">
        <v>3015</v>
      </c>
      <c r="K205" s="11" t="s">
        <v>507</v>
      </c>
      <c r="L205" s="9">
        <v>46079</v>
      </c>
      <c r="M205" s="10">
        <v>1</v>
      </c>
      <c r="N205" s="3">
        <v>9680</v>
      </c>
      <c r="O205" s="3">
        <v>0</v>
      </c>
      <c r="P205" s="3">
        <v>0</v>
      </c>
      <c r="Q205" s="33">
        <f t="shared" si="7"/>
        <v>9680</v>
      </c>
    </row>
    <row r="206" spans="1:18" ht="24.95" hidden="1" customHeight="1" x14ac:dyDescent="0.2">
      <c r="A206" s="10" t="str">
        <f t="shared" si="6"/>
        <v>1441|1440011|247|2026|2</v>
      </c>
      <c r="B206" s="10">
        <v>1441</v>
      </c>
      <c r="C206" s="10">
        <v>1440011</v>
      </c>
      <c r="D206" s="10">
        <v>247</v>
      </c>
      <c r="E206" s="10">
        <v>2026</v>
      </c>
      <c r="F206" s="10">
        <v>10</v>
      </c>
      <c r="G206" s="10">
        <v>1</v>
      </c>
      <c r="H206" s="10">
        <v>14822303000102</v>
      </c>
      <c r="I206" s="11" t="s">
        <v>269</v>
      </c>
      <c r="J206" s="10">
        <v>4002</v>
      </c>
      <c r="K206" s="11" t="s">
        <v>210</v>
      </c>
      <c r="L206" s="9">
        <v>46080</v>
      </c>
      <c r="M206" s="10">
        <v>2</v>
      </c>
      <c r="N206" s="3">
        <v>59994.44</v>
      </c>
      <c r="O206" s="3">
        <v>0</v>
      </c>
      <c r="P206" s="3">
        <v>0</v>
      </c>
      <c r="Q206" s="33">
        <f t="shared" si="7"/>
        <v>59994.44</v>
      </c>
    </row>
    <row r="207" spans="1:18" ht="24.95" hidden="1" customHeight="1" x14ac:dyDescent="0.2">
      <c r="A207" s="10" t="str">
        <f t="shared" si="6"/>
        <v>||||</v>
      </c>
      <c r="B207" s="10"/>
      <c r="C207" s="10"/>
      <c r="D207" s="10"/>
      <c r="E207" s="10"/>
      <c r="F207" s="10"/>
      <c r="G207" s="10"/>
      <c r="H207" s="10"/>
      <c r="I207" s="11"/>
      <c r="J207" s="10"/>
      <c r="K207" s="11"/>
      <c r="L207" s="9"/>
      <c r="M207" s="10"/>
      <c r="N207" s="3"/>
      <c r="O207" s="3"/>
      <c r="P207" s="3"/>
      <c r="Q207" s="33">
        <f t="shared" si="7"/>
        <v>0</v>
      </c>
    </row>
    <row r="208" spans="1:18" ht="24.95" hidden="1" customHeight="1" x14ac:dyDescent="0.2">
      <c r="A208" s="10" t="str">
        <f t="shared" si="6"/>
        <v>||||</v>
      </c>
      <c r="B208" s="10"/>
      <c r="C208" s="10"/>
      <c r="D208" s="10"/>
      <c r="E208" s="10"/>
      <c r="F208" s="10"/>
      <c r="G208" s="10"/>
      <c r="H208" s="10"/>
      <c r="I208" s="11"/>
      <c r="J208" s="10"/>
      <c r="K208" s="11"/>
      <c r="L208" s="9"/>
      <c r="M208" s="10"/>
      <c r="N208" s="3"/>
      <c r="O208" s="3"/>
      <c r="P208" s="3"/>
      <c r="Q208" s="33">
        <f t="shared" si="7"/>
        <v>0</v>
      </c>
    </row>
    <row r="209" spans="1:17" ht="24.95" hidden="1" customHeight="1" x14ac:dyDescent="0.2">
      <c r="A209" s="10" t="str">
        <f t="shared" si="6"/>
        <v>||||</v>
      </c>
      <c r="B209" s="10"/>
      <c r="C209" s="10"/>
      <c r="D209" s="10"/>
      <c r="E209" s="10"/>
      <c r="F209" s="10"/>
      <c r="G209" s="10"/>
      <c r="H209" s="10"/>
      <c r="I209" s="11"/>
      <c r="J209" s="10"/>
      <c r="K209" s="11"/>
      <c r="L209" s="9"/>
      <c r="M209" s="10"/>
      <c r="N209" s="3"/>
      <c r="O209" s="3"/>
      <c r="P209" s="3"/>
      <c r="Q209" s="33">
        <f t="shared" si="7"/>
        <v>0</v>
      </c>
    </row>
    <row r="210" spans="1:17" ht="24.95" hidden="1" customHeight="1" x14ac:dyDescent="0.2">
      <c r="A210" s="10" t="str">
        <f t="shared" si="6"/>
        <v>||||</v>
      </c>
      <c r="B210" s="10"/>
      <c r="C210" s="10"/>
      <c r="D210" s="10"/>
      <c r="E210" s="10"/>
      <c r="F210" s="10"/>
      <c r="G210" s="10"/>
      <c r="H210" s="10"/>
      <c r="I210" s="11"/>
      <c r="J210" s="10"/>
      <c r="K210" s="11"/>
      <c r="L210" s="9"/>
      <c r="M210" s="10"/>
      <c r="N210" s="3"/>
      <c r="O210" s="3"/>
      <c r="P210" s="3"/>
      <c r="Q210" s="33">
        <f t="shared" si="7"/>
        <v>0</v>
      </c>
    </row>
    <row r="211" spans="1:17" ht="24.95" hidden="1" customHeight="1" x14ac:dyDescent="0.2">
      <c r="A211" s="10" t="str">
        <f t="shared" si="6"/>
        <v>||||</v>
      </c>
      <c r="B211" s="10"/>
      <c r="C211" s="10"/>
      <c r="D211" s="10"/>
      <c r="E211" s="10"/>
      <c r="F211" s="10"/>
      <c r="G211" s="10"/>
      <c r="H211" s="10"/>
      <c r="I211" s="11"/>
      <c r="J211" s="10"/>
      <c r="K211" s="11"/>
      <c r="L211" s="9"/>
      <c r="M211" s="10"/>
      <c r="N211" s="3"/>
      <c r="O211" s="3"/>
      <c r="P211" s="3"/>
      <c r="Q211" s="33">
        <f t="shared" si="7"/>
        <v>0</v>
      </c>
    </row>
    <row r="212" spans="1:17" ht="24.95" hidden="1" customHeight="1" x14ac:dyDescent="0.2">
      <c r="A212" s="10" t="str">
        <f t="shared" si="6"/>
        <v>||||</v>
      </c>
      <c r="B212" s="10"/>
      <c r="C212" s="10"/>
      <c r="D212" s="10"/>
      <c r="E212" s="10"/>
      <c r="F212" s="10"/>
      <c r="G212" s="10"/>
      <c r="H212" s="10"/>
      <c r="I212" s="11"/>
      <c r="J212" s="10"/>
      <c r="K212" s="11"/>
      <c r="L212" s="9"/>
      <c r="M212" s="10"/>
      <c r="N212" s="3"/>
      <c r="O212" s="3"/>
      <c r="P212" s="3"/>
      <c r="Q212" s="33">
        <f t="shared" si="7"/>
        <v>0</v>
      </c>
    </row>
    <row r="213" spans="1:17" ht="24.95" hidden="1" customHeight="1" x14ac:dyDescent="0.2">
      <c r="A213" s="10" t="str">
        <f t="shared" si="6"/>
        <v>||||</v>
      </c>
      <c r="B213" s="10"/>
      <c r="C213" s="10"/>
      <c r="D213" s="10"/>
      <c r="E213" s="10"/>
      <c r="F213" s="10"/>
      <c r="G213" s="10"/>
      <c r="H213" s="10"/>
      <c r="I213" s="11"/>
      <c r="J213" s="10"/>
      <c r="K213" s="11"/>
      <c r="L213" s="9"/>
      <c r="M213" s="10"/>
      <c r="N213" s="3"/>
      <c r="O213" s="3"/>
      <c r="P213" s="3"/>
      <c r="Q213" s="33">
        <f t="shared" si="7"/>
        <v>0</v>
      </c>
    </row>
    <row r="214" spans="1:17" ht="24.95" hidden="1" customHeight="1" x14ac:dyDescent="0.2">
      <c r="A214" s="10" t="str">
        <f t="shared" si="6"/>
        <v>||||</v>
      </c>
      <c r="B214" s="10"/>
      <c r="C214" s="10"/>
      <c r="D214" s="10"/>
      <c r="E214" s="10"/>
      <c r="F214" s="10"/>
      <c r="G214" s="10"/>
      <c r="H214" s="10"/>
      <c r="I214" s="11"/>
      <c r="J214" s="10"/>
      <c r="K214" s="11"/>
      <c r="L214" s="9"/>
      <c r="M214" s="10"/>
      <c r="N214" s="3"/>
      <c r="O214" s="3"/>
      <c r="P214" s="3"/>
      <c r="Q214" s="33">
        <f t="shared" si="7"/>
        <v>0</v>
      </c>
    </row>
    <row r="215" spans="1:17" ht="24.95" hidden="1" customHeight="1" x14ac:dyDescent="0.2">
      <c r="A215" s="10" t="str">
        <f t="shared" si="6"/>
        <v>||||</v>
      </c>
      <c r="B215" s="10"/>
      <c r="C215" s="10"/>
      <c r="D215" s="10"/>
      <c r="E215" s="10"/>
      <c r="F215" s="10"/>
      <c r="G215" s="10"/>
      <c r="H215" s="10"/>
      <c r="I215" s="11"/>
      <c r="J215" s="10"/>
      <c r="K215" s="11"/>
      <c r="L215" s="9"/>
      <c r="M215" s="10"/>
      <c r="N215" s="3"/>
      <c r="O215" s="3"/>
      <c r="P215" s="3"/>
      <c r="Q215" s="33">
        <f t="shared" si="7"/>
        <v>0</v>
      </c>
    </row>
    <row r="216" spans="1:17" ht="24.95" hidden="1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hidden="1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hidden="1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hidden="1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hidden="1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hidden="1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hidden="1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hidden="1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hidden="1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hidden="1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hidden="1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hidden="1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hidden="1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hidden="1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hidden="1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hidden="1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hidden="1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hidden="1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hidden="1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hidden="1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hidden="1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hidden="1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hidden="1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hidden="1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hidden="1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hidden="1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hidden="1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hidden="1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hidden="1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hidden="1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hidden="1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hidden="1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hidden="1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hidden="1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hidden="1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hidden="1" customHeight="1" x14ac:dyDescent="0.2">
      <c r="A251" s="10" t="str">
        <f t="shared" ref="A251:A314" si="8">B251&amp;"|"&amp;C251&amp;"|"&amp;D251&amp;"|"&amp;E251&amp;"|"&amp;M251</f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ref="Q251:Q314" si="9">N251-O251-P251</f>
        <v>0</v>
      </c>
    </row>
    <row r="252" spans="1:17" ht="24.95" hidden="1" customHeight="1" x14ac:dyDescent="0.2">
      <c r="A252" s="10" t="str">
        <f t="shared" si="8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9"/>
        <v>0</v>
      </c>
    </row>
    <row r="253" spans="1:17" ht="24.95" hidden="1" customHeight="1" x14ac:dyDescent="0.2">
      <c r="A253" s="10" t="str">
        <f t="shared" si="8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9"/>
        <v>0</v>
      </c>
    </row>
    <row r="254" spans="1:17" ht="24.95" hidden="1" customHeight="1" x14ac:dyDescent="0.2">
      <c r="A254" s="10" t="str">
        <f t="shared" si="8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9"/>
        <v>0</v>
      </c>
    </row>
    <row r="255" spans="1:17" ht="24.95" hidden="1" customHeight="1" x14ac:dyDescent="0.2">
      <c r="A255" s="10" t="str">
        <f t="shared" si="8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9"/>
        <v>0</v>
      </c>
    </row>
    <row r="256" spans="1:17" ht="24.95" hidden="1" customHeight="1" x14ac:dyDescent="0.2">
      <c r="A256" s="10" t="str">
        <f t="shared" si="8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9"/>
        <v>0</v>
      </c>
    </row>
    <row r="257" spans="1:17" ht="24.95" hidden="1" customHeight="1" x14ac:dyDescent="0.2">
      <c r="A257" s="10" t="str">
        <f t="shared" si="8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9"/>
        <v>0</v>
      </c>
    </row>
    <row r="258" spans="1:17" ht="24.95" hidden="1" customHeight="1" x14ac:dyDescent="0.2">
      <c r="A258" s="10" t="str">
        <f t="shared" si="8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9"/>
        <v>0</v>
      </c>
    </row>
    <row r="259" spans="1:17" ht="24.95" hidden="1" customHeight="1" x14ac:dyDescent="0.2">
      <c r="A259" s="10" t="str">
        <f t="shared" si="8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9"/>
        <v>0</v>
      </c>
    </row>
    <row r="260" spans="1:17" ht="24.95" hidden="1" customHeight="1" x14ac:dyDescent="0.2">
      <c r="A260" s="10" t="str">
        <f t="shared" si="8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9"/>
        <v>0</v>
      </c>
    </row>
    <row r="261" spans="1:17" ht="24.95" hidden="1" customHeight="1" x14ac:dyDescent="0.2">
      <c r="A261" s="10" t="str">
        <f t="shared" si="8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9"/>
        <v>0</v>
      </c>
    </row>
    <row r="262" spans="1:17" ht="24.95" hidden="1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hidden="1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hidden="1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hidden="1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hidden="1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hidden="1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hidden="1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hidden="1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hidden="1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hidden="1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hidden="1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hidden="1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hidden="1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hidden="1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hidden="1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hidden="1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hidden="1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hidden="1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hidden="1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hidden="1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hidden="1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hidden="1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hidden="1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hidden="1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hidden="1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hidden="1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hidden="1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hidden="1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hidden="1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hidden="1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hidden="1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hidden="1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hidden="1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hidden="1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hidden="1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hidden="1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hidden="1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hidden="1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hidden="1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hidden="1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hidden="1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hidden="1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hidden="1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hidden="1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hidden="1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hidden="1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hidden="1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hidden="1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hidden="1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hidden="1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hidden="1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hidden="1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hidden="1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hidden="1" customHeight="1" x14ac:dyDescent="0.2">
      <c r="A315" s="10" t="str">
        <f t="shared" ref="A315:A378" si="10">B315&amp;"|"&amp;C315&amp;"|"&amp;D315&amp;"|"&amp;E315&amp;"|"&amp;M315</f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ref="Q315:Q378" si="11">N315-O315-P315</f>
        <v>0</v>
      </c>
    </row>
    <row r="316" spans="1:17" ht="24.95" hidden="1" customHeight="1" x14ac:dyDescent="0.2">
      <c r="A316" s="10" t="str">
        <f t="shared" si="10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1"/>
        <v>0</v>
      </c>
    </row>
    <row r="317" spans="1:17" ht="24.95" hidden="1" customHeight="1" x14ac:dyDescent="0.2">
      <c r="A317" s="10" t="str">
        <f t="shared" si="10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1"/>
        <v>0</v>
      </c>
    </row>
    <row r="318" spans="1:17" ht="24.95" hidden="1" customHeight="1" x14ac:dyDescent="0.2">
      <c r="A318" s="10" t="str">
        <f t="shared" si="10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1"/>
        <v>0</v>
      </c>
    </row>
    <row r="319" spans="1:17" ht="24.95" hidden="1" customHeight="1" x14ac:dyDescent="0.2">
      <c r="A319" s="10" t="str">
        <f t="shared" si="10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1"/>
        <v>0</v>
      </c>
    </row>
    <row r="320" spans="1:17" ht="24.95" hidden="1" customHeight="1" x14ac:dyDescent="0.2">
      <c r="A320" s="10" t="str">
        <f t="shared" si="10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1"/>
        <v>0</v>
      </c>
    </row>
    <row r="321" spans="1:17" ht="24.95" hidden="1" customHeight="1" x14ac:dyDescent="0.2">
      <c r="A321" s="10" t="str">
        <f t="shared" si="10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1"/>
        <v>0</v>
      </c>
    </row>
    <row r="322" spans="1:17" ht="24.95" hidden="1" customHeight="1" x14ac:dyDescent="0.2">
      <c r="A322" s="10" t="str">
        <f t="shared" si="10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1"/>
        <v>0</v>
      </c>
    </row>
    <row r="323" spans="1:17" ht="24.95" hidden="1" customHeight="1" x14ac:dyDescent="0.2">
      <c r="A323" s="10" t="str">
        <f t="shared" si="10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1"/>
        <v>0</v>
      </c>
    </row>
    <row r="324" spans="1:17" ht="24.95" hidden="1" customHeight="1" x14ac:dyDescent="0.2">
      <c r="A324" s="10" t="str">
        <f t="shared" si="10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1"/>
        <v>0</v>
      </c>
    </row>
    <row r="325" spans="1:17" ht="24.95" hidden="1" customHeight="1" x14ac:dyDescent="0.2">
      <c r="A325" s="10" t="str">
        <f t="shared" si="10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1"/>
        <v>0</v>
      </c>
    </row>
    <row r="326" spans="1:17" ht="24.95" hidden="1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hidden="1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hidden="1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hidden="1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hidden="1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hidden="1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hidden="1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hidden="1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hidden="1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hidden="1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hidden="1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hidden="1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hidden="1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hidden="1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hidden="1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hidden="1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hidden="1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hidden="1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hidden="1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hidden="1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hidden="1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hidden="1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hidden="1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hidden="1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hidden="1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hidden="1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hidden="1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hidden="1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hidden="1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hidden="1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hidden="1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hidden="1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hidden="1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hidden="1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hidden="1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hidden="1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hidden="1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hidden="1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hidden="1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hidden="1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hidden="1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hidden="1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hidden="1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hidden="1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hidden="1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hidden="1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hidden="1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hidden="1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hidden="1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hidden="1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hidden="1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hidden="1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hidden="1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hidden="1" customHeight="1" x14ac:dyDescent="0.2">
      <c r="A379" s="10" t="str">
        <f t="shared" ref="A379:A442" si="12">B379&amp;"|"&amp;C379&amp;"|"&amp;D379&amp;"|"&amp;E379&amp;"|"&amp;M379</f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ref="Q379:Q442" si="13">N379-O379-P379</f>
        <v>0</v>
      </c>
    </row>
    <row r="380" spans="1:17" ht="24.95" hidden="1" customHeight="1" x14ac:dyDescent="0.2">
      <c r="A380" s="10" t="str">
        <f t="shared" si="12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3"/>
        <v>0</v>
      </c>
    </row>
    <row r="381" spans="1:17" ht="24.95" hidden="1" customHeight="1" x14ac:dyDescent="0.2">
      <c r="A381" s="10" t="str">
        <f t="shared" si="12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3"/>
        <v>0</v>
      </c>
    </row>
    <row r="382" spans="1:17" ht="24.95" hidden="1" customHeight="1" x14ac:dyDescent="0.2">
      <c r="A382" s="10" t="str">
        <f t="shared" si="12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3"/>
        <v>0</v>
      </c>
    </row>
    <row r="383" spans="1:17" ht="24.95" hidden="1" customHeight="1" x14ac:dyDescent="0.2">
      <c r="A383" s="10" t="str">
        <f t="shared" si="12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3"/>
        <v>0</v>
      </c>
    </row>
    <row r="384" spans="1:17" ht="24.95" hidden="1" customHeight="1" x14ac:dyDescent="0.2">
      <c r="A384" s="10" t="str">
        <f t="shared" si="12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3"/>
        <v>0</v>
      </c>
    </row>
    <row r="385" spans="1:17" ht="24.95" hidden="1" customHeight="1" x14ac:dyDescent="0.2">
      <c r="A385" s="10" t="str">
        <f t="shared" si="12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3"/>
        <v>0</v>
      </c>
    </row>
    <row r="386" spans="1:17" ht="24.95" hidden="1" customHeight="1" x14ac:dyDescent="0.2">
      <c r="A386" s="10" t="str">
        <f t="shared" si="12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3"/>
        <v>0</v>
      </c>
    </row>
    <row r="387" spans="1:17" ht="24.95" hidden="1" customHeight="1" x14ac:dyDescent="0.2">
      <c r="A387" s="10" t="str">
        <f t="shared" si="12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3"/>
        <v>0</v>
      </c>
    </row>
    <row r="388" spans="1:17" ht="24.95" hidden="1" customHeight="1" x14ac:dyDescent="0.2">
      <c r="A388" s="10" t="str">
        <f t="shared" si="12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3"/>
        <v>0</v>
      </c>
    </row>
    <row r="389" spans="1:17" ht="24.95" hidden="1" customHeight="1" x14ac:dyDescent="0.2">
      <c r="A389" s="10" t="str">
        <f t="shared" si="12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3"/>
        <v>0</v>
      </c>
    </row>
    <row r="390" spans="1:17" ht="24.95" hidden="1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hidden="1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hidden="1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hidden="1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hidden="1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hidden="1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hidden="1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hidden="1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hidden="1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hidden="1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hidden="1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hidden="1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hidden="1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hidden="1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hidden="1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hidden="1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hidden="1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hidden="1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hidden="1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hidden="1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hidden="1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hidden="1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hidden="1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hidden="1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hidden="1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hidden="1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hidden="1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hidden="1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hidden="1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hidden="1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hidden="1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hidden="1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hidden="1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hidden="1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hidden="1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hidden="1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hidden="1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hidden="1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hidden="1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hidden="1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hidden="1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hidden="1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hidden="1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hidden="1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hidden="1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hidden="1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hidden="1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hidden="1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hidden="1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hidden="1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hidden="1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hidden="1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hidden="1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hidden="1" customHeight="1" x14ac:dyDescent="0.2">
      <c r="A443" s="10" t="str">
        <f t="shared" ref="A443:A506" si="14">B443&amp;"|"&amp;C443&amp;"|"&amp;D443&amp;"|"&amp;E443&amp;"|"&amp;M443</f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ref="Q443:Q506" si="15">N443-O443-P443</f>
        <v>0</v>
      </c>
    </row>
    <row r="444" spans="1:17" ht="24.95" hidden="1" customHeight="1" x14ac:dyDescent="0.2">
      <c r="A444" s="10" t="str">
        <f t="shared" si="14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5"/>
        <v>0</v>
      </c>
    </row>
    <row r="445" spans="1:17" ht="24.95" hidden="1" customHeight="1" x14ac:dyDescent="0.2">
      <c r="A445" s="10" t="str">
        <f t="shared" si="14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5"/>
        <v>0</v>
      </c>
    </row>
    <row r="446" spans="1:17" ht="24.95" hidden="1" customHeight="1" x14ac:dyDescent="0.2">
      <c r="A446" s="10" t="str">
        <f t="shared" si="14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5"/>
        <v>0</v>
      </c>
    </row>
    <row r="447" spans="1:17" ht="24.95" hidden="1" customHeight="1" x14ac:dyDescent="0.2">
      <c r="A447" s="10" t="str">
        <f t="shared" si="14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5"/>
        <v>0</v>
      </c>
    </row>
    <row r="448" spans="1:17" ht="24.95" hidden="1" customHeight="1" x14ac:dyDescent="0.2">
      <c r="A448" s="10" t="str">
        <f t="shared" si="14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5"/>
        <v>0</v>
      </c>
    </row>
    <row r="449" spans="1:17" ht="24.95" hidden="1" customHeight="1" x14ac:dyDescent="0.2">
      <c r="A449" s="10" t="str">
        <f t="shared" si="14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5"/>
        <v>0</v>
      </c>
    </row>
    <row r="450" spans="1:17" ht="24.95" hidden="1" customHeight="1" x14ac:dyDescent="0.2">
      <c r="A450" s="10" t="str">
        <f t="shared" si="14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5"/>
        <v>0</v>
      </c>
    </row>
    <row r="451" spans="1:17" ht="24.95" hidden="1" customHeight="1" x14ac:dyDescent="0.2">
      <c r="A451" s="10" t="str">
        <f t="shared" si="14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5"/>
        <v>0</v>
      </c>
    </row>
    <row r="452" spans="1:17" ht="24.95" hidden="1" customHeight="1" x14ac:dyDescent="0.2">
      <c r="A452" s="10" t="str">
        <f t="shared" si="14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5"/>
        <v>0</v>
      </c>
    </row>
    <row r="453" spans="1:17" ht="24.95" hidden="1" customHeight="1" x14ac:dyDescent="0.2">
      <c r="A453" s="10" t="str">
        <f t="shared" si="14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5"/>
        <v>0</v>
      </c>
    </row>
    <row r="454" spans="1:17" ht="24.95" hidden="1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hidden="1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hidden="1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hidden="1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hidden="1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hidden="1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hidden="1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hidden="1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hidden="1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hidden="1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hidden="1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hidden="1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hidden="1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hidden="1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hidden="1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hidden="1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hidden="1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hidden="1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hidden="1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hidden="1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hidden="1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hidden="1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hidden="1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hidden="1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hidden="1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hidden="1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hidden="1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hidden="1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hidden="1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hidden="1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hidden="1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hidden="1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hidden="1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hidden="1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hidden="1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hidden="1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hidden="1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hidden="1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hidden="1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hidden="1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hidden="1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hidden="1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hidden="1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hidden="1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hidden="1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hidden="1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hidden="1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hidden="1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hidden="1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hidden="1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hidden="1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hidden="1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hidden="1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hidden="1" customHeight="1" x14ac:dyDescent="0.2">
      <c r="A507" s="10" t="str">
        <f t="shared" ref="A507:A570" si="16">B507&amp;"|"&amp;C507&amp;"|"&amp;D507&amp;"|"&amp;E507&amp;"|"&amp;M507</f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ref="Q507:Q570" si="17">N507-O507-P507</f>
        <v>0</v>
      </c>
    </row>
    <row r="508" spans="1:17" ht="24.95" hidden="1" customHeight="1" x14ac:dyDescent="0.2">
      <c r="A508" s="10" t="str">
        <f t="shared" si="16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7"/>
        <v>0</v>
      </c>
    </row>
    <row r="509" spans="1:17" ht="24.95" hidden="1" customHeight="1" x14ac:dyDescent="0.2">
      <c r="A509" s="10" t="str">
        <f t="shared" si="16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7"/>
        <v>0</v>
      </c>
    </row>
    <row r="510" spans="1:17" ht="24.95" hidden="1" customHeight="1" x14ac:dyDescent="0.2">
      <c r="A510" s="10" t="str">
        <f t="shared" si="16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7"/>
        <v>0</v>
      </c>
    </row>
    <row r="511" spans="1:17" ht="24.95" hidden="1" customHeight="1" x14ac:dyDescent="0.2">
      <c r="A511" s="10" t="str">
        <f t="shared" si="16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7"/>
        <v>0</v>
      </c>
    </row>
    <row r="512" spans="1:17" ht="24.95" hidden="1" customHeight="1" x14ac:dyDescent="0.2">
      <c r="A512" s="10" t="str">
        <f t="shared" si="16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7"/>
        <v>0</v>
      </c>
    </row>
    <row r="513" spans="1:17" ht="24.95" hidden="1" customHeight="1" x14ac:dyDescent="0.2">
      <c r="A513" s="10" t="str">
        <f t="shared" si="16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7"/>
        <v>0</v>
      </c>
    </row>
    <row r="514" spans="1:17" ht="24.95" hidden="1" customHeight="1" x14ac:dyDescent="0.2">
      <c r="A514" s="10" t="str">
        <f t="shared" si="16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7"/>
        <v>0</v>
      </c>
    </row>
    <row r="515" spans="1:17" ht="24.95" hidden="1" customHeight="1" x14ac:dyDescent="0.2">
      <c r="A515" s="10" t="str">
        <f t="shared" si="16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7"/>
        <v>0</v>
      </c>
    </row>
    <row r="516" spans="1:17" ht="24.95" hidden="1" customHeight="1" x14ac:dyDescent="0.2">
      <c r="A516" s="10" t="str">
        <f t="shared" si="16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7"/>
        <v>0</v>
      </c>
    </row>
    <row r="517" spans="1:17" ht="24.95" hidden="1" customHeight="1" x14ac:dyDescent="0.2">
      <c r="A517" s="10" t="str">
        <f t="shared" si="16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7"/>
        <v>0</v>
      </c>
    </row>
    <row r="518" spans="1:17" ht="24.95" hidden="1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hidden="1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hidden="1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hidden="1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hidden="1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hidden="1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hidden="1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hidden="1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hidden="1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hidden="1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hidden="1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hidden="1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hidden="1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hidden="1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hidden="1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hidden="1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hidden="1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hidden="1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hidden="1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hidden="1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hidden="1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hidden="1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hidden="1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hidden="1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hidden="1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hidden="1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hidden="1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hidden="1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hidden="1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hidden="1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hidden="1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hidden="1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hidden="1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hidden="1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hidden="1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hidden="1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hidden="1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hidden="1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hidden="1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hidden="1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hidden="1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hidden="1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hidden="1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hidden="1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hidden="1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hidden="1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hidden="1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hidden="1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hidden="1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hidden="1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hidden="1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hidden="1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hidden="1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hidden="1" customHeight="1" x14ac:dyDescent="0.2">
      <c r="A571" s="10" t="str">
        <f t="shared" ref="A571:A589" si="18">B571&amp;"|"&amp;C571&amp;"|"&amp;D571&amp;"|"&amp;E571&amp;"|"&amp;M571</f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ref="Q571:Q589" si="19">N571-O571-P571</f>
        <v>0</v>
      </c>
    </row>
    <row r="572" spans="1:17" ht="24.95" hidden="1" customHeight="1" x14ac:dyDescent="0.2">
      <c r="A572" s="10" t="str">
        <f t="shared" si="18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9"/>
        <v>0</v>
      </c>
    </row>
    <row r="573" spans="1:17" ht="24.95" hidden="1" customHeight="1" x14ac:dyDescent="0.2">
      <c r="A573" s="10" t="str">
        <f t="shared" si="18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9"/>
        <v>0</v>
      </c>
    </row>
    <row r="574" spans="1:17" ht="24.95" hidden="1" customHeight="1" x14ac:dyDescent="0.2">
      <c r="A574" s="10" t="str">
        <f t="shared" si="18"/>
        <v>||||</v>
      </c>
      <c r="B574" s="10"/>
      <c r="C574" s="10"/>
      <c r="D574" s="10"/>
      <c r="E574" s="10"/>
      <c r="F574" s="10"/>
      <c r="G574" s="10"/>
      <c r="H574" s="10"/>
      <c r="I574" s="11"/>
      <c r="J574" s="10"/>
      <c r="K574" s="11"/>
      <c r="L574" s="9"/>
      <c r="M574" s="10"/>
      <c r="N574" s="3"/>
      <c r="O574" s="3"/>
      <c r="P574" s="3"/>
      <c r="Q574" s="33">
        <f t="shared" si="19"/>
        <v>0</v>
      </c>
    </row>
    <row r="575" spans="1:17" ht="24.95" hidden="1" customHeight="1" x14ac:dyDescent="0.2">
      <c r="A575" s="10" t="str">
        <f t="shared" si="18"/>
        <v>||||</v>
      </c>
      <c r="B575" s="10"/>
      <c r="C575" s="10"/>
      <c r="D575" s="10"/>
      <c r="E575" s="10"/>
      <c r="F575" s="10"/>
      <c r="G575" s="10"/>
      <c r="H575" s="10"/>
      <c r="I575" s="11"/>
      <c r="J575" s="10"/>
      <c r="K575" s="11"/>
      <c r="L575" s="9"/>
      <c r="M575" s="10"/>
      <c r="N575" s="3"/>
      <c r="O575" s="3"/>
      <c r="P575" s="3"/>
      <c r="Q575" s="33">
        <f t="shared" si="19"/>
        <v>0</v>
      </c>
    </row>
    <row r="576" spans="1:17" ht="24.95" hidden="1" customHeight="1" x14ac:dyDescent="0.2">
      <c r="A576" s="10" t="str">
        <f t="shared" si="18"/>
        <v>||||</v>
      </c>
      <c r="B576" s="10"/>
      <c r="C576" s="10"/>
      <c r="D576" s="10"/>
      <c r="E576" s="10"/>
      <c r="F576" s="10"/>
      <c r="G576" s="10"/>
      <c r="H576" s="10"/>
      <c r="I576" s="11"/>
      <c r="J576" s="10"/>
      <c r="K576" s="11"/>
      <c r="L576" s="9"/>
      <c r="M576" s="10"/>
      <c r="N576" s="3"/>
      <c r="O576" s="3"/>
      <c r="P576" s="3"/>
      <c r="Q576" s="33">
        <f t="shared" si="19"/>
        <v>0</v>
      </c>
    </row>
    <row r="577" spans="1:17" ht="24.95" hidden="1" customHeight="1" x14ac:dyDescent="0.2">
      <c r="A577" s="10" t="str">
        <f t="shared" si="18"/>
        <v>||||</v>
      </c>
      <c r="B577" s="10"/>
      <c r="C577" s="10"/>
      <c r="D577" s="10"/>
      <c r="E577" s="10"/>
      <c r="F577" s="10"/>
      <c r="G577" s="10"/>
      <c r="H577" s="10"/>
      <c r="I577" s="11"/>
      <c r="J577" s="10"/>
      <c r="K577" s="11"/>
      <c r="L577" s="9"/>
      <c r="M577" s="10"/>
      <c r="N577" s="3"/>
      <c r="O577" s="3"/>
      <c r="P577" s="3"/>
      <c r="Q577" s="33">
        <f t="shared" si="19"/>
        <v>0</v>
      </c>
    </row>
    <row r="578" spans="1:17" ht="24.95" hidden="1" customHeight="1" x14ac:dyDescent="0.2">
      <c r="A578" s="10" t="str">
        <f t="shared" si="18"/>
        <v>||||</v>
      </c>
      <c r="B578" s="10"/>
      <c r="C578" s="10"/>
      <c r="D578" s="10"/>
      <c r="E578" s="10"/>
      <c r="F578" s="10"/>
      <c r="G578" s="10"/>
      <c r="H578" s="10"/>
      <c r="I578" s="11"/>
      <c r="J578" s="10"/>
      <c r="K578" s="11"/>
      <c r="L578" s="9"/>
      <c r="M578" s="10"/>
      <c r="N578" s="3"/>
      <c r="O578" s="3"/>
      <c r="P578" s="3"/>
      <c r="Q578" s="33">
        <f t="shared" si="19"/>
        <v>0</v>
      </c>
    </row>
    <row r="579" spans="1:17" ht="24.95" hidden="1" customHeight="1" x14ac:dyDescent="0.2">
      <c r="A579" s="10" t="str">
        <f t="shared" si="18"/>
        <v>||||</v>
      </c>
      <c r="B579" s="10"/>
      <c r="C579" s="10"/>
      <c r="D579" s="10"/>
      <c r="E579" s="10"/>
      <c r="F579" s="10"/>
      <c r="G579" s="10"/>
      <c r="H579" s="10"/>
      <c r="I579" s="11"/>
      <c r="J579" s="10"/>
      <c r="K579" s="11"/>
      <c r="L579" s="9"/>
      <c r="M579" s="10"/>
      <c r="N579" s="3"/>
      <c r="O579" s="3"/>
      <c r="P579" s="3"/>
      <c r="Q579" s="33">
        <f t="shared" si="19"/>
        <v>0</v>
      </c>
    </row>
    <row r="580" spans="1:17" ht="24.95" hidden="1" customHeight="1" x14ac:dyDescent="0.2">
      <c r="A580" s="10" t="str">
        <f t="shared" si="18"/>
        <v>||||</v>
      </c>
      <c r="B580" s="10"/>
      <c r="C580" s="10"/>
      <c r="D580" s="10"/>
      <c r="E580" s="10"/>
      <c r="F580" s="10"/>
      <c r="G580" s="10"/>
      <c r="H580" s="10"/>
      <c r="I580" s="11"/>
      <c r="J580" s="10"/>
      <c r="K580" s="11"/>
      <c r="L580" s="9"/>
      <c r="M580" s="10"/>
      <c r="N580" s="3"/>
      <c r="O580" s="3"/>
      <c r="P580" s="3"/>
      <c r="Q580" s="33">
        <f t="shared" si="19"/>
        <v>0</v>
      </c>
    </row>
    <row r="581" spans="1:17" ht="24.95" hidden="1" customHeight="1" x14ac:dyDescent="0.2">
      <c r="A581" s="10" t="str">
        <f t="shared" si="18"/>
        <v>||||</v>
      </c>
      <c r="B581" s="10"/>
      <c r="C581" s="10"/>
      <c r="D581" s="10"/>
      <c r="E581" s="10"/>
      <c r="F581" s="10"/>
      <c r="G581" s="10"/>
      <c r="H581" s="10"/>
      <c r="I581" s="11"/>
      <c r="J581" s="10"/>
      <c r="K581" s="11"/>
      <c r="L581" s="9"/>
      <c r="M581" s="10"/>
      <c r="N581" s="3"/>
      <c r="O581" s="3"/>
      <c r="P581" s="3"/>
      <c r="Q581" s="33">
        <f t="shared" si="19"/>
        <v>0</v>
      </c>
    </row>
    <row r="582" spans="1:17" ht="24.95" hidden="1" customHeight="1" x14ac:dyDescent="0.2">
      <c r="A582" s="10" t="str">
        <f t="shared" si="18"/>
        <v>||||</v>
      </c>
      <c r="B582" s="10"/>
      <c r="C582" s="10"/>
      <c r="D582" s="10"/>
      <c r="E582" s="10"/>
      <c r="F582" s="10"/>
      <c r="G582" s="10"/>
      <c r="H582" s="10"/>
      <c r="I582" s="11"/>
      <c r="J582" s="10"/>
      <c r="K582" s="11"/>
      <c r="L582" s="9"/>
      <c r="M582" s="10"/>
      <c r="N582" s="3"/>
      <c r="O582" s="3"/>
      <c r="P582" s="3"/>
      <c r="Q582" s="33">
        <f t="shared" si="19"/>
        <v>0</v>
      </c>
    </row>
    <row r="583" spans="1:17" ht="24.95" hidden="1" customHeight="1" x14ac:dyDescent="0.2">
      <c r="A583" s="10" t="str">
        <f t="shared" si="18"/>
        <v>||||</v>
      </c>
      <c r="B583" s="10"/>
      <c r="C583" s="10"/>
      <c r="D583" s="10"/>
      <c r="E583" s="10"/>
      <c r="F583" s="10"/>
      <c r="G583" s="10"/>
      <c r="H583" s="10"/>
      <c r="I583" s="11"/>
      <c r="J583" s="10"/>
      <c r="K583" s="11"/>
      <c r="L583" s="9"/>
      <c r="M583" s="10"/>
      <c r="N583" s="3"/>
      <c r="O583" s="3"/>
      <c r="P583" s="3"/>
      <c r="Q583" s="33">
        <f t="shared" si="19"/>
        <v>0</v>
      </c>
    </row>
    <row r="584" spans="1:17" ht="24.95" hidden="1" customHeight="1" x14ac:dyDescent="0.2">
      <c r="A584" s="10" t="str">
        <f t="shared" si="18"/>
        <v>||||</v>
      </c>
      <c r="B584" s="10"/>
      <c r="C584" s="10"/>
      <c r="D584" s="10"/>
      <c r="E584" s="10"/>
      <c r="F584" s="10"/>
      <c r="G584" s="10"/>
      <c r="H584" s="10"/>
      <c r="I584" s="11"/>
      <c r="J584" s="10"/>
      <c r="K584" s="11"/>
      <c r="L584" s="9"/>
      <c r="M584" s="10"/>
      <c r="N584" s="3"/>
      <c r="O584" s="3"/>
      <c r="P584" s="3"/>
      <c r="Q584" s="33">
        <f t="shared" si="19"/>
        <v>0</v>
      </c>
    </row>
    <row r="585" spans="1:17" ht="24.95" hidden="1" customHeight="1" x14ac:dyDescent="0.2">
      <c r="A585" s="10" t="str">
        <f t="shared" si="18"/>
        <v>||||</v>
      </c>
      <c r="B585" s="10"/>
      <c r="C585" s="10"/>
      <c r="D585" s="10"/>
      <c r="E585" s="10"/>
      <c r="F585" s="10"/>
      <c r="G585" s="10"/>
      <c r="H585" s="10"/>
      <c r="I585" s="11"/>
      <c r="J585" s="10"/>
      <c r="K585" s="11"/>
      <c r="L585" s="9"/>
      <c r="M585" s="10"/>
      <c r="N585" s="3"/>
      <c r="O585" s="3"/>
      <c r="P585" s="3"/>
      <c r="Q585" s="33">
        <f t="shared" si="19"/>
        <v>0</v>
      </c>
    </row>
    <row r="586" spans="1:17" ht="24.95" hidden="1" customHeight="1" x14ac:dyDescent="0.2">
      <c r="A586" s="10" t="str">
        <f t="shared" si="18"/>
        <v>||||</v>
      </c>
      <c r="B586" s="10"/>
      <c r="C586" s="10"/>
      <c r="D586" s="10"/>
      <c r="E586" s="10"/>
      <c r="F586" s="10"/>
      <c r="G586" s="10"/>
      <c r="H586" s="10"/>
      <c r="I586" s="11"/>
      <c r="J586" s="10"/>
      <c r="K586" s="11"/>
      <c r="L586" s="9"/>
      <c r="M586" s="10"/>
      <c r="N586" s="3"/>
      <c r="O586" s="3"/>
      <c r="P586" s="3"/>
      <c r="Q586" s="33">
        <f t="shared" si="19"/>
        <v>0</v>
      </c>
    </row>
    <row r="587" spans="1:17" ht="24.95" hidden="1" customHeight="1" x14ac:dyDescent="0.2">
      <c r="A587" s="10" t="str">
        <f t="shared" si="18"/>
        <v>||||</v>
      </c>
      <c r="B587" s="10"/>
      <c r="C587" s="10"/>
      <c r="D587" s="10"/>
      <c r="E587" s="10"/>
      <c r="F587" s="10"/>
      <c r="G587" s="10"/>
      <c r="H587" s="10"/>
      <c r="I587" s="11"/>
      <c r="J587" s="10"/>
      <c r="K587" s="11"/>
      <c r="L587" s="9"/>
      <c r="M587" s="10"/>
      <c r="N587" s="3"/>
      <c r="O587" s="3"/>
      <c r="P587" s="3"/>
      <c r="Q587" s="33">
        <f t="shared" si="19"/>
        <v>0</v>
      </c>
    </row>
    <row r="588" spans="1:17" ht="24.95" hidden="1" customHeight="1" x14ac:dyDescent="0.2">
      <c r="A588" s="10" t="str">
        <f t="shared" si="18"/>
        <v>||||</v>
      </c>
      <c r="B588" s="10"/>
      <c r="C588" s="10"/>
      <c r="D588" s="10"/>
      <c r="E588" s="10"/>
      <c r="F588" s="10"/>
      <c r="G588" s="10"/>
      <c r="H588" s="10"/>
      <c r="I588" s="11"/>
      <c r="J588" s="10"/>
      <c r="K588" s="11"/>
      <c r="L588" s="9"/>
      <c r="M588" s="10"/>
      <c r="N588" s="3"/>
      <c r="O588" s="3"/>
      <c r="P588" s="3"/>
      <c r="Q588" s="33">
        <f t="shared" si="19"/>
        <v>0</v>
      </c>
    </row>
    <row r="589" spans="1:17" ht="24.95" hidden="1" customHeight="1" x14ac:dyDescent="0.2">
      <c r="A589" s="10" t="str">
        <f t="shared" si="18"/>
        <v>||||</v>
      </c>
      <c r="B589" s="10"/>
      <c r="C589" s="10"/>
      <c r="D589" s="10"/>
      <c r="E589" s="10"/>
      <c r="F589" s="10"/>
      <c r="G589" s="10"/>
      <c r="H589" s="10"/>
      <c r="I589" s="11"/>
      <c r="J589" s="10"/>
      <c r="K589" s="11"/>
      <c r="L589" s="9"/>
      <c r="M589" s="10"/>
      <c r="N589" s="3"/>
      <c r="O589" s="3"/>
      <c r="P589" s="3"/>
      <c r="Q589" s="33">
        <f t="shared" si="19"/>
        <v>0</v>
      </c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9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88"/>
      <c r="M593" s="89"/>
      <c r="N593" s="86"/>
      <c r="O593" s="86"/>
      <c r="P593" s="86"/>
      <c r="Q593" s="90"/>
      <c r="R593" s="91"/>
      <c r="S593" s="92"/>
    </row>
    <row r="594" spans="1:19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88"/>
      <c r="M594" s="89"/>
      <c r="N594" s="86"/>
      <c r="O594" s="86"/>
      <c r="P594" s="86"/>
      <c r="Q594" s="90"/>
      <c r="R594" s="92"/>
      <c r="S594" s="92"/>
    </row>
    <row r="595" spans="1:19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88"/>
      <c r="M595" s="89"/>
      <c r="N595" s="86"/>
      <c r="O595" s="86"/>
      <c r="P595" s="86"/>
      <c r="Q595" s="90"/>
      <c r="R595" s="92"/>
      <c r="S595" s="92"/>
    </row>
    <row r="596" spans="1:19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88"/>
      <c r="M596" s="89"/>
      <c r="N596" s="86"/>
      <c r="O596" s="86"/>
      <c r="P596" s="86"/>
      <c r="Q596" s="90"/>
      <c r="R596" s="92"/>
      <c r="S596" s="92"/>
    </row>
    <row r="597" spans="1:19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88"/>
      <c r="M597" s="93"/>
      <c r="N597" s="94"/>
      <c r="O597" s="94"/>
      <c r="P597" s="94"/>
      <c r="Q597" s="94"/>
      <c r="R597" s="92"/>
      <c r="S597" s="92"/>
    </row>
    <row r="598" spans="1:19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88"/>
      <c r="M598" s="93"/>
      <c r="N598" s="94"/>
      <c r="O598" s="94"/>
      <c r="P598" s="94"/>
      <c r="Q598" s="95"/>
      <c r="R598" s="92"/>
      <c r="S598" s="92"/>
    </row>
    <row r="599" spans="1:19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88"/>
      <c r="M599" s="93"/>
      <c r="N599" s="94"/>
      <c r="O599" s="94"/>
      <c r="P599" s="94"/>
      <c r="Q599" s="95"/>
      <c r="R599" s="92"/>
      <c r="S599" s="92"/>
    </row>
    <row r="600" spans="1:19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9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9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9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9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9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9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9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9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7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9"/>
      <c r="J5073" s="14"/>
      <c r="K5073" s="19"/>
      <c r="L5073" s="16"/>
      <c r="M5073" s="14"/>
      <c r="N5073" s="17"/>
      <c r="O5073" s="17"/>
      <c r="P5073" s="17"/>
      <c r="Q5073" s="12"/>
    </row>
    <row r="5074" spans="1:17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9"/>
      <c r="J5074" s="14"/>
      <c r="K5074" s="19"/>
      <c r="L5074" s="16"/>
      <c r="M5074" s="14"/>
      <c r="N5074" s="17"/>
      <c r="O5074" s="17"/>
      <c r="P5074" s="17"/>
      <c r="Q5074" s="12"/>
    </row>
    <row r="5075" spans="1:17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9"/>
      <c r="J5075" s="14"/>
      <c r="K5075" s="19"/>
      <c r="L5075" s="16"/>
      <c r="M5075" s="14"/>
      <c r="N5075" s="17"/>
      <c r="O5075" s="17"/>
      <c r="P5075" s="17"/>
      <c r="Q5075" s="12"/>
    </row>
    <row r="5076" spans="1:17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9"/>
      <c r="J5076" s="14"/>
      <c r="K5076" s="19"/>
      <c r="L5076" s="16"/>
      <c r="M5076" s="14"/>
      <c r="N5076" s="17"/>
      <c r="O5076" s="17"/>
      <c r="P5076" s="17"/>
      <c r="Q5076" s="12"/>
    </row>
    <row r="5077" spans="1:17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9"/>
      <c r="J5077" s="14"/>
      <c r="K5077" s="19"/>
      <c r="L5077" s="16"/>
      <c r="M5077" s="14"/>
      <c r="N5077" s="17"/>
      <c r="O5077" s="17"/>
      <c r="P5077" s="17"/>
      <c r="Q5077" s="12"/>
    </row>
    <row r="5078" spans="1:17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9"/>
      <c r="J5078" s="14"/>
      <c r="K5078" s="19"/>
      <c r="L5078" s="16"/>
      <c r="M5078" s="14"/>
      <c r="N5078" s="17"/>
      <c r="O5078" s="17"/>
      <c r="P5078" s="17"/>
      <c r="Q5078" s="12"/>
    </row>
    <row r="5079" spans="1:17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9"/>
      <c r="J5079" s="14"/>
      <c r="K5079" s="19"/>
      <c r="L5079" s="16"/>
      <c r="M5079" s="14"/>
      <c r="N5079" s="17"/>
      <c r="O5079" s="17"/>
      <c r="P5079" s="17"/>
      <c r="Q5079" s="12"/>
    </row>
    <row r="5080" spans="1:17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9"/>
      <c r="J5080" s="14"/>
      <c r="K5080" s="19"/>
      <c r="L5080" s="16"/>
      <c r="M5080" s="14"/>
      <c r="N5080" s="17"/>
      <c r="O5080" s="17"/>
      <c r="P5080" s="17"/>
      <c r="Q5080" s="12"/>
    </row>
    <row r="5081" spans="1:17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9"/>
      <c r="J5081" s="14"/>
      <c r="K5081" s="19"/>
      <c r="L5081" s="16"/>
      <c r="M5081" s="14"/>
      <c r="N5081" s="17"/>
      <c r="O5081" s="17"/>
      <c r="P5081" s="17"/>
      <c r="Q5081" s="12"/>
    </row>
    <row r="5082" spans="1:17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9"/>
      <c r="J5082" s="14"/>
      <c r="K5082" s="19"/>
      <c r="L5082" s="16"/>
      <c r="M5082" s="14"/>
      <c r="N5082" s="17"/>
      <c r="O5082" s="17"/>
      <c r="P5082" s="17"/>
      <c r="Q5082" s="12"/>
    </row>
    <row r="5083" spans="1:17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9"/>
      <c r="J5083" s="14"/>
      <c r="K5083" s="19"/>
      <c r="L5083" s="16"/>
      <c r="M5083" s="14"/>
      <c r="N5083" s="17"/>
      <c r="O5083" s="17"/>
      <c r="P5083" s="17"/>
      <c r="Q5083" s="12"/>
    </row>
    <row r="5084" spans="1:17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9"/>
      <c r="J5084" s="14"/>
      <c r="K5084" s="19"/>
      <c r="L5084" s="16"/>
      <c r="M5084" s="14"/>
      <c r="N5084" s="17"/>
      <c r="O5084" s="17"/>
      <c r="P5084" s="17"/>
      <c r="Q5084" s="12"/>
    </row>
    <row r="5085" spans="1:17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9"/>
      <c r="J5085" s="14"/>
      <c r="K5085" s="19"/>
      <c r="L5085" s="16"/>
      <c r="M5085" s="14"/>
      <c r="N5085" s="17"/>
      <c r="O5085" s="17"/>
      <c r="P5085" s="17"/>
      <c r="Q5085" s="12"/>
    </row>
    <row r="5086" spans="1:17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9"/>
      <c r="J5086" s="14"/>
      <c r="K5086" s="19"/>
      <c r="L5086" s="16"/>
      <c r="M5086" s="14"/>
      <c r="N5086" s="17"/>
      <c r="O5086" s="17"/>
      <c r="P5086" s="17"/>
      <c r="Q5086" s="12"/>
    </row>
    <row r="5087" spans="1:17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9"/>
      <c r="J5087" s="14"/>
      <c r="K5087" s="19"/>
      <c r="L5087" s="16"/>
      <c r="M5087" s="14"/>
      <c r="N5087" s="17"/>
      <c r="O5087" s="17"/>
      <c r="P5087" s="17"/>
      <c r="Q5087" s="12"/>
    </row>
    <row r="5088" spans="1:17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A11972" s="14"/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A11973" s="14"/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A11974" s="14"/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7"/>
    </row>
    <row r="11975" spans="1:13" ht="24.95" customHeight="1" x14ac:dyDescent="0.2">
      <c r="A11975" s="14"/>
      <c r="B11975" s="14"/>
      <c r="C11975" s="14"/>
      <c r="D11975" s="14"/>
      <c r="E11975" s="14"/>
      <c r="F11975" s="14"/>
      <c r="G11975" s="14"/>
      <c r="H11975" s="14"/>
      <c r="I11975" s="15"/>
      <c r="J11975" s="14"/>
      <c r="K11975" s="15"/>
      <c r="L11975" s="14"/>
      <c r="M11975" s="17"/>
    </row>
    <row r="11976" spans="1:13" ht="24.95" customHeight="1" x14ac:dyDescent="0.2">
      <c r="A11976" s="14"/>
      <c r="B11976" s="14"/>
      <c r="C11976" s="14"/>
      <c r="D11976" s="14"/>
      <c r="E11976" s="14"/>
      <c r="F11976" s="14"/>
      <c r="G11976" s="14"/>
      <c r="H11976" s="14"/>
      <c r="I11976" s="15"/>
      <c r="J11976" s="14"/>
      <c r="K11976" s="15"/>
      <c r="L11976" s="14"/>
      <c r="M11976" s="17"/>
    </row>
    <row r="11977" spans="1:13" ht="24.95" customHeight="1" x14ac:dyDescent="0.2">
      <c r="A11977" s="14"/>
      <c r="B11977" s="14"/>
      <c r="C11977" s="14"/>
      <c r="D11977" s="14"/>
      <c r="E11977" s="14"/>
      <c r="F11977" s="14"/>
      <c r="G11977" s="14"/>
      <c r="H11977" s="14"/>
      <c r="I11977" s="15"/>
      <c r="J11977" s="14"/>
      <c r="K11977" s="15"/>
      <c r="L11977" s="14"/>
      <c r="M11977" s="17"/>
    </row>
    <row r="11978" spans="1:13" ht="24.95" customHeight="1" x14ac:dyDescent="0.2">
      <c r="A11978" s="14"/>
      <c r="B11978" s="14"/>
      <c r="C11978" s="14"/>
      <c r="D11978" s="14"/>
      <c r="E11978" s="14"/>
      <c r="F11978" s="14"/>
      <c r="G11978" s="14"/>
      <c r="H11978" s="14"/>
      <c r="I11978" s="15"/>
      <c r="J11978" s="14"/>
      <c r="K11978" s="15"/>
      <c r="L11978" s="14"/>
      <c r="M11978" s="17"/>
    </row>
    <row r="11979" spans="1:13" ht="24.95" customHeight="1" x14ac:dyDescent="0.2">
      <c r="A11979" s="14"/>
      <c r="B11979" s="14"/>
      <c r="C11979" s="14"/>
      <c r="D11979" s="14"/>
      <c r="E11979" s="14"/>
      <c r="F11979" s="14"/>
      <c r="G11979" s="14"/>
      <c r="H11979" s="14"/>
      <c r="I11979" s="15"/>
      <c r="J11979" s="14"/>
      <c r="K11979" s="15"/>
      <c r="L11979" s="14"/>
      <c r="M11979" s="17"/>
    </row>
    <row r="11980" spans="1:13" ht="24.95" customHeight="1" x14ac:dyDescent="0.2">
      <c r="A11980" s="14"/>
      <c r="B11980" s="14"/>
      <c r="C11980" s="14"/>
      <c r="D11980" s="14"/>
      <c r="E11980" s="14"/>
      <c r="F11980" s="14"/>
      <c r="G11980" s="14"/>
      <c r="H11980" s="14"/>
      <c r="I11980" s="15"/>
      <c r="J11980" s="14"/>
      <c r="K11980" s="15"/>
      <c r="L11980" s="14"/>
      <c r="M11980" s="17"/>
    </row>
    <row r="11981" spans="1:13" ht="24.95" customHeight="1" x14ac:dyDescent="0.2">
      <c r="A11981" s="14"/>
      <c r="B11981" s="14"/>
      <c r="C11981" s="14"/>
      <c r="D11981" s="14"/>
      <c r="E11981" s="14"/>
      <c r="F11981" s="14"/>
      <c r="G11981" s="14"/>
      <c r="H11981" s="14"/>
      <c r="I11981" s="15"/>
      <c r="J11981" s="14"/>
      <c r="K11981" s="15"/>
      <c r="L11981" s="14"/>
      <c r="M11981" s="17"/>
    </row>
    <row r="11982" spans="1:13" ht="24.95" customHeight="1" x14ac:dyDescent="0.2">
      <c r="A11982" s="14"/>
      <c r="B11982" s="14"/>
      <c r="C11982" s="14"/>
      <c r="D11982" s="14"/>
      <c r="E11982" s="14"/>
      <c r="F11982" s="14"/>
      <c r="G11982" s="14"/>
      <c r="H11982" s="14"/>
      <c r="I11982" s="15"/>
      <c r="J11982" s="14"/>
      <c r="K11982" s="15"/>
      <c r="L11982" s="14"/>
      <c r="M11982" s="17"/>
    </row>
    <row r="11983" spans="1:13" ht="24.95" customHeight="1" x14ac:dyDescent="0.2">
      <c r="A11983" s="14"/>
      <c r="B11983" s="14"/>
      <c r="C11983" s="14"/>
      <c r="D11983" s="14"/>
      <c r="E11983" s="14"/>
      <c r="F11983" s="14"/>
      <c r="G11983" s="14"/>
      <c r="H11983" s="14"/>
      <c r="I11983" s="15"/>
      <c r="J11983" s="14"/>
      <c r="K11983" s="15"/>
      <c r="L11983" s="14"/>
      <c r="M11983" s="17"/>
    </row>
    <row r="11984" spans="1:13" ht="24.95" customHeight="1" x14ac:dyDescent="0.2">
      <c r="A11984" s="14"/>
      <c r="B11984" s="14"/>
      <c r="C11984" s="14"/>
      <c r="D11984" s="14"/>
      <c r="E11984" s="14"/>
      <c r="F11984" s="14"/>
      <c r="G11984" s="14"/>
      <c r="H11984" s="14"/>
      <c r="I11984" s="15"/>
      <c r="J11984" s="14"/>
      <c r="K11984" s="15"/>
      <c r="L11984" s="14"/>
      <c r="M11984" s="17"/>
    </row>
    <row r="11985" spans="1:13" ht="24.95" customHeight="1" x14ac:dyDescent="0.2">
      <c r="A11985" s="14"/>
      <c r="B11985" s="14"/>
      <c r="C11985" s="14"/>
      <c r="D11985" s="14"/>
      <c r="E11985" s="14"/>
      <c r="F11985" s="14"/>
      <c r="G11985" s="14"/>
      <c r="H11985" s="14"/>
      <c r="I11985" s="15"/>
      <c r="J11985" s="14"/>
      <c r="K11985" s="15"/>
      <c r="L11985" s="14"/>
      <c r="M11985" s="17"/>
    </row>
    <row r="11986" spans="1:13" ht="24.95" customHeight="1" x14ac:dyDescent="0.2">
      <c r="A11986" s="14"/>
      <c r="B11986" s="14"/>
      <c r="C11986" s="14"/>
      <c r="D11986" s="14"/>
      <c r="E11986" s="14"/>
      <c r="F11986" s="14"/>
      <c r="G11986" s="14"/>
      <c r="H11986" s="14"/>
      <c r="I11986" s="15"/>
      <c r="J11986" s="14"/>
      <c r="K11986" s="15"/>
      <c r="L11986" s="14"/>
      <c r="M11986" s="17"/>
    </row>
    <row r="11987" spans="1:13" ht="24.95" customHeight="1" x14ac:dyDescent="0.2">
      <c r="B11987" s="14"/>
      <c r="C11987" s="14"/>
      <c r="D11987" s="14"/>
      <c r="E11987" s="14"/>
      <c r="F11987" s="14"/>
      <c r="G11987" s="14"/>
      <c r="H11987" s="14"/>
      <c r="I11987" s="15"/>
      <c r="J11987" s="14"/>
      <c r="K11987" s="15"/>
      <c r="L11987" s="14"/>
      <c r="M11987" s="17"/>
    </row>
    <row r="11988" spans="1:13" ht="24.95" customHeight="1" x14ac:dyDescent="0.2">
      <c r="B11988" s="14"/>
      <c r="C11988" s="14"/>
      <c r="D11988" s="14"/>
      <c r="E11988" s="14"/>
      <c r="F11988" s="14"/>
      <c r="G11988" s="14"/>
      <c r="H11988" s="14"/>
      <c r="I11988" s="15"/>
      <c r="J11988" s="14"/>
      <c r="K11988" s="15"/>
      <c r="L11988" s="14"/>
      <c r="M11988" s="17"/>
    </row>
    <row r="11989" spans="1:13" ht="24.95" customHeight="1" x14ac:dyDescent="0.2">
      <c r="B11989" s="14"/>
      <c r="C11989" s="14"/>
      <c r="D11989" s="14"/>
      <c r="E11989" s="14"/>
      <c r="F11989" s="14"/>
      <c r="G11989" s="14"/>
      <c r="H11989" s="14"/>
      <c r="I11989" s="15"/>
      <c r="J11989" s="14"/>
      <c r="K11989" s="15"/>
      <c r="L11989" s="14"/>
      <c r="M11989" s="17"/>
    </row>
    <row r="11990" spans="1:13" ht="24.95" customHeight="1" x14ac:dyDescent="0.2">
      <c r="B11990" s="8"/>
      <c r="C11990" s="8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</row>
  </sheetData>
  <sheetProtection formatCells="0" formatColumns="0" formatRows="0" insertColumns="0" insertRows="0" deleteColumns="0" deleteRows="0" sort="0" autoFilter="0" pivotTables="0"/>
  <protectedRanges>
    <protectedRange sqref="B598:P1048576 B593:L596 B597:Q597 B5:P592" name="Intervalo3"/>
    <protectedRange sqref="B598:O1048576 B593:L596 B597:Q597 B5:O592" name="Intervalo1"/>
    <protectedRange sqref="P598:P1048576 P5:P592" name="Intervalo2"/>
    <protectedRange sqref="M593:P593" name="Intervalo3_1"/>
    <protectedRange sqref="M593:O593" name="Intervalo1_1"/>
    <protectedRange sqref="P593" name="Intervalo2_1"/>
    <protectedRange sqref="M594:P594" name="Intervalo3_2"/>
    <protectedRange sqref="M594:O594" name="Intervalo1_2"/>
    <protectedRange sqref="P594" name="Intervalo2_2"/>
    <protectedRange sqref="M595:P596" name="Intervalo3_3"/>
    <protectedRange sqref="M595:O596" name="Intervalo1_3"/>
    <protectedRange sqref="P595:P596" name="Intervalo2_3"/>
  </protectedRanges>
  <autoFilter ref="A4:Q589">
    <filterColumn colId="8">
      <filters>
        <filter val="LUCIO FERNANDO PINTO"/>
      </filters>
    </filterColumn>
  </autoFilter>
  <mergeCells count="1">
    <mergeCell ref="B2:Q2"/>
  </mergeCells>
  <conditionalFormatting sqref="D1:D1048576">
    <cfRule type="duplicateValues" dxfId="2" priority="1"/>
  </conditionalFormatting>
  <conditionalFormatting sqref="A5:A589">
    <cfRule type="duplicateValues" dxfId="1" priority="2007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9704"/>
  <sheetViews>
    <sheetView topLeftCell="C1" zoomScale="85" zoomScaleNormal="85" workbookViewId="0">
      <selection activeCell="H19705" sqref="H19705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109" t="s">
        <v>92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65</v>
      </c>
      <c r="B4" s="1" t="s">
        <v>66</v>
      </c>
      <c r="C4" s="1" t="s">
        <v>68</v>
      </c>
      <c r="D4" s="1" t="s">
        <v>69</v>
      </c>
      <c r="E4" s="1" t="s">
        <v>71</v>
      </c>
      <c r="F4" s="1" t="s">
        <v>72</v>
      </c>
      <c r="G4" s="1" t="s">
        <v>74</v>
      </c>
      <c r="H4" s="1" t="s">
        <v>47</v>
      </c>
      <c r="I4" s="1" t="s">
        <v>0</v>
      </c>
      <c r="J4" s="1" t="s">
        <v>93</v>
      </c>
      <c r="K4" s="1" t="s">
        <v>94</v>
      </c>
      <c r="L4" s="1" t="s">
        <v>95</v>
      </c>
      <c r="M4" s="1" t="s">
        <v>96</v>
      </c>
      <c r="N4" s="1" t="s">
        <v>97</v>
      </c>
      <c r="O4" s="1" t="s">
        <v>98</v>
      </c>
      <c r="P4" s="1" t="s">
        <v>99</v>
      </c>
    </row>
    <row r="5" spans="1:16" ht="24.95" hidden="1" customHeight="1" x14ac:dyDescent="0.2">
      <c r="A5" s="21" t="str">
        <f t="shared" ref="A5:A46" si="0">C5&amp;"|"&amp;D5&amp;"|"&amp;E5&amp;"|"&amp;F5&amp;"|"&amp;G5&amp;"|"&amp;I5&amp;"|"&amp;N5+O5-P5</f>
        <v>1441|1440005|3|2025|66455593000199|5214|89153,25</v>
      </c>
      <c r="B5" s="21" t="str">
        <f t="shared" ref="B5:B46" si="1">C5&amp;"|"&amp;D5&amp;"|"&amp;E5&amp;"|"&amp;F5&amp;"|"&amp;L5</f>
        <v>1441|1440005|3|2025|21</v>
      </c>
      <c r="C5" s="14">
        <v>1441</v>
      </c>
      <c r="D5" s="14">
        <v>1440005</v>
      </c>
      <c r="E5" s="14">
        <v>3</v>
      </c>
      <c r="F5" s="14">
        <v>2025</v>
      </c>
      <c r="G5" s="14">
        <v>66455593000199</v>
      </c>
      <c r="H5" s="15" t="s">
        <v>287</v>
      </c>
      <c r="I5" s="14">
        <v>5214</v>
      </c>
      <c r="J5" s="14" t="s">
        <v>288</v>
      </c>
      <c r="K5" s="16">
        <v>46055</v>
      </c>
      <c r="L5" s="14">
        <v>21</v>
      </c>
      <c r="M5" s="34">
        <f t="shared" ref="M5:M47" si="2">N5+O5</f>
        <v>89153.25</v>
      </c>
      <c r="N5" s="17">
        <v>88083.41</v>
      </c>
      <c r="O5" s="17">
        <v>1069.8399999999999</v>
      </c>
      <c r="P5" s="3">
        <v>0</v>
      </c>
    </row>
    <row r="6" spans="1:16" ht="24.95" hidden="1" customHeight="1" x14ac:dyDescent="0.2">
      <c r="A6" s="21" t="str">
        <f t="shared" si="0"/>
        <v>1441|1440005|5|2026|26759927000101|3017|5980</v>
      </c>
      <c r="B6" s="21" t="str">
        <f t="shared" si="1"/>
        <v>1441|1440005|5|2026|30</v>
      </c>
      <c r="C6" s="14">
        <v>1441</v>
      </c>
      <c r="D6" s="14">
        <v>1440005</v>
      </c>
      <c r="E6" s="14">
        <v>5</v>
      </c>
      <c r="F6" s="14">
        <v>2026</v>
      </c>
      <c r="G6" s="14">
        <v>26759927000101</v>
      </c>
      <c r="H6" s="15" t="s">
        <v>107</v>
      </c>
      <c r="I6" s="14">
        <v>3017</v>
      </c>
      <c r="J6" s="14" t="s">
        <v>5</v>
      </c>
      <c r="K6" s="16">
        <v>46065</v>
      </c>
      <c r="L6" s="14">
        <v>30</v>
      </c>
      <c r="M6" s="34">
        <f t="shared" si="2"/>
        <v>5980</v>
      </c>
      <c r="N6" s="17">
        <v>5980</v>
      </c>
      <c r="O6" s="17">
        <v>0</v>
      </c>
      <c r="P6" s="3">
        <v>0</v>
      </c>
    </row>
    <row r="7" spans="1:16" ht="24.95" hidden="1" customHeight="1" x14ac:dyDescent="0.2">
      <c r="A7" s="21" t="str">
        <f t="shared" si="0"/>
        <v>1441|1440005|6|2026|26759927000101|3003|1381,5</v>
      </c>
      <c r="B7" s="21" t="str">
        <f t="shared" si="1"/>
        <v>1441|1440005|6|2026|31</v>
      </c>
      <c r="C7" s="14">
        <v>1441</v>
      </c>
      <c r="D7" s="14">
        <v>1440005</v>
      </c>
      <c r="E7" s="14">
        <v>6</v>
      </c>
      <c r="F7" s="14">
        <v>2026</v>
      </c>
      <c r="G7" s="14">
        <v>26759927000101</v>
      </c>
      <c r="H7" s="15" t="s">
        <v>107</v>
      </c>
      <c r="I7" s="14">
        <v>3003</v>
      </c>
      <c r="J7" s="14" t="s">
        <v>5</v>
      </c>
      <c r="K7" s="16">
        <v>46065</v>
      </c>
      <c r="L7" s="14">
        <v>31</v>
      </c>
      <c r="M7" s="34">
        <f t="shared" si="2"/>
        <v>1381.5</v>
      </c>
      <c r="N7" s="17">
        <v>1381.5</v>
      </c>
      <c r="O7" s="17">
        <v>0</v>
      </c>
      <c r="P7" s="3">
        <v>0</v>
      </c>
    </row>
    <row r="8" spans="1:16" ht="24.95" hidden="1" customHeight="1" x14ac:dyDescent="0.2">
      <c r="A8" s="21" t="str">
        <f t="shared" si="0"/>
        <v>1441|1440005|7|2026|17138140000123|3008|44850</v>
      </c>
      <c r="B8" s="21" t="str">
        <f t="shared" si="1"/>
        <v>1441|1440005|7|2026|37</v>
      </c>
      <c r="C8" s="14">
        <v>1441</v>
      </c>
      <c r="D8" s="14">
        <v>1440005</v>
      </c>
      <c r="E8" s="14">
        <v>7</v>
      </c>
      <c r="F8" s="14">
        <v>2026</v>
      </c>
      <c r="G8" s="14">
        <v>17138140000123</v>
      </c>
      <c r="H8" s="15" t="s">
        <v>110</v>
      </c>
      <c r="I8" s="14">
        <v>3008</v>
      </c>
      <c r="J8" s="14" t="s">
        <v>5</v>
      </c>
      <c r="K8" s="16">
        <v>46079</v>
      </c>
      <c r="L8" s="14">
        <v>37</v>
      </c>
      <c r="M8" s="34">
        <f t="shared" si="2"/>
        <v>44850</v>
      </c>
      <c r="N8" s="17">
        <v>44850</v>
      </c>
      <c r="O8" s="17">
        <v>0</v>
      </c>
      <c r="P8" s="3">
        <v>0</v>
      </c>
    </row>
    <row r="9" spans="1:16" ht="24.95" hidden="1" customHeight="1" x14ac:dyDescent="0.2">
      <c r="A9" s="21" t="str">
        <f t="shared" si="0"/>
        <v>1441|1440005|9|2026|201182000169|3008|3096</v>
      </c>
      <c r="B9" s="21" t="str">
        <f t="shared" si="1"/>
        <v>1441|1440005|9|2026|27</v>
      </c>
      <c r="C9" s="14">
        <v>1441</v>
      </c>
      <c r="D9" s="14">
        <v>1440005</v>
      </c>
      <c r="E9" s="14">
        <v>9</v>
      </c>
      <c r="F9" s="14">
        <v>2026</v>
      </c>
      <c r="G9" s="14">
        <v>201182000169</v>
      </c>
      <c r="H9" s="15" t="s">
        <v>112</v>
      </c>
      <c r="I9" s="14">
        <v>3008</v>
      </c>
      <c r="J9" s="14" t="s">
        <v>5</v>
      </c>
      <c r="K9" s="16">
        <v>46065</v>
      </c>
      <c r="L9" s="14">
        <v>27</v>
      </c>
      <c r="M9" s="34">
        <f t="shared" si="2"/>
        <v>3096</v>
      </c>
      <c r="N9" s="17">
        <v>3096</v>
      </c>
      <c r="O9" s="17">
        <v>0</v>
      </c>
      <c r="P9" s="3">
        <v>0</v>
      </c>
    </row>
    <row r="10" spans="1:16" ht="24.95" hidden="1" customHeight="1" x14ac:dyDescent="0.2">
      <c r="A10" s="21" t="str">
        <f t="shared" si="0"/>
        <v>1441|1440005|11|2026|55103526000199|3020|1763,75</v>
      </c>
      <c r="B10" s="21" t="str">
        <f t="shared" si="1"/>
        <v>1441|1440005|11|2026|45</v>
      </c>
      <c r="C10" s="14">
        <v>1441</v>
      </c>
      <c r="D10" s="14">
        <v>1440005</v>
      </c>
      <c r="E10" s="14">
        <v>11</v>
      </c>
      <c r="F10" s="14">
        <v>2026</v>
      </c>
      <c r="G10" s="14">
        <v>55103526000199</v>
      </c>
      <c r="H10" s="15" t="s">
        <v>292</v>
      </c>
      <c r="I10" s="14">
        <v>3020</v>
      </c>
      <c r="J10" s="14" t="s">
        <v>5</v>
      </c>
      <c r="K10" s="16">
        <v>46087</v>
      </c>
      <c r="L10" s="14">
        <v>45</v>
      </c>
      <c r="M10" s="34">
        <f t="shared" si="2"/>
        <v>1763.75</v>
      </c>
      <c r="N10" s="17">
        <v>1763.75</v>
      </c>
      <c r="O10" s="17">
        <v>0</v>
      </c>
      <c r="P10" s="3">
        <v>0</v>
      </c>
    </row>
    <row r="11" spans="1:16" ht="24.95" hidden="1" customHeight="1" x14ac:dyDescent="0.2">
      <c r="A11" s="21" t="str">
        <f t="shared" si="0"/>
        <v>1441|1440005|12|2026|26759927000101|3017|135680</v>
      </c>
      <c r="B11" s="21" t="str">
        <f t="shared" si="1"/>
        <v>1441|1440005|12|2026|23</v>
      </c>
      <c r="C11" s="14">
        <v>1441</v>
      </c>
      <c r="D11" s="14">
        <v>1440005</v>
      </c>
      <c r="E11" s="14">
        <v>12</v>
      </c>
      <c r="F11" s="14">
        <v>2026</v>
      </c>
      <c r="G11" s="14">
        <v>26759927000101</v>
      </c>
      <c r="H11" s="15" t="s">
        <v>107</v>
      </c>
      <c r="I11" s="14">
        <v>3017</v>
      </c>
      <c r="J11" s="14" t="s">
        <v>5</v>
      </c>
      <c r="K11" s="16">
        <v>46057</v>
      </c>
      <c r="L11" s="14">
        <v>23</v>
      </c>
      <c r="M11" s="34">
        <f t="shared" si="2"/>
        <v>135680</v>
      </c>
      <c r="N11" s="17">
        <v>135680</v>
      </c>
      <c r="O11" s="17">
        <v>0</v>
      </c>
      <c r="P11" s="3">
        <v>0</v>
      </c>
    </row>
    <row r="12" spans="1:16" ht="24.95" hidden="1" customHeight="1" x14ac:dyDescent="0.2">
      <c r="A12" s="21" t="str">
        <f t="shared" si="0"/>
        <v>1441|1440005|12|2026|26759927000101|3017|34899,7</v>
      </c>
      <c r="B12" s="21" t="str">
        <f t="shared" si="1"/>
        <v>1441|1440005|12|2026|33</v>
      </c>
      <c r="C12" s="14">
        <v>1441</v>
      </c>
      <c r="D12" s="14">
        <v>1440005</v>
      </c>
      <c r="E12" s="14">
        <v>12</v>
      </c>
      <c r="F12" s="14">
        <v>2026</v>
      </c>
      <c r="G12" s="14">
        <v>26759927000101</v>
      </c>
      <c r="H12" s="15" t="s">
        <v>107</v>
      </c>
      <c r="I12" s="14">
        <v>3017</v>
      </c>
      <c r="J12" s="14" t="s">
        <v>5</v>
      </c>
      <c r="K12" s="16">
        <v>46066</v>
      </c>
      <c r="L12" s="14">
        <v>33</v>
      </c>
      <c r="M12" s="34">
        <f t="shared" si="2"/>
        <v>34899.699999999997</v>
      </c>
      <c r="N12" s="17">
        <v>34899.699999999997</v>
      </c>
      <c r="O12" s="17">
        <v>0</v>
      </c>
      <c r="P12" s="3">
        <v>0</v>
      </c>
    </row>
    <row r="13" spans="1:16" ht="24.95" hidden="1" customHeight="1" x14ac:dyDescent="0.2">
      <c r="A13" s="21" t="str">
        <f t="shared" si="0"/>
        <v>1441|1440005|12|2026|26759927000101|3017|10827</v>
      </c>
      <c r="B13" s="21" t="str">
        <f t="shared" si="1"/>
        <v>1441|1440005|12|2026|38</v>
      </c>
      <c r="C13" s="14">
        <v>1441</v>
      </c>
      <c r="D13" s="14">
        <v>1440005</v>
      </c>
      <c r="E13" s="14">
        <v>12</v>
      </c>
      <c r="F13" s="14">
        <v>2026</v>
      </c>
      <c r="G13" s="14">
        <v>26759927000101</v>
      </c>
      <c r="H13" s="15" t="s">
        <v>107</v>
      </c>
      <c r="I13" s="14">
        <v>3017</v>
      </c>
      <c r="J13" s="14" t="s">
        <v>5</v>
      </c>
      <c r="K13" s="16">
        <v>46079</v>
      </c>
      <c r="L13" s="14">
        <v>38</v>
      </c>
      <c r="M13" s="34">
        <f t="shared" si="2"/>
        <v>10827</v>
      </c>
      <c r="N13" s="17">
        <v>10827</v>
      </c>
      <c r="O13" s="17">
        <v>0</v>
      </c>
      <c r="P13" s="3">
        <v>0</v>
      </c>
    </row>
    <row r="14" spans="1:16" ht="24.95" hidden="1" customHeight="1" x14ac:dyDescent="0.2">
      <c r="A14" s="21" t="str">
        <f t="shared" si="0"/>
        <v>1441|1440005|12|2026|26759927000101|3017|36032,8</v>
      </c>
      <c r="B14" s="21" t="str">
        <f t="shared" si="1"/>
        <v>1441|1440005|12|2026|42</v>
      </c>
      <c r="C14" s="14">
        <v>1441</v>
      </c>
      <c r="D14" s="14">
        <v>1440005</v>
      </c>
      <c r="E14" s="14">
        <v>12</v>
      </c>
      <c r="F14" s="14">
        <v>2026</v>
      </c>
      <c r="G14" s="14">
        <v>26759927000101</v>
      </c>
      <c r="H14" s="15" t="s">
        <v>107</v>
      </c>
      <c r="I14" s="14">
        <v>3017</v>
      </c>
      <c r="J14" s="14" t="s">
        <v>5</v>
      </c>
      <c r="K14" s="16">
        <v>46086</v>
      </c>
      <c r="L14" s="14">
        <v>42</v>
      </c>
      <c r="M14" s="34">
        <f t="shared" si="2"/>
        <v>36032.800000000003</v>
      </c>
      <c r="N14" s="17">
        <v>36032.800000000003</v>
      </c>
      <c r="O14" s="17">
        <v>0</v>
      </c>
      <c r="P14" s="3">
        <v>0</v>
      </c>
    </row>
    <row r="15" spans="1:16" ht="24.95" hidden="1" customHeight="1" x14ac:dyDescent="0.2">
      <c r="A15" s="21" t="str">
        <f t="shared" si="0"/>
        <v>1441|1440005|14|2026|7266248000148|3013|4116</v>
      </c>
      <c r="B15" s="21" t="str">
        <f t="shared" si="1"/>
        <v>1441|1440005|14|2026|44</v>
      </c>
      <c r="C15" s="14">
        <v>1441</v>
      </c>
      <c r="D15" s="14">
        <v>1440005</v>
      </c>
      <c r="E15" s="14">
        <v>14</v>
      </c>
      <c r="F15" s="14">
        <v>2026</v>
      </c>
      <c r="G15" s="14">
        <v>7266248000148</v>
      </c>
      <c r="H15" s="15" t="s">
        <v>291</v>
      </c>
      <c r="I15" s="14">
        <v>3013</v>
      </c>
      <c r="J15" s="14" t="s">
        <v>5</v>
      </c>
      <c r="K15" s="16">
        <v>46087</v>
      </c>
      <c r="L15" s="14">
        <v>44</v>
      </c>
      <c r="M15" s="34">
        <f t="shared" si="2"/>
        <v>4116</v>
      </c>
      <c r="N15" s="17">
        <v>4066.61</v>
      </c>
      <c r="O15" s="17">
        <v>49.39</v>
      </c>
      <c r="P15" s="3">
        <v>0</v>
      </c>
    </row>
    <row r="16" spans="1:16" ht="24.95" hidden="1" customHeight="1" x14ac:dyDescent="0.2">
      <c r="A16" s="21" t="str">
        <f t="shared" si="0"/>
        <v>1441|1440005|17|2026|5786956000184|3005|69385,9</v>
      </c>
      <c r="B16" s="21" t="str">
        <f t="shared" si="1"/>
        <v>1441|1440005|17|2026|43</v>
      </c>
      <c r="C16" s="14">
        <v>1441</v>
      </c>
      <c r="D16" s="14">
        <v>1440005</v>
      </c>
      <c r="E16" s="14">
        <v>17</v>
      </c>
      <c r="F16" s="14">
        <v>2026</v>
      </c>
      <c r="G16" s="14">
        <v>5786956000184</v>
      </c>
      <c r="H16" s="15" t="s">
        <v>294</v>
      </c>
      <c r="I16" s="14">
        <v>3005</v>
      </c>
      <c r="J16" s="14" t="s">
        <v>5</v>
      </c>
      <c r="K16" s="16">
        <v>46086</v>
      </c>
      <c r="L16" s="14">
        <v>43</v>
      </c>
      <c r="M16" s="34">
        <f t="shared" si="2"/>
        <v>69385.900000000009</v>
      </c>
      <c r="N16" s="17">
        <v>68553.27</v>
      </c>
      <c r="O16" s="17">
        <v>832.63</v>
      </c>
      <c r="P16" s="3">
        <v>0</v>
      </c>
    </row>
    <row r="17" spans="1:16" ht="24.95" hidden="1" customHeight="1" x14ac:dyDescent="0.2">
      <c r="A17" s="21" t="str">
        <f t="shared" si="0"/>
        <v>1441|1440005|20|2026|10867329000108|3021|3321,8</v>
      </c>
      <c r="B17" s="21" t="str">
        <f t="shared" si="1"/>
        <v>1441|1440005|20|2026|35</v>
      </c>
      <c r="C17" s="14">
        <v>1441</v>
      </c>
      <c r="D17" s="14">
        <v>1440005</v>
      </c>
      <c r="E17" s="14">
        <v>20</v>
      </c>
      <c r="F17" s="14">
        <v>2026</v>
      </c>
      <c r="G17" s="14">
        <v>10867329000108</v>
      </c>
      <c r="H17" s="15" t="s">
        <v>113</v>
      </c>
      <c r="I17" s="14">
        <v>3021</v>
      </c>
      <c r="J17" s="14" t="s">
        <v>5</v>
      </c>
      <c r="K17" s="16">
        <v>46076</v>
      </c>
      <c r="L17" s="14">
        <v>35</v>
      </c>
      <c r="M17" s="34">
        <f t="shared" si="2"/>
        <v>3321.8</v>
      </c>
      <c r="N17" s="17">
        <v>3321.8</v>
      </c>
      <c r="O17" s="17">
        <v>0</v>
      </c>
      <c r="P17" s="3">
        <v>0</v>
      </c>
    </row>
    <row r="18" spans="1:16" ht="24.95" hidden="1" customHeight="1" x14ac:dyDescent="0.2">
      <c r="A18" s="21" t="str">
        <f t="shared" si="0"/>
        <v>1441|1440005|23|2026|27386559000158|3008|7795</v>
      </c>
      <c r="B18" s="21" t="str">
        <f t="shared" si="1"/>
        <v>1441|1440005|23|2026|32</v>
      </c>
      <c r="C18" s="14">
        <v>1441</v>
      </c>
      <c r="D18" s="14">
        <v>1440005</v>
      </c>
      <c r="E18" s="14">
        <v>23</v>
      </c>
      <c r="F18" s="14">
        <v>2026</v>
      </c>
      <c r="G18" s="14">
        <v>27386559000158</v>
      </c>
      <c r="H18" s="15" t="s">
        <v>115</v>
      </c>
      <c r="I18" s="14">
        <v>3008</v>
      </c>
      <c r="J18" s="14" t="s">
        <v>5</v>
      </c>
      <c r="K18" s="16">
        <v>46065</v>
      </c>
      <c r="L18" s="14">
        <v>32</v>
      </c>
      <c r="M18" s="34">
        <f t="shared" si="2"/>
        <v>7795</v>
      </c>
      <c r="N18" s="17">
        <v>7795</v>
      </c>
      <c r="O18" s="17">
        <v>0</v>
      </c>
      <c r="P18" s="3">
        <v>0</v>
      </c>
    </row>
    <row r="19" spans="1:16" ht="24.95" hidden="1" customHeight="1" x14ac:dyDescent="0.2">
      <c r="A19" s="21" t="str">
        <f t="shared" si="0"/>
        <v>1441|1440005|44|2025|13743953000191|3008|2652,92</v>
      </c>
      <c r="B19" s="21" t="str">
        <f t="shared" si="1"/>
        <v>1441|1440005|44|2025|24</v>
      </c>
      <c r="C19" s="14">
        <v>1441</v>
      </c>
      <c r="D19" s="14">
        <v>1440005</v>
      </c>
      <c r="E19" s="14">
        <v>44</v>
      </c>
      <c r="F19" s="14">
        <v>2025</v>
      </c>
      <c r="G19" s="14">
        <v>13743953000191</v>
      </c>
      <c r="H19" s="15" t="s">
        <v>293</v>
      </c>
      <c r="I19" s="14">
        <v>3008</v>
      </c>
      <c r="J19" s="14" t="s">
        <v>5</v>
      </c>
      <c r="K19" s="16">
        <v>46057</v>
      </c>
      <c r="L19" s="14">
        <v>24</v>
      </c>
      <c r="M19" s="34">
        <f t="shared" si="2"/>
        <v>2652.92</v>
      </c>
      <c r="N19" s="17">
        <v>2652.92</v>
      </c>
      <c r="O19" s="17">
        <v>0</v>
      </c>
      <c r="P19" s="3">
        <v>0</v>
      </c>
    </row>
    <row r="20" spans="1:16" ht="24.95" hidden="1" customHeight="1" x14ac:dyDescent="0.2">
      <c r="A20" s="21" t="str">
        <f t="shared" si="0"/>
        <v>1441|1440005|101|2025|27386559000158|3008|1559</v>
      </c>
      <c r="B20" s="21" t="str">
        <f t="shared" si="1"/>
        <v>1441|1440005|101|2025|22</v>
      </c>
      <c r="C20" s="14">
        <v>1441</v>
      </c>
      <c r="D20" s="14">
        <v>1440005</v>
      </c>
      <c r="E20" s="14">
        <v>101</v>
      </c>
      <c r="F20" s="14">
        <v>2025</v>
      </c>
      <c r="G20" s="14">
        <v>27386559000158</v>
      </c>
      <c r="H20" s="15" t="s">
        <v>115</v>
      </c>
      <c r="I20" s="14">
        <v>3008</v>
      </c>
      <c r="J20" s="14" t="s">
        <v>5</v>
      </c>
      <c r="K20" s="16">
        <v>46056</v>
      </c>
      <c r="L20" s="14">
        <v>22</v>
      </c>
      <c r="M20" s="34">
        <f t="shared" si="2"/>
        <v>1559</v>
      </c>
      <c r="N20" s="17">
        <v>1559</v>
      </c>
      <c r="O20" s="17">
        <v>0</v>
      </c>
      <c r="P20" s="3">
        <v>0</v>
      </c>
    </row>
    <row r="21" spans="1:16" ht="24.95" hidden="1" customHeight="1" x14ac:dyDescent="0.2">
      <c r="A21" s="21" t="str">
        <f t="shared" si="0"/>
        <v>1441|1440005|122|2025|2055429000101|3008|150</v>
      </c>
      <c r="B21" s="21" t="str">
        <f t="shared" si="1"/>
        <v>1441|1440005|122|2025|28</v>
      </c>
      <c r="C21" s="14">
        <v>1441</v>
      </c>
      <c r="D21" s="14">
        <v>1440005</v>
      </c>
      <c r="E21" s="14">
        <v>122</v>
      </c>
      <c r="F21" s="14">
        <v>2025</v>
      </c>
      <c r="G21" s="14">
        <v>2055429000101</v>
      </c>
      <c r="H21" s="15" t="s">
        <v>304</v>
      </c>
      <c r="I21" s="14">
        <v>3008</v>
      </c>
      <c r="J21" s="14" t="s">
        <v>5</v>
      </c>
      <c r="K21" s="16">
        <v>46065</v>
      </c>
      <c r="L21" s="14">
        <v>28</v>
      </c>
      <c r="M21" s="34">
        <f t="shared" si="2"/>
        <v>150</v>
      </c>
      <c r="N21" s="17">
        <v>150</v>
      </c>
      <c r="O21" s="17">
        <v>0</v>
      </c>
      <c r="P21" s="3">
        <v>0</v>
      </c>
    </row>
    <row r="22" spans="1:16" ht="24.95" hidden="1" customHeight="1" x14ac:dyDescent="0.2">
      <c r="A22" s="21" t="str">
        <f t="shared" si="0"/>
        <v>1441|1440005|122|2025|2055429000101|3008|237,5</v>
      </c>
      <c r="B22" s="21" t="str">
        <f t="shared" si="1"/>
        <v>1441|1440005|122|2025|29</v>
      </c>
      <c r="C22" s="14">
        <v>1441</v>
      </c>
      <c r="D22" s="14">
        <v>1440005</v>
      </c>
      <c r="E22" s="14">
        <v>122</v>
      </c>
      <c r="F22" s="14">
        <v>2025</v>
      </c>
      <c r="G22" s="14">
        <v>2055429000101</v>
      </c>
      <c r="H22" s="15" t="s">
        <v>304</v>
      </c>
      <c r="I22" s="14">
        <v>3008</v>
      </c>
      <c r="J22" s="14" t="s">
        <v>5</v>
      </c>
      <c r="K22" s="16">
        <v>46065</v>
      </c>
      <c r="L22" s="14">
        <v>29</v>
      </c>
      <c r="M22" s="34">
        <f t="shared" si="2"/>
        <v>237.5</v>
      </c>
      <c r="N22" s="17">
        <v>237.5</v>
      </c>
      <c r="O22" s="17">
        <v>0</v>
      </c>
      <c r="P22" s="3">
        <v>0</v>
      </c>
    </row>
    <row r="23" spans="1:16" ht="24.95" hidden="1" customHeight="1" x14ac:dyDescent="0.2">
      <c r="A23" s="21" t="str">
        <f t="shared" si="0"/>
        <v>1441|1440005|138|2025|10867329000108|3021|30194,4</v>
      </c>
      <c r="B23" s="21" t="str">
        <f t="shared" si="1"/>
        <v>1441|1440005|138|2025|34</v>
      </c>
      <c r="C23" s="14">
        <v>1441</v>
      </c>
      <c r="D23" s="14">
        <v>1440005</v>
      </c>
      <c r="E23" s="14">
        <v>138</v>
      </c>
      <c r="F23" s="14">
        <v>2025</v>
      </c>
      <c r="G23" s="14">
        <v>10867329000108</v>
      </c>
      <c r="H23" s="15" t="s">
        <v>113</v>
      </c>
      <c r="I23" s="14">
        <v>3021</v>
      </c>
      <c r="J23" s="14" t="s">
        <v>5</v>
      </c>
      <c r="K23" s="16">
        <v>46076</v>
      </c>
      <c r="L23" s="14">
        <v>34</v>
      </c>
      <c r="M23" s="34">
        <f t="shared" si="2"/>
        <v>30194.400000000001</v>
      </c>
      <c r="N23" s="17">
        <v>30194.400000000001</v>
      </c>
      <c r="O23" s="17">
        <v>0</v>
      </c>
      <c r="P23" s="3">
        <v>0</v>
      </c>
    </row>
    <row r="24" spans="1:16" ht="24.95" hidden="1" customHeight="1" x14ac:dyDescent="0.2">
      <c r="A24" s="21" t="str">
        <f t="shared" si="0"/>
        <v>1441|1440005|153|2025|677870000108|5207|382200</v>
      </c>
      <c r="B24" s="21" t="str">
        <f t="shared" si="1"/>
        <v>1441|1440005|153|2025|41</v>
      </c>
      <c r="C24" s="14">
        <v>1441</v>
      </c>
      <c r="D24" s="14">
        <v>1440005</v>
      </c>
      <c r="E24" s="14">
        <v>153</v>
      </c>
      <c r="F24" s="14">
        <v>2025</v>
      </c>
      <c r="G24" s="14">
        <v>677870000108</v>
      </c>
      <c r="H24" s="15" t="s">
        <v>295</v>
      </c>
      <c r="I24" s="14">
        <v>5207</v>
      </c>
      <c r="J24" s="14" t="s">
        <v>288</v>
      </c>
      <c r="K24" s="16">
        <v>46084</v>
      </c>
      <c r="L24" s="14">
        <v>41</v>
      </c>
      <c r="M24" s="34">
        <f t="shared" si="2"/>
        <v>382200</v>
      </c>
      <c r="N24" s="17">
        <v>377613.6</v>
      </c>
      <c r="O24" s="17">
        <v>4586.3999999999996</v>
      </c>
      <c r="P24" s="3">
        <v>0</v>
      </c>
    </row>
    <row r="25" spans="1:16" ht="24.95" hidden="1" customHeight="1" x14ac:dyDescent="0.2">
      <c r="A25" s="21" t="str">
        <f t="shared" si="0"/>
        <v>1441|1440005|155|2025|43782859000102|3017|14789,24</v>
      </c>
      <c r="B25" s="21" t="str">
        <f t="shared" si="1"/>
        <v>1441|1440005|155|2025|25</v>
      </c>
      <c r="C25" s="14">
        <v>1441</v>
      </c>
      <c r="D25" s="14">
        <v>1440005</v>
      </c>
      <c r="E25" s="14">
        <v>155</v>
      </c>
      <c r="F25" s="14">
        <v>2025</v>
      </c>
      <c r="G25" s="14">
        <v>43782859000102</v>
      </c>
      <c r="H25" s="15" t="s">
        <v>297</v>
      </c>
      <c r="I25" s="14">
        <v>3017</v>
      </c>
      <c r="J25" s="14" t="s">
        <v>5</v>
      </c>
      <c r="K25" s="16">
        <v>46058</v>
      </c>
      <c r="L25" s="14">
        <v>25</v>
      </c>
      <c r="M25" s="34">
        <f t="shared" si="2"/>
        <v>14789.24</v>
      </c>
      <c r="N25" s="17">
        <v>14611.77</v>
      </c>
      <c r="O25" s="17">
        <v>177.47</v>
      </c>
      <c r="P25" s="3">
        <v>0</v>
      </c>
    </row>
    <row r="26" spans="1:16" ht="24.95" hidden="1" customHeight="1" x14ac:dyDescent="0.2">
      <c r="A26" s="21" t="str">
        <f t="shared" si="0"/>
        <v>1441|1440005|160|2025|28482916000144|5207|2645</v>
      </c>
      <c r="B26" s="21" t="str">
        <f t="shared" si="1"/>
        <v>1441|1440005|160|2025|40</v>
      </c>
      <c r="C26" s="14">
        <v>1441</v>
      </c>
      <c r="D26" s="14">
        <v>1440005</v>
      </c>
      <c r="E26" s="14">
        <v>160</v>
      </c>
      <c r="F26" s="14">
        <v>2025</v>
      </c>
      <c r="G26" s="14">
        <v>28482916000144</v>
      </c>
      <c r="H26" s="15" t="s">
        <v>302</v>
      </c>
      <c r="I26" s="14">
        <v>5207</v>
      </c>
      <c r="J26" s="14" t="s">
        <v>288</v>
      </c>
      <c r="K26" s="16">
        <v>46083</v>
      </c>
      <c r="L26" s="14">
        <v>40</v>
      </c>
      <c r="M26" s="34">
        <f t="shared" si="2"/>
        <v>2645</v>
      </c>
      <c r="N26" s="17">
        <v>2613.2600000000002</v>
      </c>
      <c r="O26" s="17">
        <v>31.74</v>
      </c>
      <c r="P26" s="3">
        <v>0</v>
      </c>
    </row>
    <row r="27" spans="1:16" ht="24.95" hidden="1" customHeight="1" x14ac:dyDescent="0.2">
      <c r="A27" s="21" t="str">
        <f t="shared" si="0"/>
        <v>1441|1440005|163|2025|42981902000104|3020|944</v>
      </c>
      <c r="B27" s="21" t="str">
        <f t="shared" si="1"/>
        <v>1441|1440005|163|2025|20</v>
      </c>
      <c r="C27" s="14">
        <v>1441</v>
      </c>
      <c r="D27" s="14">
        <v>1440005</v>
      </c>
      <c r="E27" s="14">
        <v>163</v>
      </c>
      <c r="F27" s="14">
        <v>2025</v>
      </c>
      <c r="G27" s="14">
        <v>42981902000104</v>
      </c>
      <c r="H27" s="15" t="s">
        <v>299</v>
      </c>
      <c r="I27" s="14">
        <v>3020</v>
      </c>
      <c r="J27" s="14" t="s">
        <v>5</v>
      </c>
      <c r="K27" s="16">
        <v>46055</v>
      </c>
      <c r="L27" s="14">
        <v>20</v>
      </c>
      <c r="M27" s="34">
        <f t="shared" si="2"/>
        <v>944</v>
      </c>
      <c r="N27" s="17">
        <v>944</v>
      </c>
      <c r="O27" s="17">
        <v>0</v>
      </c>
      <c r="P27" s="3">
        <v>0</v>
      </c>
    </row>
    <row r="28" spans="1:16" ht="24.95" hidden="1" customHeight="1" x14ac:dyDescent="0.2">
      <c r="A28" s="21" t="str">
        <f t="shared" si="0"/>
        <v>1441|1440005|165|2025|27745509000110|3099|3100</v>
      </c>
      <c r="B28" s="21" t="str">
        <f t="shared" si="1"/>
        <v>1441|1440005|165|2025|26</v>
      </c>
      <c r="C28" s="14">
        <v>1441</v>
      </c>
      <c r="D28" s="14">
        <v>1440005</v>
      </c>
      <c r="E28" s="14">
        <v>165</v>
      </c>
      <c r="F28" s="14">
        <v>2025</v>
      </c>
      <c r="G28" s="14">
        <v>27745509000110</v>
      </c>
      <c r="H28" s="15" t="s">
        <v>301</v>
      </c>
      <c r="I28" s="14">
        <v>3099</v>
      </c>
      <c r="J28" s="14" t="s">
        <v>5</v>
      </c>
      <c r="K28" s="16">
        <v>46062</v>
      </c>
      <c r="L28" s="14">
        <v>26</v>
      </c>
      <c r="M28" s="34">
        <f t="shared" si="2"/>
        <v>3100</v>
      </c>
      <c r="N28" s="17">
        <v>3100</v>
      </c>
      <c r="O28" s="17">
        <v>0</v>
      </c>
      <c r="P28" s="3">
        <v>0</v>
      </c>
    </row>
    <row r="29" spans="1:16" ht="24.95" hidden="1" customHeight="1" x14ac:dyDescent="0.2">
      <c r="A29" s="21" t="str">
        <f t="shared" si="0"/>
        <v>1441|1440005|171|2025|7820223000144|3015|9680</v>
      </c>
      <c r="B29" s="21" t="str">
        <f t="shared" si="1"/>
        <v>1441|1440005|171|2025|39</v>
      </c>
      <c r="C29" s="14">
        <v>1441</v>
      </c>
      <c r="D29" s="14">
        <v>1440005</v>
      </c>
      <c r="E29" s="14">
        <v>171</v>
      </c>
      <c r="F29" s="14">
        <v>2025</v>
      </c>
      <c r="G29" s="14">
        <v>7820223000144</v>
      </c>
      <c r="H29" s="15" t="s">
        <v>303</v>
      </c>
      <c r="I29" s="14">
        <v>3015</v>
      </c>
      <c r="J29" s="14" t="s">
        <v>5</v>
      </c>
      <c r="K29" s="16">
        <v>46080</v>
      </c>
      <c r="L29" s="14">
        <v>39</v>
      </c>
      <c r="M29" s="34">
        <f t="shared" si="2"/>
        <v>9680</v>
      </c>
      <c r="N29" s="17">
        <v>9680</v>
      </c>
      <c r="O29" s="17">
        <v>0</v>
      </c>
      <c r="P29" s="3">
        <v>0</v>
      </c>
    </row>
    <row r="30" spans="1:16" ht="24.95" hidden="1" customHeight="1" x14ac:dyDescent="0.2">
      <c r="A30" s="21" t="str">
        <f t="shared" si="0"/>
        <v>1441|1440005|172|2025|7820223000144|5208|14896</v>
      </c>
      <c r="B30" s="21" t="str">
        <f t="shared" si="1"/>
        <v>1441|1440005|172|2025|36</v>
      </c>
      <c r="C30" s="14">
        <v>1441</v>
      </c>
      <c r="D30" s="14">
        <v>1440005</v>
      </c>
      <c r="E30" s="14">
        <v>172</v>
      </c>
      <c r="F30" s="14">
        <v>2025</v>
      </c>
      <c r="G30" s="14">
        <v>7820223000144</v>
      </c>
      <c r="H30" s="15" t="s">
        <v>303</v>
      </c>
      <c r="I30" s="14">
        <v>5208</v>
      </c>
      <c r="J30" s="14" t="s">
        <v>288</v>
      </c>
      <c r="K30" s="16">
        <v>46078</v>
      </c>
      <c r="L30" s="14">
        <v>36</v>
      </c>
      <c r="M30" s="34">
        <f t="shared" si="2"/>
        <v>14896</v>
      </c>
      <c r="N30" s="17">
        <v>14896</v>
      </c>
      <c r="O30" s="17">
        <v>0</v>
      </c>
      <c r="P30" s="3">
        <v>0</v>
      </c>
    </row>
    <row r="31" spans="1:16" ht="24.95" hidden="1" customHeight="1" x14ac:dyDescent="0.2">
      <c r="A31" s="21" t="str">
        <f t="shared" si="0"/>
        <v>1441|1440006|1|2026|61925268500|3604|1048</v>
      </c>
      <c r="B31" s="21" t="str">
        <f t="shared" si="1"/>
        <v>1441|1440006|1|2026|5</v>
      </c>
      <c r="C31" s="14">
        <v>1441</v>
      </c>
      <c r="D31" s="14">
        <v>1440006</v>
      </c>
      <c r="E31" s="14">
        <v>1</v>
      </c>
      <c r="F31" s="14">
        <v>2026</v>
      </c>
      <c r="G31" s="14">
        <v>61925268500</v>
      </c>
      <c r="H31" s="15" t="s">
        <v>307</v>
      </c>
      <c r="I31" s="14">
        <v>3604</v>
      </c>
      <c r="J31" s="14" t="s">
        <v>308</v>
      </c>
      <c r="K31" s="16">
        <v>46083</v>
      </c>
      <c r="L31" s="14">
        <v>5</v>
      </c>
      <c r="M31" s="34">
        <f t="shared" si="2"/>
        <v>1048</v>
      </c>
      <c r="N31" s="17">
        <v>1048</v>
      </c>
      <c r="O31" s="17">
        <v>0</v>
      </c>
      <c r="P31" s="3">
        <v>0</v>
      </c>
    </row>
    <row r="32" spans="1:16" ht="24.95" hidden="1" customHeight="1" x14ac:dyDescent="0.2">
      <c r="A32" s="21" t="str">
        <f t="shared" si="0"/>
        <v>1441|1440011|0|0|16784720000125|0|174,19</v>
      </c>
      <c r="B32" s="21" t="str">
        <f t="shared" si="1"/>
        <v>1441|1440011|0|0|947</v>
      </c>
      <c r="C32" s="14">
        <v>1441</v>
      </c>
      <c r="D32" s="14">
        <v>1440011</v>
      </c>
      <c r="E32" s="14">
        <v>0</v>
      </c>
      <c r="F32" s="14">
        <v>0</v>
      </c>
      <c r="G32" s="14">
        <v>16784720000125</v>
      </c>
      <c r="H32" s="15" t="s">
        <v>311</v>
      </c>
      <c r="I32" s="14">
        <v>0</v>
      </c>
      <c r="J32" s="14" t="s">
        <v>285</v>
      </c>
      <c r="K32" s="16">
        <v>46065</v>
      </c>
      <c r="L32" s="14">
        <v>947</v>
      </c>
      <c r="M32" s="34">
        <f t="shared" si="2"/>
        <v>174.19</v>
      </c>
      <c r="N32" s="17">
        <v>174.19</v>
      </c>
      <c r="O32" s="17">
        <v>0</v>
      </c>
      <c r="P32" s="3">
        <v>0</v>
      </c>
    </row>
    <row r="33" spans="1:16" ht="24.95" hidden="1" customHeight="1" x14ac:dyDescent="0.2">
      <c r="A33" s="21" t="str">
        <f t="shared" si="0"/>
        <v>1441|1440011|0|0|16829640000149|0|117,08</v>
      </c>
      <c r="B33" s="21" t="str">
        <f t="shared" si="1"/>
        <v>1441|1440011|0|0|640</v>
      </c>
      <c r="C33" s="14">
        <v>1441</v>
      </c>
      <c r="D33" s="14">
        <v>1440011</v>
      </c>
      <c r="E33" s="14">
        <v>0</v>
      </c>
      <c r="F33" s="14">
        <v>0</v>
      </c>
      <c r="G33" s="14">
        <v>16829640000149</v>
      </c>
      <c r="H33" s="15" t="s">
        <v>312</v>
      </c>
      <c r="I33" s="14">
        <v>0</v>
      </c>
      <c r="J33" s="14" t="s">
        <v>285</v>
      </c>
      <c r="K33" s="16">
        <v>46062</v>
      </c>
      <c r="L33" s="14">
        <v>640</v>
      </c>
      <c r="M33" s="34">
        <f t="shared" si="2"/>
        <v>117.08</v>
      </c>
      <c r="N33" s="17">
        <v>117.08</v>
      </c>
      <c r="O33" s="17">
        <v>0</v>
      </c>
      <c r="P33" s="3">
        <v>0</v>
      </c>
    </row>
    <row r="34" spans="1:16" ht="24.95" hidden="1" customHeight="1" x14ac:dyDescent="0.2">
      <c r="A34" s="21" t="str">
        <f t="shared" si="0"/>
        <v>1441|1440011|0|0|16829640000149|0|317,11</v>
      </c>
      <c r="B34" s="21" t="str">
        <f t="shared" si="1"/>
        <v>1441|1440011|0|0|925</v>
      </c>
      <c r="C34" s="14">
        <v>1441</v>
      </c>
      <c r="D34" s="14">
        <v>1440011</v>
      </c>
      <c r="E34" s="14">
        <v>0</v>
      </c>
      <c r="F34" s="14">
        <v>0</v>
      </c>
      <c r="G34" s="14">
        <v>16829640000149</v>
      </c>
      <c r="H34" s="15" t="s">
        <v>312</v>
      </c>
      <c r="I34" s="14">
        <v>0</v>
      </c>
      <c r="J34" s="14" t="s">
        <v>285</v>
      </c>
      <c r="K34" s="16">
        <v>46065</v>
      </c>
      <c r="L34" s="14">
        <v>925</v>
      </c>
      <c r="M34" s="34">
        <f t="shared" si="2"/>
        <v>317.11</v>
      </c>
      <c r="N34" s="17">
        <v>317.11</v>
      </c>
      <c r="O34" s="17">
        <v>0</v>
      </c>
      <c r="P34" s="3">
        <v>0</v>
      </c>
    </row>
    <row r="35" spans="1:16" ht="24.95" hidden="1" customHeight="1" x14ac:dyDescent="0.2">
      <c r="A35" s="21" t="str">
        <f t="shared" si="0"/>
        <v>1441|1440011|0|0|16928483000129|0|105,42</v>
      </c>
      <c r="B35" s="21" t="str">
        <f t="shared" si="1"/>
        <v>1441|1440011|0|0|800</v>
      </c>
      <c r="C35" s="14">
        <v>1441</v>
      </c>
      <c r="D35" s="14">
        <v>1440011</v>
      </c>
      <c r="E35" s="14">
        <v>0</v>
      </c>
      <c r="F35" s="14">
        <v>0</v>
      </c>
      <c r="G35" s="14">
        <v>16928483000129</v>
      </c>
      <c r="H35" s="15" t="s">
        <v>313</v>
      </c>
      <c r="I35" s="14">
        <v>0</v>
      </c>
      <c r="J35" s="14" t="s">
        <v>285</v>
      </c>
      <c r="K35" s="16">
        <v>46064</v>
      </c>
      <c r="L35" s="14">
        <v>800</v>
      </c>
      <c r="M35" s="34">
        <f t="shared" si="2"/>
        <v>105.42</v>
      </c>
      <c r="N35" s="17">
        <v>105.42</v>
      </c>
      <c r="O35" s="17">
        <v>0</v>
      </c>
      <c r="P35" s="3">
        <v>0</v>
      </c>
    </row>
    <row r="36" spans="1:16" ht="24.95" hidden="1" customHeight="1" x14ac:dyDescent="0.2">
      <c r="A36" s="21" t="str">
        <f t="shared" si="0"/>
        <v>1441|1440011|0|0|16928483000129|0|126,91</v>
      </c>
      <c r="B36" s="21" t="str">
        <f t="shared" si="1"/>
        <v>1441|1440011|0|0|237</v>
      </c>
      <c r="C36" s="14">
        <v>1441</v>
      </c>
      <c r="D36" s="14">
        <v>1440011</v>
      </c>
      <c r="E36" s="14">
        <v>0</v>
      </c>
      <c r="F36" s="14">
        <v>0</v>
      </c>
      <c r="G36" s="14">
        <v>16928483000129</v>
      </c>
      <c r="H36" s="15" t="s">
        <v>313</v>
      </c>
      <c r="I36" s="14">
        <v>0</v>
      </c>
      <c r="J36" s="14" t="s">
        <v>285</v>
      </c>
      <c r="K36" s="16">
        <v>46066</v>
      </c>
      <c r="L36" s="14">
        <v>237</v>
      </c>
      <c r="M36" s="34">
        <f t="shared" si="2"/>
        <v>126.91</v>
      </c>
      <c r="N36" s="17">
        <v>126.91</v>
      </c>
      <c r="O36" s="17">
        <v>0</v>
      </c>
      <c r="P36" s="3">
        <v>0</v>
      </c>
    </row>
    <row r="37" spans="1:16" ht="24.95" hidden="1" customHeight="1" x14ac:dyDescent="0.2">
      <c r="A37" s="21" t="str">
        <f t="shared" si="0"/>
        <v>1441|1440011|0|0|17095043000109|0|207,7</v>
      </c>
      <c r="B37" s="21" t="str">
        <f t="shared" si="1"/>
        <v>1441|1440011|0|0|621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314</v>
      </c>
      <c r="I37" s="14">
        <v>0</v>
      </c>
      <c r="J37" s="14" t="s">
        <v>285</v>
      </c>
      <c r="K37" s="16">
        <v>46062</v>
      </c>
      <c r="L37" s="14">
        <v>621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hidden="1" customHeight="1" x14ac:dyDescent="0.2">
      <c r="A38" s="21" t="str">
        <f t="shared" si="0"/>
        <v>1441|1440011|0|0|17095043000109|0|1049,27</v>
      </c>
      <c r="B38" s="21" t="str">
        <f t="shared" si="1"/>
        <v>1441|1440011|0|0|642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314</v>
      </c>
      <c r="I38" s="14">
        <v>0</v>
      </c>
      <c r="J38" s="14" t="s">
        <v>285</v>
      </c>
      <c r="K38" s="16">
        <v>46062</v>
      </c>
      <c r="L38" s="14">
        <v>642</v>
      </c>
      <c r="M38" s="34">
        <f t="shared" si="2"/>
        <v>1049.27</v>
      </c>
      <c r="N38" s="17">
        <v>1049.27</v>
      </c>
      <c r="O38" s="17">
        <v>0</v>
      </c>
      <c r="P38" s="3">
        <v>0</v>
      </c>
    </row>
    <row r="39" spans="1:16" ht="24.95" hidden="1" customHeight="1" x14ac:dyDescent="0.2">
      <c r="A39" s="21" t="str">
        <f t="shared" si="0"/>
        <v>1441|1440011|0|0|17095043000109|0|1090,8</v>
      </c>
      <c r="B39" s="21" t="str">
        <f t="shared" si="1"/>
        <v>1441|1440011|0|0|1262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314</v>
      </c>
      <c r="I39" s="14">
        <v>0</v>
      </c>
      <c r="J39" s="14" t="s">
        <v>285</v>
      </c>
      <c r="K39" s="16">
        <v>46085</v>
      </c>
      <c r="L39" s="14">
        <v>1262</v>
      </c>
      <c r="M39" s="34">
        <f t="shared" si="2"/>
        <v>1090.8</v>
      </c>
      <c r="N39" s="17">
        <v>1090.8</v>
      </c>
      <c r="O39" s="17">
        <v>0</v>
      </c>
      <c r="P39" s="3">
        <v>0</v>
      </c>
    </row>
    <row r="40" spans="1:16" ht="24.95" hidden="1" customHeight="1" x14ac:dyDescent="0.2">
      <c r="A40" s="21" t="str">
        <f t="shared" si="0"/>
        <v>1441|1440011|0|0|17695024000105|0|0</v>
      </c>
      <c r="B40" s="21" t="str">
        <f t="shared" si="1"/>
        <v>1441|1440011|0|0|659</v>
      </c>
      <c r="C40" s="14">
        <v>1441</v>
      </c>
      <c r="D40" s="14">
        <v>1440011</v>
      </c>
      <c r="E40" s="14">
        <v>0</v>
      </c>
      <c r="F40" s="14">
        <v>0</v>
      </c>
      <c r="G40" s="14">
        <v>17695024000105</v>
      </c>
      <c r="H40" s="15" t="s">
        <v>315</v>
      </c>
      <c r="I40" s="14">
        <v>0</v>
      </c>
      <c r="J40" s="14" t="s">
        <v>285</v>
      </c>
      <c r="K40" s="16">
        <v>46062</v>
      </c>
      <c r="L40" s="14">
        <v>659</v>
      </c>
      <c r="M40" s="34">
        <f t="shared" si="2"/>
        <v>0</v>
      </c>
      <c r="N40" s="17">
        <v>0</v>
      </c>
      <c r="O40" s="17">
        <v>0</v>
      </c>
      <c r="P40" s="3">
        <v>0</v>
      </c>
    </row>
    <row r="41" spans="1:16" ht="24.95" hidden="1" customHeight="1" x14ac:dyDescent="0.2">
      <c r="A41" s="21" t="str">
        <f t="shared" si="0"/>
        <v>1441|1440011|0|0|17695024000105|0|309</v>
      </c>
      <c r="B41" s="21" t="str">
        <f t="shared" si="1"/>
        <v>1441|1440011|0|0|783</v>
      </c>
      <c r="C41" s="14">
        <v>1441</v>
      </c>
      <c r="D41" s="14">
        <v>1440011</v>
      </c>
      <c r="E41" s="14">
        <v>0</v>
      </c>
      <c r="F41" s="14">
        <v>0</v>
      </c>
      <c r="G41" s="14">
        <v>17695024000105</v>
      </c>
      <c r="H41" s="15" t="s">
        <v>315</v>
      </c>
      <c r="I41" s="14">
        <v>0</v>
      </c>
      <c r="J41" s="14" t="s">
        <v>285</v>
      </c>
      <c r="K41" s="16">
        <v>46063</v>
      </c>
      <c r="L41" s="14">
        <v>783</v>
      </c>
      <c r="M41" s="34">
        <f t="shared" si="2"/>
        <v>309</v>
      </c>
      <c r="N41" s="17">
        <v>309</v>
      </c>
      <c r="O41" s="17">
        <v>0</v>
      </c>
      <c r="P41" s="3">
        <v>0</v>
      </c>
    </row>
    <row r="42" spans="1:16" ht="24.95" hidden="1" customHeight="1" x14ac:dyDescent="0.2">
      <c r="A42" s="21" t="str">
        <f t="shared" si="0"/>
        <v>1441|1440011|0|0|17702499000181|0|301,07</v>
      </c>
      <c r="B42" s="21" t="str">
        <f t="shared" si="1"/>
        <v>1441|1440011|0|0|622</v>
      </c>
      <c r="C42" s="14">
        <v>1441</v>
      </c>
      <c r="D42" s="14">
        <v>1440011</v>
      </c>
      <c r="E42" s="14">
        <v>0</v>
      </c>
      <c r="F42" s="14">
        <v>0</v>
      </c>
      <c r="G42" s="14">
        <v>17702499000181</v>
      </c>
      <c r="H42" s="15" t="s">
        <v>316</v>
      </c>
      <c r="I42" s="14">
        <v>0</v>
      </c>
      <c r="J42" s="14" t="s">
        <v>285</v>
      </c>
      <c r="K42" s="16">
        <v>46062</v>
      </c>
      <c r="L42" s="14">
        <v>622</v>
      </c>
      <c r="M42" s="34">
        <f t="shared" si="2"/>
        <v>301.07</v>
      </c>
      <c r="N42" s="17">
        <v>301.07</v>
      </c>
      <c r="O42" s="17">
        <v>0</v>
      </c>
      <c r="P42" s="3">
        <v>0</v>
      </c>
    </row>
    <row r="43" spans="1:16" ht="24.95" hidden="1" customHeight="1" x14ac:dyDescent="0.2">
      <c r="A43" s="21" t="str">
        <f t="shared" si="0"/>
        <v>1441|1440011|0|0|17702499000181|0|760,27</v>
      </c>
      <c r="B43" s="21" t="str">
        <f t="shared" si="1"/>
        <v>1441|1440011|0|0|690</v>
      </c>
      <c r="C43" s="14">
        <v>1441</v>
      </c>
      <c r="D43" s="14">
        <v>1440011</v>
      </c>
      <c r="E43" s="14">
        <v>0</v>
      </c>
      <c r="F43" s="14">
        <v>0</v>
      </c>
      <c r="G43" s="14">
        <v>17702499000181</v>
      </c>
      <c r="H43" s="15" t="s">
        <v>316</v>
      </c>
      <c r="I43" s="14">
        <v>0</v>
      </c>
      <c r="J43" s="14" t="s">
        <v>285</v>
      </c>
      <c r="K43" s="16">
        <v>46062</v>
      </c>
      <c r="L43" s="14">
        <v>690</v>
      </c>
      <c r="M43" s="34">
        <f t="shared" si="2"/>
        <v>760.27</v>
      </c>
      <c r="N43" s="17">
        <v>760.27</v>
      </c>
      <c r="O43" s="17">
        <v>0</v>
      </c>
      <c r="P43" s="3">
        <v>0</v>
      </c>
    </row>
    <row r="44" spans="1:16" ht="24.95" hidden="1" customHeight="1" x14ac:dyDescent="0.2">
      <c r="A44" s="21" t="str">
        <f t="shared" si="0"/>
        <v>1441|1440011|0|0|17702499000181|0|587,62</v>
      </c>
      <c r="B44" s="21" t="str">
        <f t="shared" si="1"/>
        <v>1441|1440011|0|0|1279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316</v>
      </c>
      <c r="I44" s="14">
        <v>0</v>
      </c>
      <c r="J44" s="14" t="s">
        <v>285</v>
      </c>
      <c r="K44" s="16">
        <v>46086</v>
      </c>
      <c r="L44" s="14">
        <v>1279</v>
      </c>
      <c r="M44" s="34">
        <f t="shared" si="2"/>
        <v>587.62</v>
      </c>
      <c r="N44" s="17">
        <v>587.62</v>
      </c>
      <c r="O44" s="17">
        <v>0</v>
      </c>
      <c r="P44" s="3">
        <v>0</v>
      </c>
    </row>
    <row r="45" spans="1:16" ht="24.95" hidden="1" customHeight="1" x14ac:dyDescent="0.2">
      <c r="A45" s="21" t="str">
        <f t="shared" si="0"/>
        <v>1441|1440011|0|0|17702499000181|0|41,39</v>
      </c>
      <c r="B45" s="21" t="str">
        <f t="shared" si="1"/>
        <v>1441|1440011|0|0|1280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316</v>
      </c>
      <c r="I45" s="14">
        <v>0</v>
      </c>
      <c r="J45" s="14" t="s">
        <v>285</v>
      </c>
      <c r="K45" s="16">
        <v>46086</v>
      </c>
      <c r="L45" s="14">
        <v>1280</v>
      </c>
      <c r="M45" s="34">
        <f t="shared" si="2"/>
        <v>41.39</v>
      </c>
      <c r="N45" s="17">
        <v>41.39</v>
      </c>
      <c r="O45" s="17">
        <v>0</v>
      </c>
      <c r="P45" s="3">
        <v>0</v>
      </c>
    </row>
    <row r="46" spans="1:16" ht="24.95" hidden="1" customHeight="1" x14ac:dyDescent="0.2">
      <c r="A46" s="21" t="str">
        <f t="shared" si="0"/>
        <v>1441|1440011|0|0|17702499000181|0|217,91</v>
      </c>
      <c r="B46" s="21" t="str">
        <f t="shared" si="1"/>
        <v>1441|1440011|0|0|1281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316</v>
      </c>
      <c r="I46" s="14">
        <v>0</v>
      </c>
      <c r="J46" s="14" t="s">
        <v>285</v>
      </c>
      <c r="K46" s="16">
        <v>46086</v>
      </c>
      <c r="L46" s="14">
        <v>1281</v>
      </c>
      <c r="M46" s="34">
        <f t="shared" si="2"/>
        <v>217.91</v>
      </c>
      <c r="N46" s="17">
        <v>217.91</v>
      </c>
      <c r="O46" s="17">
        <v>0</v>
      </c>
      <c r="P46" s="3">
        <v>0</v>
      </c>
    </row>
    <row r="47" spans="1:16" ht="24.95" hidden="1" customHeight="1" x14ac:dyDescent="0.2">
      <c r="A47" s="21" t="str">
        <f t="shared" ref="A47:A74" si="3">C47&amp;"|"&amp;D47&amp;"|"&amp;E47&amp;"|"&amp;F47&amp;"|"&amp;G47&amp;"|"&amp;I47&amp;"|"&amp;N47+O47-P47</f>
        <v>1441|1440011|0|0|17702499000181|0|20,63</v>
      </c>
      <c r="B47" s="21" t="str">
        <f t="shared" ref="B47:B74" si="4">C47&amp;"|"&amp;D47&amp;"|"&amp;E47&amp;"|"&amp;F47&amp;"|"&amp;L47</f>
        <v>1441|1440011|0|0|1282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316</v>
      </c>
      <c r="I47" s="14">
        <v>0</v>
      </c>
      <c r="J47" s="14" t="s">
        <v>285</v>
      </c>
      <c r="K47" s="16">
        <v>46086</v>
      </c>
      <c r="L47" s="14">
        <v>1282</v>
      </c>
      <c r="M47" s="34">
        <f t="shared" si="2"/>
        <v>20.63</v>
      </c>
      <c r="N47" s="17">
        <v>20.63</v>
      </c>
      <c r="O47" s="17">
        <v>0</v>
      </c>
      <c r="P47" s="3">
        <v>0</v>
      </c>
    </row>
    <row r="48" spans="1:16" ht="24.95" hidden="1" customHeight="1" x14ac:dyDescent="0.2">
      <c r="A48" s="21" t="str">
        <f t="shared" si="3"/>
        <v>1441|1440011|0|0|17709197000135|0|37,85</v>
      </c>
      <c r="B48" s="21" t="str">
        <f t="shared" si="4"/>
        <v>1441|1440011|0|0|685</v>
      </c>
      <c r="C48" s="14">
        <v>1441</v>
      </c>
      <c r="D48" s="14">
        <v>1440011</v>
      </c>
      <c r="E48" s="14">
        <v>0</v>
      </c>
      <c r="F48" s="14">
        <v>0</v>
      </c>
      <c r="G48" s="14">
        <v>17709197000135</v>
      </c>
      <c r="H48" s="15" t="s">
        <v>317</v>
      </c>
      <c r="I48" s="14">
        <v>0</v>
      </c>
      <c r="J48" s="14" t="s">
        <v>285</v>
      </c>
      <c r="K48" s="16">
        <v>46062</v>
      </c>
      <c r="L48" s="14">
        <v>685</v>
      </c>
      <c r="M48" s="34">
        <f t="shared" ref="M48:M74" si="5">N48+O48</f>
        <v>37.85</v>
      </c>
      <c r="N48" s="17">
        <v>37.85</v>
      </c>
      <c r="O48" s="17">
        <v>0</v>
      </c>
      <c r="P48" s="3">
        <v>0</v>
      </c>
    </row>
    <row r="49" spans="1:16" ht="24.95" hidden="1" customHeight="1" x14ac:dyDescent="0.2">
      <c r="A49" s="21" t="str">
        <f t="shared" si="3"/>
        <v>1441|1440011|0|0|17709197000135|0|2,83</v>
      </c>
      <c r="B49" s="21" t="str">
        <f t="shared" si="4"/>
        <v>1441|1440011|0|0|686</v>
      </c>
      <c r="C49" s="14">
        <v>1441</v>
      </c>
      <c r="D49" s="14">
        <v>1440011</v>
      </c>
      <c r="E49" s="14">
        <v>0</v>
      </c>
      <c r="F49" s="14">
        <v>0</v>
      </c>
      <c r="G49" s="14">
        <v>17709197000135</v>
      </c>
      <c r="H49" s="15" t="s">
        <v>317</v>
      </c>
      <c r="I49" s="14">
        <v>0</v>
      </c>
      <c r="J49" s="14" t="s">
        <v>285</v>
      </c>
      <c r="K49" s="16">
        <v>46062</v>
      </c>
      <c r="L49" s="14">
        <v>686</v>
      </c>
      <c r="M49" s="34">
        <f t="shared" si="5"/>
        <v>2.83</v>
      </c>
      <c r="N49" s="17">
        <v>2.83</v>
      </c>
      <c r="O49" s="17">
        <v>0</v>
      </c>
      <c r="P49" s="3">
        <v>0</v>
      </c>
    </row>
    <row r="50" spans="1:16" ht="24.95" hidden="1" customHeight="1" x14ac:dyDescent="0.2">
      <c r="A50" s="21" t="str">
        <f t="shared" si="3"/>
        <v>1441|1440011|0|0|17709197000135|0|113,55</v>
      </c>
      <c r="B50" s="21" t="str">
        <f t="shared" si="4"/>
        <v>1441|1440011|0|0|1260</v>
      </c>
      <c r="C50" s="14">
        <v>1441</v>
      </c>
      <c r="D50" s="14">
        <v>1440011</v>
      </c>
      <c r="E50" s="14">
        <v>0</v>
      </c>
      <c r="F50" s="14">
        <v>0</v>
      </c>
      <c r="G50" s="14">
        <v>17709197000135</v>
      </c>
      <c r="H50" s="15" t="s">
        <v>317</v>
      </c>
      <c r="I50" s="14">
        <v>0</v>
      </c>
      <c r="J50" s="14" t="s">
        <v>285</v>
      </c>
      <c r="K50" s="16">
        <v>46085</v>
      </c>
      <c r="L50" s="14">
        <v>1260</v>
      </c>
      <c r="M50" s="34">
        <f t="shared" si="5"/>
        <v>113.55</v>
      </c>
      <c r="N50" s="17">
        <v>113.55</v>
      </c>
      <c r="O50" s="17">
        <v>0</v>
      </c>
      <c r="P50" s="3">
        <v>0</v>
      </c>
    </row>
    <row r="51" spans="1:16" ht="24.95" hidden="1" customHeight="1" x14ac:dyDescent="0.2">
      <c r="A51" s="21" t="str">
        <f t="shared" si="3"/>
        <v>1441|1440011|0|0|17709197000135|0|8,02</v>
      </c>
      <c r="B51" s="21" t="str">
        <f t="shared" si="4"/>
        <v>1441|1440011|0|0|1261</v>
      </c>
      <c r="C51" s="14">
        <v>1441</v>
      </c>
      <c r="D51" s="14">
        <v>1440011</v>
      </c>
      <c r="E51" s="14">
        <v>0</v>
      </c>
      <c r="F51" s="14">
        <v>0</v>
      </c>
      <c r="G51" s="14">
        <v>17709197000135</v>
      </c>
      <c r="H51" s="15" t="s">
        <v>317</v>
      </c>
      <c r="I51" s="14">
        <v>0</v>
      </c>
      <c r="J51" s="14" t="s">
        <v>285</v>
      </c>
      <c r="K51" s="16">
        <v>46085</v>
      </c>
      <c r="L51" s="14">
        <v>1261</v>
      </c>
      <c r="M51" s="34">
        <f t="shared" si="5"/>
        <v>8.02</v>
      </c>
      <c r="N51" s="17">
        <v>8.02</v>
      </c>
      <c r="O51" s="17">
        <v>0</v>
      </c>
      <c r="P51" s="3">
        <v>0</v>
      </c>
    </row>
    <row r="52" spans="1:16" ht="24.95" hidden="1" customHeight="1" x14ac:dyDescent="0.2">
      <c r="A52" s="21" t="str">
        <f t="shared" si="3"/>
        <v>1441|1440011|0|0|17733643000147|0|132,61</v>
      </c>
      <c r="B52" s="21" t="str">
        <f t="shared" si="4"/>
        <v>1441|1440011|0|0|695</v>
      </c>
      <c r="C52" s="14">
        <v>1441</v>
      </c>
      <c r="D52" s="14">
        <v>1440011</v>
      </c>
      <c r="E52" s="14">
        <v>0</v>
      </c>
      <c r="F52" s="14">
        <v>0</v>
      </c>
      <c r="G52" s="14">
        <v>17733643000147</v>
      </c>
      <c r="H52" s="15" t="s">
        <v>318</v>
      </c>
      <c r="I52" s="14">
        <v>0</v>
      </c>
      <c r="J52" s="14" t="s">
        <v>285</v>
      </c>
      <c r="K52" s="16">
        <v>46062</v>
      </c>
      <c r="L52" s="14">
        <v>695</v>
      </c>
      <c r="M52" s="34">
        <f t="shared" si="5"/>
        <v>132.61000000000001</v>
      </c>
      <c r="N52" s="17">
        <v>132.61000000000001</v>
      </c>
      <c r="O52" s="17">
        <v>0</v>
      </c>
      <c r="P52" s="3">
        <v>0</v>
      </c>
    </row>
    <row r="53" spans="1:16" ht="24.95" hidden="1" customHeight="1" x14ac:dyDescent="0.2">
      <c r="A53" s="21" t="str">
        <f t="shared" si="3"/>
        <v>1441|1440011|0|0|17733643000147|0|213,79</v>
      </c>
      <c r="B53" s="21" t="str">
        <f t="shared" si="4"/>
        <v>1441|1440011|0|0|1303</v>
      </c>
      <c r="C53" s="14">
        <v>1441</v>
      </c>
      <c r="D53" s="14">
        <v>1440011</v>
      </c>
      <c r="E53" s="14">
        <v>0</v>
      </c>
      <c r="F53" s="14">
        <v>0</v>
      </c>
      <c r="G53" s="14">
        <v>17733643000147</v>
      </c>
      <c r="H53" s="15" t="s">
        <v>318</v>
      </c>
      <c r="I53" s="14">
        <v>0</v>
      </c>
      <c r="J53" s="14" t="s">
        <v>285</v>
      </c>
      <c r="K53" s="16">
        <v>46086</v>
      </c>
      <c r="L53" s="14">
        <v>1303</v>
      </c>
      <c r="M53" s="34">
        <f t="shared" si="5"/>
        <v>213.79</v>
      </c>
      <c r="N53" s="17">
        <v>213.79</v>
      </c>
      <c r="O53" s="17">
        <v>0</v>
      </c>
      <c r="P53" s="3">
        <v>0</v>
      </c>
    </row>
    <row r="54" spans="1:16" ht="24.95" hidden="1" customHeight="1" x14ac:dyDescent="0.2">
      <c r="A54" s="21" t="str">
        <f t="shared" si="3"/>
        <v>1441|1440011|0|0|17747924000159|0|142,02</v>
      </c>
      <c r="B54" s="21" t="str">
        <f t="shared" si="4"/>
        <v>1441|1440011|0|0|703</v>
      </c>
      <c r="C54" s="14">
        <v>1441</v>
      </c>
      <c r="D54" s="14">
        <v>1440011</v>
      </c>
      <c r="E54" s="14">
        <v>0</v>
      </c>
      <c r="F54" s="14">
        <v>0</v>
      </c>
      <c r="G54" s="14">
        <v>17747924000159</v>
      </c>
      <c r="H54" s="15" t="s">
        <v>319</v>
      </c>
      <c r="I54" s="14">
        <v>0</v>
      </c>
      <c r="J54" s="14" t="s">
        <v>285</v>
      </c>
      <c r="K54" s="16">
        <v>46062</v>
      </c>
      <c r="L54" s="14">
        <v>703</v>
      </c>
      <c r="M54" s="34">
        <f t="shared" si="5"/>
        <v>142.02000000000001</v>
      </c>
      <c r="N54" s="17">
        <v>142.02000000000001</v>
      </c>
      <c r="O54" s="17">
        <v>0</v>
      </c>
      <c r="P54" s="3">
        <v>0</v>
      </c>
    </row>
    <row r="55" spans="1:16" ht="24.95" hidden="1" customHeight="1" x14ac:dyDescent="0.2">
      <c r="A55" s="21" t="str">
        <f t="shared" si="3"/>
        <v>1441|1440011|0|0|17749896000109|0|206,91</v>
      </c>
      <c r="B55" s="21" t="str">
        <f t="shared" si="4"/>
        <v>1441|1440011|0|0|556</v>
      </c>
      <c r="C55" s="14">
        <v>1441</v>
      </c>
      <c r="D55" s="14">
        <v>1440011</v>
      </c>
      <c r="E55" s="14">
        <v>0</v>
      </c>
      <c r="F55" s="14">
        <v>0</v>
      </c>
      <c r="G55" s="14">
        <v>17749896000109</v>
      </c>
      <c r="H55" s="15" t="s">
        <v>320</v>
      </c>
      <c r="I55" s="14">
        <v>0</v>
      </c>
      <c r="J55" s="14" t="s">
        <v>285</v>
      </c>
      <c r="K55" s="16">
        <v>46055</v>
      </c>
      <c r="L55" s="14">
        <v>556</v>
      </c>
      <c r="M55" s="34">
        <f t="shared" si="5"/>
        <v>206.91</v>
      </c>
      <c r="N55" s="17">
        <v>206.91</v>
      </c>
      <c r="O55" s="17">
        <v>0</v>
      </c>
      <c r="P55" s="3">
        <v>0</v>
      </c>
    </row>
    <row r="56" spans="1:16" ht="24.95" hidden="1" customHeight="1" x14ac:dyDescent="0.2">
      <c r="A56" s="21" t="str">
        <f t="shared" si="3"/>
        <v>1441|1440011|0|0|17749896000109|0|169,62</v>
      </c>
      <c r="B56" s="21" t="str">
        <f t="shared" si="4"/>
        <v>1441|1440011|0|0|788</v>
      </c>
      <c r="C56" s="14">
        <v>1441</v>
      </c>
      <c r="D56" s="14">
        <v>1440011</v>
      </c>
      <c r="E56" s="14">
        <v>0</v>
      </c>
      <c r="F56" s="14">
        <v>0</v>
      </c>
      <c r="G56" s="14">
        <v>17749896000109</v>
      </c>
      <c r="H56" s="15" t="s">
        <v>320</v>
      </c>
      <c r="I56" s="14">
        <v>0</v>
      </c>
      <c r="J56" s="14" t="s">
        <v>285</v>
      </c>
      <c r="K56" s="16">
        <v>46063</v>
      </c>
      <c r="L56" s="14">
        <v>788</v>
      </c>
      <c r="M56" s="34">
        <f t="shared" si="5"/>
        <v>169.62</v>
      </c>
      <c r="N56" s="17">
        <v>169.62</v>
      </c>
      <c r="O56" s="17">
        <v>0</v>
      </c>
      <c r="P56" s="3">
        <v>0</v>
      </c>
    </row>
    <row r="57" spans="1:16" ht="24.95" hidden="1" customHeight="1" x14ac:dyDescent="0.2">
      <c r="A57" s="21" t="str">
        <f t="shared" si="3"/>
        <v>1441|1440011|0|0|17749912000163|0|311,79</v>
      </c>
      <c r="B57" s="21" t="str">
        <f t="shared" si="4"/>
        <v>1441|1440011|0|0|981</v>
      </c>
      <c r="C57" s="14">
        <v>1441</v>
      </c>
      <c r="D57" s="14">
        <v>1440011</v>
      </c>
      <c r="E57" s="14">
        <v>0</v>
      </c>
      <c r="F57" s="14">
        <v>0</v>
      </c>
      <c r="G57" s="14">
        <v>17749912000163</v>
      </c>
      <c r="H57" s="15" t="s">
        <v>321</v>
      </c>
      <c r="I57" s="14">
        <v>0</v>
      </c>
      <c r="J57" s="14" t="s">
        <v>285</v>
      </c>
      <c r="K57" s="16">
        <v>46066</v>
      </c>
      <c r="L57" s="14">
        <v>981</v>
      </c>
      <c r="M57" s="34">
        <f t="shared" si="5"/>
        <v>311.79000000000002</v>
      </c>
      <c r="N57" s="17">
        <v>311.79000000000002</v>
      </c>
      <c r="O57" s="17">
        <v>0</v>
      </c>
      <c r="P57" s="3">
        <v>0</v>
      </c>
    </row>
    <row r="58" spans="1:16" ht="24.95" hidden="1" customHeight="1" x14ac:dyDescent="0.2">
      <c r="A58" s="21" t="str">
        <f t="shared" si="3"/>
        <v>1441|1440011|0|0|17754136000190|0|21,91</v>
      </c>
      <c r="B58" s="21" t="str">
        <f t="shared" si="4"/>
        <v>1441|1440011|0|0|698</v>
      </c>
      <c r="C58" s="14">
        <v>1441</v>
      </c>
      <c r="D58" s="14">
        <v>1440011</v>
      </c>
      <c r="E58" s="14">
        <v>0</v>
      </c>
      <c r="F58" s="14">
        <v>0</v>
      </c>
      <c r="G58" s="14">
        <v>17754136000190</v>
      </c>
      <c r="H58" s="15" t="s">
        <v>322</v>
      </c>
      <c r="I58" s="14">
        <v>0</v>
      </c>
      <c r="J58" s="14" t="s">
        <v>285</v>
      </c>
      <c r="K58" s="16">
        <v>46062</v>
      </c>
      <c r="L58" s="14">
        <v>698</v>
      </c>
      <c r="M58" s="34">
        <f t="shared" si="5"/>
        <v>21.91</v>
      </c>
      <c r="N58" s="17">
        <v>21.91</v>
      </c>
      <c r="O58" s="17">
        <v>0</v>
      </c>
      <c r="P58" s="3">
        <v>0</v>
      </c>
    </row>
    <row r="59" spans="1:16" ht="24.95" hidden="1" customHeight="1" x14ac:dyDescent="0.2">
      <c r="A59" s="21" t="str">
        <f t="shared" si="3"/>
        <v>1441|1440011|0|0|17754136000190|0|235,05</v>
      </c>
      <c r="B59" s="21" t="str">
        <f t="shared" si="4"/>
        <v>1441|1440011|0|0|699</v>
      </c>
      <c r="C59" s="14">
        <v>1441</v>
      </c>
      <c r="D59" s="14">
        <v>1440011</v>
      </c>
      <c r="E59" s="14">
        <v>0</v>
      </c>
      <c r="F59" s="14">
        <v>0</v>
      </c>
      <c r="G59" s="14">
        <v>17754136000190</v>
      </c>
      <c r="H59" s="15" t="s">
        <v>322</v>
      </c>
      <c r="I59" s="14">
        <v>0</v>
      </c>
      <c r="J59" s="14" t="s">
        <v>285</v>
      </c>
      <c r="K59" s="16">
        <v>46062</v>
      </c>
      <c r="L59" s="14">
        <v>699</v>
      </c>
      <c r="M59" s="34">
        <f t="shared" si="5"/>
        <v>235.05</v>
      </c>
      <c r="N59" s="17">
        <v>235.05</v>
      </c>
      <c r="O59" s="17">
        <v>0</v>
      </c>
      <c r="P59" s="3">
        <v>0</v>
      </c>
    </row>
    <row r="60" spans="1:16" ht="24.95" hidden="1" customHeight="1" x14ac:dyDescent="0.2">
      <c r="A60" s="21" t="str">
        <f t="shared" si="3"/>
        <v>1441|1440011|0|0|17754136000190|0|174,32</v>
      </c>
      <c r="B60" s="21" t="str">
        <f t="shared" si="4"/>
        <v>1441|1440011|0|0|700</v>
      </c>
      <c r="C60" s="14">
        <v>1441</v>
      </c>
      <c r="D60" s="14">
        <v>1440011</v>
      </c>
      <c r="E60" s="14">
        <v>0</v>
      </c>
      <c r="F60" s="14">
        <v>0</v>
      </c>
      <c r="G60" s="14">
        <v>17754136000190</v>
      </c>
      <c r="H60" s="15" t="s">
        <v>322</v>
      </c>
      <c r="I60" s="14">
        <v>0</v>
      </c>
      <c r="J60" s="14" t="s">
        <v>285</v>
      </c>
      <c r="K60" s="16">
        <v>46062</v>
      </c>
      <c r="L60" s="14">
        <v>700</v>
      </c>
      <c r="M60" s="34">
        <f t="shared" si="5"/>
        <v>174.32</v>
      </c>
      <c r="N60" s="17">
        <v>174.32</v>
      </c>
      <c r="O60" s="17">
        <v>0</v>
      </c>
      <c r="P60" s="3">
        <v>0</v>
      </c>
    </row>
    <row r="61" spans="1:16" ht="24.95" hidden="1" customHeight="1" x14ac:dyDescent="0.2">
      <c r="A61" s="21" t="str">
        <f t="shared" si="3"/>
        <v>1441|1440011|0|0|17754136000190|0|21,84</v>
      </c>
      <c r="B61" s="21" t="str">
        <f t="shared" si="4"/>
        <v>1441|1440011|0|0|701</v>
      </c>
      <c r="C61" s="14">
        <v>1441</v>
      </c>
      <c r="D61" s="14">
        <v>1440011</v>
      </c>
      <c r="E61" s="14">
        <v>0</v>
      </c>
      <c r="F61" s="14">
        <v>0</v>
      </c>
      <c r="G61" s="14">
        <v>17754136000190</v>
      </c>
      <c r="H61" s="15" t="s">
        <v>322</v>
      </c>
      <c r="I61" s="14">
        <v>0</v>
      </c>
      <c r="J61" s="14" t="s">
        <v>285</v>
      </c>
      <c r="K61" s="16">
        <v>46062</v>
      </c>
      <c r="L61" s="14">
        <v>701</v>
      </c>
      <c r="M61" s="34">
        <f t="shared" si="5"/>
        <v>21.84</v>
      </c>
      <c r="N61" s="17">
        <v>21.84</v>
      </c>
      <c r="O61" s="17">
        <v>0</v>
      </c>
      <c r="P61" s="3">
        <v>0</v>
      </c>
    </row>
    <row r="62" spans="1:16" ht="24.95" hidden="1" customHeight="1" x14ac:dyDescent="0.2">
      <c r="A62" s="21" t="str">
        <f t="shared" si="3"/>
        <v>1441|1440011|0|0|17754136000190|0|553,04</v>
      </c>
      <c r="B62" s="21" t="str">
        <f t="shared" si="4"/>
        <v>1441|1440011|0|0|1338</v>
      </c>
      <c r="C62" s="14">
        <v>1441</v>
      </c>
      <c r="D62" s="14">
        <v>1440011</v>
      </c>
      <c r="E62" s="14">
        <v>0</v>
      </c>
      <c r="F62" s="14">
        <v>0</v>
      </c>
      <c r="G62" s="14">
        <v>17754136000190</v>
      </c>
      <c r="H62" s="15" t="s">
        <v>322</v>
      </c>
      <c r="I62" s="14">
        <v>0</v>
      </c>
      <c r="J62" s="14" t="s">
        <v>285</v>
      </c>
      <c r="K62" s="16">
        <v>46087</v>
      </c>
      <c r="L62" s="14">
        <v>1338</v>
      </c>
      <c r="M62" s="34">
        <f t="shared" si="5"/>
        <v>553.04</v>
      </c>
      <c r="N62" s="17">
        <v>553.04</v>
      </c>
      <c r="O62" s="17">
        <v>0</v>
      </c>
      <c r="P62" s="3">
        <v>0</v>
      </c>
    </row>
    <row r="63" spans="1:16" ht="24.95" hidden="1" customHeight="1" x14ac:dyDescent="0.2">
      <c r="A63" s="21" t="str">
        <f t="shared" si="3"/>
        <v>1441|1440011|0|0|17894049000138|0|240,63</v>
      </c>
      <c r="B63" s="21" t="str">
        <f t="shared" si="4"/>
        <v>1441|1440011|0|0|841</v>
      </c>
      <c r="C63" s="14">
        <v>1441</v>
      </c>
      <c r="D63" s="14">
        <v>1440011</v>
      </c>
      <c r="E63" s="14">
        <v>0</v>
      </c>
      <c r="F63" s="14">
        <v>0</v>
      </c>
      <c r="G63" s="14">
        <v>17894049000138</v>
      </c>
      <c r="H63" s="15" t="s">
        <v>323</v>
      </c>
      <c r="I63" s="14">
        <v>0</v>
      </c>
      <c r="J63" s="14" t="s">
        <v>285</v>
      </c>
      <c r="K63" s="16">
        <v>46064</v>
      </c>
      <c r="L63" s="14">
        <v>841</v>
      </c>
      <c r="M63" s="34">
        <f t="shared" si="5"/>
        <v>240.63</v>
      </c>
      <c r="N63" s="17">
        <v>240.63</v>
      </c>
      <c r="O63" s="17">
        <v>0</v>
      </c>
      <c r="P63" s="3">
        <v>0</v>
      </c>
    </row>
    <row r="64" spans="1:16" ht="24.95" hidden="1" customHeight="1" x14ac:dyDescent="0.2">
      <c r="A64" s="21" t="str">
        <f t="shared" si="3"/>
        <v>1441|1440011|0|0|17894072000122|0|301,63</v>
      </c>
      <c r="B64" s="21" t="str">
        <f t="shared" si="4"/>
        <v>1441|1440011|0|0|693</v>
      </c>
      <c r="C64" s="14">
        <v>1441</v>
      </c>
      <c r="D64" s="14">
        <v>1440011</v>
      </c>
      <c r="E64" s="14">
        <v>0</v>
      </c>
      <c r="F64" s="14">
        <v>0</v>
      </c>
      <c r="G64" s="14">
        <v>17894072000122</v>
      </c>
      <c r="H64" s="15" t="s">
        <v>324</v>
      </c>
      <c r="I64" s="14">
        <v>0</v>
      </c>
      <c r="J64" s="14" t="s">
        <v>285</v>
      </c>
      <c r="K64" s="16">
        <v>46062</v>
      </c>
      <c r="L64" s="14">
        <v>693</v>
      </c>
      <c r="M64" s="34">
        <f t="shared" si="5"/>
        <v>301.63</v>
      </c>
      <c r="N64" s="17">
        <v>301.63</v>
      </c>
      <c r="O64" s="17">
        <v>0</v>
      </c>
      <c r="P64" s="3">
        <v>0</v>
      </c>
    </row>
    <row r="65" spans="1:16" ht="24.95" hidden="1" customHeight="1" x14ac:dyDescent="0.2">
      <c r="A65" s="21" t="str">
        <f t="shared" si="3"/>
        <v>1441|1440011|0|0|17894072000122|0|324,31</v>
      </c>
      <c r="B65" s="21" t="str">
        <f t="shared" si="4"/>
        <v>1441|1440011|0|0|1288</v>
      </c>
      <c r="C65" s="14">
        <v>1441</v>
      </c>
      <c r="D65" s="14">
        <v>1440011</v>
      </c>
      <c r="E65" s="14">
        <v>0</v>
      </c>
      <c r="F65" s="14">
        <v>0</v>
      </c>
      <c r="G65" s="14">
        <v>17894072000122</v>
      </c>
      <c r="H65" s="15" t="s">
        <v>324</v>
      </c>
      <c r="I65" s="14">
        <v>0</v>
      </c>
      <c r="J65" s="14" t="s">
        <v>285</v>
      </c>
      <c r="K65" s="16">
        <v>46086</v>
      </c>
      <c r="L65" s="14">
        <v>1288</v>
      </c>
      <c r="M65" s="34">
        <f t="shared" si="5"/>
        <v>324.31</v>
      </c>
      <c r="N65" s="17">
        <v>324.31</v>
      </c>
      <c r="O65" s="17">
        <v>0</v>
      </c>
      <c r="P65" s="3">
        <v>0</v>
      </c>
    </row>
    <row r="66" spans="1:16" ht="24.95" hidden="1" customHeight="1" x14ac:dyDescent="0.2">
      <c r="A66" s="21" t="str">
        <f t="shared" si="3"/>
        <v>1441|1440011|0|0|17900473000148|0|101,72</v>
      </c>
      <c r="B66" s="21" t="str">
        <f t="shared" si="4"/>
        <v>1441|1440011|0|0|805</v>
      </c>
      <c r="C66" s="14">
        <v>1441</v>
      </c>
      <c r="D66" s="14">
        <v>1440011</v>
      </c>
      <c r="E66" s="14">
        <v>0</v>
      </c>
      <c r="F66" s="14">
        <v>0</v>
      </c>
      <c r="G66" s="14">
        <v>17900473000148</v>
      </c>
      <c r="H66" s="15" t="s">
        <v>325</v>
      </c>
      <c r="I66" s="14">
        <v>0</v>
      </c>
      <c r="J66" s="14" t="s">
        <v>285</v>
      </c>
      <c r="K66" s="16">
        <v>46064</v>
      </c>
      <c r="L66" s="14">
        <v>805</v>
      </c>
      <c r="M66" s="34">
        <f t="shared" si="5"/>
        <v>101.72</v>
      </c>
      <c r="N66" s="17">
        <v>101.72</v>
      </c>
      <c r="O66" s="17">
        <v>0</v>
      </c>
      <c r="P66" s="3">
        <v>0</v>
      </c>
    </row>
    <row r="67" spans="1:16" ht="24.95" hidden="1" customHeight="1" x14ac:dyDescent="0.2">
      <c r="A67" s="21" t="str">
        <f t="shared" si="3"/>
        <v>1441|1440011|0|0|17935396000161|0|195,35</v>
      </c>
      <c r="B67" s="21" t="str">
        <f t="shared" si="4"/>
        <v>1441|1440011|0|0|688</v>
      </c>
      <c r="C67" s="14">
        <v>1441</v>
      </c>
      <c r="D67" s="14">
        <v>1440011</v>
      </c>
      <c r="E67" s="14">
        <v>0</v>
      </c>
      <c r="F67" s="14">
        <v>0</v>
      </c>
      <c r="G67" s="14">
        <v>17935396000161</v>
      </c>
      <c r="H67" s="15" t="s">
        <v>326</v>
      </c>
      <c r="I67" s="14">
        <v>0</v>
      </c>
      <c r="J67" s="14" t="s">
        <v>285</v>
      </c>
      <c r="K67" s="16">
        <v>46062</v>
      </c>
      <c r="L67" s="14">
        <v>688</v>
      </c>
      <c r="M67" s="34">
        <f t="shared" si="5"/>
        <v>195.35</v>
      </c>
      <c r="N67" s="17">
        <v>195.35</v>
      </c>
      <c r="O67" s="17">
        <v>0</v>
      </c>
      <c r="P67" s="3">
        <v>0</v>
      </c>
    </row>
    <row r="68" spans="1:16" ht="24.95" hidden="1" customHeight="1" x14ac:dyDescent="0.2">
      <c r="A68" s="21" t="str">
        <f t="shared" si="3"/>
        <v>1441|1440011|0|0|17935396000161|0|213,79</v>
      </c>
      <c r="B68" s="21" t="str">
        <f t="shared" si="4"/>
        <v>1441|1440011|0|0|1277</v>
      </c>
      <c r="C68" s="14">
        <v>1441</v>
      </c>
      <c r="D68" s="14">
        <v>1440011</v>
      </c>
      <c r="E68" s="14">
        <v>0</v>
      </c>
      <c r="F68" s="14">
        <v>0</v>
      </c>
      <c r="G68" s="14">
        <v>17935396000161</v>
      </c>
      <c r="H68" s="15" t="s">
        <v>326</v>
      </c>
      <c r="I68" s="14">
        <v>0</v>
      </c>
      <c r="J68" s="14" t="s">
        <v>285</v>
      </c>
      <c r="K68" s="16">
        <v>46086</v>
      </c>
      <c r="L68" s="14">
        <v>1277</v>
      </c>
      <c r="M68" s="34">
        <f t="shared" si="5"/>
        <v>213.79</v>
      </c>
      <c r="N68" s="17">
        <v>213.79</v>
      </c>
      <c r="O68" s="17">
        <v>0</v>
      </c>
      <c r="P68" s="3">
        <v>0</v>
      </c>
    </row>
    <row r="69" spans="1:16" ht="24.95" hidden="1" customHeight="1" x14ac:dyDescent="0.2">
      <c r="A69" s="21" t="str">
        <f t="shared" si="3"/>
        <v>1441|1440011|0|0|17947581000176|0|177,79</v>
      </c>
      <c r="B69" s="21" t="str">
        <f t="shared" si="4"/>
        <v>1441|1440011|0|0|628</v>
      </c>
      <c r="C69" s="14">
        <v>1441</v>
      </c>
      <c r="D69" s="14">
        <v>1440011</v>
      </c>
      <c r="E69" s="14">
        <v>0</v>
      </c>
      <c r="F69" s="14">
        <v>0</v>
      </c>
      <c r="G69" s="14">
        <v>17947581000176</v>
      </c>
      <c r="H69" s="15" t="s">
        <v>327</v>
      </c>
      <c r="I69" s="14">
        <v>0</v>
      </c>
      <c r="J69" s="14" t="s">
        <v>285</v>
      </c>
      <c r="K69" s="16">
        <v>46062</v>
      </c>
      <c r="L69" s="14">
        <v>628</v>
      </c>
      <c r="M69" s="34">
        <f t="shared" si="5"/>
        <v>177.79</v>
      </c>
      <c r="N69" s="17">
        <v>177.79</v>
      </c>
      <c r="O69" s="17">
        <v>0</v>
      </c>
      <c r="P69" s="3">
        <v>0</v>
      </c>
    </row>
    <row r="70" spans="1:16" ht="24.95" hidden="1" customHeight="1" x14ac:dyDescent="0.2">
      <c r="A70" s="21" t="str">
        <f t="shared" si="3"/>
        <v>1441|1440011|0|0|17947581000176|0|356,87</v>
      </c>
      <c r="B70" s="21" t="str">
        <f t="shared" si="4"/>
        <v>1441|1440011|0|0|670</v>
      </c>
      <c r="C70" s="14">
        <v>1441</v>
      </c>
      <c r="D70" s="14">
        <v>1440011</v>
      </c>
      <c r="E70" s="14">
        <v>0</v>
      </c>
      <c r="F70" s="14">
        <v>0</v>
      </c>
      <c r="G70" s="14">
        <v>17947581000176</v>
      </c>
      <c r="H70" s="15" t="s">
        <v>327</v>
      </c>
      <c r="I70" s="14">
        <v>0</v>
      </c>
      <c r="J70" s="14" t="s">
        <v>285</v>
      </c>
      <c r="K70" s="16">
        <v>46062</v>
      </c>
      <c r="L70" s="14">
        <v>670</v>
      </c>
      <c r="M70" s="34">
        <f t="shared" si="5"/>
        <v>356.87</v>
      </c>
      <c r="N70" s="17">
        <v>356.87</v>
      </c>
      <c r="O70" s="17">
        <v>0</v>
      </c>
      <c r="P70" s="3">
        <v>0</v>
      </c>
    </row>
    <row r="71" spans="1:16" ht="24.95" hidden="1" customHeight="1" x14ac:dyDescent="0.2">
      <c r="A71" s="21" t="str">
        <f t="shared" si="3"/>
        <v>1441|1440011|0|0|17955535000119|0|456,09</v>
      </c>
      <c r="B71" s="21" t="str">
        <f t="shared" si="4"/>
        <v>1441|1440011|0|0|1033</v>
      </c>
      <c r="C71" s="14">
        <v>1441</v>
      </c>
      <c r="D71" s="14">
        <v>1440011</v>
      </c>
      <c r="E71" s="14">
        <v>0</v>
      </c>
      <c r="F71" s="14">
        <v>0</v>
      </c>
      <c r="G71" s="14">
        <v>17955535000119</v>
      </c>
      <c r="H71" s="15" t="s">
        <v>328</v>
      </c>
      <c r="I71" s="14">
        <v>0</v>
      </c>
      <c r="J71" s="14" t="s">
        <v>285</v>
      </c>
      <c r="K71" s="16">
        <v>46072</v>
      </c>
      <c r="L71" s="14">
        <v>1033</v>
      </c>
      <c r="M71" s="34">
        <f t="shared" si="5"/>
        <v>456.09</v>
      </c>
      <c r="N71" s="17">
        <v>456.09</v>
      </c>
      <c r="O71" s="17">
        <v>0</v>
      </c>
      <c r="P71" s="3">
        <v>0</v>
      </c>
    </row>
    <row r="72" spans="1:16" ht="24.95" hidden="1" customHeight="1" x14ac:dyDescent="0.2">
      <c r="A72" s="21" t="str">
        <f t="shared" si="3"/>
        <v>1441|1440011|0|0|17963083000117|0|187,29</v>
      </c>
      <c r="B72" s="21" t="str">
        <f t="shared" si="4"/>
        <v>1441|1440011|0|0|792</v>
      </c>
      <c r="C72" s="14">
        <v>1441</v>
      </c>
      <c r="D72" s="14">
        <v>1440011</v>
      </c>
      <c r="E72" s="14">
        <v>0</v>
      </c>
      <c r="F72" s="14">
        <v>0</v>
      </c>
      <c r="G72" s="14">
        <v>17963083000117</v>
      </c>
      <c r="H72" s="15" t="s">
        <v>329</v>
      </c>
      <c r="I72" s="14">
        <v>0</v>
      </c>
      <c r="J72" s="14" t="s">
        <v>285</v>
      </c>
      <c r="K72" s="16">
        <v>46063</v>
      </c>
      <c r="L72" s="14">
        <v>792</v>
      </c>
      <c r="M72" s="34">
        <f t="shared" si="5"/>
        <v>187.29</v>
      </c>
      <c r="N72" s="17">
        <v>187.29</v>
      </c>
      <c r="O72" s="17">
        <v>0</v>
      </c>
      <c r="P72" s="3">
        <v>0</v>
      </c>
    </row>
    <row r="73" spans="1:16" ht="24.95" hidden="1" customHeight="1" x14ac:dyDescent="0.2">
      <c r="A73" s="21" t="str">
        <f t="shared" si="3"/>
        <v>1441|1440011|0|0|18008862000126|0|186,58</v>
      </c>
      <c r="B73" s="21" t="str">
        <f t="shared" si="4"/>
        <v>1441|1440011|0|0|839</v>
      </c>
      <c r="C73" s="14">
        <v>1441</v>
      </c>
      <c r="D73" s="14">
        <v>1440011</v>
      </c>
      <c r="E73" s="14">
        <v>0</v>
      </c>
      <c r="F73" s="14">
        <v>0</v>
      </c>
      <c r="G73" s="14">
        <v>18008862000126</v>
      </c>
      <c r="H73" s="15" t="s">
        <v>330</v>
      </c>
      <c r="I73" s="14">
        <v>0</v>
      </c>
      <c r="J73" s="14" t="s">
        <v>285</v>
      </c>
      <c r="K73" s="16">
        <v>46064</v>
      </c>
      <c r="L73" s="14">
        <v>839</v>
      </c>
      <c r="M73" s="34">
        <f t="shared" si="5"/>
        <v>186.58</v>
      </c>
      <c r="N73" s="17">
        <v>186.58</v>
      </c>
      <c r="O73" s="17">
        <v>0</v>
      </c>
      <c r="P73" s="3">
        <v>0</v>
      </c>
    </row>
    <row r="74" spans="1:16" ht="24.95" hidden="1" customHeight="1" x14ac:dyDescent="0.2">
      <c r="A74" s="21" t="str">
        <f t="shared" si="3"/>
        <v>1441|1440011|0|0|18008870000172|0|186,58</v>
      </c>
      <c r="B74" s="21" t="str">
        <f t="shared" si="4"/>
        <v>1441|1440011|0|0|691</v>
      </c>
      <c r="C74" s="14">
        <v>1441</v>
      </c>
      <c r="D74" s="14">
        <v>1440011</v>
      </c>
      <c r="E74" s="14">
        <v>0</v>
      </c>
      <c r="F74" s="14">
        <v>0</v>
      </c>
      <c r="G74" s="14">
        <v>18008870000172</v>
      </c>
      <c r="H74" s="15" t="s">
        <v>331</v>
      </c>
      <c r="I74" s="14">
        <v>0</v>
      </c>
      <c r="J74" s="14" t="s">
        <v>285</v>
      </c>
      <c r="K74" s="16">
        <v>46062</v>
      </c>
      <c r="L74" s="14">
        <v>691</v>
      </c>
      <c r="M74" s="34">
        <f t="shared" si="5"/>
        <v>186.58</v>
      </c>
      <c r="N74" s="17">
        <v>186.58</v>
      </c>
      <c r="O74" s="17">
        <v>0</v>
      </c>
      <c r="P74" s="3">
        <v>0</v>
      </c>
    </row>
    <row r="75" spans="1:16" ht="24.95" hidden="1" customHeight="1" x14ac:dyDescent="0.2">
      <c r="A75" s="21" t="str">
        <f t="shared" ref="A75:A111" si="6">C75&amp;"|"&amp;D75&amp;"|"&amp;E75&amp;"|"&amp;F75&amp;"|"&amp;G75&amp;"|"&amp;I75&amp;"|"&amp;N75+O75-P75</f>
        <v>1441|1440011|0|0|18008870000172|0|184,43</v>
      </c>
      <c r="B75" s="21" t="str">
        <f t="shared" ref="B75:B111" si="7">C75&amp;"|"&amp;D75&amp;"|"&amp;E75&amp;"|"&amp;F75&amp;"|"&amp;L75</f>
        <v>1441|1440011|0|0|1283</v>
      </c>
      <c r="C75" s="14">
        <v>1441</v>
      </c>
      <c r="D75" s="14">
        <v>1440011</v>
      </c>
      <c r="E75" s="14">
        <v>0</v>
      </c>
      <c r="F75" s="14">
        <v>0</v>
      </c>
      <c r="G75" s="14">
        <v>18008870000172</v>
      </c>
      <c r="H75" s="15" t="s">
        <v>331</v>
      </c>
      <c r="I75" s="14">
        <v>0</v>
      </c>
      <c r="J75" s="14" t="s">
        <v>285</v>
      </c>
      <c r="K75" s="16">
        <v>46086</v>
      </c>
      <c r="L75" s="14">
        <v>1283</v>
      </c>
      <c r="M75" s="34">
        <f t="shared" ref="M75:M112" si="8">N75+O75</f>
        <v>184.43</v>
      </c>
      <c r="N75" s="17">
        <v>184.43</v>
      </c>
      <c r="O75" s="17">
        <v>0</v>
      </c>
      <c r="P75" s="3">
        <v>0</v>
      </c>
    </row>
    <row r="76" spans="1:16" ht="24.95" hidden="1" customHeight="1" x14ac:dyDescent="0.2">
      <c r="A76" s="21" t="str">
        <f t="shared" si="6"/>
        <v>1441|1440011|0|0|18017392000167|0|496,45</v>
      </c>
      <c r="B76" s="21" t="str">
        <f t="shared" si="7"/>
        <v>1441|1440011|0|0|647</v>
      </c>
      <c r="C76" s="14">
        <v>1441</v>
      </c>
      <c r="D76" s="14">
        <v>1440011</v>
      </c>
      <c r="E76" s="14">
        <v>0</v>
      </c>
      <c r="F76" s="14">
        <v>0</v>
      </c>
      <c r="G76" s="14">
        <v>18017392000167</v>
      </c>
      <c r="H76" s="15" t="s">
        <v>332</v>
      </c>
      <c r="I76" s="14">
        <v>0</v>
      </c>
      <c r="J76" s="14" t="s">
        <v>285</v>
      </c>
      <c r="K76" s="16">
        <v>46062</v>
      </c>
      <c r="L76" s="14">
        <v>647</v>
      </c>
      <c r="M76" s="34">
        <f t="shared" si="8"/>
        <v>496.45</v>
      </c>
      <c r="N76" s="17">
        <v>496.45</v>
      </c>
      <c r="O76" s="17">
        <v>0</v>
      </c>
      <c r="P76" s="3">
        <v>0</v>
      </c>
    </row>
    <row r="77" spans="1:16" ht="24.95" hidden="1" customHeight="1" x14ac:dyDescent="0.2">
      <c r="A77" s="21" t="str">
        <f t="shared" si="6"/>
        <v>1441|1440011|0|0|18017392000167|0|243,41</v>
      </c>
      <c r="B77" s="21" t="str">
        <f t="shared" si="7"/>
        <v>1441|1440011|0|0|781</v>
      </c>
      <c r="C77" s="14">
        <v>1441</v>
      </c>
      <c r="D77" s="14">
        <v>1440011</v>
      </c>
      <c r="E77" s="14">
        <v>0</v>
      </c>
      <c r="F77" s="14">
        <v>0</v>
      </c>
      <c r="G77" s="14">
        <v>18017392000167</v>
      </c>
      <c r="H77" s="15" t="s">
        <v>332</v>
      </c>
      <c r="I77" s="14">
        <v>0</v>
      </c>
      <c r="J77" s="14" t="s">
        <v>285</v>
      </c>
      <c r="K77" s="16">
        <v>46063</v>
      </c>
      <c r="L77" s="14">
        <v>781</v>
      </c>
      <c r="M77" s="34">
        <f t="shared" si="8"/>
        <v>243.41</v>
      </c>
      <c r="N77" s="17">
        <v>243.41</v>
      </c>
      <c r="O77" s="17">
        <v>0</v>
      </c>
      <c r="P77" s="3">
        <v>0</v>
      </c>
    </row>
    <row r="78" spans="1:16" ht="24.95" hidden="1" customHeight="1" x14ac:dyDescent="0.2">
      <c r="A78" s="21" t="str">
        <f t="shared" si="6"/>
        <v>1441|1440011|0|0|18017392000167|0|686,09</v>
      </c>
      <c r="B78" s="21" t="str">
        <f t="shared" si="7"/>
        <v>1441|1440011|0|0|1301</v>
      </c>
      <c r="C78" s="14">
        <v>1441</v>
      </c>
      <c r="D78" s="14">
        <v>1440011</v>
      </c>
      <c r="E78" s="14">
        <v>0</v>
      </c>
      <c r="F78" s="14">
        <v>0</v>
      </c>
      <c r="G78" s="14">
        <v>18017392000167</v>
      </c>
      <c r="H78" s="15" t="s">
        <v>332</v>
      </c>
      <c r="I78" s="14">
        <v>0</v>
      </c>
      <c r="J78" s="14" t="s">
        <v>285</v>
      </c>
      <c r="K78" s="16">
        <v>46086</v>
      </c>
      <c r="L78" s="14">
        <v>1301</v>
      </c>
      <c r="M78" s="34">
        <f t="shared" si="8"/>
        <v>686.09</v>
      </c>
      <c r="N78" s="17">
        <v>686.09</v>
      </c>
      <c r="O78" s="17">
        <v>0</v>
      </c>
      <c r="P78" s="3">
        <v>0</v>
      </c>
    </row>
    <row r="79" spans="1:16" ht="24.95" hidden="1" customHeight="1" x14ac:dyDescent="0.2">
      <c r="A79" s="21" t="str">
        <f t="shared" si="6"/>
        <v>1441|1440011|0|0|18017442000106|0|201,16</v>
      </c>
      <c r="B79" s="21" t="str">
        <f t="shared" si="7"/>
        <v>1441|1440011|0|0|794</v>
      </c>
      <c r="C79" s="14">
        <v>1441</v>
      </c>
      <c r="D79" s="14">
        <v>1440011</v>
      </c>
      <c r="E79" s="14">
        <v>0</v>
      </c>
      <c r="F79" s="14">
        <v>0</v>
      </c>
      <c r="G79" s="14">
        <v>18017442000106</v>
      </c>
      <c r="H79" s="15" t="s">
        <v>333</v>
      </c>
      <c r="I79" s="14">
        <v>0</v>
      </c>
      <c r="J79" s="14" t="s">
        <v>285</v>
      </c>
      <c r="K79" s="16">
        <v>46063</v>
      </c>
      <c r="L79" s="14">
        <v>794</v>
      </c>
      <c r="M79" s="34">
        <f t="shared" si="8"/>
        <v>201.16</v>
      </c>
      <c r="N79" s="17">
        <v>201.16</v>
      </c>
      <c r="O79" s="17">
        <v>0</v>
      </c>
      <c r="P79" s="3">
        <v>0</v>
      </c>
    </row>
    <row r="80" spans="1:16" ht="24.95" hidden="1" customHeight="1" x14ac:dyDescent="0.2">
      <c r="A80" s="21" t="str">
        <f t="shared" si="6"/>
        <v>1441|1440011|0|0|18025940000109|0|485,79</v>
      </c>
      <c r="B80" s="21" t="str">
        <f t="shared" si="7"/>
        <v>1441|1440011|0|0|195</v>
      </c>
      <c r="C80" s="14">
        <v>1441</v>
      </c>
      <c r="D80" s="14">
        <v>1440011</v>
      </c>
      <c r="E80" s="14">
        <v>0</v>
      </c>
      <c r="F80" s="14">
        <v>0</v>
      </c>
      <c r="G80" s="14">
        <v>18025940000109</v>
      </c>
      <c r="H80" s="15" t="s">
        <v>334</v>
      </c>
      <c r="I80" s="14">
        <v>0</v>
      </c>
      <c r="J80" s="14" t="s">
        <v>285</v>
      </c>
      <c r="K80" s="16">
        <v>46057</v>
      </c>
      <c r="L80" s="14">
        <v>195</v>
      </c>
      <c r="M80" s="34">
        <f t="shared" si="8"/>
        <v>485.79</v>
      </c>
      <c r="N80" s="17">
        <v>485.79</v>
      </c>
      <c r="O80" s="17">
        <v>0</v>
      </c>
      <c r="P80" s="3">
        <v>0</v>
      </c>
    </row>
    <row r="81" spans="1:16" ht="24.95" hidden="1" customHeight="1" x14ac:dyDescent="0.2">
      <c r="A81" s="21" t="str">
        <f t="shared" si="6"/>
        <v>1441|1440011|0|0|18025940000109|0|392,07</v>
      </c>
      <c r="B81" s="21" t="str">
        <f t="shared" si="7"/>
        <v>1441|1440011|0|0|230</v>
      </c>
      <c r="C81" s="14">
        <v>1441</v>
      </c>
      <c r="D81" s="14">
        <v>1440011</v>
      </c>
      <c r="E81" s="14">
        <v>0</v>
      </c>
      <c r="F81" s="14">
        <v>0</v>
      </c>
      <c r="G81" s="14">
        <v>18025940000109</v>
      </c>
      <c r="H81" s="15" t="s">
        <v>334</v>
      </c>
      <c r="I81" s="14">
        <v>0</v>
      </c>
      <c r="J81" s="14" t="s">
        <v>285</v>
      </c>
      <c r="K81" s="16">
        <v>46064</v>
      </c>
      <c r="L81" s="14">
        <v>230</v>
      </c>
      <c r="M81" s="34">
        <f t="shared" si="8"/>
        <v>392.07</v>
      </c>
      <c r="N81" s="17">
        <v>392.07</v>
      </c>
      <c r="O81" s="17">
        <v>0</v>
      </c>
      <c r="P81" s="3">
        <v>0</v>
      </c>
    </row>
    <row r="82" spans="1:16" ht="24.95" hidden="1" customHeight="1" x14ac:dyDescent="0.2">
      <c r="A82" s="21" t="str">
        <f t="shared" si="6"/>
        <v>1441|1440011|0|0|18025940000109|0|584,2</v>
      </c>
      <c r="B82" s="21" t="str">
        <f t="shared" si="7"/>
        <v>1441|1440011|0|0|1298</v>
      </c>
      <c r="C82" s="14">
        <v>1441</v>
      </c>
      <c r="D82" s="14">
        <v>1440011</v>
      </c>
      <c r="E82" s="14">
        <v>0</v>
      </c>
      <c r="F82" s="14">
        <v>0</v>
      </c>
      <c r="G82" s="14">
        <v>18025940000109</v>
      </c>
      <c r="H82" s="15" t="s">
        <v>334</v>
      </c>
      <c r="I82" s="14">
        <v>0</v>
      </c>
      <c r="J82" s="14" t="s">
        <v>285</v>
      </c>
      <c r="K82" s="16">
        <v>46086</v>
      </c>
      <c r="L82" s="14">
        <v>1298</v>
      </c>
      <c r="M82" s="34">
        <f t="shared" si="8"/>
        <v>584.20000000000005</v>
      </c>
      <c r="N82" s="17">
        <v>584.20000000000005</v>
      </c>
      <c r="O82" s="17">
        <v>0</v>
      </c>
      <c r="P82" s="3">
        <v>0</v>
      </c>
    </row>
    <row r="83" spans="1:16" ht="24.95" hidden="1" customHeight="1" x14ac:dyDescent="0.2">
      <c r="A83" s="21" t="str">
        <f t="shared" si="6"/>
        <v>1441|1440011|0|0|18125161000177|0|238,66</v>
      </c>
      <c r="B83" s="21" t="str">
        <f t="shared" si="7"/>
        <v>1441|1440011|0|0|620</v>
      </c>
      <c r="C83" s="14">
        <v>1441</v>
      </c>
      <c r="D83" s="14">
        <v>1440011</v>
      </c>
      <c r="E83" s="14">
        <v>0</v>
      </c>
      <c r="F83" s="14">
        <v>0</v>
      </c>
      <c r="G83" s="14">
        <v>18125161000177</v>
      </c>
      <c r="H83" s="15" t="s">
        <v>335</v>
      </c>
      <c r="I83" s="14">
        <v>0</v>
      </c>
      <c r="J83" s="14" t="s">
        <v>285</v>
      </c>
      <c r="K83" s="16">
        <v>46062</v>
      </c>
      <c r="L83" s="14">
        <v>620</v>
      </c>
      <c r="M83" s="34">
        <f t="shared" si="8"/>
        <v>238.66</v>
      </c>
      <c r="N83" s="17">
        <v>238.66</v>
      </c>
      <c r="O83" s="17">
        <v>0</v>
      </c>
      <c r="P83" s="3">
        <v>0</v>
      </c>
    </row>
    <row r="84" spans="1:16" ht="24.95" hidden="1" customHeight="1" x14ac:dyDescent="0.2">
      <c r="A84" s="21" t="str">
        <f t="shared" si="6"/>
        <v>1441|1440011|0|0|18125161000177|0|9,61</v>
      </c>
      <c r="B84" s="21" t="str">
        <f t="shared" si="7"/>
        <v>1441|1440011|0|0|223</v>
      </c>
      <c r="C84" s="14">
        <v>1441</v>
      </c>
      <c r="D84" s="14">
        <v>1440011</v>
      </c>
      <c r="E84" s="14">
        <v>0</v>
      </c>
      <c r="F84" s="14">
        <v>0</v>
      </c>
      <c r="G84" s="14">
        <v>18125161000177</v>
      </c>
      <c r="H84" s="15" t="s">
        <v>335</v>
      </c>
      <c r="I84" s="14">
        <v>0</v>
      </c>
      <c r="J84" s="14" t="s">
        <v>285</v>
      </c>
      <c r="K84" s="16">
        <v>46064</v>
      </c>
      <c r="L84" s="14">
        <v>223</v>
      </c>
      <c r="M84" s="34">
        <f t="shared" si="8"/>
        <v>9.61</v>
      </c>
      <c r="N84" s="17">
        <v>9.61</v>
      </c>
      <c r="O84" s="17">
        <v>0</v>
      </c>
      <c r="P84" s="3">
        <v>0</v>
      </c>
    </row>
    <row r="85" spans="1:16" ht="24.95" hidden="1" customHeight="1" x14ac:dyDescent="0.2">
      <c r="A85" s="21" t="str">
        <f t="shared" si="6"/>
        <v>1441|1440011|0|0|18125161000177|0|232,34</v>
      </c>
      <c r="B85" s="21" t="str">
        <f t="shared" si="7"/>
        <v>1441|1440011|0|0|224</v>
      </c>
      <c r="C85" s="14">
        <v>1441</v>
      </c>
      <c r="D85" s="14">
        <v>1440011</v>
      </c>
      <c r="E85" s="14">
        <v>0</v>
      </c>
      <c r="F85" s="14">
        <v>0</v>
      </c>
      <c r="G85" s="14">
        <v>18125161000177</v>
      </c>
      <c r="H85" s="15" t="s">
        <v>335</v>
      </c>
      <c r="I85" s="14">
        <v>0</v>
      </c>
      <c r="J85" s="14" t="s">
        <v>285</v>
      </c>
      <c r="K85" s="16">
        <v>46064</v>
      </c>
      <c r="L85" s="14">
        <v>224</v>
      </c>
      <c r="M85" s="34">
        <f t="shared" si="8"/>
        <v>232.34</v>
      </c>
      <c r="N85" s="17">
        <v>232.34</v>
      </c>
      <c r="O85" s="17">
        <v>0</v>
      </c>
      <c r="P85" s="3">
        <v>0</v>
      </c>
    </row>
    <row r="86" spans="1:16" ht="24.95" hidden="1" customHeight="1" x14ac:dyDescent="0.2">
      <c r="A86" s="21" t="str">
        <f t="shared" si="6"/>
        <v>1441|1440011|0|0|18125161000177|0|80,41</v>
      </c>
      <c r="B86" s="21" t="str">
        <f t="shared" si="7"/>
        <v>1441|1440011|0|0|226</v>
      </c>
      <c r="C86" s="14">
        <v>1441</v>
      </c>
      <c r="D86" s="14">
        <v>1440011</v>
      </c>
      <c r="E86" s="14">
        <v>0</v>
      </c>
      <c r="F86" s="14">
        <v>0</v>
      </c>
      <c r="G86" s="14">
        <v>18125161000177</v>
      </c>
      <c r="H86" s="15" t="s">
        <v>335</v>
      </c>
      <c r="I86" s="14">
        <v>0</v>
      </c>
      <c r="J86" s="14" t="s">
        <v>285</v>
      </c>
      <c r="K86" s="16">
        <v>46064</v>
      </c>
      <c r="L86" s="14">
        <v>226</v>
      </c>
      <c r="M86" s="34">
        <f t="shared" si="8"/>
        <v>80.41</v>
      </c>
      <c r="N86" s="17">
        <v>80.41</v>
      </c>
      <c r="O86" s="17">
        <v>0</v>
      </c>
      <c r="P86" s="3">
        <v>0</v>
      </c>
    </row>
    <row r="87" spans="1:16" ht="24.95" hidden="1" customHeight="1" x14ac:dyDescent="0.2">
      <c r="A87" s="21" t="str">
        <f t="shared" si="6"/>
        <v>1441|1440011|0|0|18125161000177|0|18,31</v>
      </c>
      <c r="B87" s="21" t="str">
        <f t="shared" si="7"/>
        <v>1441|1440011|0|0|227</v>
      </c>
      <c r="C87" s="14">
        <v>1441</v>
      </c>
      <c r="D87" s="14">
        <v>1440011</v>
      </c>
      <c r="E87" s="14">
        <v>0</v>
      </c>
      <c r="F87" s="14">
        <v>0</v>
      </c>
      <c r="G87" s="14">
        <v>18125161000177</v>
      </c>
      <c r="H87" s="15" t="s">
        <v>335</v>
      </c>
      <c r="I87" s="14">
        <v>0</v>
      </c>
      <c r="J87" s="14" t="s">
        <v>285</v>
      </c>
      <c r="K87" s="16">
        <v>46064</v>
      </c>
      <c r="L87" s="14">
        <v>227</v>
      </c>
      <c r="M87" s="34">
        <f t="shared" si="8"/>
        <v>18.309999999999999</v>
      </c>
      <c r="N87" s="17">
        <v>18.309999999999999</v>
      </c>
      <c r="O87" s="17">
        <v>0</v>
      </c>
      <c r="P87" s="3">
        <v>0</v>
      </c>
    </row>
    <row r="88" spans="1:16" ht="24.95" hidden="1" customHeight="1" x14ac:dyDescent="0.2">
      <c r="A88" s="21" t="str">
        <f t="shared" si="6"/>
        <v>1441|1440011|0|0|18125161000177|0|752,87</v>
      </c>
      <c r="B88" s="21" t="str">
        <f t="shared" si="7"/>
        <v>1441|1440011|0|0|1328</v>
      </c>
      <c r="C88" s="14">
        <v>1441</v>
      </c>
      <c r="D88" s="14">
        <v>1440011</v>
      </c>
      <c r="E88" s="14">
        <v>0</v>
      </c>
      <c r="F88" s="14">
        <v>0</v>
      </c>
      <c r="G88" s="14">
        <v>18125161000177</v>
      </c>
      <c r="H88" s="15" t="s">
        <v>335</v>
      </c>
      <c r="I88" s="14">
        <v>0</v>
      </c>
      <c r="J88" s="14" t="s">
        <v>285</v>
      </c>
      <c r="K88" s="16">
        <v>46087</v>
      </c>
      <c r="L88" s="14">
        <v>1328</v>
      </c>
      <c r="M88" s="34">
        <f t="shared" si="8"/>
        <v>752.87</v>
      </c>
      <c r="N88" s="17">
        <v>752.87</v>
      </c>
      <c r="O88" s="17">
        <v>0</v>
      </c>
      <c r="P88" s="3">
        <v>0</v>
      </c>
    </row>
    <row r="89" spans="1:16" ht="24.95" hidden="1" customHeight="1" x14ac:dyDescent="0.2">
      <c r="A89" s="21" t="str">
        <f t="shared" si="6"/>
        <v>1441|1440011|0|0|18128207000101|0|144,23</v>
      </c>
      <c r="B89" s="21" t="str">
        <f t="shared" si="7"/>
        <v>1441|1440011|0|0|922</v>
      </c>
      <c r="C89" s="14">
        <v>1441</v>
      </c>
      <c r="D89" s="14">
        <v>1440011</v>
      </c>
      <c r="E89" s="14">
        <v>0</v>
      </c>
      <c r="F89" s="14">
        <v>0</v>
      </c>
      <c r="G89" s="14">
        <v>18128207000101</v>
      </c>
      <c r="H89" s="15" t="s">
        <v>336</v>
      </c>
      <c r="I89" s="14">
        <v>0</v>
      </c>
      <c r="J89" s="14" t="s">
        <v>285</v>
      </c>
      <c r="K89" s="16">
        <v>46065</v>
      </c>
      <c r="L89" s="14">
        <v>922</v>
      </c>
      <c r="M89" s="34">
        <f t="shared" si="8"/>
        <v>144.22999999999999</v>
      </c>
      <c r="N89" s="17">
        <v>144.22999999999999</v>
      </c>
      <c r="O89" s="17">
        <v>0</v>
      </c>
      <c r="P89" s="3">
        <v>0</v>
      </c>
    </row>
    <row r="90" spans="1:16" ht="24.95" hidden="1" customHeight="1" x14ac:dyDescent="0.2">
      <c r="A90" s="21" t="str">
        <f t="shared" si="6"/>
        <v>1441|1440011|0|0|18128207000101|0|172,27</v>
      </c>
      <c r="B90" s="21" t="str">
        <f t="shared" si="7"/>
        <v>1441|1440011|0|0|1333</v>
      </c>
      <c r="C90" s="14">
        <v>1441</v>
      </c>
      <c r="D90" s="14">
        <v>1440011</v>
      </c>
      <c r="E90" s="14">
        <v>0</v>
      </c>
      <c r="F90" s="14">
        <v>0</v>
      </c>
      <c r="G90" s="14">
        <v>18128207000101</v>
      </c>
      <c r="H90" s="15" t="s">
        <v>336</v>
      </c>
      <c r="I90" s="14">
        <v>0</v>
      </c>
      <c r="J90" s="14" t="s">
        <v>285</v>
      </c>
      <c r="K90" s="16">
        <v>46087</v>
      </c>
      <c r="L90" s="14">
        <v>1333</v>
      </c>
      <c r="M90" s="34">
        <f t="shared" si="8"/>
        <v>172.27</v>
      </c>
      <c r="N90" s="17">
        <v>172.27</v>
      </c>
      <c r="O90" s="17">
        <v>0</v>
      </c>
      <c r="P90" s="3">
        <v>0</v>
      </c>
    </row>
    <row r="91" spans="1:16" ht="24.95" hidden="1" customHeight="1" x14ac:dyDescent="0.2">
      <c r="A91" s="21" t="str">
        <f t="shared" si="6"/>
        <v>1441|1440011|0|0|18128207000101|0|12,16</v>
      </c>
      <c r="B91" s="21" t="str">
        <f t="shared" si="7"/>
        <v>1441|1440011|0|0|1334</v>
      </c>
      <c r="C91" s="14">
        <v>1441</v>
      </c>
      <c r="D91" s="14">
        <v>1440011</v>
      </c>
      <c r="E91" s="14">
        <v>0</v>
      </c>
      <c r="F91" s="14">
        <v>0</v>
      </c>
      <c r="G91" s="14">
        <v>18128207000101</v>
      </c>
      <c r="H91" s="15" t="s">
        <v>336</v>
      </c>
      <c r="I91" s="14">
        <v>0</v>
      </c>
      <c r="J91" s="14" t="s">
        <v>285</v>
      </c>
      <c r="K91" s="16">
        <v>46087</v>
      </c>
      <c r="L91" s="14">
        <v>1334</v>
      </c>
      <c r="M91" s="34">
        <f t="shared" si="8"/>
        <v>12.16</v>
      </c>
      <c r="N91" s="17">
        <v>12.16</v>
      </c>
      <c r="O91" s="17">
        <v>0</v>
      </c>
      <c r="P91" s="3">
        <v>0</v>
      </c>
    </row>
    <row r="92" spans="1:16" ht="24.95" hidden="1" customHeight="1" x14ac:dyDescent="0.2">
      <c r="A92" s="21" t="str">
        <f t="shared" si="6"/>
        <v>1441|1440011|0|0|18132449000179|0|718,98</v>
      </c>
      <c r="B92" s="21" t="str">
        <f t="shared" si="7"/>
        <v>1441|1440011|0|0|669</v>
      </c>
      <c r="C92" s="14">
        <v>1441</v>
      </c>
      <c r="D92" s="14">
        <v>1440011</v>
      </c>
      <c r="E92" s="14">
        <v>0</v>
      </c>
      <c r="F92" s="14">
        <v>0</v>
      </c>
      <c r="G92" s="14">
        <v>18132449000179</v>
      </c>
      <c r="H92" s="15" t="s">
        <v>337</v>
      </c>
      <c r="I92" s="14">
        <v>0</v>
      </c>
      <c r="J92" s="14" t="s">
        <v>285</v>
      </c>
      <c r="K92" s="16">
        <v>46062</v>
      </c>
      <c r="L92" s="14">
        <v>669</v>
      </c>
      <c r="M92" s="34">
        <f t="shared" si="8"/>
        <v>718.98</v>
      </c>
      <c r="N92" s="17">
        <v>718.98</v>
      </c>
      <c r="O92" s="17">
        <v>0</v>
      </c>
      <c r="P92" s="3">
        <v>0</v>
      </c>
    </row>
    <row r="93" spans="1:16" ht="24.95" hidden="1" customHeight="1" x14ac:dyDescent="0.2">
      <c r="A93" s="21" t="str">
        <f t="shared" si="6"/>
        <v>1441|1440011|0|0|18133306000181|0|107,81</v>
      </c>
      <c r="B93" s="21" t="str">
        <f t="shared" si="7"/>
        <v>1441|1440011|0|0|572</v>
      </c>
      <c r="C93" s="14">
        <v>1441</v>
      </c>
      <c r="D93" s="14">
        <v>1440011</v>
      </c>
      <c r="E93" s="14">
        <v>0</v>
      </c>
      <c r="F93" s="14">
        <v>0</v>
      </c>
      <c r="G93" s="14">
        <v>18133306000181</v>
      </c>
      <c r="H93" s="15" t="s">
        <v>338</v>
      </c>
      <c r="I93" s="14">
        <v>0</v>
      </c>
      <c r="J93" s="14" t="s">
        <v>285</v>
      </c>
      <c r="K93" s="16">
        <v>46056</v>
      </c>
      <c r="L93" s="14">
        <v>572</v>
      </c>
      <c r="M93" s="34">
        <f t="shared" si="8"/>
        <v>107.81</v>
      </c>
      <c r="N93" s="17">
        <v>107.81</v>
      </c>
      <c r="O93" s="17">
        <v>0</v>
      </c>
      <c r="P93" s="3">
        <v>0</v>
      </c>
    </row>
    <row r="94" spans="1:16" ht="24.95" hidden="1" customHeight="1" x14ac:dyDescent="0.2">
      <c r="A94" s="21" t="str">
        <f t="shared" si="6"/>
        <v>1441|1440011|0|0|18133306000181|0|73,92</v>
      </c>
      <c r="B94" s="21" t="str">
        <f t="shared" si="7"/>
        <v>1441|1440011|0|0|831</v>
      </c>
      <c r="C94" s="14">
        <v>1441</v>
      </c>
      <c r="D94" s="14">
        <v>1440011</v>
      </c>
      <c r="E94" s="14">
        <v>0</v>
      </c>
      <c r="F94" s="14">
        <v>0</v>
      </c>
      <c r="G94" s="14">
        <v>18133306000181</v>
      </c>
      <c r="H94" s="15" t="s">
        <v>338</v>
      </c>
      <c r="I94" s="14">
        <v>0</v>
      </c>
      <c r="J94" s="14" t="s">
        <v>285</v>
      </c>
      <c r="K94" s="16">
        <v>46064</v>
      </c>
      <c r="L94" s="14">
        <v>831</v>
      </c>
      <c r="M94" s="34">
        <f t="shared" si="8"/>
        <v>73.92</v>
      </c>
      <c r="N94" s="17">
        <v>73.92</v>
      </c>
      <c r="O94" s="17">
        <v>0</v>
      </c>
      <c r="P94" s="3">
        <v>0</v>
      </c>
    </row>
    <row r="95" spans="1:16" ht="24.95" hidden="1" customHeight="1" x14ac:dyDescent="0.2">
      <c r="A95" s="21" t="str">
        <f t="shared" si="6"/>
        <v>1441|1440011|0|0|18137927000133|0|144,23</v>
      </c>
      <c r="B95" s="21" t="str">
        <f t="shared" si="7"/>
        <v>1441|1440011|0|0|984</v>
      </c>
      <c r="C95" s="14">
        <v>1441</v>
      </c>
      <c r="D95" s="14">
        <v>1440011</v>
      </c>
      <c r="E95" s="14">
        <v>0</v>
      </c>
      <c r="F95" s="14">
        <v>0</v>
      </c>
      <c r="G95" s="14">
        <v>18137927000133</v>
      </c>
      <c r="H95" s="15" t="s">
        <v>339</v>
      </c>
      <c r="I95" s="14">
        <v>0</v>
      </c>
      <c r="J95" s="14" t="s">
        <v>285</v>
      </c>
      <c r="K95" s="16">
        <v>46066</v>
      </c>
      <c r="L95" s="14">
        <v>984</v>
      </c>
      <c r="M95" s="34">
        <f t="shared" si="8"/>
        <v>144.22999999999999</v>
      </c>
      <c r="N95" s="17">
        <v>144.22999999999999</v>
      </c>
      <c r="O95" s="17">
        <v>0</v>
      </c>
      <c r="P95" s="3">
        <v>0</v>
      </c>
    </row>
    <row r="96" spans="1:16" ht="24.95" hidden="1" customHeight="1" x14ac:dyDescent="0.2">
      <c r="A96" s="21" t="str">
        <f t="shared" si="6"/>
        <v>1441|1440011|0|0|18140756000100|0|170,04</v>
      </c>
      <c r="B96" s="21" t="str">
        <f t="shared" si="7"/>
        <v>1441|1440011|0|0|531</v>
      </c>
      <c r="C96" s="14">
        <v>1441</v>
      </c>
      <c r="D96" s="14">
        <v>1440011</v>
      </c>
      <c r="E96" s="14">
        <v>0</v>
      </c>
      <c r="F96" s="14">
        <v>0</v>
      </c>
      <c r="G96" s="14">
        <v>18140756000100</v>
      </c>
      <c r="H96" s="15" t="s">
        <v>340</v>
      </c>
      <c r="I96" s="14">
        <v>0</v>
      </c>
      <c r="J96" s="14" t="s">
        <v>285</v>
      </c>
      <c r="K96" s="16">
        <v>46055</v>
      </c>
      <c r="L96" s="14">
        <v>531</v>
      </c>
      <c r="M96" s="34">
        <f t="shared" si="8"/>
        <v>170.04</v>
      </c>
      <c r="N96" s="17">
        <v>170.04</v>
      </c>
      <c r="O96" s="17">
        <v>0</v>
      </c>
      <c r="P96" s="3">
        <v>0</v>
      </c>
    </row>
    <row r="97" spans="1:16" ht="24.95" hidden="1" customHeight="1" x14ac:dyDescent="0.2">
      <c r="A97" s="21" t="str">
        <f t="shared" si="6"/>
        <v>1441|1440011|0|0|18140756000100|0|0</v>
      </c>
      <c r="B97" s="21" t="str">
        <f t="shared" si="7"/>
        <v>1441|1440011|0|0|885</v>
      </c>
      <c r="C97" s="14">
        <v>1441</v>
      </c>
      <c r="D97" s="14">
        <v>1440011</v>
      </c>
      <c r="E97" s="14">
        <v>0</v>
      </c>
      <c r="F97" s="14">
        <v>0</v>
      </c>
      <c r="G97" s="14">
        <v>18140756000100</v>
      </c>
      <c r="H97" s="15" t="s">
        <v>340</v>
      </c>
      <c r="I97" s="14">
        <v>0</v>
      </c>
      <c r="J97" s="14" t="s">
        <v>285</v>
      </c>
      <c r="K97" s="16">
        <v>46064</v>
      </c>
      <c r="L97" s="14">
        <v>885</v>
      </c>
      <c r="M97" s="34">
        <f t="shared" si="8"/>
        <v>0</v>
      </c>
      <c r="N97" s="17">
        <v>0</v>
      </c>
      <c r="O97" s="17">
        <v>0</v>
      </c>
      <c r="P97" s="3">
        <v>0</v>
      </c>
    </row>
    <row r="98" spans="1:16" ht="24.95" hidden="1" customHeight="1" x14ac:dyDescent="0.2">
      <c r="A98" s="21" t="str">
        <f t="shared" si="6"/>
        <v>1441|1440011|0|0|18140756000100|0|197,23</v>
      </c>
      <c r="B98" s="21" t="str">
        <f t="shared" si="7"/>
        <v>1441|1440011|0|0|890</v>
      </c>
      <c r="C98" s="14">
        <v>1441</v>
      </c>
      <c r="D98" s="14">
        <v>1440011</v>
      </c>
      <c r="E98" s="14">
        <v>0</v>
      </c>
      <c r="F98" s="14">
        <v>0</v>
      </c>
      <c r="G98" s="14">
        <v>18140756000100</v>
      </c>
      <c r="H98" s="15" t="s">
        <v>340</v>
      </c>
      <c r="I98" s="14">
        <v>0</v>
      </c>
      <c r="J98" s="14" t="s">
        <v>285</v>
      </c>
      <c r="K98" s="16">
        <v>46064</v>
      </c>
      <c r="L98" s="14">
        <v>890</v>
      </c>
      <c r="M98" s="34">
        <f t="shared" si="8"/>
        <v>197.23</v>
      </c>
      <c r="N98" s="17">
        <v>197.23</v>
      </c>
      <c r="O98" s="17">
        <v>0</v>
      </c>
      <c r="P98" s="3">
        <v>0</v>
      </c>
    </row>
    <row r="99" spans="1:16" ht="24.95" hidden="1" customHeight="1" x14ac:dyDescent="0.2">
      <c r="A99" s="21" t="str">
        <f t="shared" si="6"/>
        <v>1441|1440011|0|0|18140764000148|0|186,58</v>
      </c>
      <c r="B99" s="21" t="str">
        <f t="shared" si="7"/>
        <v>1441|1440011|0|0|705</v>
      </c>
      <c r="C99" s="14">
        <v>1441</v>
      </c>
      <c r="D99" s="14">
        <v>1440011</v>
      </c>
      <c r="E99" s="14">
        <v>0</v>
      </c>
      <c r="F99" s="14">
        <v>0</v>
      </c>
      <c r="G99" s="14">
        <v>18140764000148</v>
      </c>
      <c r="H99" s="15" t="s">
        <v>341</v>
      </c>
      <c r="I99" s="14">
        <v>0</v>
      </c>
      <c r="J99" s="14" t="s">
        <v>285</v>
      </c>
      <c r="K99" s="16">
        <v>46062</v>
      </c>
      <c r="L99" s="14">
        <v>705</v>
      </c>
      <c r="M99" s="34">
        <f t="shared" si="8"/>
        <v>186.58</v>
      </c>
      <c r="N99" s="17">
        <v>186.58</v>
      </c>
      <c r="O99" s="17">
        <v>0</v>
      </c>
      <c r="P99" s="3">
        <v>0</v>
      </c>
    </row>
    <row r="100" spans="1:16" ht="24.95" hidden="1" customHeight="1" x14ac:dyDescent="0.2">
      <c r="A100" s="21" t="str">
        <f t="shared" si="6"/>
        <v>1441|1440011|0|0|18140764000148|0|184,43</v>
      </c>
      <c r="B100" s="21" t="str">
        <f t="shared" si="7"/>
        <v>1441|1440011|0|0|1321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18140764000148</v>
      </c>
      <c r="H100" s="15" t="s">
        <v>341</v>
      </c>
      <c r="I100" s="14">
        <v>0</v>
      </c>
      <c r="J100" s="14" t="s">
        <v>285</v>
      </c>
      <c r="K100" s="16">
        <v>46087</v>
      </c>
      <c r="L100" s="14">
        <v>1321</v>
      </c>
      <c r="M100" s="34">
        <f t="shared" si="8"/>
        <v>184.43</v>
      </c>
      <c r="N100" s="17">
        <v>184.43</v>
      </c>
      <c r="O100" s="17">
        <v>0</v>
      </c>
      <c r="P100" s="3">
        <v>0</v>
      </c>
    </row>
    <row r="101" spans="1:16" ht="24.95" hidden="1" customHeight="1" x14ac:dyDescent="0.2">
      <c r="A101" s="21" t="str">
        <f t="shared" si="6"/>
        <v>1441|1440011|0|0|18188219000121|0|293,5</v>
      </c>
      <c r="B101" s="21" t="str">
        <f t="shared" si="7"/>
        <v>1441|1440011|0|0|817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18188219000121</v>
      </c>
      <c r="H101" s="15" t="s">
        <v>342</v>
      </c>
      <c r="I101" s="14">
        <v>0</v>
      </c>
      <c r="J101" s="14" t="s">
        <v>285</v>
      </c>
      <c r="K101" s="16">
        <v>46064</v>
      </c>
      <c r="L101" s="14">
        <v>817</v>
      </c>
      <c r="M101" s="34">
        <f t="shared" si="8"/>
        <v>293.5</v>
      </c>
      <c r="N101" s="17">
        <v>293.5</v>
      </c>
      <c r="O101" s="17">
        <v>0</v>
      </c>
      <c r="P101" s="3">
        <v>0</v>
      </c>
    </row>
    <row r="102" spans="1:16" ht="24.95" hidden="1" customHeight="1" x14ac:dyDescent="0.2">
      <c r="A102" s="21" t="str">
        <f t="shared" si="6"/>
        <v>1441|1440011|0|0|18192898000102|0|217,45</v>
      </c>
      <c r="B102" s="21" t="str">
        <f t="shared" si="7"/>
        <v>1441|1440011|0|0|880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18192898000102</v>
      </c>
      <c r="H102" s="15" t="s">
        <v>343</v>
      </c>
      <c r="I102" s="14">
        <v>0</v>
      </c>
      <c r="J102" s="14" t="s">
        <v>285</v>
      </c>
      <c r="K102" s="16">
        <v>46064</v>
      </c>
      <c r="L102" s="14">
        <v>880</v>
      </c>
      <c r="M102" s="34">
        <f t="shared" si="8"/>
        <v>217.45</v>
      </c>
      <c r="N102" s="17">
        <v>217.45</v>
      </c>
      <c r="O102" s="17">
        <v>0</v>
      </c>
      <c r="P102" s="3">
        <v>0</v>
      </c>
    </row>
    <row r="103" spans="1:16" ht="24.95" hidden="1" customHeight="1" x14ac:dyDescent="0.2">
      <c r="A103" s="21" t="str">
        <f t="shared" si="6"/>
        <v>1441|1440011|0|0|18239590000175|0|202,59</v>
      </c>
      <c r="B103" s="21" t="str">
        <f t="shared" si="7"/>
        <v>1441|1440011|0|0|829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18239590000175</v>
      </c>
      <c r="H103" s="15" t="s">
        <v>344</v>
      </c>
      <c r="I103" s="14">
        <v>0</v>
      </c>
      <c r="J103" s="14" t="s">
        <v>285</v>
      </c>
      <c r="K103" s="16">
        <v>46064</v>
      </c>
      <c r="L103" s="14">
        <v>829</v>
      </c>
      <c r="M103" s="34">
        <f t="shared" si="8"/>
        <v>202.59</v>
      </c>
      <c r="N103" s="17">
        <v>202.59</v>
      </c>
      <c r="O103" s="17">
        <v>0</v>
      </c>
      <c r="P103" s="3">
        <v>0</v>
      </c>
    </row>
    <row r="104" spans="1:16" ht="24.95" hidden="1" customHeight="1" x14ac:dyDescent="0.2">
      <c r="A104" s="21" t="str">
        <f t="shared" si="6"/>
        <v>1441|1440011|0|0|18240119000105|0|178,49</v>
      </c>
      <c r="B104" s="21" t="str">
        <f t="shared" si="7"/>
        <v>1441|1440011|0|0|630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18240119000105</v>
      </c>
      <c r="H104" s="15" t="s">
        <v>345</v>
      </c>
      <c r="I104" s="14">
        <v>0</v>
      </c>
      <c r="J104" s="14" t="s">
        <v>285</v>
      </c>
      <c r="K104" s="16">
        <v>46062</v>
      </c>
      <c r="L104" s="14">
        <v>630</v>
      </c>
      <c r="M104" s="34">
        <f t="shared" si="8"/>
        <v>178.49</v>
      </c>
      <c r="N104" s="17">
        <v>178.49</v>
      </c>
      <c r="O104" s="17">
        <v>0</v>
      </c>
      <c r="P104" s="3">
        <v>0</v>
      </c>
    </row>
    <row r="105" spans="1:16" ht="24.95" hidden="1" customHeight="1" x14ac:dyDescent="0.2">
      <c r="A105" s="21" t="str">
        <f t="shared" si="6"/>
        <v>1441|1440011|0|0|18240119000105|0|637,95</v>
      </c>
      <c r="B105" s="21" t="str">
        <f t="shared" si="7"/>
        <v>1441|1440011|0|0|658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18240119000105</v>
      </c>
      <c r="H105" s="15" t="s">
        <v>345</v>
      </c>
      <c r="I105" s="14">
        <v>0</v>
      </c>
      <c r="J105" s="14" t="s">
        <v>285</v>
      </c>
      <c r="K105" s="16">
        <v>46062</v>
      </c>
      <c r="L105" s="14">
        <v>658</v>
      </c>
      <c r="M105" s="34">
        <f t="shared" si="8"/>
        <v>637.95000000000005</v>
      </c>
      <c r="N105" s="17">
        <v>637.95000000000005</v>
      </c>
      <c r="O105" s="17">
        <v>0</v>
      </c>
      <c r="P105" s="3">
        <v>0</v>
      </c>
    </row>
    <row r="106" spans="1:16" ht="24.95" hidden="1" customHeight="1" x14ac:dyDescent="0.2">
      <c r="A106" s="21" t="str">
        <f t="shared" si="6"/>
        <v>1441|1440011|0|0|18241349000180|0|443,77</v>
      </c>
      <c r="B106" s="21" t="str">
        <f t="shared" si="7"/>
        <v>1441|1440011|0|0|655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18241349000180</v>
      </c>
      <c r="H106" s="15" t="s">
        <v>346</v>
      </c>
      <c r="I106" s="14">
        <v>0</v>
      </c>
      <c r="J106" s="14" t="s">
        <v>285</v>
      </c>
      <c r="K106" s="16">
        <v>46062</v>
      </c>
      <c r="L106" s="14">
        <v>655</v>
      </c>
      <c r="M106" s="34">
        <f t="shared" si="8"/>
        <v>443.77</v>
      </c>
      <c r="N106" s="17">
        <v>443.77</v>
      </c>
      <c r="O106" s="17">
        <v>0</v>
      </c>
      <c r="P106" s="3">
        <v>0</v>
      </c>
    </row>
    <row r="107" spans="1:16" ht="24.95" hidden="1" customHeight="1" x14ac:dyDescent="0.2">
      <c r="A107" s="21" t="str">
        <f t="shared" si="6"/>
        <v>1441|1440011|0|0|18241372000175|0|99,34</v>
      </c>
      <c r="B107" s="21" t="str">
        <f t="shared" si="7"/>
        <v>1441|1440011|0|0|891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18241372000175</v>
      </c>
      <c r="H107" s="15" t="s">
        <v>347</v>
      </c>
      <c r="I107" s="14">
        <v>0</v>
      </c>
      <c r="J107" s="14" t="s">
        <v>285</v>
      </c>
      <c r="K107" s="16">
        <v>46064</v>
      </c>
      <c r="L107" s="14">
        <v>891</v>
      </c>
      <c r="M107" s="34">
        <f t="shared" si="8"/>
        <v>99.34</v>
      </c>
      <c r="N107" s="17">
        <v>99.34</v>
      </c>
      <c r="O107" s="17">
        <v>0</v>
      </c>
      <c r="P107" s="3">
        <v>0</v>
      </c>
    </row>
    <row r="108" spans="1:16" ht="24.95" hidden="1" customHeight="1" x14ac:dyDescent="0.2">
      <c r="A108" s="21" t="str">
        <f t="shared" si="6"/>
        <v>1441|1440011|0|0|18241380000111|0|150,69</v>
      </c>
      <c r="B108" s="21" t="str">
        <f t="shared" si="7"/>
        <v>1441|1440011|0|0|694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18241380000111</v>
      </c>
      <c r="H108" s="15" t="s">
        <v>348</v>
      </c>
      <c r="I108" s="14">
        <v>0</v>
      </c>
      <c r="J108" s="14" t="s">
        <v>285</v>
      </c>
      <c r="K108" s="16">
        <v>46062</v>
      </c>
      <c r="L108" s="14">
        <v>694</v>
      </c>
      <c r="M108" s="34">
        <f t="shared" si="8"/>
        <v>150.69</v>
      </c>
      <c r="N108" s="17">
        <v>150.69</v>
      </c>
      <c r="O108" s="17">
        <v>0</v>
      </c>
      <c r="P108" s="3">
        <v>0</v>
      </c>
    </row>
    <row r="109" spans="1:16" ht="24.95" hidden="1" customHeight="1" x14ac:dyDescent="0.2">
      <c r="A109" s="21" t="str">
        <f t="shared" si="6"/>
        <v>1441|1440011|0|0|18241380000111|0|184,43</v>
      </c>
      <c r="B109" s="21" t="str">
        <f t="shared" si="7"/>
        <v>1441|1440011|0|0|1299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18241380000111</v>
      </c>
      <c r="H109" s="15" t="s">
        <v>348</v>
      </c>
      <c r="I109" s="14">
        <v>0</v>
      </c>
      <c r="J109" s="14" t="s">
        <v>285</v>
      </c>
      <c r="K109" s="16">
        <v>46086</v>
      </c>
      <c r="L109" s="14">
        <v>1299</v>
      </c>
      <c r="M109" s="34">
        <f t="shared" si="8"/>
        <v>184.43</v>
      </c>
      <c r="N109" s="17">
        <v>184.43</v>
      </c>
      <c r="O109" s="17">
        <v>0</v>
      </c>
      <c r="P109" s="3">
        <v>0</v>
      </c>
    </row>
    <row r="110" spans="1:16" ht="24.95" hidden="1" customHeight="1" x14ac:dyDescent="0.2">
      <c r="A110" s="21" t="str">
        <f t="shared" si="6"/>
        <v>1441|1440011|0|0|18241745000108|0|176,94</v>
      </c>
      <c r="B110" s="21" t="str">
        <f t="shared" si="7"/>
        <v>1441|1440011|0|0|627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18241745000108</v>
      </c>
      <c r="H110" s="15" t="s">
        <v>349</v>
      </c>
      <c r="I110" s="14">
        <v>0</v>
      </c>
      <c r="J110" s="14" t="s">
        <v>285</v>
      </c>
      <c r="K110" s="16">
        <v>46062</v>
      </c>
      <c r="L110" s="14">
        <v>627</v>
      </c>
      <c r="M110" s="34">
        <f t="shared" si="8"/>
        <v>176.94</v>
      </c>
      <c r="N110" s="17">
        <v>176.94</v>
      </c>
      <c r="O110" s="17">
        <v>0</v>
      </c>
      <c r="P110" s="3">
        <v>0</v>
      </c>
    </row>
    <row r="111" spans="1:16" ht="24.95" hidden="1" customHeight="1" x14ac:dyDescent="0.2">
      <c r="A111" s="21" t="str">
        <f t="shared" si="6"/>
        <v>1441|1440011|0|0|18241745000108|0|510,19</v>
      </c>
      <c r="B111" s="21" t="str">
        <f t="shared" si="7"/>
        <v>1441|1440011|0|0|651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18241745000108</v>
      </c>
      <c r="H111" s="15" t="s">
        <v>349</v>
      </c>
      <c r="I111" s="14">
        <v>0</v>
      </c>
      <c r="J111" s="14" t="s">
        <v>285</v>
      </c>
      <c r="K111" s="16">
        <v>46062</v>
      </c>
      <c r="L111" s="14">
        <v>651</v>
      </c>
      <c r="M111" s="34">
        <f t="shared" si="8"/>
        <v>510.19</v>
      </c>
      <c r="N111" s="17">
        <v>510.19</v>
      </c>
      <c r="O111" s="17">
        <v>0</v>
      </c>
      <c r="P111" s="3">
        <v>0</v>
      </c>
    </row>
    <row r="112" spans="1:16" ht="24.95" hidden="1" customHeight="1" x14ac:dyDescent="0.2">
      <c r="A112" s="21" t="str">
        <f t="shared" ref="A112:A152" si="9">C112&amp;"|"&amp;D112&amp;"|"&amp;E112&amp;"|"&amp;F112&amp;"|"&amp;G112&amp;"|"&amp;I112&amp;"|"&amp;N112+O112-P112</f>
        <v>1441|1440011|0|0|18241745000108|0|708,38</v>
      </c>
      <c r="B112" s="21" t="str">
        <f t="shared" ref="B112:B152" si="10">C112&amp;"|"&amp;D112&amp;"|"&amp;E112&amp;"|"&amp;F112&amp;"|"&amp;L112</f>
        <v>1441|1440011|0|0|1335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18241745000108</v>
      </c>
      <c r="H112" s="15" t="s">
        <v>349</v>
      </c>
      <c r="I112" s="14">
        <v>0</v>
      </c>
      <c r="J112" s="14" t="s">
        <v>285</v>
      </c>
      <c r="K112" s="16">
        <v>46087</v>
      </c>
      <c r="L112" s="14">
        <v>1335</v>
      </c>
      <c r="M112" s="34">
        <f t="shared" si="8"/>
        <v>708.38</v>
      </c>
      <c r="N112" s="17">
        <v>708.38</v>
      </c>
      <c r="O112" s="17">
        <v>0</v>
      </c>
      <c r="P112" s="3">
        <v>0</v>
      </c>
    </row>
    <row r="113" spans="1:16" ht="24.95" hidden="1" customHeight="1" x14ac:dyDescent="0.2">
      <c r="A113" s="21" t="str">
        <f t="shared" si="9"/>
        <v>1441|1440011|0|0|18243220000101|0|228,62</v>
      </c>
      <c r="B113" s="21" t="str">
        <f t="shared" si="10"/>
        <v>1441|1440011|0|0|838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18243220000101</v>
      </c>
      <c r="H113" s="15" t="s">
        <v>350</v>
      </c>
      <c r="I113" s="14">
        <v>0</v>
      </c>
      <c r="J113" s="14" t="s">
        <v>285</v>
      </c>
      <c r="K113" s="16">
        <v>46064</v>
      </c>
      <c r="L113" s="14">
        <v>838</v>
      </c>
      <c r="M113" s="34">
        <f t="shared" ref="M113:M152" si="11">N113+O113</f>
        <v>228.62</v>
      </c>
      <c r="N113" s="17">
        <v>228.62</v>
      </c>
      <c r="O113" s="17">
        <v>0</v>
      </c>
      <c r="P113" s="3">
        <v>0</v>
      </c>
    </row>
    <row r="114" spans="1:16" ht="24.95" hidden="1" customHeight="1" x14ac:dyDescent="0.2">
      <c r="A114" s="21" t="str">
        <f t="shared" si="9"/>
        <v>1441|1440011|0|0|18244376000107|0|627,75</v>
      </c>
      <c r="B114" s="21" t="str">
        <f t="shared" si="10"/>
        <v>1441|1440011|0|0|847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18244376000107</v>
      </c>
      <c r="H114" s="15" t="s">
        <v>351</v>
      </c>
      <c r="I114" s="14">
        <v>0</v>
      </c>
      <c r="J114" s="14" t="s">
        <v>285</v>
      </c>
      <c r="K114" s="16">
        <v>46064</v>
      </c>
      <c r="L114" s="14">
        <v>847</v>
      </c>
      <c r="M114" s="34">
        <f t="shared" si="11"/>
        <v>627.75</v>
      </c>
      <c r="N114" s="17">
        <v>627.75</v>
      </c>
      <c r="O114" s="17">
        <v>0</v>
      </c>
      <c r="P114" s="3">
        <v>0</v>
      </c>
    </row>
    <row r="115" spans="1:16" ht="24.95" hidden="1" customHeight="1" x14ac:dyDescent="0.2">
      <c r="A115" s="21" t="str">
        <f t="shared" si="9"/>
        <v>1441|1440011|0|0|18245167000188|0|220,2</v>
      </c>
      <c r="B115" s="21" t="str">
        <f t="shared" si="10"/>
        <v>1441|1440011|0|0|874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18245167000188</v>
      </c>
      <c r="H115" s="15" t="s">
        <v>352</v>
      </c>
      <c r="I115" s="14">
        <v>0</v>
      </c>
      <c r="J115" s="14" t="s">
        <v>285</v>
      </c>
      <c r="K115" s="16">
        <v>46064</v>
      </c>
      <c r="L115" s="14">
        <v>874</v>
      </c>
      <c r="M115" s="34">
        <f t="shared" si="11"/>
        <v>220.2</v>
      </c>
      <c r="N115" s="17">
        <v>220.2</v>
      </c>
      <c r="O115" s="17">
        <v>0</v>
      </c>
      <c r="P115" s="3">
        <v>0</v>
      </c>
    </row>
    <row r="116" spans="1:16" ht="24.95" hidden="1" customHeight="1" x14ac:dyDescent="0.2">
      <c r="A116" s="21" t="str">
        <f t="shared" si="9"/>
        <v>1441|1440011|0|0|18278051000145|0|191,69</v>
      </c>
      <c r="B116" s="21" t="str">
        <f t="shared" si="10"/>
        <v>1441|1440011|0|0|205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18278051000145</v>
      </c>
      <c r="H116" s="15" t="s">
        <v>353</v>
      </c>
      <c r="I116" s="14">
        <v>0</v>
      </c>
      <c r="J116" s="14" t="s">
        <v>285</v>
      </c>
      <c r="K116" s="16">
        <v>46059</v>
      </c>
      <c r="L116" s="14">
        <v>205</v>
      </c>
      <c r="M116" s="34">
        <f t="shared" si="11"/>
        <v>191.69</v>
      </c>
      <c r="N116" s="17">
        <v>191.69</v>
      </c>
      <c r="O116" s="17">
        <v>0</v>
      </c>
      <c r="P116" s="3">
        <v>0</v>
      </c>
    </row>
    <row r="117" spans="1:16" ht="24.95" hidden="1" customHeight="1" x14ac:dyDescent="0.2">
      <c r="A117" s="21" t="str">
        <f t="shared" si="9"/>
        <v>1441|1440011|0|0|18278051000145|0|694,76</v>
      </c>
      <c r="B117" s="21" t="str">
        <f t="shared" si="10"/>
        <v>1441|1440011|0|0|650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18278051000145</v>
      </c>
      <c r="H117" s="15" t="s">
        <v>353</v>
      </c>
      <c r="I117" s="14">
        <v>0</v>
      </c>
      <c r="J117" s="14" t="s">
        <v>285</v>
      </c>
      <c r="K117" s="16">
        <v>46062</v>
      </c>
      <c r="L117" s="14">
        <v>650</v>
      </c>
      <c r="M117" s="34">
        <f t="shared" si="11"/>
        <v>694.76</v>
      </c>
      <c r="N117" s="17">
        <v>694.76</v>
      </c>
      <c r="O117" s="17">
        <v>0</v>
      </c>
      <c r="P117" s="3">
        <v>0</v>
      </c>
    </row>
    <row r="118" spans="1:16" ht="24.95" hidden="1" customHeight="1" x14ac:dyDescent="0.2">
      <c r="A118" s="21" t="str">
        <f t="shared" si="9"/>
        <v>1441|1440011|0|0|18278051000145|0|686,09</v>
      </c>
      <c r="B118" s="21" t="str">
        <f t="shared" si="10"/>
        <v>1441|1440011|0|0|1290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18278051000145</v>
      </c>
      <c r="H118" s="15" t="s">
        <v>353</v>
      </c>
      <c r="I118" s="14">
        <v>0</v>
      </c>
      <c r="J118" s="14" t="s">
        <v>285</v>
      </c>
      <c r="K118" s="16">
        <v>46086</v>
      </c>
      <c r="L118" s="14">
        <v>1290</v>
      </c>
      <c r="M118" s="34">
        <f t="shared" si="11"/>
        <v>686.09</v>
      </c>
      <c r="N118" s="17">
        <v>686.09</v>
      </c>
      <c r="O118" s="17">
        <v>0</v>
      </c>
      <c r="P118" s="3">
        <v>0</v>
      </c>
    </row>
    <row r="119" spans="1:16" ht="24.95" hidden="1" customHeight="1" x14ac:dyDescent="0.2">
      <c r="A119" s="21" t="str">
        <f t="shared" si="9"/>
        <v>1441|1440011|0|0|18291351000164|0|116,94</v>
      </c>
      <c r="B119" s="21" t="str">
        <f t="shared" si="10"/>
        <v>1441|1440011|0|0|632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18291351000164</v>
      </c>
      <c r="H119" s="15" t="s">
        <v>354</v>
      </c>
      <c r="I119" s="14">
        <v>0</v>
      </c>
      <c r="J119" s="14" t="s">
        <v>285</v>
      </c>
      <c r="K119" s="16">
        <v>46062</v>
      </c>
      <c r="L119" s="14">
        <v>632</v>
      </c>
      <c r="M119" s="34">
        <f t="shared" si="11"/>
        <v>116.94</v>
      </c>
      <c r="N119" s="17">
        <v>116.94</v>
      </c>
      <c r="O119" s="17">
        <v>0</v>
      </c>
      <c r="P119" s="3">
        <v>0</v>
      </c>
    </row>
    <row r="120" spans="1:16" ht="24.95" hidden="1" customHeight="1" x14ac:dyDescent="0.2">
      <c r="A120" s="21" t="str">
        <f t="shared" si="9"/>
        <v>1441|1440011|0|0|18291351000164|0|595,12</v>
      </c>
      <c r="B120" s="21" t="str">
        <f t="shared" si="10"/>
        <v>1441|1440011|0|0|844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18291351000164</v>
      </c>
      <c r="H120" s="15" t="s">
        <v>354</v>
      </c>
      <c r="I120" s="14">
        <v>0</v>
      </c>
      <c r="J120" s="14" t="s">
        <v>285</v>
      </c>
      <c r="K120" s="16">
        <v>46064</v>
      </c>
      <c r="L120" s="14">
        <v>844</v>
      </c>
      <c r="M120" s="34">
        <f t="shared" si="11"/>
        <v>595.12</v>
      </c>
      <c r="N120" s="17">
        <v>595.12</v>
      </c>
      <c r="O120" s="17">
        <v>0</v>
      </c>
      <c r="P120" s="3">
        <v>0</v>
      </c>
    </row>
    <row r="121" spans="1:16" ht="24.95" hidden="1" customHeight="1" x14ac:dyDescent="0.2">
      <c r="A121" s="21" t="str">
        <f t="shared" si="9"/>
        <v>1441|1440011|0|0|18291377000102|0|57,71</v>
      </c>
      <c r="B121" s="21" t="str">
        <f t="shared" si="10"/>
        <v>1441|1440011|0|0|1051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18291377000102</v>
      </c>
      <c r="H121" s="15" t="s">
        <v>355</v>
      </c>
      <c r="I121" s="14">
        <v>0</v>
      </c>
      <c r="J121" s="14" t="s">
        <v>285</v>
      </c>
      <c r="K121" s="16">
        <v>46073</v>
      </c>
      <c r="L121" s="14">
        <v>1051</v>
      </c>
      <c r="M121" s="34">
        <f t="shared" si="11"/>
        <v>57.71</v>
      </c>
      <c r="N121" s="17">
        <v>57.71</v>
      </c>
      <c r="O121" s="17">
        <v>0</v>
      </c>
      <c r="P121" s="3">
        <v>0</v>
      </c>
    </row>
    <row r="122" spans="1:16" ht="24.95" hidden="1" customHeight="1" x14ac:dyDescent="0.2">
      <c r="A122" s="21" t="str">
        <f t="shared" si="9"/>
        <v>1441|1440011|0|0|18291385000159|0|459,76</v>
      </c>
      <c r="B122" s="21" t="str">
        <f t="shared" si="10"/>
        <v>1441|1440011|0|0|697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18291385000159</v>
      </c>
      <c r="H122" s="15" t="s">
        <v>356</v>
      </c>
      <c r="I122" s="14">
        <v>0</v>
      </c>
      <c r="J122" s="14" t="s">
        <v>285</v>
      </c>
      <c r="K122" s="16">
        <v>46062</v>
      </c>
      <c r="L122" s="14">
        <v>697</v>
      </c>
      <c r="M122" s="34">
        <f t="shared" si="11"/>
        <v>459.76</v>
      </c>
      <c r="N122" s="17">
        <v>459.76</v>
      </c>
      <c r="O122" s="17">
        <v>0</v>
      </c>
      <c r="P122" s="3">
        <v>0</v>
      </c>
    </row>
    <row r="123" spans="1:16" ht="24.95" hidden="1" customHeight="1" x14ac:dyDescent="0.2">
      <c r="A123" s="21" t="str">
        <f t="shared" si="9"/>
        <v>1441|1440011|0|0|18291385000159|0|523,26</v>
      </c>
      <c r="B123" s="21" t="str">
        <f t="shared" si="10"/>
        <v>1441|1440011|0|0|1309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18291385000159</v>
      </c>
      <c r="H123" s="15" t="s">
        <v>356</v>
      </c>
      <c r="I123" s="14">
        <v>0</v>
      </c>
      <c r="J123" s="14" t="s">
        <v>285</v>
      </c>
      <c r="K123" s="16">
        <v>46086</v>
      </c>
      <c r="L123" s="14">
        <v>1309</v>
      </c>
      <c r="M123" s="34">
        <f t="shared" si="11"/>
        <v>523.26</v>
      </c>
      <c r="N123" s="17">
        <v>523.26</v>
      </c>
      <c r="O123" s="17">
        <v>0</v>
      </c>
      <c r="P123" s="3">
        <v>0</v>
      </c>
    </row>
    <row r="124" spans="1:16" ht="24.95" hidden="1" customHeight="1" x14ac:dyDescent="0.2">
      <c r="A124" s="21" t="str">
        <f t="shared" si="9"/>
        <v>1441|1440011|0|0|18295303000144|0|201,57</v>
      </c>
      <c r="B124" s="21" t="str">
        <f t="shared" si="10"/>
        <v>1441|1440011|0|0|836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18295303000144</v>
      </c>
      <c r="H124" s="15" t="s">
        <v>357</v>
      </c>
      <c r="I124" s="14">
        <v>0</v>
      </c>
      <c r="J124" s="14" t="s">
        <v>285</v>
      </c>
      <c r="K124" s="16">
        <v>46064</v>
      </c>
      <c r="L124" s="14">
        <v>836</v>
      </c>
      <c r="M124" s="34">
        <f t="shared" si="11"/>
        <v>201.57</v>
      </c>
      <c r="N124" s="17">
        <v>201.57</v>
      </c>
      <c r="O124" s="17">
        <v>0</v>
      </c>
      <c r="P124" s="3">
        <v>0</v>
      </c>
    </row>
    <row r="125" spans="1:16" ht="24.95" hidden="1" customHeight="1" x14ac:dyDescent="0.2">
      <c r="A125" s="21" t="str">
        <f t="shared" si="9"/>
        <v>1441|1440011|0|0|18295329000192|0|118,74</v>
      </c>
      <c r="B125" s="21" t="str">
        <f t="shared" si="10"/>
        <v>1441|1440011|0|0|785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18295329000192</v>
      </c>
      <c r="H125" s="15" t="s">
        <v>358</v>
      </c>
      <c r="I125" s="14">
        <v>0</v>
      </c>
      <c r="J125" s="14" t="s">
        <v>285</v>
      </c>
      <c r="K125" s="16">
        <v>46063</v>
      </c>
      <c r="L125" s="14">
        <v>785</v>
      </c>
      <c r="M125" s="34">
        <f t="shared" si="11"/>
        <v>118.74</v>
      </c>
      <c r="N125" s="17">
        <v>118.74</v>
      </c>
      <c r="O125" s="17">
        <v>0</v>
      </c>
      <c r="P125" s="3">
        <v>0</v>
      </c>
    </row>
    <row r="126" spans="1:16" ht="24.95" hidden="1" customHeight="1" x14ac:dyDescent="0.2">
      <c r="A126" s="21" t="str">
        <f t="shared" si="9"/>
        <v>1441|1440011|0|0|18295329000192|0|121,57</v>
      </c>
      <c r="B126" s="21" t="str">
        <f t="shared" si="10"/>
        <v>1441|1440011|0|0|1337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18295329000192</v>
      </c>
      <c r="H126" s="15" t="s">
        <v>358</v>
      </c>
      <c r="I126" s="14">
        <v>0</v>
      </c>
      <c r="J126" s="14" t="s">
        <v>285</v>
      </c>
      <c r="K126" s="16">
        <v>46087</v>
      </c>
      <c r="L126" s="14">
        <v>1337</v>
      </c>
      <c r="M126" s="34">
        <f t="shared" si="11"/>
        <v>121.57</v>
      </c>
      <c r="N126" s="17">
        <v>121.57</v>
      </c>
      <c r="O126" s="17">
        <v>0</v>
      </c>
      <c r="P126" s="3">
        <v>0</v>
      </c>
    </row>
    <row r="127" spans="1:16" ht="24.95" hidden="1" customHeight="1" x14ac:dyDescent="0.2">
      <c r="A127" s="21" t="str">
        <f t="shared" si="9"/>
        <v>1441|1440011|0|0|18299446000124|0|177,08</v>
      </c>
      <c r="B127" s="21" t="str">
        <f t="shared" si="10"/>
        <v>1441|1440011|0|0|625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18299446000124</v>
      </c>
      <c r="H127" s="15" t="s">
        <v>359</v>
      </c>
      <c r="I127" s="14">
        <v>0</v>
      </c>
      <c r="J127" s="14" t="s">
        <v>285</v>
      </c>
      <c r="K127" s="16">
        <v>46062</v>
      </c>
      <c r="L127" s="14">
        <v>625</v>
      </c>
      <c r="M127" s="34">
        <f t="shared" si="11"/>
        <v>177.08</v>
      </c>
      <c r="N127" s="17">
        <v>177.08</v>
      </c>
      <c r="O127" s="17">
        <v>0</v>
      </c>
      <c r="P127" s="3">
        <v>0</v>
      </c>
    </row>
    <row r="128" spans="1:16" ht="24.95" hidden="1" customHeight="1" x14ac:dyDescent="0.2">
      <c r="A128" s="21" t="str">
        <f t="shared" si="9"/>
        <v>1441|1440011|0|0|18299446000124|0|173,87</v>
      </c>
      <c r="B128" s="21" t="str">
        <f t="shared" si="10"/>
        <v>1441|1440011|0|0|645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18299446000124</v>
      </c>
      <c r="H128" s="15" t="s">
        <v>359</v>
      </c>
      <c r="I128" s="14">
        <v>0</v>
      </c>
      <c r="J128" s="14" t="s">
        <v>285</v>
      </c>
      <c r="K128" s="16">
        <v>46062</v>
      </c>
      <c r="L128" s="14">
        <v>645</v>
      </c>
      <c r="M128" s="34">
        <f t="shared" si="11"/>
        <v>173.87</v>
      </c>
      <c r="N128" s="17">
        <v>173.87</v>
      </c>
      <c r="O128" s="17">
        <v>0</v>
      </c>
      <c r="P128" s="3">
        <v>0</v>
      </c>
    </row>
    <row r="129" spans="1:16" ht="24.95" hidden="1" customHeight="1" x14ac:dyDescent="0.2">
      <c r="A129" s="21" t="str">
        <f t="shared" si="9"/>
        <v>1441|1440011|0|0|18299446000124|0|311,39</v>
      </c>
      <c r="B129" s="21" t="str">
        <f t="shared" si="10"/>
        <v>1441|1440011|0|0|1297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18299446000124</v>
      </c>
      <c r="H129" s="15" t="s">
        <v>359</v>
      </c>
      <c r="I129" s="14">
        <v>0</v>
      </c>
      <c r="J129" s="14" t="s">
        <v>285</v>
      </c>
      <c r="K129" s="16">
        <v>46086</v>
      </c>
      <c r="L129" s="14">
        <v>1297</v>
      </c>
      <c r="M129" s="34">
        <f t="shared" si="11"/>
        <v>311.39</v>
      </c>
      <c r="N129" s="17">
        <v>311.39</v>
      </c>
      <c r="O129" s="17">
        <v>0</v>
      </c>
      <c r="P129" s="3">
        <v>0</v>
      </c>
    </row>
    <row r="130" spans="1:16" ht="24.95" hidden="1" customHeight="1" x14ac:dyDescent="0.2">
      <c r="A130" s="21" t="str">
        <f t="shared" si="9"/>
        <v>1441|1440011|0|0|18301002000186|0|196,9</v>
      </c>
      <c r="B130" s="21" t="str">
        <f t="shared" si="10"/>
        <v>1441|1440011|0|0|194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18301002000186</v>
      </c>
      <c r="H130" s="15" t="s">
        <v>360</v>
      </c>
      <c r="I130" s="14">
        <v>0</v>
      </c>
      <c r="J130" s="14" t="s">
        <v>285</v>
      </c>
      <c r="K130" s="16">
        <v>46057</v>
      </c>
      <c r="L130" s="14">
        <v>194</v>
      </c>
      <c r="M130" s="34">
        <f t="shared" si="11"/>
        <v>196.9</v>
      </c>
      <c r="N130" s="17">
        <v>196.9</v>
      </c>
      <c r="O130" s="17">
        <v>0</v>
      </c>
      <c r="P130" s="3">
        <v>0</v>
      </c>
    </row>
    <row r="131" spans="1:16" ht="24.95" hidden="1" customHeight="1" x14ac:dyDescent="0.2">
      <c r="A131" s="21" t="str">
        <f t="shared" si="9"/>
        <v>1441|1440011|0|0|18301002000186|0|269,91</v>
      </c>
      <c r="B131" s="21" t="str">
        <f t="shared" si="10"/>
        <v>1441|1440011|0|0|766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18301002000186</v>
      </c>
      <c r="H131" s="15" t="s">
        <v>360</v>
      </c>
      <c r="I131" s="14">
        <v>0</v>
      </c>
      <c r="J131" s="14" t="s">
        <v>285</v>
      </c>
      <c r="K131" s="16">
        <v>46063</v>
      </c>
      <c r="L131" s="14">
        <v>766</v>
      </c>
      <c r="M131" s="34">
        <f t="shared" si="11"/>
        <v>269.91000000000003</v>
      </c>
      <c r="N131" s="17">
        <v>269.91000000000003</v>
      </c>
      <c r="O131" s="17">
        <v>0</v>
      </c>
      <c r="P131" s="3">
        <v>0</v>
      </c>
    </row>
    <row r="132" spans="1:16" ht="24.95" hidden="1" customHeight="1" x14ac:dyDescent="0.2">
      <c r="A132" s="21" t="str">
        <f t="shared" si="9"/>
        <v>1441|1440011|0|0|18301002000186|0|324,31</v>
      </c>
      <c r="B132" s="21" t="str">
        <f t="shared" si="10"/>
        <v>1441|1440011|0|0|1276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18301002000186</v>
      </c>
      <c r="H132" s="15" t="s">
        <v>360</v>
      </c>
      <c r="I132" s="14">
        <v>0</v>
      </c>
      <c r="J132" s="14" t="s">
        <v>285</v>
      </c>
      <c r="K132" s="16">
        <v>46086</v>
      </c>
      <c r="L132" s="14">
        <v>1276</v>
      </c>
      <c r="M132" s="34">
        <f t="shared" si="11"/>
        <v>324.31</v>
      </c>
      <c r="N132" s="17">
        <v>324.31</v>
      </c>
      <c r="O132" s="17">
        <v>0</v>
      </c>
      <c r="P132" s="3">
        <v>0</v>
      </c>
    </row>
    <row r="133" spans="1:16" ht="24.95" hidden="1" customHeight="1" x14ac:dyDescent="0.2">
      <c r="A133" s="21" t="str">
        <f t="shared" si="9"/>
        <v>1441|1440011|0|0|18301036000170|0|333,07</v>
      </c>
      <c r="B133" s="21" t="str">
        <f t="shared" si="10"/>
        <v>1441|1440011|0|0|850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18301036000170</v>
      </c>
      <c r="H133" s="15" t="s">
        <v>361</v>
      </c>
      <c r="I133" s="14">
        <v>0</v>
      </c>
      <c r="J133" s="14" t="s">
        <v>285</v>
      </c>
      <c r="K133" s="16">
        <v>46064</v>
      </c>
      <c r="L133" s="14">
        <v>850</v>
      </c>
      <c r="M133" s="34">
        <f t="shared" si="11"/>
        <v>333.07</v>
      </c>
      <c r="N133" s="17">
        <v>333.07</v>
      </c>
      <c r="O133" s="17">
        <v>0</v>
      </c>
      <c r="P133" s="3">
        <v>0</v>
      </c>
    </row>
    <row r="134" spans="1:16" ht="24.95" hidden="1" customHeight="1" x14ac:dyDescent="0.2">
      <c r="A134" s="21" t="str">
        <f t="shared" si="9"/>
        <v>1441|1440011|0|0|18303156000107|0|63,14</v>
      </c>
      <c r="B134" s="21" t="str">
        <f t="shared" si="10"/>
        <v>1441|1440011|0|0|797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18303156000107</v>
      </c>
      <c r="H134" s="15" t="s">
        <v>362</v>
      </c>
      <c r="I134" s="14">
        <v>0</v>
      </c>
      <c r="J134" s="14" t="s">
        <v>285</v>
      </c>
      <c r="K134" s="16">
        <v>46064</v>
      </c>
      <c r="L134" s="14">
        <v>797</v>
      </c>
      <c r="M134" s="34">
        <f t="shared" si="11"/>
        <v>63.14</v>
      </c>
      <c r="N134" s="17">
        <v>63.14</v>
      </c>
      <c r="O134" s="17">
        <v>0</v>
      </c>
      <c r="P134" s="3">
        <v>0</v>
      </c>
    </row>
    <row r="135" spans="1:16" ht="24.95" hidden="1" customHeight="1" x14ac:dyDescent="0.2">
      <c r="A135" s="21" t="str">
        <f t="shared" si="9"/>
        <v>1441|1440011|0|0|18306688000106|0|151,41</v>
      </c>
      <c r="B135" s="21" t="str">
        <f t="shared" si="10"/>
        <v>1441|1440011|0|0|798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18306688000106</v>
      </c>
      <c r="H135" s="15" t="s">
        <v>363</v>
      </c>
      <c r="I135" s="14">
        <v>0</v>
      </c>
      <c r="J135" s="14" t="s">
        <v>285</v>
      </c>
      <c r="K135" s="16">
        <v>46064</v>
      </c>
      <c r="L135" s="14">
        <v>798</v>
      </c>
      <c r="M135" s="34">
        <f t="shared" si="11"/>
        <v>151.41</v>
      </c>
      <c r="N135" s="17">
        <v>151.41</v>
      </c>
      <c r="O135" s="17">
        <v>0</v>
      </c>
      <c r="P135" s="3">
        <v>0</v>
      </c>
    </row>
    <row r="136" spans="1:16" ht="24.95" hidden="1" customHeight="1" x14ac:dyDescent="0.2">
      <c r="A136" s="21" t="str">
        <f t="shared" si="9"/>
        <v>1441|1440011|0|0|18309724000187|0|210,32</v>
      </c>
      <c r="B136" s="21" t="str">
        <f t="shared" si="10"/>
        <v>1441|1440011|0|0|842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18309724000187</v>
      </c>
      <c r="H136" s="15" t="s">
        <v>364</v>
      </c>
      <c r="I136" s="14">
        <v>0</v>
      </c>
      <c r="J136" s="14" t="s">
        <v>285</v>
      </c>
      <c r="K136" s="16">
        <v>46064</v>
      </c>
      <c r="L136" s="14">
        <v>842</v>
      </c>
      <c r="M136" s="34">
        <f t="shared" si="11"/>
        <v>210.32</v>
      </c>
      <c r="N136" s="17">
        <v>210.32</v>
      </c>
      <c r="O136" s="17">
        <v>0</v>
      </c>
      <c r="P136" s="3">
        <v>0</v>
      </c>
    </row>
    <row r="137" spans="1:16" ht="24.95" hidden="1" customHeight="1" x14ac:dyDescent="0.2">
      <c r="A137" s="21" t="str">
        <f t="shared" si="9"/>
        <v>1441|1440011|0|0|18313817000185|0|142,02</v>
      </c>
      <c r="B137" s="21" t="str">
        <f t="shared" si="10"/>
        <v>1441|1440011|0|0|860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18313817000185</v>
      </c>
      <c r="H137" s="15" t="s">
        <v>365</v>
      </c>
      <c r="I137" s="14">
        <v>0</v>
      </c>
      <c r="J137" s="14" t="s">
        <v>285</v>
      </c>
      <c r="K137" s="16">
        <v>46064</v>
      </c>
      <c r="L137" s="14">
        <v>860</v>
      </c>
      <c r="M137" s="34">
        <f t="shared" si="11"/>
        <v>142.02000000000001</v>
      </c>
      <c r="N137" s="17">
        <v>142.02000000000001</v>
      </c>
      <c r="O137" s="17">
        <v>0</v>
      </c>
      <c r="P137" s="3">
        <v>0</v>
      </c>
    </row>
    <row r="138" spans="1:16" ht="24.95" hidden="1" customHeight="1" x14ac:dyDescent="0.2">
      <c r="A138" s="21" t="str">
        <f t="shared" si="9"/>
        <v>1441|1440011|0|0|18313866000118|0|99,34</v>
      </c>
      <c r="B138" s="21" t="str">
        <f t="shared" si="10"/>
        <v>1441|1440011|0|0|796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18313866000118</v>
      </c>
      <c r="H138" s="15" t="s">
        <v>366</v>
      </c>
      <c r="I138" s="14">
        <v>0</v>
      </c>
      <c r="J138" s="14" t="s">
        <v>285</v>
      </c>
      <c r="K138" s="16">
        <v>46063</v>
      </c>
      <c r="L138" s="14">
        <v>796</v>
      </c>
      <c r="M138" s="34">
        <f t="shared" si="11"/>
        <v>99.34</v>
      </c>
      <c r="N138" s="17">
        <v>99.34</v>
      </c>
      <c r="O138" s="17">
        <v>0</v>
      </c>
      <c r="P138" s="3">
        <v>0</v>
      </c>
    </row>
    <row r="139" spans="1:16" ht="24.95" hidden="1" customHeight="1" x14ac:dyDescent="0.2">
      <c r="A139" s="21" t="str">
        <f t="shared" si="9"/>
        <v>1441|1440011|0|0|18314609000109|0|617,65</v>
      </c>
      <c r="B139" s="21" t="str">
        <f t="shared" si="10"/>
        <v>1441|1440011|0|0|618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18314609000109</v>
      </c>
      <c r="H139" s="15" t="s">
        <v>284</v>
      </c>
      <c r="I139" s="14">
        <v>0</v>
      </c>
      <c r="J139" s="14" t="s">
        <v>285</v>
      </c>
      <c r="K139" s="16">
        <v>46062</v>
      </c>
      <c r="L139" s="14">
        <v>618</v>
      </c>
      <c r="M139" s="34">
        <f t="shared" si="11"/>
        <v>617.65</v>
      </c>
      <c r="N139" s="17">
        <v>617.65</v>
      </c>
      <c r="O139" s="17">
        <v>0</v>
      </c>
      <c r="P139" s="3">
        <v>0</v>
      </c>
    </row>
    <row r="140" spans="1:16" ht="24.95" hidden="1" customHeight="1" x14ac:dyDescent="0.2">
      <c r="A140" s="21" t="str">
        <f t="shared" si="9"/>
        <v>1441|1440011|0|0|18314609000109|0|1599,39</v>
      </c>
      <c r="B140" s="21" t="str">
        <f t="shared" si="10"/>
        <v>1441|1440011|0|0|684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18314609000109</v>
      </c>
      <c r="H140" s="15" t="s">
        <v>284</v>
      </c>
      <c r="I140" s="14">
        <v>0</v>
      </c>
      <c r="J140" s="14" t="s">
        <v>285</v>
      </c>
      <c r="K140" s="16">
        <v>46062</v>
      </c>
      <c r="L140" s="14">
        <v>684</v>
      </c>
      <c r="M140" s="34">
        <f t="shared" si="11"/>
        <v>1599.39</v>
      </c>
      <c r="N140" s="17">
        <v>1599.39</v>
      </c>
      <c r="O140" s="17">
        <v>0</v>
      </c>
      <c r="P140" s="3">
        <v>0</v>
      </c>
    </row>
    <row r="141" spans="1:16" ht="24.95" hidden="1" customHeight="1" x14ac:dyDescent="0.2">
      <c r="A141" s="21" t="str">
        <f t="shared" si="9"/>
        <v>1441|1440011|0|0|18314609000109|0|2105,85</v>
      </c>
      <c r="B141" s="21" t="str">
        <f t="shared" si="10"/>
        <v>1441|1440011|0|0|1239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18314609000109</v>
      </c>
      <c r="H141" s="15" t="s">
        <v>284</v>
      </c>
      <c r="I141" s="14">
        <v>0</v>
      </c>
      <c r="J141" s="14" t="s">
        <v>285</v>
      </c>
      <c r="K141" s="16">
        <v>46083</v>
      </c>
      <c r="L141" s="14">
        <v>1239</v>
      </c>
      <c r="M141" s="34">
        <f t="shared" si="11"/>
        <v>2105.85</v>
      </c>
      <c r="N141" s="17">
        <v>2105.85</v>
      </c>
      <c r="O141" s="17">
        <v>0</v>
      </c>
      <c r="P141" s="3">
        <v>0</v>
      </c>
    </row>
    <row r="142" spans="1:16" ht="24.95" hidden="1" customHeight="1" x14ac:dyDescent="0.2">
      <c r="A142" s="21" t="str">
        <f t="shared" si="9"/>
        <v>1441|1440011|0|0|18315226000147|0|67,37</v>
      </c>
      <c r="B142" s="21" t="str">
        <f t="shared" si="10"/>
        <v>1441|1440011|0|0|811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18315226000147</v>
      </c>
      <c r="H142" s="15" t="s">
        <v>367</v>
      </c>
      <c r="I142" s="14">
        <v>0</v>
      </c>
      <c r="J142" s="14" t="s">
        <v>285</v>
      </c>
      <c r="K142" s="16">
        <v>46064</v>
      </c>
      <c r="L142" s="14">
        <v>811</v>
      </c>
      <c r="M142" s="34">
        <f t="shared" si="11"/>
        <v>67.37</v>
      </c>
      <c r="N142" s="17">
        <v>67.37</v>
      </c>
      <c r="O142" s="17">
        <v>0</v>
      </c>
      <c r="P142" s="3">
        <v>0</v>
      </c>
    </row>
    <row r="143" spans="1:16" ht="24.95" hidden="1" customHeight="1" x14ac:dyDescent="0.2">
      <c r="A143" s="21" t="str">
        <f t="shared" si="9"/>
        <v>1441|1440011|0|0|18315226000147|0|90,84</v>
      </c>
      <c r="B143" s="21" t="str">
        <f t="shared" si="10"/>
        <v>1441|1440011|0|0|812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18315226000147</v>
      </c>
      <c r="H143" s="15" t="s">
        <v>367</v>
      </c>
      <c r="I143" s="14">
        <v>0</v>
      </c>
      <c r="J143" s="14" t="s">
        <v>285</v>
      </c>
      <c r="K143" s="16">
        <v>46064</v>
      </c>
      <c r="L143" s="14">
        <v>812</v>
      </c>
      <c r="M143" s="34">
        <f t="shared" si="11"/>
        <v>90.84</v>
      </c>
      <c r="N143" s="17">
        <v>90.84</v>
      </c>
      <c r="O143" s="17">
        <v>0</v>
      </c>
      <c r="P143" s="3">
        <v>0</v>
      </c>
    </row>
    <row r="144" spans="1:16" ht="24.95" hidden="1" customHeight="1" x14ac:dyDescent="0.2">
      <c r="A144" s="21" t="str">
        <f t="shared" si="9"/>
        <v>1441|1440011|0|0|18315226000147|0|8,5</v>
      </c>
      <c r="B144" s="21" t="str">
        <f t="shared" si="10"/>
        <v>1441|1440011|0|0|813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18315226000147</v>
      </c>
      <c r="H144" s="15" t="s">
        <v>367</v>
      </c>
      <c r="I144" s="14">
        <v>0</v>
      </c>
      <c r="J144" s="14" t="s">
        <v>285</v>
      </c>
      <c r="K144" s="16">
        <v>46064</v>
      </c>
      <c r="L144" s="14">
        <v>813</v>
      </c>
      <c r="M144" s="34">
        <f t="shared" si="11"/>
        <v>8.5</v>
      </c>
      <c r="N144" s="17">
        <v>8.5</v>
      </c>
      <c r="O144" s="17">
        <v>0</v>
      </c>
      <c r="P144" s="3">
        <v>0</v>
      </c>
    </row>
    <row r="145" spans="1:16" ht="24.95" hidden="1" customHeight="1" x14ac:dyDescent="0.2">
      <c r="A145" s="21" t="str">
        <f t="shared" si="9"/>
        <v>1441|1440011|0|0|18315226000147|0|8,47</v>
      </c>
      <c r="B145" s="21" t="str">
        <f t="shared" si="10"/>
        <v>1441|1440011|0|0|814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18315226000147</v>
      </c>
      <c r="H145" s="15" t="s">
        <v>367</v>
      </c>
      <c r="I145" s="14">
        <v>0</v>
      </c>
      <c r="J145" s="14" t="s">
        <v>285</v>
      </c>
      <c r="K145" s="16">
        <v>46064</v>
      </c>
      <c r="L145" s="14">
        <v>814</v>
      </c>
      <c r="M145" s="34">
        <f t="shared" si="11"/>
        <v>8.4700000000000006</v>
      </c>
      <c r="N145" s="17">
        <v>8.4700000000000006</v>
      </c>
      <c r="O145" s="17">
        <v>0</v>
      </c>
      <c r="P145" s="3">
        <v>0</v>
      </c>
    </row>
    <row r="146" spans="1:16" ht="24.95" hidden="1" customHeight="1" x14ac:dyDescent="0.2">
      <c r="A146" s="21" t="str">
        <f t="shared" si="9"/>
        <v>1441|1440011|0|0|18318618000160|0|216,62</v>
      </c>
      <c r="B146" s="21" t="str">
        <f t="shared" si="10"/>
        <v>1441|1440011|0|0|958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18318618000160</v>
      </c>
      <c r="H146" s="15" t="s">
        <v>368</v>
      </c>
      <c r="I146" s="14">
        <v>0</v>
      </c>
      <c r="J146" s="14" t="s">
        <v>285</v>
      </c>
      <c r="K146" s="16">
        <v>46065</v>
      </c>
      <c r="L146" s="14">
        <v>958</v>
      </c>
      <c r="M146" s="34">
        <f t="shared" si="11"/>
        <v>216.62</v>
      </c>
      <c r="N146" s="17">
        <v>216.62</v>
      </c>
      <c r="O146" s="17">
        <v>0</v>
      </c>
      <c r="P146" s="3">
        <v>0</v>
      </c>
    </row>
    <row r="147" spans="1:16" ht="24.95" hidden="1" customHeight="1" x14ac:dyDescent="0.2">
      <c r="A147" s="21" t="str">
        <f t="shared" si="9"/>
        <v>1441|1440011|0|0|18334268000125|0|455,47</v>
      </c>
      <c r="B147" s="21" t="str">
        <f t="shared" si="10"/>
        <v>1441|1440011|0|0|1329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18334268000125</v>
      </c>
      <c r="H147" s="15" t="s">
        <v>369</v>
      </c>
      <c r="I147" s="14">
        <v>0</v>
      </c>
      <c r="J147" s="14" t="s">
        <v>285</v>
      </c>
      <c r="K147" s="16">
        <v>46087</v>
      </c>
      <c r="L147" s="14">
        <v>1329</v>
      </c>
      <c r="M147" s="34">
        <f t="shared" si="11"/>
        <v>455.47</v>
      </c>
      <c r="N147" s="17">
        <v>455.47</v>
      </c>
      <c r="O147" s="17">
        <v>0</v>
      </c>
      <c r="P147" s="3">
        <v>0</v>
      </c>
    </row>
    <row r="148" spans="1:16" ht="24.95" hidden="1" customHeight="1" x14ac:dyDescent="0.2">
      <c r="A148" s="21" t="str">
        <f t="shared" si="9"/>
        <v>1441|1440011|0|0|18338178000102|0|2501,48</v>
      </c>
      <c r="B148" s="21" t="str">
        <f t="shared" si="10"/>
        <v>1441|1440011|0|0|607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18338178000102</v>
      </c>
      <c r="H148" s="15" t="s">
        <v>370</v>
      </c>
      <c r="I148" s="14">
        <v>0</v>
      </c>
      <c r="J148" s="14" t="s">
        <v>285</v>
      </c>
      <c r="K148" s="16">
        <v>46058</v>
      </c>
      <c r="L148" s="14">
        <v>607</v>
      </c>
      <c r="M148" s="34">
        <f t="shared" si="11"/>
        <v>2501.48</v>
      </c>
      <c r="N148" s="17">
        <v>2501.48</v>
      </c>
      <c r="O148" s="17">
        <v>0</v>
      </c>
      <c r="P148" s="3">
        <v>0</v>
      </c>
    </row>
    <row r="149" spans="1:16" ht="24.95" hidden="1" customHeight="1" x14ac:dyDescent="0.2">
      <c r="A149" s="21" t="str">
        <f t="shared" si="9"/>
        <v>1441|1440011|0|0|18338178000102|0|300,98</v>
      </c>
      <c r="B149" s="21" t="str">
        <f t="shared" si="10"/>
        <v>1441|1440011|0|0|619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18338178000102</v>
      </c>
      <c r="H149" s="15" t="s">
        <v>370</v>
      </c>
      <c r="I149" s="14">
        <v>0</v>
      </c>
      <c r="J149" s="14" t="s">
        <v>285</v>
      </c>
      <c r="K149" s="16">
        <v>46062</v>
      </c>
      <c r="L149" s="14">
        <v>619</v>
      </c>
      <c r="M149" s="34">
        <f t="shared" si="11"/>
        <v>300.98</v>
      </c>
      <c r="N149" s="17">
        <v>300.98</v>
      </c>
      <c r="O149" s="17">
        <v>0</v>
      </c>
      <c r="P149" s="3">
        <v>0</v>
      </c>
    </row>
    <row r="150" spans="1:16" ht="24.95" hidden="1" customHeight="1" x14ac:dyDescent="0.2">
      <c r="A150" s="21" t="str">
        <f t="shared" si="9"/>
        <v>1441|1440011|0|0|18338178000102|0|3543,86</v>
      </c>
      <c r="B150" s="21" t="str">
        <f t="shared" si="10"/>
        <v>1441|1440011|0|0|1241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18338178000102</v>
      </c>
      <c r="H150" s="15" t="s">
        <v>370</v>
      </c>
      <c r="I150" s="14">
        <v>0</v>
      </c>
      <c r="J150" s="14" t="s">
        <v>285</v>
      </c>
      <c r="K150" s="16">
        <v>46083</v>
      </c>
      <c r="L150" s="14">
        <v>1241</v>
      </c>
      <c r="M150" s="34">
        <f t="shared" si="11"/>
        <v>3543.86</v>
      </c>
      <c r="N150" s="17">
        <v>3543.86</v>
      </c>
      <c r="O150" s="17">
        <v>0</v>
      </c>
      <c r="P150" s="3">
        <v>0</v>
      </c>
    </row>
    <row r="151" spans="1:16" ht="24.95" hidden="1" customHeight="1" x14ac:dyDescent="0.2">
      <c r="A151" s="21" t="str">
        <f t="shared" si="9"/>
        <v>1441|1440011|0|0|18338194000103|0|44,01</v>
      </c>
      <c r="B151" s="21" t="str">
        <f t="shared" si="10"/>
        <v>1441|1440011|0|0|832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18338194000103</v>
      </c>
      <c r="H151" s="15" t="s">
        <v>371</v>
      </c>
      <c r="I151" s="14">
        <v>0</v>
      </c>
      <c r="J151" s="14" t="s">
        <v>285</v>
      </c>
      <c r="K151" s="16">
        <v>46064</v>
      </c>
      <c r="L151" s="14">
        <v>832</v>
      </c>
      <c r="M151" s="34">
        <f t="shared" si="11"/>
        <v>44.01</v>
      </c>
      <c r="N151" s="17">
        <v>44.01</v>
      </c>
      <c r="O151" s="17">
        <v>0</v>
      </c>
      <c r="P151" s="3">
        <v>0</v>
      </c>
    </row>
    <row r="152" spans="1:16" ht="24.95" hidden="1" customHeight="1" x14ac:dyDescent="0.2">
      <c r="A152" s="21" t="str">
        <f t="shared" si="9"/>
        <v>1441|1440011|0|0|18338194000103|0|92,22</v>
      </c>
      <c r="B152" s="21" t="str">
        <f t="shared" si="10"/>
        <v>1441|1440011|0|0|1305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18338194000103</v>
      </c>
      <c r="H152" s="15" t="s">
        <v>371</v>
      </c>
      <c r="I152" s="14">
        <v>0</v>
      </c>
      <c r="J152" s="14" t="s">
        <v>285</v>
      </c>
      <c r="K152" s="16">
        <v>46086</v>
      </c>
      <c r="L152" s="14">
        <v>1305</v>
      </c>
      <c r="M152" s="34">
        <f t="shared" si="11"/>
        <v>92.22</v>
      </c>
      <c r="N152" s="17">
        <v>92.22</v>
      </c>
      <c r="O152" s="17">
        <v>0</v>
      </c>
      <c r="P152" s="3">
        <v>0</v>
      </c>
    </row>
    <row r="153" spans="1:16" ht="24.95" hidden="1" customHeight="1" x14ac:dyDescent="0.2">
      <c r="A153" s="21" t="str">
        <f t="shared" ref="A153:A201" si="12">C153&amp;"|"&amp;D153&amp;"|"&amp;E153&amp;"|"&amp;F153&amp;"|"&amp;G153&amp;"|"&amp;I153&amp;"|"&amp;N153+O153-P153</f>
        <v>1441|1440011|0|0|18338251000146|0|218,91</v>
      </c>
      <c r="B153" s="21" t="str">
        <f t="shared" ref="B153:B201" si="13">C153&amp;"|"&amp;D153&amp;"|"&amp;E153&amp;"|"&amp;F153&amp;"|"&amp;L153</f>
        <v>1441|1440011|0|0|787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18338251000146</v>
      </c>
      <c r="H153" s="15" t="s">
        <v>372</v>
      </c>
      <c r="I153" s="14">
        <v>0</v>
      </c>
      <c r="J153" s="14" t="s">
        <v>285</v>
      </c>
      <c r="K153" s="16">
        <v>46063</v>
      </c>
      <c r="L153" s="14">
        <v>787</v>
      </c>
      <c r="M153" s="34">
        <f t="shared" ref="M153:M202" si="14">N153+O153</f>
        <v>218.91</v>
      </c>
      <c r="N153" s="17">
        <v>218.91</v>
      </c>
      <c r="O153" s="17">
        <v>0</v>
      </c>
      <c r="P153" s="3">
        <v>0</v>
      </c>
    </row>
    <row r="154" spans="1:16" ht="24.95" hidden="1" customHeight="1" x14ac:dyDescent="0.2">
      <c r="A154" s="21" t="str">
        <f t="shared" si="12"/>
        <v>1441|1440011|0|0|18338251000146|0|208,81</v>
      </c>
      <c r="B154" s="21" t="str">
        <f t="shared" si="13"/>
        <v>1441|1440011|0|0|1320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18338251000146</v>
      </c>
      <c r="H154" s="15" t="s">
        <v>372</v>
      </c>
      <c r="I154" s="14">
        <v>0</v>
      </c>
      <c r="J154" s="14" t="s">
        <v>285</v>
      </c>
      <c r="K154" s="16">
        <v>46087</v>
      </c>
      <c r="L154" s="14">
        <v>1320</v>
      </c>
      <c r="M154" s="34">
        <f t="shared" si="14"/>
        <v>208.81</v>
      </c>
      <c r="N154" s="17">
        <v>208.81</v>
      </c>
      <c r="O154" s="17">
        <v>0</v>
      </c>
      <c r="P154" s="3">
        <v>0</v>
      </c>
    </row>
    <row r="155" spans="1:16" ht="24.95" hidden="1" customHeight="1" x14ac:dyDescent="0.2">
      <c r="A155" s="21" t="str">
        <f t="shared" si="12"/>
        <v>1441|1440011|0|0|18363929000140|0|672,94</v>
      </c>
      <c r="B155" s="21" t="str">
        <f t="shared" si="13"/>
        <v>1441|1440011|0|0|840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18363929000140</v>
      </c>
      <c r="H155" s="15" t="s">
        <v>373</v>
      </c>
      <c r="I155" s="14">
        <v>0</v>
      </c>
      <c r="J155" s="14" t="s">
        <v>285</v>
      </c>
      <c r="K155" s="16">
        <v>46064</v>
      </c>
      <c r="L155" s="14">
        <v>840</v>
      </c>
      <c r="M155" s="34">
        <f t="shared" si="14"/>
        <v>672.94</v>
      </c>
      <c r="N155" s="17">
        <v>672.94</v>
      </c>
      <c r="O155" s="17">
        <v>0</v>
      </c>
      <c r="P155" s="3">
        <v>0</v>
      </c>
    </row>
    <row r="156" spans="1:16" ht="24.95" hidden="1" customHeight="1" x14ac:dyDescent="0.2">
      <c r="A156" s="21" t="str">
        <f t="shared" si="12"/>
        <v>1441|1440011|0|0|18385088000172|0|515,17</v>
      </c>
      <c r="B156" s="21" t="str">
        <f t="shared" si="13"/>
        <v>1441|1440011|0|0|857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18385088000172</v>
      </c>
      <c r="H156" s="15" t="s">
        <v>374</v>
      </c>
      <c r="I156" s="14">
        <v>0</v>
      </c>
      <c r="J156" s="14" t="s">
        <v>285</v>
      </c>
      <c r="K156" s="16">
        <v>46064</v>
      </c>
      <c r="L156" s="14">
        <v>857</v>
      </c>
      <c r="M156" s="34">
        <f t="shared" si="14"/>
        <v>515.16999999999996</v>
      </c>
      <c r="N156" s="17">
        <v>515.16999999999996</v>
      </c>
      <c r="O156" s="17">
        <v>0</v>
      </c>
      <c r="P156" s="3">
        <v>0</v>
      </c>
    </row>
    <row r="157" spans="1:16" ht="24.95" hidden="1" customHeight="1" x14ac:dyDescent="0.2">
      <c r="A157" s="21" t="str">
        <f t="shared" si="12"/>
        <v>1441|1440011|0|0|18392530000198|0|40,21</v>
      </c>
      <c r="B157" s="21" t="str">
        <f t="shared" si="13"/>
        <v>1441|1440011|0|0|801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18392530000198</v>
      </c>
      <c r="H157" s="15" t="s">
        <v>375</v>
      </c>
      <c r="I157" s="14">
        <v>0</v>
      </c>
      <c r="J157" s="14" t="s">
        <v>285</v>
      </c>
      <c r="K157" s="16">
        <v>46064</v>
      </c>
      <c r="L157" s="14">
        <v>801</v>
      </c>
      <c r="M157" s="34">
        <f t="shared" si="14"/>
        <v>40.21</v>
      </c>
      <c r="N157" s="17">
        <v>40.21</v>
      </c>
      <c r="O157" s="17">
        <v>0</v>
      </c>
      <c r="P157" s="3">
        <v>0</v>
      </c>
    </row>
    <row r="158" spans="1:16" ht="24.95" hidden="1" customHeight="1" x14ac:dyDescent="0.2">
      <c r="A158" s="21" t="str">
        <f t="shared" si="12"/>
        <v>1441|1440011|0|0|18392530000198|0|121,57</v>
      </c>
      <c r="B158" s="21" t="str">
        <f t="shared" si="13"/>
        <v>1441|1440011|0|0|1304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18392530000198</v>
      </c>
      <c r="H158" s="15" t="s">
        <v>375</v>
      </c>
      <c r="I158" s="14">
        <v>0</v>
      </c>
      <c r="J158" s="14" t="s">
        <v>285</v>
      </c>
      <c r="K158" s="16">
        <v>46086</v>
      </c>
      <c r="L158" s="14">
        <v>1304</v>
      </c>
      <c r="M158" s="34">
        <f t="shared" si="14"/>
        <v>121.57</v>
      </c>
      <c r="N158" s="17">
        <v>121.57</v>
      </c>
      <c r="O158" s="17">
        <v>0</v>
      </c>
      <c r="P158" s="3">
        <v>0</v>
      </c>
    </row>
    <row r="159" spans="1:16" ht="24.95" hidden="1" customHeight="1" x14ac:dyDescent="0.2">
      <c r="A159" s="21" t="str">
        <f t="shared" si="12"/>
        <v>1441|1440011|0|0|18398974000130|0|484,94</v>
      </c>
      <c r="B159" s="21" t="str">
        <f t="shared" si="13"/>
        <v>1441|1440011|0|0|954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18398974000130</v>
      </c>
      <c r="H159" s="15" t="s">
        <v>376</v>
      </c>
      <c r="I159" s="14">
        <v>0</v>
      </c>
      <c r="J159" s="14" t="s">
        <v>285</v>
      </c>
      <c r="K159" s="16">
        <v>46065</v>
      </c>
      <c r="L159" s="14">
        <v>954</v>
      </c>
      <c r="M159" s="34">
        <f t="shared" si="14"/>
        <v>484.94</v>
      </c>
      <c r="N159" s="17">
        <v>484.94</v>
      </c>
      <c r="O159" s="17">
        <v>0</v>
      </c>
      <c r="P159" s="3">
        <v>0</v>
      </c>
    </row>
    <row r="160" spans="1:16" ht="24.95" hidden="1" customHeight="1" x14ac:dyDescent="0.2">
      <c r="A160" s="21" t="str">
        <f t="shared" si="12"/>
        <v>1441|1440011|0|0|18398974000130|0|279,69</v>
      </c>
      <c r="B160" s="21" t="str">
        <f t="shared" si="13"/>
        <v>1441|1440011|0|0|239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18398974000130</v>
      </c>
      <c r="H160" s="15" t="s">
        <v>376</v>
      </c>
      <c r="I160" s="14">
        <v>0</v>
      </c>
      <c r="J160" s="14" t="s">
        <v>285</v>
      </c>
      <c r="K160" s="16">
        <v>46066</v>
      </c>
      <c r="L160" s="14">
        <v>239</v>
      </c>
      <c r="M160" s="34">
        <f t="shared" si="14"/>
        <v>279.69</v>
      </c>
      <c r="N160" s="17">
        <v>279.69</v>
      </c>
      <c r="O160" s="17">
        <v>0</v>
      </c>
      <c r="P160" s="3">
        <v>0</v>
      </c>
    </row>
    <row r="161" spans="1:16" ht="24.95" hidden="1" customHeight="1" x14ac:dyDescent="0.2">
      <c r="A161" s="21" t="str">
        <f t="shared" si="12"/>
        <v>1441|1440011|0|0|18398974000130|0|553,04</v>
      </c>
      <c r="B161" s="21" t="str">
        <f t="shared" si="13"/>
        <v>1441|1440011|0|0|1332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18398974000130</v>
      </c>
      <c r="H161" s="15" t="s">
        <v>376</v>
      </c>
      <c r="I161" s="14">
        <v>0</v>
      </c>
      <c r="J161" s="14" t="s">
        <v>285</v>
      </c>
      <c r="K161" s="16">
        <v>46087</v>
      </c>
      <c r="L161" s="14">
        <v>1332</v>
      </c>
      <c r="M161" s="34">
        <f t="shared" si="14"/>
        <v>553.04</v>
      </c>
      <c r="N161" s="17">
        <v>553.04</v>
      </c>
      <c r="O161" s="17">
        <v>0</v>
      </c>
      <c r="P161" s="3">
        <v>0</v>
      </c>
    </row>
    <row r="162" spans="1:16" ht="24.95" hidden="1" customHeight="1" x14ac:dyDescent="0.2">
      <c r="A162" s="21" t="str">
        <f t="shared" si="12"/>
        <v>1441|1440011|0|0|18401059000157|0|125,58</v>
      </c>
      <c r="B162" s="21" t="str">
        <f t="shared" si="13"/>
        <v>1441|1440011|0|0|846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18401059000157</v>
      </c>
      <c r="H162" s="15" t="s">
        <v>377</v>
      </c>
      <c r="I162" s="14">
        <v>0</v>
      </c>
      <c r="J162" s="14" t="s">
        <v>285</v>
      </c>
      <c r="K162" s="16">
        <v>46064</v>
      </c>
      <c r="L162" s="14">
        <v>846</v>
      </c>
      <c r="M162" s="34">
        <f t="shared" si="14"/>
        <v>125.58</v>
      </c>
      <c r="N162" s="17">
        <v>125.58</v>
      </c>
      <c r="O162" s="17">
        <v>0</v>
      </c>
      <c r="P162" s="3">
        <v>0</v>
      </c>
    </row>
    <row r="163" spans="1:16" ht="24.95" hidden="1" customHeight="1" x14ac:dyDescent="0.2">
      <c r="A163" s="21" t="str">
        <f t="shared" si="12"/>
        <v>1441|1440011|0|0|18404780000109|0|117,41</v>
      </c>
      <c r="B163" s="21" t="str">
        <f t="shared" si="13"/>
        <v>1441|1440011|0|0|635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18404780000109</v>
      </c>
      <c r="H163" s="15" t="s">
        <v>378</v>
      </c>
      <c r="I163" s="14">
        <v>0</v>
      </c>
      <c r="J163" s="14" t="s">
        <v>285</v>
      </c>
      <c r="K163" s="16">
        <v>46062</v>
      </c>
      <c r="L163" s="14">
        <v>635</v>
      </c>
      <c r="M163" s="34">
        <f t="shared" si="14"/>
        <v>117.41</v>
      </c>
      <c r="N163" s="17">
        <v>117.41</v>
      </c>
      <c r="O163" s="17">
        <v>0</v>
      </c>
      <c r="P163" s="3">
        <v>0</v>
      </c>
    </row>
    <row r="164" spans="1:16" ht="24.95" hidden="1" customHeight="1" x14ac:dyDescent="0.2">
      <c r="A164" s="21" t="str">
        <f t="shared" si="12"/>
        <v>1441|1440011|0|0|18404780000109|0|429,78</v>
      </c>
      <c r="B164" s="21" t="str">
        <f t="shared" si="13"/>
        <v>1441|1440011|0|0|893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18404780000109</v>
      </c>
      <c r="H164" s="15" t="s">
        <v>378</v>
      </c>
      <c r="I164" s="14">
        <v>0</v>
      </c>
      <c r="J164" s="14" t="s">
        <v>285</v>
      </c>
      <c r="K164" s="16">
        <v>46064</v>
      </c>
      <c r="L164" s="14">
        <v>893</v>
      </c>
      <c r="M164" s="34">
        <f t="shared" si="14"/>
        <v>429.78</v>
      </c>
      <c r="N164" s="17">
        <v>429.78</v>
      </c>
      <c r="O164" s="17">
        <v>0</v>
      </c>
      <c r="P164" s="3">
        <v>0</v>
      </c>
    </row>
    <row r="165" spans="1:16" ht="24.95" hidden="1" customHeight="1" x14ac:dyDescent="0.2">
      <c r="A165" s="21" t="str">
        <f t="shared" si="12"/>
        <v>1441|1440011|0|0|18404889000138|0|12,84</v>
      </c>
      <c r="B165" s="21" t="str">
        <f t="shared" si="13"/>
        <v>1441|1440011|0|0|1036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18404889000138</v>
      </c>
      <c r="H165" s="15" t="s">
        <v>379</v>
      </c>
      <c r="I165" s="14">
        <v>0</v>
      </c>
      <c r="J165" s="14" t="s">
        <v>285</v>
      </c>
      <c r="K165" s="16">
        <v>46072</v>
      </c>
      <c r="L165" s="14">
        <v>1036</v>
      </c>
      <c r="M165" s="34">
        <f t="shared" si="14"/>
        <v>12.84</v>
      </c>
      <c r="N165" s="17">
        <v>12.84</v>
      </c>
      <c r="O165" s="17">
        <v>0</v>
      </c>
      <c r="P165" s="3">
        <v>0</v>
      </c>
    </row>
    <row r="166" spans="1:16" ht="24.95" hidden="1" customHeight="1" x14ac:dyDescent="0.2">
      <c r="A166" s="21" t="str">
        <f t="shared" si="12"/>
        <v>1441|1440011|0|0|18404889000138|0|102,21</v>
      </c>
      <c r="B166" s="21" t="str">
        <f t="shared" si="13"/>
        <v>1441|1440011|0|0|1037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18404889000138</v>
      </c>
      <c r="H166" s="15" t="s">
        <v>379</v>
      </c>
      <c r="I166" s="14">
        <v>0</v>
      </c>
      <c r="J166" s="14" t="s">
        <v>285</v>
      </c>
      <c r="K166" s="16">
        <v>46072</v>
      </c>
      <c r="L166" s="14">
        <v>1037</v>
      </c>
      <c r="M166" s="34">
        <f t="shared" si="14"/>
        <v>102.21</v>
      </c>
      <c r="N166" s="17">
        <v>102.21</v>
      </c>
      <c r="O166" s="17">
        <v>0</v>
      </c>
      <c r="P166" s="3">
        <v>0</v>
      </c>
    </row>
    <row r="167" spans="1:16" ht="24.95" hidden="1" customHeight="1" x14ac:dyDescent="0.2">
      <c r="A167" s="21" t="str">
        <f t="shared" si="12"/>
        <v>1441|1440011|0|0|18404889000138|0|7,15</v>
      </c>
      <c r="B167" s="21" t="str">
        <f t="shared" si="13"/>
        <v>1441|1440011|0|0|1038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18404889000138</v>
      </c>
      <c r="H167" s="15" t="s">
        <v>379</v>
      </c>
      <c r="I167" s="14">
        <v>0</v>
      </c>
      <c r="J167" s="14" t="s">
        <v>285</v>
      </c>
      <c r="K167" s="16">
        <v>46072</v>
      </c>
      <c r="L167" s="14">
        <v>1038</v>
      </c>
      <c r="M167" s="34">
        <f t="shared" si="14"/>
        <v>7.15</v>
      </c>
      <c r="N167" s="17">
        <v>7.15</v>
      </c>
      <c r="O167" s="17">
        <v>0</v>
      </c>
      <c r="P167" s="3">
        <v>0</v>
      </c>
    </row>
    <row r="168" spans="1:16" ht="24.95" hidden="1" customHeight="1" x14ac:dyDescent="0.2">
      <c r="A168" s="21" t="str">
        <f t="shared" si="12"/>
        <v>1441|1440011|0|0|18404889000138|0|80,39</v>
      </c>
      <c r="B168" s="21" t="str">
        <f t="shared" si="13"/>
        <v>1441|1440011|0|0|1039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18404889000138</v>
      </c>
      <c r="H168" s="15" t="s">
        <v>379</v>
      </c>
      <c r="I168" s="14">
        <v>0</v>
      </c>
      <c r="J168" s="14" t="s">
        <v>285</v>
      </c>
      <c r="K168" s="16">
        <v>46072</v>
      </c>
      <c r="L168" s="14">
        <v>1039</v>
      </c>
      <c r="M168" s="34">
        <f t="shared" si="14"/>
        <v>80.39</v>
      </c>
      <c r="N168" s="17">
        <v>80.39</v>
      </c>
      <c r="O168" s="17">
        <v>0</v>
      </c>
      <c r="P168" s="3">
        <v>0</v>
      </c>
    </row>
    <row r="169" spans="1:16" ht="24.95" hidden="1" customHeight="1" x14ac:dyDescent="0.2">
      <c r="A169" s="21" t="str">
        <f t="shared" si="12"/>
        <v>1441|1440011|0|0|18428839000190|0|303,42</v>
      </c>
      <c r="B169" s="21" t="str">
        <f t="shared" si="13"/>
        <v>1441|1440011|0|0|636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18428839000190</v>
      </c>
      <c r="H169" s="15" t="s">
        <v>380</v>
      </c>
      <c r="I169" s="14">
        <v>0</v>
      </c>
      <c r="J169" s="14" t="s">
        <v>285</v>
      </c>
      <c r="K169" s="16">
        <v>46062</v>
      </c>
      <c r="L169" s="14">
        <v>636</v>
      </c>
      <c r="M169" s="34">
        <f t="shared" si="14"/>
        <v>303.42</v>
      </c>
      <c r="N169" s="17">
        <v>303.42</v>
      </c>
      <c r="O169" s="17">
        <v>0</v>
      </c>
      <c r="P169" s="3">
        <v>0</v>
      </c>
    </row>
    <row r="170" spans="1:16" ht="24.95" hidden="1" customHeight="1" x14ac:dyDescent="0.2">
      <c r="A170" s="21" t="str">
        <f t="shared" si="12"/>
        <v>1441|1440011|0|0|18428839000190|0|732,74</v>
      </c>
      <c r="B170" s="21" t="str">
        <f t="shared" si="13"/>
        <v>1441|1440011|0|0|663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18428839000190</v>
      </c>
      <c r="H170" s="15" t="s">
        <v>380</v>
      </c>
      <c r="I170" s="14">
        <v>0</v>
      </c>
      <c r="J170" s="14" t="s">
        <v>285</v>
      </c>
      <c r="K170" s="16">
        <v>46062</v>
      </c>
      <c r="L170" s="14">
        <v>663</v>
      </c>
      <c r="M170" s="34">
        <f t="shared" si="14"/>
        <v>732.74</v>
      </c>
      <c r="N170" s="17">
        <v>732.74</v>
      </c>
      <c r="O170" s="17">
        <v>0</v>
      </c>
      <c r="P170" s="3">
        <v>0</v>
      </c>
    </row>
    <row r="171" spans="1:16" ht="24.95" hidden="1" customHeight="1" x14ac:dyDescent="0.2">
      <c r="A171" s="21" t="str">
        <f t="shared" si="12"/>
        <v>1441|1440011|0|0|18428839000190|0|69,36</v>
      </c>
      <c r="B171" s="21" t="str">
        <f t="shared" si="13"/>
        <v>1441|1440011|0|0|664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18428839000190</v>
      </c>
      <c r="H171" s="15" t="s">
        <v>380</v>
      </c>
      <c r="I171" s="14">
        <v>0</v>
      </c>
      <c r="J171" s="14" t="s">
        <v>285</v>
      </c>
      <c r="K171" s="16">
        <v>46062</v>
      </c>
      <c r="L171" s="14">
        <v>664</v>
      </c>
      <c r="M171" s="34">
        <f t="shared" si="14"/>
        <v>69.36</v>
      </c>
      <c r="N171" s="17">
        <v>69.36</v>
      </c>
      <c r="O171" s="17">
        <v>0</v>
      </c>
      <c r="P171" s="3">
        <v>0</v>
      </c>
    </row>
    <row r="172" spans="1:16" ht="24.95" hidden="1" customHeight="1" x14ac:dyDescent="0.2">
      <c r="A172" s="21" t="str">
        <f t="shared" si="12"/>
        <v>1441|1440011|0|0|18428839000190|0|75,81</v>
      </c>
      <c r="B172" s="21" t="str">
        <f t="shared" si="13"/>
        <v>1441|1440011|0|0|666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18428839000190</v>
      </c>
      <c r="H172" s="15" t="s">
        <v>380</v>
      </c>
      <c r="I172" s="14">
        <v>0</v>
      </c>
      <c r="J172" s="14" t="s">
        <v>285</v>
      </c>
      <c r="K172" s="16">
        <v>46062</v>
      </c>
      <c r="L172" s="14">
        <v>666</v>
      </c>
      <c r="M172" s="34">
        <f t="shared" si="14"/>
        <v>75.81</v>
      </c>
      <c r="N172" s="17">
        <v>75.81</v>
      </c>
      <c r="O172" s="17">
        <v>0</v>
      </c>
      <c r="P172" s="3">
        <v>0</v>
      </c>
    </row>
    <row r="173" spans="1:16" ht="24.95" hidden="1" customHeight="1" x14ac:dyDescent="0.2">
      <c r="A173" s="21" t="str">
        <f t="shared" si="12"/>
        <v>1441|1440011|0|0|18428839000190|0|7,13</v>
      </c>
      <c r="B173" s="21" t="str">
        <f t="shared" si="13"/>
        <v>1441|1440011|0|0|667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18428839000190</v>
      </c>
      <c r="H173" s="15" t="s">
        <v>380</v>
      </c>
      <c r="I173" s="14">
        <v>0</v>
      </c>
      <c r="J173" s="14" t="s">
        <v>285</v>
      </c>
      <c r="K173" s="16">
        <v>46062</v>
      </c>
      <c r="L173" s="14">
        <v>667</v>
      </c>
      <c r="M173" s="34">
        <f t="shared" si="14"/>
        <v>7.13</v>
      </c>
      <c r="N173" s="17">
        <v>7.13</v>
      </c>
      <c r="O173" s="17">
        <v>0</v>
      </c>
      <c r="P173" s="3">
        <v>0</v>
      </c>
    </row>
    <row r="174" spans="1:16" ht="24.95" hidden="1" customHeight="1" x14ac:dyDescent="0.2">
      <c r="A174" s="21" t="str">
        <f t="shared" si="12"/>
        <v>1441|1440011|0|0|18431155000148|0|155,14</v>
      </c>
      <c r="B174" s="21" t="str">
        <f t="shared" si="13"/>
        <v>1441|1440011|0|0|1041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18431155000148</v>
      </c>
      <c r="H174" s="15" t="s">
        <v>381</v>
      </c>
      <c r="I174" s="14">
        <v>0</v>
      </c>
      <c r="J174" s="14" t="s">
        <v>285</v>
      </c>
      <c r="K174" s="16">
        <v>46072</v>
      </c>
      <c r="L174" s="14">
        <v>1041</v>
      </c>
      <c r="M174" s="34">
        <f t="shared" si="14"/>
        <v>155.13999999999999</v>
      </c>
      <c r="N174" s="17">
        <v>155.13999999999999</v>
      </c>
      <c r="O174" s="17">
        <v>0</v>
      </c>
      <c r="P174" s="3">
        <v>0</v>
      </c>
    </row>
    <row r="175" spans="1:16" ht="24.95" hidden="1" customHeight="1" x14ac:dyDescent="0.2">
      <c r="A175" s="21" t="str">
        <f t="shared" si="12"/>
        <v>1441|1440011|0|0|18431312000115|0|117,27</v>
      </c>
      <c r="B175" s="21" t="str">
        <f t="shared" si="13"/>
        <v>1441|1440011|0|0|639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18431312000115</v>
      </c>
      <c r="H175" s="15" t="s">
        <v>382</v>
      </c>
      <c r="I175" s="14">
        <v>0</v>
      </c>
      <c r="J175" s="14" t="s">
        <v>285</v>
      </c>
      <c r="K175" s="16">
        <v>46062</v>
      </c>
      <c r="L175" s="14">
        <v>639</v>
      </c>
      <c r="M175" s="34">
        <f t="shared" si="14"/>
        <v>117.27</v>
      </c>
      <c r="N175" s="17">
        <v>117.27</v>
      </c>
      <c r="O175" s="17">
        <v>0</v>
      </c>
      <c r="P175" s="3">
        <v>0</v>
      </c>
    </row>
    <row r="176" spans="1:16" ht="24.95" hidden="1" customHeight="1" x14ac:dyDescent="0.2">
      <c r="A176" s="21" t="str">
        <f t="shared" si="12"/>
        <v>1441|1440011|0|0|18431312000115|0|951,66</v>
      </c>
      <c r="B176" s="21" t="str">
        <f t="shared" si="13"/>
        <v>1441|1440011|0|0|656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18431312000115</v>
      </c>
      <c r="H176" s="15" t="s">
        <v>382</v>
      </c>
      <c r="I176" s="14">
        <v>0</v>
      </c>
      <c r="J176" s="14" t="s">
        <v>285</v>
      </c>
      <c r="K176" s="16">
        <v>46062</v>
      </c>
      <c r="L176" s="14">
        <v>656</v>
      </c>
      <c r="M176" s="34">
        <f t="shared" si="14"/>
        <v>951.66</v>
      </c>
      <c r="N176" s="17">
        <v>951.66</v>
      </c>
      <c r="O176" s="17">
        <v>0</v>
      </c>
      <c r="P176" s="3">
        <v>0</v>
      </c>
    </row>
    <row r="177" spans="1:16" ht="24.95" hidden="1" customHeight="1" x14ac:dyDescent="0.2">
      <c r="A177" s="21" t="str">
        <f t="shared" si="12"/>
        <v>1441|1440011|0|0|18449132000160|0|99,34</v>
      </c>
      <c r="B177" s="21" t="str">
        <f t="shared" si="13"/>
        <v>1441|1440011|0|0|807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18449132000160</v>
      </c>
      <c r="H177" s="15" t="s">
        <v>383</v>
      </c>
      <c r="I177" s="14">
        <v>0</v>
      </c>
      <c r="J177" s="14" t="s">
        <v>285</v>
      </c>
      <c r="K177" s="16">
        <v>46064</v>
      </c>
      <c r="L177" s="14">
        <v>807</v>
      </c>
      <c r="M177" s="34">
        <f t="shared" si="14"/>
        <v>99.34</v>
      </c>
      <c r="N177" s="17">
        <v>99.34</v>
      </c>
      <c r="O177" s="17">
        <v>0</v>
      </c>
      <c r="P177" s="3">
        <v>0</v>
      </c>
    </row>
    <row r="178" spans="1:16" ht="24.95" hidden="1" customHeight="1" x14ac:dyDescent="0.2">
      <c r="A178" s="21" t="str">
        <f t="shared" si="12"/>
        <v>1441|1440011|0|0|18457218000135|0|237,32</v>
      </c>
      <c r="B178" s="21" t="str">
        <f t="shared" si="13"/>
        <v>1441|1440011|0|0|634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18457218000135</v>
      </c>
      <c r="H178" s="15" t="s">
        <v>384</v>
      </c>
      <c r="I178" s="14">
        <v>0</v>
      </c>
      <c r="J178" s="14" t="s">
        <v>285</v>
      </c>
      <c r="K178" s="16">
        <v>46062</v>
      </c>
      <c r="L178" s="14">
        <v>634</v>
      </c>
      <c r="M178" s="34">
        <f t="shared" si="14"/>
        <v>237.32</v>
      </c>
      <c r="N178" s="17">
        <v>237.32</v>
      </c>
      <c r="O178" s="17">
        <v>0</v>
      </c>
      <c r="P178" s="3">
        <v>0</v>
      </c>
    </row>
    <row r="179" spans="1:16" ht="24.95" hidden="1" customHeight="1" x14ac:dyDescent="0.2">
      <c r="A179" s="21" t="str">
        <f t="shared" si="12"/>
        <v>1441|1440011|0|0|18457218000135|0|694,76</v>
      </c>
      <c r="B179" s="21" t="str">
        <f t="shared" si="13"/>
        <v>1441|1440011|0|0|809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18457218000135</v>
      </c>
      <c r="H179" s="15" t="s">
        <v>384</v>
      </c>
      <c r="I179" s="14">
        <v>0</v>
      </c>
      <c r="J179" s="14" t="s">
        <v>285</v>
      </c>
      <c r="K179" s="16">
        <v>46064</v>
      </c>
      <c r="L179" s="14">
        <v>809</v>
      </c>
      <c r="M179" s="34">
        <f t="shared" si="14"/>
        <v>694.76</v>
      </c>
      <c r="N179" s="17">
        <v>694.76</v>
      </c>
      <c r="O179" s="17">
        <v>0</v>
      </c>
      <c r="P179" s="3">
        <v>0</v>
      </c>
    </row>
    <row r="180" spans="1:16" ht="24.95" hidden="1" customHeight="1" x14ac:dyDescent="0.2">
      <c r="A180" s="21" t="str">
        <f t="shared" si="12"/>
        <v>1441|1440011|0|0|18457242000174|0|253,33</v>
      </c>
      <c r="B180" s="21" t="str">
        <f t="shared" si="13"/>
        <v>1441|1440011|0|0|924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18457242000174</v>
      </c>
      <c r="H180" s="15" t="s">
        <v>385</v>
      </c>
      <c r="I180" s="14">
        <v>0</v>
      </c>
      <c r="J180" s="14" t="s">
        <v>285</v>
      </c>
      <c r="K180" s="16">
        <v>46065</v>
      </c>
      <c r="L180" s="14">
        <v>924</v>
      </c>
      <c r="M180" s="34">
        <f t="shared" si="14"/>
        <v>253.33</v>
      </c>
      <c r="N180" s="17">
        <v>253.33</v>
      </c>
      <c r="O180" s="17">
        <v>0</v>
      </c>
      <c r="P180" s="3">
        <v>0</v>
      </c>
    </row>
    <row r="181" spans="1:16" ht="24.95" hidden="1" customHeight="1" x14ac:dyDescent="0.2">
      <c r="A181" s="21" t="str">
        <f t="shared" si="12"/>
        <v>1441|1440011|0|0|18457291000107|0|186,58</v>
      </c>
      <c r="B181" s="21" t="str">
        <f t="shared" si="13"/>
        <v>1441|1440011|0|0|877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18457291000107</v>
      </c>
      <c r="H181" s="15" t="s">
        <v>386</v>
      </c>
      <c r="I181" s="14">
        <v>0</v>
      </c>
      <c r="J181" s="14" t="s">
        <v>285</v>
      </c>
      <c r="K181" s="16">
        <v>46064</v>
      </c>
      <c r="L181" s="14">
        <v>877</v>
      </c>
      <c r="M181" s="34">
        <f t="shared" si="14"/>
        <v>186.58</v>
      </c>
      <c r="N181" s="17">
        <v>186.58</v>
      </c>
      <c r="O181" s="17">
        <v>0</v>
      </c>
      <c r="P181" s="3">
        <v>0</v>
      </c>
    </row>
    <row r="182" spans="1:16" ht="24.95" hidden="1" customHeight="1" x14ac:dyDescent="0.2">
      <c r="A182" s="21" t="str">
        <f t="shared" si="12"/>
        <v>1441|1440011|0|0|18468033000126|0|198,83</v>
      </c>
      <c r="B182" s="21" t="str">
        <f t="shared" si="13"/>
        <v>1441|1440011|0|0|881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18468033000126</v>
      </c>
      <c r="H182" s="15" t="s">
        <v>387</v>
      </c>
      <c r="I182" s="14">
        <v>0</v>
      </c>
      <c r="J182" s="14" t="s">
        <v>285</v>
      </c>
      <c r="K182" s="16">
        <v>46064</v>
      </c>
      <c r="L182" s="14">
        <v>881</v>
      </c>
      <c r="M182" s="34">
        <f t="shared" si="14"/>
        <v>198.83</v>
      </c>
      <c r="N182" s="17">
        <v>198.83</v>
      </c>
      <c r="O182" s="17">
        <v>0</v>
      </c>
      <c r="P182" s="3">
        <v>0</v>
      </c>
    </row>
    <row r="183" spans="1:16" ht="24.95" hidden="1" customHeight="1" x14ac:dyDescent="0.2">
      <c r="A183" s="21" t="str">
        <f t="shared" si="12"/>
        <v>1441|1440011|0|0|18558072000114|0|48,3</v>
      </c>
      <c r="B183" s="21" t="str">
        <f t="shared" si="13"/>
        <v>1441|1440011|0|0|707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18558072000114</v>
      </c>
      <c r="H183" s="15" t="s">
        <v>388</v>
      </c>
      <c r="I183" s="14">
        <v>0</v>
      </c>
      <c r="J183" s="14" t="s">
        <v>285</v>
      </c>
      <c r="K183" s="16">
        <v>46062</v>
      </c>
      <c r="L183" s="14">
        <v>707</v>
      </c>
      <c r="M183" s="34">
        <f t="shared" si="14"/>
        <v>48.3</v>
      </c>
      <c r="N183" s="17">
        <v>48.3</v>
      </c>
      <c r="O183" s="17">
        <v>0</v>
      </c>
      <c r="P183" s="3">
        <v>0</v>
      </c>
    </row>
    <row r="184" spans="1:16" ht="24.95" hidden="1" customHeight="1" x14ac:dyDescent="0.2">
      <c r="A184" s="21" t="str">
        <f t="shared" si="12"/>
        <v>1441|1440011|0|0|18558072000114|0|139,88</v>
      </c>
      <c r="B184" s="21" t="str">
        <f t="shared" si="13"/>
        <v>1441|1440011|0|0|1327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18558072000114</v>
      </c>
      <c r="H184" s="15" t="s">
        <v>388</v>
      </c>
      <c r="I184" s="14">
        <v>0</v>
      </c>
      <c r="J184" s="14" t="s">
        <v>285</v>
      </c>
      <c r="K184" s="16">
        <v>46087</v>
      </c>
      <c r="L184" s="14">
        <v>1327</v>
      </c>
      <c r="M184" s="34">
        <f t="shared" si="14"/>
        <v>139.88</v>
      </c>
      <c r="N184" s="17">
        <v>139.88</v>
      </c>
      <c r="O184" s="17">
        <v>0</v>
      </c>
      <c r="P184" s="3">
        <v>0</v>
      </c>
    </row>
    <row r="185" spans="1:16" ht="24.95" hidden="1" customHeight="1" x14ac:dyDescent="0.2">
      <c r="A185" s="21" t="str">
        <f t="shared" si="12"/>
        <v>1441|1440011|0|0|18591149000158|0|186,58</v>
      </c>
      <c r="B185" s="21" t="str">
        <f t="shared" si="13"/>
        <v>1441|1440011|0|0|1043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18591149000158</v>
      </c>
      <c r="H185" s="15" t="s">
        <v>389</v>
      </c>
      <c r="I185" s="14">
        <v>0</v>
      </c>
      <c r="J185" s="14" t="s">
        <v>285</v>
      </c>
      <c r="K185" s="16">
        <v>46072</v>
      </c>
      <c r="L185" s="14">
        <v>1043</v>
      </c>
      <c r="M185" s="34">
        <f t="shared" si="14"/>
        <v>186.58</v>
      </c>
      <c r="N185" s="17">
        <v>186.58</v>
      </c>
      <c r="O185" s="17">
        <v>0</v>
      </c>
      <c r="P185" s="3">
        <v>0</v>
      </c>
    </row>
    <row r="186" spans="1:16" ht="24.95" hidden="1" customHeight="1" x14ac:dyDescent="0.2">
      <c r="A186" s="21" t="str">
        <f t="shared" si="12"/>
        <v>1441|1440011|0|0|18602011000107|0|274,81</v>
      </c>
      <c r="B186" s="21" t="str">
        <f t="shared" si="13"/>
        <v>1441|1440011|0|0|926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18602011000107</v>
      </c>
      <c r="H186" s="15" t="s">
        <v>390</v>
      </c>
      <c r="I186" s="14">
        <v>0</v>
      </c>
      <c r="J186" s="14" t="s">
        <v>285</v>
      </c>
      <c r="K186" s="16">
        <v>46065</v>
      </c>
      <c r="L186" s="14">
        <v>926</v>
      </c>
      <c r="M186" s="34">
        <f t="shared" si="14"/>
        <v>274.81</v>
      </c>
      <c r="N186" s="17">
        <v>274.81</v>
      </c>
      <c r="O186" s="17">
        <v>0</v>
      </c>
      <c r="P186" s="3">
        <v>0</v>
      </c>
    </row>
    <row r="187" spans="1:16" ht="24.95" hidden="1" customHeight="1" x14ac:dyDescent="0.2">
      <c r="A187" s="21" t="str">
        <f t="shared" si="12"/>
        <v>1441|1440011|0|0|18602011000107|0|4,71</v>
      </c>
      <c r="B187" s="21" t="str">
        <f t="shared" si="13"/>
        <v>1441|1440011|0|0|927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18602011000107</v>
      </c>
      <c r="H187" s="15" t="s">
        <v>390</v>
      </c>
      <c r="I187" s="14">
        <v>0</v>
      </c>
      <c r="J187" s="14" t="s">
        <v>285</v>
      </c>
      <c r="K187" s="16">
        <v>46065</v>
      </c>
      <c r="L187" s="14">
        <v>927</v>
      </c>
      <c r="M187" s="34">
        <f t="shared" si="14"/>
        <v>4.71</v>
      </c>
      <c r="N187" s="17">
        <v>4.71</v>
      </c>
      <c r="O187" s="17">
        <v>0</v>
      </c>
      <c r="P187" s="3">
        <v>0</v>
      </c>
    </row>
    <row r="188" spans="1:16" ht="24.95" hidden="1" customHeight="1" x14ac:dyDescent="0.2">
      <c r="A188" s="21" t="str">
        <f t="shared" si="12"/>
        <v>1441|1440011|0|0|18602011000107|0|49,97</v>
      </c>
      <c r="B188" s="21" t="str">
        <f t="shared" si="13"/>
        <v>1441|1440011|0|0|928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18602011000107</v>
      </c>
      <c r="H188" s="15" t="s">
        <v>390</v>
      </c>
      <c r="I188" s="14">
        <v>0</v>
      </c>
      <c r="J188" s="14" t="s">
        <v>285</v>
      </c>
      <c r="K188" s="16">
        <v>46065</v>
      </c>
      <c r="L188" s="14">
        <v>928</v>
      </c>
      <c r="M188" s="34">
        <f t="shared" si="14"/>
        <v>49.97</v>
      </c>
      <c r="N188" s="17">
        <v>49.97</v>
      </c>
      <c r="O188" s="17">
        <v>0</v>
      </c>
      <c r="P188" s="3">
        <v>0</v>
      </c>
    </row>
    <row r="189" spans="1:16" ht="24.95" hidden="1" customHeight="1" x14ac:dyDescent="0.2">
      <c r="A189" s="21" t="str">
        <f t="shared" si="12"/>
        <v>1441|1440011|0|0|18602011000107|0|24,06</v>
      </c>
      <c r="B189" s="21" t="str">
        <f t="shared" si="13"/>
        <v>1441|1440011|0|0|930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18602011000107</v>
      </c>
      <c r="H189" s="15" t="s">
        <v>390</v>
      </c>
      <c r="I189" s="14">
        <v>0</v>
      </c>
      <c r="J189" s="14" t="s">
        <v>285</v>
      </c>
      <c r="K189" s="16">
        <v>46065</v>
      </c>
      <c r="L189" s="14">
        <v>930</v>
      </c>
      <c r="M189" s="34">
        <f t="shared" si="14"/>
        <v>24.06</v>
      </c>
      <c r="N189" s="17">
        <v>24.06</v>
      </c>
      <c r="O189" s="17">
        <v>0</v>
      </c>
      <c r="P189" s="3">
        <v>0</v>
      </c>
    </row>
    <row r="190" spans="1:16" ht="24.95" hidden="1" customHeight="1" x14ac:dyDescent="0.2">
      <c r="A190" s="21" t="str">
        <f t="shared" si="12"/>
        <v>1441|1440011|0|0|18602011000107|0|115,9</v>
      </c>
      <c r="B190" s="21" t="str">
        <f t="shared" si="13"/>
        <v>1441|1440011|0|0|1289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18602011000107</v>
      </c>
      <c r="H190" s="15" t="s">
        <v>390</v>
      </c>
      <c r="I190" s="14">
        <v>0</v>
      </c>
      <c r="J190" s="14" t="s">
        <v>285</v>
      </c>
      <c r="K190" s="16">
        <v>46086</v>
      </c>
      <c r="L190" s="14">
        <v>1289</v>
      </c>
      <c r="M190" s="34">
        <f t="shared" si="14"/>
        <v>115.9</v>
      </c>
      <c r="N190" s="17">
        <v>115.9</v>
      </c>
      <c r="O190" s="17">
        <v>0</v>
      </c>
      <c r="P190" s="3">
        <v>0</v>
      </c>
    </row>
    <row r="191" spans="1:16" ht="24.95" hidden="1" customHeight="1" x14ac:dyDescent="0.2">
      <c r="A191" s="21" t="str">
        <f t="shared" si="12"/>
        <v>1441|1440011|0|0|18629840000183|0|308,84</v>
      </c>
      <c r="B191" s="21" t="str">
        <f t="shared" si="13"/>
        <v>1441|1440011|0|0|637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18629840000183</v>
      </c>
      <c r="H191" s="15" t="s">
        <v>391</v>
      </c>
      <c r="I191" s="14">
        <v>0</v>
      </c>
      <c r="J191" s="14" t="s">
        <v>285</v>
      </c>
      <c r="K191" s="16">
        <v>46062</v>
      </c>
      <c r="L191" s="14">
        <v>637</v>
      </c>
      <c r="M191" s="34">
        <f t="shared" si="14"/>
        <v>308.83999999999997</v>
      </c>
      <c r="N191" s="17">
        <v>308.83999999999997</v>
      </c>
      <c r="O191" s="17">
        <v>0</v>
      </c>
      <c r="P191" s="3">
        <v>0</v>
      </c>
    </row>
    <row r="192" spans="1:16" ht="24.95" hidden="1" customHeight="1" x14ac:dyDescent="0.2">
      <c r="A192" s="21" t="str">
        <f t="shared" si="12"/>
        <v>1441|1440011|0|0|18629840000183|0|1224,67</v>
      </c>
      <c r="B192" s="21" t="str">
        <f t="shared" si="13"/>
        <v>1441|1440011|0|0|980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18629840000183</v>
      </c>
      <c r="H192" s="15" t="s">
        <v>391</v>
      </c>
      <c r="I192" s="14">
        <v>0</v>
      </c>
      <c r="J192" s="14" t="s">
        <v>285</v>
      </c>
      <c r="K192" s="16">
        <v>46066</v>
      </c>
      <c r="L192" s="14">
        <v>980</v>
      </c>
      <c r="M192" s="34">
        <f t="shared" si="14"/>
        <v>1224.67</v>
      </c>
      <c r="N192" s="17">
        <v>1224.67</v>
      </c>
      <c r="O192" s="17">
        <v>0</v>
      </c>
      <c r="P192" s="3">
        <v>0</v>
      </c>
    </row>
    <row r="193" spans="1:16" ht="24.95" hidden="1" customHeight="1" x14ac:dyDescent="0.2">
      <c r="A193" s="21" t="str">
        <f t="shared" si="12"/>
        <v>1441|1440011|0|0|18659334000137|0|302,34</v>
      </c>
      <c r="B193" s="21" t="str">
        <f t="shared" si="13"/>
        <v>1441|1440011|0|0|689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18659334000137</v>
      </c>
      <c r="H193" s="15" t="s">
        <v>392</v>
      </c>
      <c r="I193" s="14">
        <v>0</v>
      </c>
      <c r="J193" s="14" t="s">
        <v>285</v>
      </c>
      <c r="K193" s="16">
        <v>46062</v>
      </c>
      <c r="L193" s="14">
        <v>689</v>
      </c>
      <c r="M193" s="34">
        <f t="shared" si="14"/>
        <v>302.33999999999997</v>
      </c>
      <c r="N193" s="17">
        <v>302.33999999999997</v>
      </c>
      <c r="O193" s="17">
        <v>0</v>
      </c>
      <c r="P193" s="3">
        <v>0</v>
      </c>
    </row>
    <row r="194" spans="1:16" ht="24.95" hidden="1" customHeight="1" x14ac:dyDescent="0.2">
      <c r="A194" s="21" t="str">
        <f t="shared" si="12"/>
        <v>1441|1440011|0|0|18659334000137|0|324,31</v>
      </c>
      <c r="B194" s="21" t="str">
        <f t="shared" si="13"/>
        <v>1441|1440011|0|0|1278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18659334000137</v>
      </c>
      <c r="H194" s="15" t="s">
        <v>392</v>
      </c>
      <c r="I194" s="14">
        <v>0</v>
      </c>
      <c r="J194" s="14" t="s">
        <v>285</v>
      </c>
      <c r="K194" s="16">
        <v>46086</v>
      </c>
      <c r="L194" s="14">
        <v>1278</v>
      </c>
      <c r="M194" s="34">
        <f t="shared" si="14"/>
        <v>324.31</v>
      </c>
      <c r="N194" s="17">
        <v>324.31</v>
      </c>
      <c r="O194" s="17">
        <v>0</v>
      </c>
      <c r="P194" s="3">
        <v>0</v>
      </c>
    </row>
    <row r="195" spans="1:16" ht="24.95" hidden="1" customHeight="1" x14ac:dyDescent="0.2">
      <c r="A195" s="21" t="str">
        <f t="shared" si="12"/>
        <v>1441|1440011|0|0|18663401000197|0|153,44</v>
      </c>
      <c r="B195" s="21" t="str">
        <f t="shared" si="13"/>
        <v>1441|1440011|0|0|976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18663401000197</v>
      </c>
      <c r="H195" s="15" t="s">
        <v>393</v>
      </c>
      <c r="I195" s="14">
        <v>0</v>
      </c>
      <c r="J195" s="14" t="s">
        <v>285</v>
      </c>
      <c r="K195" s="16">
        <v>46066</v>
      </c>
      <c r="L195" s="14">
        <v>976</v>
      </c>
      <c r="M195" s="34">
        <f t="shared" si="14"/>
        <v>153.44</v>
      </c>
      <c r="N195" s="17">
        <v>153.44</v>
      </c>
      <c r="O195" s="17">
        <v>0</v>
      </c>
      <c r="P195" s="3">
        <v>0</v>
      </c>
    </row>
    <row r="196" spans="1:16" ht="24.95" hidden="1" customHeight="1" x14ac:dyDescent="0.2">
      <c r="A196" s="21" t="str">
        <f t="shared" si="12"/>
        <v>1441|1440011|0|0|18663401000197|0|4,74</v>
      </c>
      <c r="B196" s="21" t="str">
        <f t="shared" si="13"/>
        <v>1441|1440011|0|0|977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18663401000197</v>
      </c>
      <c r="H196" s="15" t="s">
        <v>393</v>
      </c>
      <c r="I196" s="14">
        <v>0</v>
      </c>
      <c r="J196" s="14" t="s">
        <v>285</v>
      </c>
      <c r="K196" s="16">
        <v>46066</v>
      </c>
      <c r="L196" s="14">
        <v>977</v>
      </c>
      <c r="M196" s="34">
        <f t="shared" si="14"/>
        <v>4.74</v>
      </c>
      <c r="N196" s="17">
        <v>4.74</v>
      </c>
      <c r="O196" s="17">
        <v>0</v>
      </c>
      <c r="P196" s="3">
        <v>0</v>
      </c>
    </row>
    <row r="197" spans="1:16" ht="24.95" hidden="1" customHeight="1" x14ac:dyDescent="0.2">
      <c r="A197" s="21" t="str">
        <f t="shared" si="12"/>
        <v>1441|1440011|0|0|18663401000197|0|11,82</v>
      </c>
      <c r="B197" s="21" t="str">
        <f t="shared" si="13"/>
        <v>1441|1440011|0|0|978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18663401000197</v>
      </c>
      <c r="H197" s="15" t="s">
        <v>393</v>
      </c>
      <c r="I197" s="14">
        <v>0</v>
      </c>
      <c r="J197" s="14" t="s">
        <v>285</v>
      </c>
      <c r="K197" s="16">
        <v>46066</v>
      </c>
      <c r="L197" s="14">
        <v>978</v>
      </c>
      <c r="M197" s="34">
        <f t="shared" si="14"/>
        <v>11.82</v>
      </c>
      <c r="N197" s="17">
        <v>11.82</v>
      </c>
      <c r="O197" s="17">
        <v>0</v>
      </c>
      <c r="P197" s="3">
        <v>0</v>
      </c>
    </row>
    <row r="198" spans="1:16" ht="24.95" hidden="1" customHeight="1" x14ac:dyDescent="0.2">
      <c r="A198" s="21" t="str">
        <f t="shared" si="12"/>
        <v>1441|1440011|0|0|18666750000162|0|150,7</v>
      </c>
      <c r="B198" s="21" t="str">
        <f t="shared" si="13"/>
        <v>1441|1440011|0|0|804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18666750000162</v>
      </c>
      <c r="H198" s="15" t="s">
        <v>394</v>
      </c>
      <c r="I198" s="14">
        <v>0</v>
      </c>
      <c r="J198" s="14" t="s">
        <v>285</v>
      </c>
      <c r="K198" s="16">
        <v>46064</v>
      </c>
      <c r="L198" s="14">
        <v>804</v>
      </c>
      <c r="M198" s="34">
        <f t="shared" si="14"/>
        <v>150.69999999999999</v>
      </c>
      <c r="N198" s="17">
        <v>150.69999999999999</v>
      </c>
      <c r="O198" s="17">
        <v>0</v>
      </c>
      <c r="P198" s="3">
        <v>0</v>
      </c>
    </row>
    <row r="199" spans="1:16" ht="24.95" hidden="1" customHeight="1" x14ac:dyDescent="0.2">
      <c r="A199" s="21" t="str">
        <f t="shared" si="12"/>
        <v>1441|1440011|0|0|18666750000162|0|184,43</v>
      </c>
      <c r="B199" s="21" t="str">
        <f t="shared" si="13"/>
        <v>1441|1440011|0|0|1300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18666750000162</v>
      </c>
      <c r="H199" s="15" t="s">
        <v>394</v>
      </c>
      <c r="I199" s="14">
        <v>0</v>
      </c>
      <c r="J199" s="14" t="s">
        <v>285</v>
      </c>
      <c r="K199" s="16">
        <v>46086</v>
      </c>
      <c r="L199" s="14">
        <v>1300</v>
      </c>
      <c r="M199" s="34">
        <f t="shared" si="14"/>
        <v>184.43</v>
      </c>
      <c r="N199" s="17">
        <v>184.43</v>
      </c>
      <c r="O199" s="17">
        <v>0</v>
      </c>
      <c r="P199" s="3">
        <v>0</v>
      </c>
    </row>
    <row r="200" spans="1:16" ht="24.95" hidden="1" customHeight="1" x14ac:dyDescent="0.2">
      <c r="A200" s="21" t="str">
        <f t="shared" si="12"/>
        <v>1441|1440011|0|0|18671271000134|0|57,71</v>
      </c>
      <c r="B200" s="21" t="str">
        <f t="shared" si="13"/>
        <v>1441|1440011|0|0|702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18671271000134</v>
      </c>
      <c r="H200" s="15" t="s">
        <v>395</v>
      </c>
      <c r="I200" s="14">
        <v>0</v>
      </c>
      <c r="J200" s="14" t="s">
        <v>285</v>
      </c>
      <c r="K200" s="16">
        <v>46062</v>
      </c>
      <c r="L200" s="14">
        <v>702</v>
      </c>
      <c r="M200" s="34">
        <f t="shared" si="14"/>
        <v>57.71</v>
      </c>
      <c r="N200" s="17">
        <v>57.71</v>
      </c>
      <c r="O200" s="17">
        <v>0</v>
      </c>
      <c r="P200" s="3">
        <v>0</v>
      </c>
    </row>
    <row r="201" spans="1:16" ht="24.95" hidden="1" customHeight="1" x14ac:dyDescent="0.2">
      <c r="A201" s="21" t="str">
        <f t="shared" si="12"/>
        <v>1441|1440011|0|0|18671271000134|0|121,57</v>
      </c>
      <c r="B201" s="21" t="str">
        <f t="shared" si="13"/>
        <v>1441|1440011|0|0|1310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18671271000134</v>
      </c>
      <c r="H201" s="15" t="s">
        <v>395</v>
      </c>
      <c r="I201" s="14">
        <v>0</v>
      </c>
      <c r="J201" s="14" t="s">
        <v>285</v>
      </c>
      <c r="K201" s="16">
        <v>46086</v>
      </c>
      <c r="L201" s="14">
        <v>1310</v>
      </c>
      <c r="M201" s="34">
        <f t="shared" si="14"/>
        <v>121.57</v>
      </c>
      <c r="N201" s="17">
        <v>121.57</v>
      </c>
      <c r="O201" s="17">
        <v>0</v>
      </c>
      <c r="P201" s="3">
        <v>0</v>
      </c>
    </row>
    <row r="202" spans="1:16" ht="24.95" hidden="1" customHeight="1" x14ac:dyDescent="0.2">
      <c r="A202" s="21" t="str">
        <f t="shared" ref="A202:A245" si="15">C202&amp;"|"&amp;D202&amp;"|"&amp;E202&amp;"|"&amp;F202&amp;"|"&amp;G202&amp;"|"&amp;I202&amp;"|"&amp;N202+O202-P202</f>
        <v>1441|1440011|0|0|18675975000185|0|167</v>
      </c>
      <c r="B202" s="21" t="str">
        <f t="shared" ref="B202:B245" si="16">C202&amp;"|"&amp;D202&amp;"|"&amp;E202&amp;"|"&amp;F202&amp;"|"&amp;L202</f>
        <v>1441|1440011|0|0|795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18675975000185</v>
      </c>
      <c r="H202" s="15" t="s">
        <v>396</v>
      </c>
      <c r="I202" s="14">
        <v>0</v>
      </c>
      <c r="J202" s="14" t="s">
        <v>285</v>
      </c>
      <c r="K202" s="16">
        <v>46063</v>
      </c>
      <c r="L202" s="14">
        <v>795</v>
      </c>
      <c r="M202" s="34">
        <f t="shared" si="14"/>
        <v>167</v>
      </c>
      <c r="N202" s="17">
        <v>167</v>
      </c>
      <c r="O202" s="17">
        <v>0</v>
      </c>
      <c r="P202" s="3">
        <v>0</v>
      </c>
    </row>
    <row r="203" spans="1:16" ht="24.95" hidden="1" customHeight="1" x14ac:dyDescent="0.2">
      <c r="A203" s="21" t="str">
        <f t="shared" si="15"/>
        <v>1441|1440011|0|0|18675983000121|0|119,66</v>
      </c>
      <c r="B203" s="21" t="str">
        <f t="shared" si="16"/>
        <v>1441|1440011|0|0|629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18675983000121</v>
      </c>
      <c r="H203" s="15" t="s">
        <v>397</v>
      </c>
      <c r="I203" s="14">
        <v>0</v>
      </c>
      <c r="J203" s="14" t="s">
        <v>285</v>
      </c>
      <c r="K203" s="16">
        <v>46062</v>
      </c>
      <c r="L203" s="14">
        <v>629</v>
      </c>
      <c r="M203" s="34">
        <f t="shared" ref="M203:M246" si="17">N203+O203</f>
        <v>119.66</v>
      </c>
      <c r="N203" s="17">
        <v>119.66</v>
      </c>
      <c r="O203" s="17">
        <v>0</v>
      </c>
      <c r="P203" s="3">
        <v>0</v>
      </c>
    </row>
    <row r="204" spans="1:16" ht="24.95" hidden="1" customHeight="1" x14ac:dyDescent="0.2">
      <c r="A204" s="21" t="str">
        <f t="shared" si="15"/>
        <v>1441|1440011|0|0|18675983000121|0|644,21</v>
      </c>
      <c r="B204" s="21" t="str">
        <f t="shared" si="16"/>
        <v>1441|1440011|0|0|653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18675983000121</v>
      </c>
      <c r="H204" s="15" t="s">
        <v>397</v>
      </c>
      <c r="I204" s="14">
        <v>0</v>
      </c>
      <c r="J204" s="14" t="s">
        <v>285</v>
      </c>
      <c r="K204" s="16">
        <v>46062</v>
      </c>
      <c r="L204" s="14">
        <v>653</v>
      </c>
      <c r="M204" s="34">
        <f t="shared" si="17"/>
        <v>644.21</v>
      </c>
      <c r="N204" s="17">
        <v>644.21</v>
      </c>
      <c r="O204" s="17">
        <v>0</v>
      </c>
      <c r="P204" s="3">
        <v>0</v>
      </c>
    </row>
    <row r="205" spans="1:16" ht="24.95" hidden="1" customHeight="1" x14ac:dyDescent="0.2">
      <c r="A205" s="21" t="str">
        <f t="shared" si="15"/>
        <v>1441|1440011|0|0|18677591000100|0|151,34</v>
      </c>
      <c r="B205" s="21" t="str">
        <f t="shared" si="16"/>
        <v>1441|1440011|0|0|692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18677591000100</v>
      </c>
      <c r="H205" s="15" t="s">
        <v>398</v>
      </c>
      <c r="I205" s="14">
        <v>0</v>
      </c>
      <c r="J205" s="14" t="s">
        <v>285</v>
      </c>
      <c r="K205" s="16">
        <v>46062</v>
      </c>
      <c r="L205" s="14">
        <v>692</v>
      </c>
      <c r="M205" s="34">
        <f t="shared" si="17"/>
        <v>151.34</v>
      </c>
      <c r="N205" s="17">
        <v>151.34</v>
      </c>
      <c r="O205" s="17">
        <v>0</v>
      </c>
      <c r="P205" s="3">
        <v>0</v>
      </c>
    </row>
    <row r="206" spans="1:16" ht="24.95" hidden="1" customHeight="1" x14ac:dyDescent="0.2">
      <c r="A206" s="21" t="str">
        <f t="shared" si="15"/>
        <v>1441|1440011|0|0|18677591000100|0|207,23</v>
      </c>
      <c r="B206" s="21" t="str">
        <f t="shared" si="16"/>
        <v>1441|1440011|0|0|1286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18677591000100</v>
      </c>
      <c r="H206" s="15" t="s">
        <v>398</v>
      </c>
      <c r="I206" s="14">
        <v>0</v>
      </c>
      <c r="J206" s="14" t="s">
        <v>285</v>
      </c>
      <c r="K206" s="16">
        <v>46086</v>
      </c>
      <c r="L206" s="14">
        <v>1286</v>
      </c>
      <c r="M206" s="34">
        <f t="shared" si="17"/>
        <v>207.23</v>
      </c>
      <c r="N206" s="17">
        <v>207.23</v>
      </c>
      <c r="O206" s="17">
        <v>0</v>
      </c>
      <c r="P206" s="3">
        <v>0</v>
      </c>
    </row>
    <row r="207" spans="1:16" ht="24.95" hidden="1" customHeight="1" x14ac:dyDescent="0.2">
      <c r="A207" s="21" t="str">
        <f t="shared" si="15"/>
        <v>1441|1440011|0|0|18712174000142|0|202,59</v>
      </c>
      <c r="B207" s="21" t="str">
        <f t="shared" si="16"/>
        <v>1441|1440011|0|0|825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18712174000142</v>
      </c>
      <c r="H207" s="15" t="s">
        <v>399</v>
      </c>
      <c r="I207" s="14">
        <v>0</v>
      </c>
      <c r="J207" s="14" t="s">
        <v>285</v>
      </c>
      <c r="K207" s="16">
        <v>46064</v>
      </c>
      <c r="L207" s="14">
        <v>825</v>
      </c>
      <c r="M207" s="34">
        <f t="shared" si="17"/>
        <v>202.59</v>
      </c>
      <c r="N207" s="17">
        <v>202.59</v>
      </c>
      <c r="O207" s="17">
        <v>0</v>
      </c>
      <c r="P207" s="3">
        <v>0</v>
      </c>
    </row>
    <row r="208" spans="1:16" ht="24.95" hidden="1" customHeight="1" x14ac:dyDescent="0.2">
      <c r="A208" s="21" t="str">
        <f t="shared" si="15"/>
        <v>1441|1440011|0|0|18715383000140|0|486,25</v>
      </c>
      <c r="B208" s="21" t="str">
        <f t="shared" si="16"/>
        <v>1441|1440011|0|0|559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18715383000140</v>
      </c>
      <c r="H208" s="15" t="s">
        <v>207</v>
      </c>
      <c r="I208" s="14">
        <v>0</v>
      </c>
      <c r="J208" s="14" t="s">
        <v>285</v>
      </c>
      <c r="K208" s="16">
        <v>46055</v>
      </c>
      <c r="L208" s="14">
        <v>559</v>
      </c>
      <c r="M208" s="34">
        <f t="shared" si="17"/>
        <v>486.25</v>
      </c>
      <c r="N208" s="17">
        <v>486.25</v>
      </c>
      <c r="O208" s="17">
        <v>0</v>
      </c>
      <c r="P208" s="3">
        <v>0</v>
      </c>
    </row>
    <row r="209" spans="1:16" ht="24.95" hidden="1" customHeight="1" x14ac:dyDescent="0.2">
      <c r="A209" s="21" t="str">
        <f t="shared" si="15"/>
        <v>1441|1440011|0|0|18715383000140|0|625</v>
      </c>
      <c r="B209" s="21" t="str">
        <f t="shared" si="16"/>
        <v>1441|1440011|0|0|593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18715383000140</v>
      </c>
      <c r="H209" s="15" t="s">
        <v>207</v>
      </c>
      <c r="I209" s="14">
        <v>0</v>
      </c>
      <c r="J209" s="14" t="s">
        <v>285</v>
      </c>
      <c r="K209" s="16">
        <v>46056</v>
      </c>
      <c r="L209" s="14">
        <v>593</v>
      </c>
      <c r="M209" s="34">
        <f t="shared" si="17"/>
        <v>625</v>
      </c>
      <c r="N209" s="17">
        <v>625</v>
      </c>
      <c r="O209" s="17">
        <v>0</v>
      </c>
      <c r="P209" s="3">
        <v>0</v>
      </c>
    </row>
    <row r="210" spans="1:16" ht="24.95" hidden="1" customHeight="1" x14ac:dyDescent="0.2">
      <c r="A210" s="21" t="str">
        <f t="shared" si="15"/>
        <v>1441|1440011|0|0|18715383000140|0|12,52</v>
      </c>
      <c r="B210" s="21" t="str">
        <f t="shared" si="16"/>
        <v>1441|1440011|0|0|613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18715383000140</v>
      </c>
      <c r="H210" s="15" t="s">
        <v>207</v>
      </c>
      <c r="I210" s="14">
        <v>0</v>
      </c>
      <c r="J210" s="14" t="s">
        <v>285</v>
      </c>
      <c r="K210" s="16">
        <v>46058</v>
      </c>
      <c r="L210" s="14">
        <v>613</v>
      </c>
      <c r="M210" s="34">
        <f t="shared" si="17"/>
        <v>12.52</v>
      </c>
      <c r="N210" s="17">
        <v>12.52</v>
      </c>
      <c r="O210" s="17">
        <v>0</v>
      </c>
      <c r="P210" s="3">
        <v>0</v>
      </c>
    </row>
    <row r="211" spans="1:16" ht="24.95" hidden="1" customHeight="1" x14ac:dyDescent="0.2">
      <c r="A211" s="21" t="str">
        <f t="shared" si="15"/>
        <v>1441|1440011|0|0|18715383000140|0|32,78</v>
      </c>
      <c r="B211" s="21" t="str">
        <f t="shared" si="16"/>
        <v>1441|1440011|0|0|706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18715383000140</v>
      </c>
      <c r="H211" s="15" t="s">
        <v>207</v>
      </c>
      <c r="I211" s="14">
        <v>0</v>
      </c>
      <c r="J211" s="14" t="s">
        <v>285</v>
      </c>
      <c r="K211" s="16">
        <v>46062</v>
      </c>
      <c r="L211" s="14">
        <v>706</v>
      </c>
      <c r="M211" s="34">
        <f t="shared" si="17"/>
        <v>32.78</v>
      </c>
      <c r="N211" s="17">
        <v>32.78</v>
      </c>
      <c r="O211" s="17">
        <v>0</v>
      </c>
      <c r="P211" s="3">
        <v>0</v>
      </c>
    </row>
    <row r="212" spans="1:16" ht="24.95" hidden="1" customHeight="1" x14ac:dyDescent="0.2">
      <c r="A212" s="21" t="str">
        <f t="shared" si="15"/>
        <v>1441|1440011|0|0|18715383000140|0|325,5</v>
      </c>
      <c r="B212" s="21" t="str">
        <f t="shared" si="16"/>
        <v>1441|1440011|0|0|771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18715383000140</v>
      </c>
      <c r="H212" s="15" t="s">
        <v>207</v>
      </c>
      <c r="I212" s="14">
        <v>0</v>
      </c>
      <c r="J212" s="14" t="s">
        <v>285</v>
      </c>
      <c r="K212" s="16">
        <v>46063</v>
      </c>
      <c r="L212" s="14">
        <v>771</v>
      </c>
      <c r="M212" s="34">
        <f t="shared" si="17"/>
        <v>325.5</v>
      </c>
      <c r="N212" s="17">
        <v>325.5</v>
      </c>
      <c r="O212" s="17">
        <v>0</v>
      </c>
      <c r="P212" s="3">
        <v>0</v>
      </c>
    </row>
    <row r="213" spans="1:16" ht="24.95" hidden="1" customHeight="1" x14ac:dyDescent="0.2">
      <c r="A213" s="21" t="str">
        <f t="shared" si="15"/>
        <v>1441|1440011|0|0|18715383000140|0|511,02</v>
      </c>
      <c r="B213" s="21" t="str">
        <f t="shared" si="16"/>
        <v>1441|1440011|0|0|779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18715383000140</v>
      </c>
      <c r="H213" s="15" t="s">
        <v>207</v>
      </c>
      <c r="I213" s="14">
        <v>0</v>
      </c>
      <c r="J213" s="14" t="s">
        <v>285</v>
      </c>
      <c r="K213" s="16">
        <v>46063</v>
      </c>
      <c r="L213" s="14">
        <v>779</v>
      </c>
      <c r="M213" s="34">
        <f t="shared" si="17"/>
        <v>511.02</v>
      </c>
      <c r="N213" s="17">
        <v>511.02</v>
      </c>
      <c r="O213" s="17">
        <v>0</v>
      </c>
      <c r="P213" s="3">
        <v>0</v>
      </c>
    </row>
    <row r="214" spans="1:16" ht="24.95" hidden="1" customHeight="1" x14ac:dyDescent="0.2">
      <c r="A214" s="21" t="str">
        <f t="shared" si="15"/>
        <v>1441|1440011|0|0|18715383000140|0|261,5</v>
      </c>
      <c r="B214" s="21" t="str">
        <f t="shared" si="16"/>
        <v>1441|1440011|0|0|789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18715383000140</v>
      </c>
      <c r="H214" s="15" t="s">
        <v>207</v>
      </c>
      <c r="I214" s="14">
        <v>0</v>
      </c>
      <c r="J214" s="14" t="s">
        <v>285</v>
      </c>
      <c r="K214" s="16">
        <v>46063</v>
      </c>
      <c r="L214" s="14">
        <v>789</v>
      </c>
      <c r="M214" s="34">
        <f t="shared" si="17"/>
        <v>261.5</v>
      </c>
      <c r="N214" s="17">
        <v>261.5</v>
      </c>
      <c r="O214" s="17">
        <v>0</v>
      </c>
      <c r="P214" s="3">
        <v>0</v>
      </c>
    </row>
    <row r="215" spans="1:16" ht="24.95" hidden="1" customHeight="1" x14ac:dyDescent="0.2">
      <c r="A215" s="21" t="str">
        <f t="shared" si="15"/>
        <v>1441|1440011|0|0|18715383000140|0|345,75</v>
      </c>
      <c r="B215" s="21" t="str">
        <f t="shared" si="16"/>
        <v>1441|1440011|0|0|816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18715383000140</v>
      </c>
      <c r="H215" s="15" t="s">
        <v>207</v>
      </c>
      <c r="I215" s="14">
        <v>0</v>
      </c>
      <c r="J215" s="14" t="s">
        <v>285</v>
      </c>
      <c r="K215" s="16">
        <v>46064</v>
      </c>
      <c r="L215" s="14">
        <v>816</v>
      </c>
      <c r="M215" s="34">
        <f t="shared" si="17"/>
        <v>345.75</v>
      </c>
      <c r="N215" s="17">
        <v>345.75</v>
      </c>
      <c r="O215" s="17">
        <v>0</v>
      </c>
      <c r="P215" s="3">
        <v>0</v>
      </c>
    </row>
    <row r="216" spans="1:16" ht="24.95" hidden="1" customHeight="1" x14ac:dyDescent="0.2">
      <c r="A216" s="21" t="str">
        <f t="shared" si="15"/>
        <v>1441|1440011|0|0|18715383000140|0|7597,8</v>
      </c>
      <c r="B216" s="21" t="str">
        <f t="shared" si="16"/>
        <v>1441|1440011|0|0|822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18715383000140</v>
      </c>
      <c r="H216" s="15" t="s">
        <v>207</v>
      </c>
      <c r="I216" s="14">
        <v>0</v>
      </c>
      <c r="J216" s="14" t="s">
        <v>285</v>
      </c>
      <c r="K216" s="16">
        <v>46064</v>
      </c>
      <c r="L216" s="14">
        <v>822</v>
      </c>
      <c r="M216" s="34">
        <f t="shared" si="17"/>
        <v>7597.8</v>
      </c>
      <c r="N216" s="17">
        <v>7597.8</v>
      </c>
      <c r="O216" s="17">
        <v>0</v>
      </c>
      <c r="P216" s="3">
        <v>0</v>
      </c>
    </row>
    <row r="217" spans="1:16" ht="24.95" hidden="1" customHeight="1" x14ac:dyDescent="0.2">
      <c r="A217" s="21" t="str">
        <f t="shared" si="15"/>
        <v>1441|1440011|0|0|18715383000140|0|990,35</v>
      </c>
      <c r="B217" s="21" t="str">
        <f t="shared" si="16"/>
        <v>1441|1440011|0|0|945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18715383000140</v>
      </c>
      <c r="H217" s="15" t="s">
        <v>207</v>
      </c>
      <c r="I217" s="14">
        <v>0</v>
      </c>
      <c r="J217" s="14" t="s">
        <v>285</v>
      </c>
      <c r="K217" s="16">
        <v>46065</v>
      </c>
      <c r="L217" s="14">
        <v>945</v>
      </c>
      <c r="M217" s="34">
        <f t="shared" si="17"/>
        <v>990.35</v>
      </c>
      <c r="N217" s="17">
        <v>990.35</v>
      </c>
      <c r="O217" s="17">
        <v>0</v>
      </c>
      <c r="P217" s="3">
        <v>0</v>
      </c>
    </row>
    <row r="218" spans="1:16" ht="24.95" hidden="1" customHeight="1" x14ac:dyDescent="0.2">
      <c r="A218" s="21" t="str">
        <f t="shared" si="15"/>
        <v>1441|1440011|0|0|18715383000140|0|44,62</v>
      </c>
      <c r="B218" s="21" t="str">
        <f t="shared" si="16"/>
        <v>1441|1440011|0|0|971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18715383000140</v>
      </c>
      <c r="H218" s="15" t="s">
        <v>207</v>
      </c>
      <c r="I218" s="14">
        <v>0</v>
      </c>
      <c r="J218" s="14" t="s">
        <v>285</v>
      </c>
      <c r="K218" s="16">
        <v>46066</v>
      </c>
      <c r="L218" s="14">
        <v>971</v>
      </c>
      <c r="M218" s="34">
        <f t="shared" si="17"/>
        <v>44.62</v>
      </c>
      <c r="N218" s="17">
        <v>44.62</v>
      </c>
      <c r="O218" s="17">
        <v>0</v>
      </c>
      <c r="P218" s="3">
        <v>0</v>
      </c>
    </row>
    <row r="219" spans="1:16" ht="24.95" hidden="1" customHeight="1" x14ac:dyDescent="0.2">
      <c r="A219" s="21" t="str">
        <f t="shared" si="15"/>
        <v>1441|1440011|0|0|18715383000140|0|4586,06</v>
      </c>
      <c r="B219" s="21" t="str">
        <f t="shared" si="16"/>
        <v>1441|1440011|0|0|1059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18715383000140</v>
      </c>
      <c r="H219" s="15" t="s">
        <v>207</v>
      </c>
      <c r="I219" s="14">
        <v>0</v>
      </c>
      <c r="J219" s="14" t="s">
        <v>285</v>
      </c>
      <c r="K219" s="16">
        <v>46076</v>
      </c>
      <c r="L219" s="14">
        <v>1059</v>
      </c>
      <c r="M219" s="34">
        <f t="shared" si="17"/>
        <v>4586.0600000000004</v>
      </c>
      <c r="N219" s="17">
        <v>4586.0600000000004</v>
      </c>
      <c r="O219" s="17">
        <v>0</v>
      </c>
      <c r="P219" s="3">
        <v>0</v>
      </c>
    </row>
    <row r="220" spans="1:16" ht="24.95" hidden="1" customHeight="1" x14ac:dyDescent="0.2">
      <c r="A220" s="21" t="str">
        <f t="shared" si="15"/>
        <v>1441|1440011|0|0|18715383000140|0|3,4</v>
      </c>
      <c r="B220" s="21" t="str">
        <f t="shared" si="16"/>
        <v>1441|1440011|0|0|1119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18715383000140</v>
      </c>
      <c r="H220" s="15" t="s">
        <v>207</v>
      </c>
      <c r="I220" s="14">
        <v>0</v>
      </c>
      <c r="J220" s="14" t="s">
        <v>285</v>
      </c>
      <c r="K220" s="16">
        <v>46077</v>
      </c>
      <c r="L220" s="14">
        <v>1119</v>
      </c>
      <c r="M220" s="34">
        <f t="shared" si="17"/>
        <v>3.4</v>
      </c>
      <c r="N220" s="17">
        <v>3.4</v>
      </c>
      <c r="O220" s="17">
        <v>0</v>
      </c>
      <c r="P220" s="3">
        <v>0</v>
      </c>
    </row>
    <row r="221" spans="1:16" ht="24.95" hidden="1" customHeight="1" x14ac:dyDescent="0.2">
      <c r="A221" s="21" t="str">
        <f t="shared" si="15"/>
        <v>1441|1440011|0|0|18715383000140|0|625</v>
      </c>
      <c r="B221" s="21" t="str">
        <f t="shared" si="16"/>
        <v>1441|1440011|0|0|1218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18715383000140</v>
      </c>
      <c r="H221" s="15" t="s">
        <v>207</v>
      </c>
      <c r="I221" s="14">
        <v>0</v>
      </c>
      <c r="J221" s="14" t="s">
        <v>285</v>
      </c>
      <c r="K221" s="16">
        <v>46080</v>
      </c>
      <c r="L221" s="14">
        <v>1218</v>
      </c>
      <c r="M221" s="34">
        <f t="shared" si="17"/>
        <v>625</v>
      </c>
      <c r="N221" s="17">
        <v>625</v>
      </c>
      <c r="O221" s="17">
        <v>0</v>
      </c>
      <c r="P221" s="3">
        <v>0</v>
      </c>
    </row>
    <row r="222" spans="1:16" ht="24.95" hidden="1" customHeight="1" x14ac:dyDescent="0.2">
      <c r="A222" s="21" t="str">
        <f t="shared" si="15"/>
        <v>1441|1440011|0|0|18715383000140|0|167,96</v>
      </c>
      <c r="B222" s="21" t="str">
        <f t="shared" si="16"/>
        <v>1441|1440011|0|0|1224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18715383000140</v>
      </c>
      <c r="H222" s="15" t="s">
        <v>207</v>
      </c>
      <c r="I222" s="14">
        <v>0</v>
      </c>
      <c r="J222" s="14" t="s">
        <v>285</v>
      </c>
      <c r="K222" s="16">
        <v>46080</v>
      </c>
      <c r="L222" s="14">
        <v>1224</v>
      </c>
      <c r="M222" s="34">
        <f t="shared" si="17"/>
        <v>167.96</v>
      </c>
      <c r="N222" s="17">
        <v>167.96</v>
      </c>
      <c r="O222" s="17">
        <v>0</v>
      </c>
      <c r="P222" s="3">
        <v>0</v>
      </c>
    </row>
    <row r="223" spans="1:16" ht="24.95" hidden="1" customHeight="1" x14ac:dyDescent="0.2">
      <c r="A223" s="21" t="str">
        <f t="shared" si="15"/>
        <v>1441|1440011|0|0|18715383000140|0|306</v>
      </c>
      <c r="B223" s="21" t="str">
        <f t="shared" si="16"/>
        <v>1441|1440011|0|0|1230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18715383000140</v>
      </c>
      <c r="H223" s="15" t="s">
        <v>207</v>
      </c>
      <c r="I223" s="14">
        <v>0</v>
      </c>
      <c r="J223" s="14" t="s">
        <v>285</v>
      </c>
      <c r="K223" s="16">
        <v>46080</v>
      </c>
      <c r="L223" s="14">
        <v>1230</v>
      </c>
      <c r="M223" s="34">
        <f t="shared" si="17"/>
        <v>306</v>
      </c>
      <c r="N223" s="17">
        <v>306</v>
      </c>
      <c r="O223" s="17">
        <v>0</v>
      </c>
      <c r="P223" s="3">
        <v>0</v>
      </c>
    </row>
    <row r="224" spans="1:16" ht="24.95" hidden="1" customHeight="1" x14ac:dyDescent="0.2">
      <c r="A224" s="21" t="str">
        <f t="shared" si="15"/>
        <v>1441|1440011|0|0|18715383000140|0|32,78</v>
      </c>
      <c r="B224" s="21" t="str">
        <f t="shared" si="16"/>
        <v>1441|1440011|0|0|1285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18715383000140</v>
      </c>
      <c r="H224" s="15" t="s">
        <v>207</v>
      </c>
      <c r="I224" s="14">
        <v>0</v>
      </c>
      <c r="J224" s="14" t="s">
        <v>285</v>
      </c>
      <c r="K224" s="16">
        <v>46086</v>
      </c>
      <c r="L224" s="14">
        <v>1285</v>
      </c>
      <c r="M224" s="34">
        <f t="shared" si="17"/>
        <v>32.78</v>
      </c>
      <c r="N224" s="17">
        <v>32.78</v>
      </c>
      <c r="O224" s="17">
        <v>0</v>
      </c>
      <c r="P224" s="3">
        <v>0</v>
      </c>
    </row>
    <row r="225" spans="1:16" ht="24.95" hidden="1" customHeight="1" x14ac:dyDescent="0.2">
      <c r="A225" s="21" t="str">
        <f t="shared" si="15"/>
        <v>1441|1440011|0|0|18715391000196|0|229,78</v>
      </c>
      <c r="B225" s="21" t="str">
        <f t="shared" si="16"/>
        <v>1441|1440011|0|0|641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18715391000196</v>
      </c>
      <c r="H225" s="15" t="s">
        <v>400</v>
      </c>
      <c r="I225" s="14">
        <v>0</v>
      </c>
      <c r="J225" s="14" t="s">
        <v>285</v>
      </c>
      <c r="K225" s="16">
        <v>46062</v>
      </c>
      <c r="L225" s="14">
        <v>641</v>
      </c>
      <c r="M225" s="34">
        <f t="shared" si="17"/>
        <v>229.78</v>
      </c>
      <c r="N225" s="17">
        <v>229.78</v>
      </c>
      <c r="O225" s="17">
        <v>0</v>
      </c>
      <c r="P225" s="3">
        <v>0</v>
      </c>
    </row>
    <row r="226" spans="1:16" ht="24.95" hidden="1" customHeight="1" x14ac:dyDescent="0.2">
      <c r="A226" s="21" t="str">
        <f t="shared" si="15"/>
        <v>1441|1440011|0|0|18715391000196|0|1264,6</v>
      </c>
      <c r="B226" s="21" t="str">
        <f t="shared" si="16"/>
        <v>1441|1440011|0|0|793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18715391000196</v>
      </c>
      <c r="H226" s="15" t="s">
        <v>400</v>
      </c>
      <c r="I226" s="14">
        <v>0</v>
      </c>
      <c r="J226" s="14" t="s">
        <v>285</v>
      </c>
      <c r="K226" s="16">
        <v>46063</v>
      </c>
      <c r="L226" s="14">
        <v>793</v>
      </c>
      <c r="M226" s="34">
        <f t="shared" si="17"/>
        <v>1264.5999999999999</v>
      </c>
      <c r="N226" s="17">
        <v>1264.5999999999999</v>
      </c>
      <c r="O226" s="17">
        <v>0</v>
      </c>
      <c r="P226" s="3">
        <v>0</v>
      </c>
    </row>
    <row r="227" spans="1:16" ht="24.95" hidden="1" customHeight="1" x14ac:dyDescent="0.2">
      <c r="A227" s="21" t="str">
        <f t="shared" si="15"/>
        <v>1441|1440011|0|0|18715409000150|0|115,96</v>
      </c>
      <c r="B227" s="21" t="str">
        <f t="shared" si="16"/>
        <v>1441|1440011|0|0|773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18715409000150</v>
      </c>
      <c r="H227" s="15" t="s">
        <v>286</v>
      </c>
      <c r="I227" s="14">
        <v>0</v>
      </c>
      <c r="J227" s="14" t="s">
        <v>285</v>
      </c>
      <c r="K227" s="16">
        <v>46063</v>
      </c>
      <c r="L227" s="14">
        <v>773</v>
      </c>
      <c r="M227" s="34">
        <f t="shared" si="17"/>
        <v>115.96</v>
      </c>
      <c r="N227" s="17">
        <v>115.96</v>
      </c>
      <c r="O227" s="17">
        <v>0</v>
      </c>
      <c r="P227" s="3">
        <v>0</v>
      </c>
    </row>
    <row r="228" spans="1:16" ht="24.95" hidden="1" customHeight="1" x14ac:dyDescent="0.2">
      <c r="A228" s="21" t="str">
        <f t="shared" si="15"/>
        <v>1441|1440011|0|0|18715409000150|0|452,63</v>
      </c>
      <c r="B228" s="21" t="str">
        <f t="shared" si="16"/>
        <v>1441|1440011|0|0|790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18715409000150</v>
      </c>
      <c r="H228" s="15" t="s">
        <v>286</v>
      </c>
      <c r="I228" s="14">
        <v>0</v>
      </c>
      <c r="J228" s="14" t="s">
        <v>285</v>
      </c>
      <c r="K228" s="16">
        <v>46063</v>
      </c>
      <c r="L228" s="14">
        <v>790</v>
      </c>
      <c r="M228" s="34">
        <f t="shared" si="17"/>
        <v>452.63</v>
      </c>
      <c r="N228" s="17">
        <v>452.63</v>
      </c>
      <c r="O228" s="17">
        <v>0</v>
      </c>
      <c r="P228" s="3">
        <v>0</v>
      </c>
    </row>
    <row r="229" spans="1:16" ht="24.95" hidden="1" customHeight="1" x14ac:dyDescent="0.2">
      <c r="A229" s="21" t="str">
        <f t="shared" si="15"/>
        <v>1441|1440011|0|0|18715417000104|0|102,46</v>
      </c>
      <c r="B229" s="21" t="str">
        <f t="shared" si="16"/>
        <v>1441|1440011|0|0|799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18715417000104</v>
      </c>
      <c r="H229" s="15" t="s">
        <v>401</v>
      </c>
      <c r="I229" s="14">
        <v>0</v>
      </c>
      <c r="J229" s="14" t="s">
        <v>285</v>
      </c>
      <c r="K229" s="16">
        <v>46064</v>
      </c>
      <c r="L229" s="14">
        <v>799</v>
      </c>
      <c r="M229" s="34">
        <f t="shared" si="17"/>
        <v>102.46</v>
      </c>
      <c r="N229" s="17">
        <v>102.46</v>
      </c>
      <c r="O229" s="17">
        <v>0</v>
      </c>
      <c r="P229" s="3">
        <v>0</v>
      </c>
    </row>
    <row r="230" spans="1:16" ht="24.95" hidden="1" customHeight="1" x14ac:dyDescent="0.2">
      <c r="A230" s="21" t="str">
        <f t="shared" si="15"/>
        <v>1441|1440011|0|0|18715425000142|0|176,58</v>
      </c>
      <c r="B230" s="21" t="str">
        <f t="shared" si="16"/>
        <v>1441|1440011|0|0|631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18715425000142</v>
      </c>
      <c r="H230" s="15" t="s">
        <v>402</v>
      </c>
      <c r="I230" s="14">
        <v>0</v>
      </c>
      <c r="J230" s="14" t="s">
        <v>285</v>
      </c>
      <c r="K230" s="16">
        <v>46062</v>
      </c>
      <c r="L230" s="14">
        <v>631</v>
      </c>
      <c r="M230" s="34">
        <f t="shared" si="17"/>
        <v>176.58</v>
      </c>
      <c r="N230" s="17">
        <v>176.58</v>
      </c>
      <c r="O230" s="17">
        <v>0</v>
      </c>
      <c r="P230" s="3">
        <v>0</v>
      </c>
    </row>
    <row r="231" spans="1:16" ht="24.95" hidden="1" customHeight="1" x14ac:dyDescent="0.2">
      <c r="A231" s="21" t="str">
        <f t="shared" si="15"/>
        <v>1441|1440011|0|0|18715425000142|0|177,59</v>
      </c>
      <c r="B231" s="21" t="str">
        <f t="shared" si="16"/>
        <v>1441|1440011|0|0|791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18715425000142</v>
      </c>
      <c r="H231" s="15" t="s">
        <v>402</v>
      </c>
      <c r="I231" s="14">
        <v>0</v>
      </c>
      <c r="J231" s="14" t="s">
        <v>285</v>
      </c>
      <c r="K231" s="16">
        <v>46063</v>
      </c>
      <c r="L231" s="14">
        <v>791</v>
      </c>
      <c r="M231" s="34">
        <f t="shared" si="17"/>
        <v>177.59</v>
      </c>
      <c r="N231" s="17">
        <v>177.59</v>
      </c>
      <c r="O231" s="17">
        <v>0</v>
      </c>
      <c r="P231" s="3">
        <v>0</v>
      </c>
    </row>
    <row r="232" spans="1:16" ht="24.95" hidden="1" customHeight="1" x14ac:dyDescent="0.2">
      <c r="A232" s="21" t="str">
        <f t="shared" si="15"/>
        <v>1441|1440011|0|0|18715441000135|0|175,18</v>
      </c>
      <c r="B232" s="21" t="str">
        <f t="shared" si="16"/>
        <v>1441|1440011|0|0|872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18715441000135</v>
      </c>
      <c r="H232" s="15" t="s">
        <v>403</v>
      </c>
      <c r="I232" s="14">
        <v>0</v>
      </c>
      <c r="J232" s="14" t="s">
        <v>285</v>
      </c>
      <c r="K232" s="16">
        <v>46064</v>
      </c>
      <c r="L232" s="14">
        <v>872</v>
      </c>
      <c r="M232" s="34">
        <f t="shared" si="17"/>
        <v>175.18</v>
      </c>
      <c r="N232" s="17">
        <v>175.18</v>
      </c>
      <c r="O232" s="17">
        <v>0</v>
      </c>
      <c r="P232" s="3">
        <v>0</v>
      </c>
    </row>
    <row r="233" spans="1:16" ht="24.95" hidden="1" customHeight="1" x14ac:dyDescent="0.2">
      <c r="A233" s="21" t="str">
        <f t="shared" si="15"/>
        <v>1441|1440011|0|0|18715474000185|0|299,42</v>
      </c>
      <c r="B233" s="21" t="str">
        <f t="shared" si="16"/>
        <v>1441|1440011|0|0|713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18715474000185</v>
      </c>
      <c r="H233" s="15" t="s">
        <v>404</v>
      </c>
      <c r="I233" s="14">
        <v>0</v>
      </c>
      <c r="J233" s="14" t="s">
        <v>285</v>
      </c>
      <c r="K233" s="16">
        <v>46062</v>
      </c>
      <c r="L233" s="14">
        <v>713</v>
      </c>
      <c r="M233" s="34">
        <f t="shared" si="17"/>
        <v>299.42</v>
      </c>
      <c r="N233" s="17">
        <v>299.42</v>
      </c>
      <c r="O233" s="17">
        <v>0</v>
      </c>
      <c r="P233" s="3">
        <v>0</v>
      </c>
    </row>
    <row r="234" spans="1:16" ht="24.95" hidden="1" customHeight="1" x14ac:dyDescent="0.2">
      <c r="A234" s="21" t="str">
        <f t="shared" si="15"/>
        <v>1441|1440011|0|0|18715474000185|0|281,61</v>
      </c>
      <c r="B234" s="21" t="str">
        <f t="shared" si="16"/>
        <v>1441|1440011|0|0|819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18715474000185</v>
      </c>
      <c r="H234" s="15" t="s">
        <v>404</v>
      </c>
      <c r="I234" s="14">
        <v>0</v>
      </c>
      <c r="J234" s="14" t="s">
        <v>285</v>
      </c>
      <c r="K234" s="16">
        <v>46064</v>
      </c>
      <c r="L234" s="14">
        <v>819</v>
      </c>
      <c r="M234" s="34">
        <f t="shared" si="17"/>
        <v>281.61</v>
      </c>
      <c r="N234" s="17">
        <v>281.61</v>
      </c>
      <c r="O234" s="17">
        <v>0</v>
      </c>
      <c r="P234" s="3">
        <v>0</v>
      </c>
    </row>
    <row r="235" spans="1:16" ht="24.95" hidden="1" customHeight="1" x14ac:dyDescent="0.2">
      <c r="A235" s="21" t="str">
        <f t="shared" si="15"/>
        <v>1441|1440011|0|0|18715474000185|0|227,1</v>
      </c>
      <c r="B235" s="21" t="str">
        <f t="shared" si="16"/>
        <v>1441|1440011|0|0|1292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18715474000185</v>
      </c>
      <c r="H235" s="15" t="s">
        <v>404</v>
      </c>
      <c r="I235" s="14">
        <v>0</v>
      </c>
      <c r="J235" s="14" t="s">
        <v>285</v>
      </c>
      <c r="K235" s="16">
        <v>46086</v>
      </c>
      <c r="L235" s="14">
        <v>1292</v>
      </c>
      <c r="M235" s="34">
        <f t="shared" si="17"/>
        <v>227.1</v>
      </c>
      <c r="N235" s="17">
        <v>227.1</v>
      </c>
      <c r="O235" s="17">
        <v>0</v>
      </c>
      <c r="P235" s="3">
        <v>0</v>
      </c>
    </row>
    <row r="236" spans="1:16" ht="24.95" hidden="1" customHeight="1" x14ac:dyDescent="0.2">
      <c r="A236" s="21" t="str">
        <f t="shared" si="15"/>
        <v>1441|1440011|0|0|18715474000185|0|16,05</v>
      </c>
      <c r="B236" s="21" t="str">
        <f t="shared" si="16"/>
        <v>1441|1440011|0|0|1293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18715474000185</v>
      </c>
      <c r="H236" s="15" t="s">
        <v>404</v>
      </c>
      <c r="I236" s="14">
        <v>0</v>
      </c>
      <c r="J236" s="14" t="s">
        <v>285</v>
      </c>
      <c r="K236" s="16">
        <v>46086</v>
      </c>
      <c r="L236" s="14">
        <v>1293</v>
      </c>
      <c r="M236" s="34">
        <f t="shared" si="17"/>
        <v>16.05</v>
      </c>
      <c r="N236" s="17">
        <v>16.05</v>
      </c>
      <c r="O236" s="17">
        <v>0</v>
      </c>
      <c r="P236" s="3">
        <v>0</v>
      </c>
    </row>
    <row r="237" spans="1:16" ht="24.95" hidden="1" customHeight="1" x14ac:dyDescent="0.2">
      <c r="A237" s="21" t="str">
        <f t="shared" si="15"/>
        <v>1441|1440011|0|0|18715474000185|0|84,22</v>
      </c>
      <c r="B237" s="21" t="str">
        <f t="shared" si="16"/>
        <v>1441|1440011|0|0|1295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18715474000185</v>
      </c>
      <c r="H237" s="15" t="s">
        <v>404</v>
      </c>
      <c r="I237" s="14">
        <v>0</v>
      </c>
      <c r="J237" s="14" t="s">
        <v>285</v>
      </c>
      <c r="K237" s="16">
        <v>46086</v>
      </c>
      <c r="L237" s="14">
        <v>1295</v>
      </c>
      <c r="M237" s="34">
        <f t="shared" si="17"/>
        <v>84.22</v>
      </c>
      <c r="N237" s="17">
        <v>84.22</v>
      </c>
      <c r="O237" s="17">
        <v>0</v>
      </c>
      <c r="P237" s="3">
        <v>0</v>
      </c>
    </row>
    <row r="238" spans="1:16" ht="24.95" hidden="1" customHeight="1" x14ac:dyDescent="0.2">
      <c r="A238" s="21" t="str">
        <f t="shared" si="15"/>
        <v>1441|1440011|0|0|18715474000185|0|8</v>
      </c>
      <c r="B238" s="21" t="str">
        <f t="shared" si="16"/>
        <v>1441|1440011|0|0|1296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18715474000185</v>
      </c>
      <c r="H238" s="15" t="s">
        <v>404</v>
      </c>
      <c r="I238" s="14">
        <v>0</v>
      </c>
      <c r="J238" s="14" t="s">
        <v>285</v>
      </c>
      <c r="K238" s="16">
        <v>46086</v>
      </c>
      <c r="L238" s="14">
        <v>1296</v>
      </c>
      <c r="M238" s="34">
        <f t="shared" si="17"/>
        <v>8</v>
      </c>
      <c r="N238" s="17">
        <v>8</v>
      </c>
      <c r="O238" s="17">
        <v>0</v>
      </c>
      <c r="P238" s="3">
        <v>0</v>
      </c>
    </row>
    <row r="239" spans="1:16" ht="24.95" hidden="1" customHeight="1" x14ac:dyDescent="0.2">
      <c r="A239" s="21" t="str">
        <f t="shared" si="15"/>
        <v>1441|1440011|0|0|18715490000178|0|317,39</v>
      </c>
      <c r="B239" s="21" t="str">
        <f t="shared" si="16"/>
        <v>1441|1440011|0|0|533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18715490000178</v>
      </c>
      <c r="H239" s="15" t="s">
        <v>405</v>
      </c>
      <c r="I239" s="14">
        <v>0</v>
      </c>
      <c r="J239" s="14" t="s">
        <v>285</v>
      </c>
      <c r="K239" s="16">
        <v>46055</v>
      </c>
      <c r="L239" s="14">
        <v>533</v>
      </c>
      <c r="M239" s="34">
        <f t="shared" si="17"/>
        <v>317.39</v>
      </c>
      <c r="N239" s="17">
        <v>317.39</v>
      </c>
      <c r="O239" s="17">
        <v>0</v>
      </c>
      <c r="P239" s="3">
        <v>0</v>
      </c>
    </row>
    <row r="240" spans="1:16" ht="24.95" hidden="1" customHeight="1" x14ac:dyDescent="0.2">
      <c r="A240" s="21" t="str">
        <f t="shared" si="15"/>
        <v>1441|1440011|0|0|18715490000178|0|115,96</v>
      </c>
      <c r="B240" s="21" t="str">
        <f t="shared" si="16"/>
        <v>1441|1440011|0|0|776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18715490000178</v>
      </c>
      <c r="H240" s="15" t="s">
        <v>405</v>
      </c>
      <c r="I240" s="14">
        <v>0</v>
      </c>
      <c r="J240" s="14" t="s">
        <v>285</v>
      </c>
      <c r="K240" s="16">
        <v>46063</v>
      </c>
      <c r="L240" s="14">
        <v>776</v>
      </c>
      <c r="M240" s="34">
        <f t="shared" si="17"/>
        <v>115.96</v>
      </c>
      <c r="N240" s="17">
        <v>115.96</v>
      </c>
      <c r="O240" s="17">
        <v>0</v>
      </c>
      <c r="P240" s="3">
        <v>0</v>
      </c>
    </row>
    <row r="241" spans="1:16" ht="24.95" hidden="1" customHeight="1" x14ac:dyDescent="0.2">
      <c r="A241" s="21" t="str">
        <f t="shared" si="15"/>
        <v>1441|1440011|0|0|18715490000178|0|297,19</v>
      </c>
      <c r="B241" s="21" t="str">
        <f t="shared" si="16"/>
        <v>1441|1440011|0|0|228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18715490000178</v>
      </c>
      <c r="H241" s="15" t="s">
        <v>405</v>
      </c>
      <c r="I241" s="14">
        <v>0</v>
      </c>
      <c r="J241" s="14" t="s">
        <v>285</v>
      </c>
      <c r="K241" s="16">
        <v>46064</v>
      </c>
      <c r="L241" s="14">
        <v>228</v>
      </c>
      <c r="M241" s="34">
        <f t="shared" si="17"/>
        <v>297.19</v>
      </c>
      <c r="N241" s="17">
        <v>297.19</v>
      </c>
      <c r="O241" s="17">
        <v>0</v>
      </c>
      <c r="P241" s="3">
        <v>0</v>
      </c>
    </row>
    <row r="242" spans="1:16" ht="24.95" hidden="1" customHeight="1" x14ac:dyDescent="0.2">
      <c r="A242" s="21" t="str">
        <f t="shared" si="15"/>
        <v>1441|1440011|0|0|18715490000178|0|338,36</v>
      </c>
      <c r="B242" s="21" t="str">
        <f t="shared" si="16"/>
        <v>1441|1440011|0|0|1291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18715490000178</v>
      </c>
      <c r="H242" s="15" t="s">
        <v>405</v>
      </c>
      <c r="I242" s="14">
        <v>0</v>
      </c>
      <c r="J242" s="14" t="s">
        <v>285</v>
      </c>
      <c r="K242" s="16">
        <v>46086</v>
      </c>
      <c r="L242" s="14">
        <v>1291</v>
      </c>
      <c r="M242" s="34">
        <f t="shared" si="17"/>
        <v>338.36</v>
      </c>
      <c r="N242" s="17">
        <v>338.36</v>
      </c>
      <c r="O242" s="17">
        <v>0</v>
      </c>
      <c r="P242" s="3">
        <v>0</v>
      </c>
    </row>
    <row r="243" spans="1:16" ht="24.95" hidden="1" customHeight="1" x14ac:dyDescent="0.2">
      <c r="A243" s="21" t="str">
        <f t="shared" si="15"/>
        <v>1441|1440011|0|0|18715490000178|0|115,96</v>
      </c>
      <c r="B243" s="21" t="str">
        <f t="shared" si="16"/>
        <v>1441|1440011|0|0|1342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18715490000178</v>
      </c>
      <c r="H243" s="15" t="s">
        <v>405</v>
      </c>
      <c r="I243" s="14">
        <v>0</v>
      </c>
      <c r="J243" s="14" t="s">
        <v>285</v>
      </c>
      <c r="K243" s="16">
        <v>46087</v>
      </c>
      <c r="L243" s="14">
        <v>1342</v>
      </c>
      <c r="M243" s="34">
        <f t="shared" si="17"/>
        <v>115.96</v>
      </c>
      <c r="N243" s="17">
        <v>115.96</v>
      </c>
      <c r="O243" s="17">
        <v>0</v>
      </c>
      <c r="P243" s="3">
        <v>0</v>
      </c>
    </row>
    <row r="244" spans="1:16" ht="24.95" hidden="1" customHeight="1" x14ac:dyDescent="0.2">
      <c r="A244" s="21" t="str">
        <f t="shared" si="15"/>
        <v>1441|1440011|0|0|18715508000131|0|211,71</v>
      </c>
      <c r="B244" s="21" t="str">
        <f t="shared" si="16"/>
        <v>1441|1440011|0|0|1016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18715508000131</v>
      </c>
      <c r="H244" s="15" t="s">
        <v>406</v>
      </c>
      <c r="I244" s="14">
        <v>0</v>
      </c>
      <c r="J244" s="14" t="s">
        <v>285</v>
      </c>
      <c r="K244" s="16">
        <v>46072</v>
      </c>
      <c r="L244" s="14">
        <v>1016</v>
      </c>
      <c r="M244" s="34">
        <f t="shared" si="17"/>
        <v>211.71</v>
      </c>
      <c r="N244" s="17">
        <v>211.71</v>
      </c>
      <c r="O244" s="17">
        <v>0</v>
      </c>
      <c r="P244" s="3">
        <v>0</v>
      </c>
    </row>
    <row r="245" spans="1:16" ht="24.95" hidden="1" customHeight="1" x14ac:dyDescent="0.2">
      <c r="A245" s="21" t="str">
        <f t="shared" si="15"/>
        <v>1441|1440011|0|0|18715508000131|0|1635,77</v>
      </c>
      <c r="B245" s="21" t="str">
        <f t="shared" si="16"/>
        <v>1441|1440011|0|0|1034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18715508000131</v>
      </c>
      <c r="H245" s="15" t="s">
        <v>406</v>
      </c>
      <c r="I245" s="14">
        <v>0</v>
      </c>
      <c r="J245" s="14" t="s">
        <v>285</v>
      </c>
      <c r="K245" s="16">
        <v>46072</v>
      </c>
      <c r="L245" s="14">
        <v>1034</v>
      </c>
      <c r="M245" s="34">
        <f t="shared" si="17"/>
        <v>1635.77</v>
      </c>
      <c r="N245" s="17">
        <v>1635.77</v>
      </c>
      <c r="O245" s="17">
        <v>0</v>
      </c>
      <c r="P245" s="3">
        <v>0</v>
      </c>
    </row>
    <row r="246" spans="1:16" ht="24.95" hidden="1" customHeight="1" x14ac:dyDescent="0.2">
      <c r="A246" s="21" t="str">
        <f t="shared" ref="A246:A296" si="18">C246&amp;"|"&amp;D246&amp;"|"&amp;E246&amp;"|"&amp;F246&amp;"|"&amp;G246&amp;"|"&amp;I246&amp;"|"&amp;N246+O246-P246</f>
        <v>1441|1440011|0|0|18715508000131|0|2151,24</v>
      </c>
      <c r="B246" s="21" t="str">
        <f t="shared" ref="B246:B296" si="19">C246&amp;"|"&amp;D246&amp;"|"&amp;E246&amp;"|"&amp;F246&amp;"|"&amp;L246</f>
        <v>1441|1440011|0|0|1330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18715508000131</v>
      </c>
      <c r="H246" s="15" t="s">
        <v>406</v>
      </c>
      <c r="I246" s="14">
        <v>0</v>
      </c>
      <c r="J246" s="14" t="s">
        <v>285</v>
      </c>
      <c r="K246" s="16">
        <v>46087</v>
      </c>
      <c r="L246" s="14">
        <v>1330</v>
      </c>
      <c r="M246" s="34">
        <f t="shared" si="17"/>
        <v>2151.2399999999998</v>
      </c>
      <c r="N246" s="17">
        <v>2151.2399999999998</v>
      </c>
      <c r="O246" s="17">
        <v>0</v>
      </c>
      <c r="P246" s="3">
        <v>0</v>
      </c>
    </row>
    <row r="247" spans="1:16" ht="24.95" hidden="1" customHeight="1" x14ac:dyDescent="0.2">
      <c r="A247" s="21" t="str">
        <f t="shared" si="18"/>
        <v>1441|1440011|0|0|18803072000132|0|77</v>
      </c>
      <c r="B247" s="21" t="str">
        <f t="shared" si="19"/>
        <v>1441|1440011|0|0|617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18803072000132</v>
      </c>
      <c r="H247" s="15" t="s">
        <v>407</v>
      </c>
      <c r="I247" s="14">
        <v>0</v>
      </c>
      <c r="J247" s="14" t="s">
        <v>285</v>
      </c>
      <c r="K247" s="16">
        <v>46059</v>
      </c>
      <c r="L247" s="14">
        <v>617</v>
      </c>
      <c r="M247" s="34">
        <f t="shared" ref="M247:M297" si="20">N247+O247</f>
        <v>77</v>
      </c>
      <c r="N247" s="17">
        <v>77</v>
      </c>
      <c r="O247" s="17">
        <v>0</v>
      </c>
      <c r="P247" s="3">
        <v>0</v>
      </c>
    </row>
    <row r="248" spans="1:16" ht="24.95" hidden="1" customHeight="1" x14ac:dyDescent="0.2">
      <c r="A248" s="21" t="str">
        <f t="shared" si="18"/>
        <v>1441|1440011|0|0|18803072000132|0|360,88</v>
      </c>
      <c r="B248" s="21" t="str">
        <f t="shared" si="19"/>
        <v>1441|1440011|0|0|764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18803072000132</v>
      </c>
      <c r="H248" s="15" t="s">
        <v>407</v>
      </c>
      <c r="I248" s="14">
        <v>0</v>
      </c>
      <c r="J248" s="14" t="s">
        <v>285</v>
      </c>
      <c r="K248" s="16">
        <v>46063</v>
      </c>
      <c r="L248" s="14">
        <v>764</v>
      </c>
      <c r="M248" s="34">
        <f t="shared" si="20"/>
        <v>360.88</v>
      </c>
      <c r="N248" s="17">
        <v>360.88</v>
      </c>
      <c r="O248" s="17">
        <v>0</v>
      </c>
      <c r="P248" s="3">
        <v>0</v>
      </c>
    </row>
    <row r="249" spans="1:16" ht="24.95" hidden="1" customHeight="1" x14ac:dyDescent="0.2">
      <c r="A249" s="21" t="str">
        <f t="shared" si="18"/>
        <v>1441|1440011|0|0|18803072000132|0|324,31</v>
      </c>
      <c r="B249" s="21" t="str">
        <f t="shared" si="19"/>
        <v>1441|1440011|0|0|1336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18803072000132</v>
      </c>
      <c r="H249" s="15" t="s">
        <v>407</v>
      </c>
      <c r="I249" s="14">
        <v>0</v>
      </c>
      <c r="J249" s="14" t="s">
        <v>285</v>
      </c>
      <c r="K249" s="16">
        <v>46087</v>
      </c>
      <c r="L249" s="14">
        <v>1336</v>
      </c>
      <c r="M249" s="34">
        <f t="shared" si="20"/>
        <v>324.31</v>
      </c>
      <c r="N249" s="17">
        <v>324.31</v>
      </c>
      <c r="O249" s="17">
        <v>0</v>
      </c>
      <c r="P249" s="3">
        <v>0</v>
      </c>
    </row>
    <row r="250" spans="1:16" ht="24.95" hidden="1" customHeight="1" x14ac:dyDescent="0.2">
      <c r="A250" s="21" t="str">
        <f t="shared" si="18"/>
        <v>1441|1440011|0|0|18837278000183|0|328,6</v>
      </c>
      <c r="B250" s="21" t="str">
        <f t="shared" si="19"/>
        <v>1441|1440011|0|0|747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18837278000183</v>
      </c>
      <c r="H250" s="15" t="s">
        <v>408</v>
      </c>
      <c r="I250" s="14">
        <v>0</v>
      </c>
      <c r="J250" s="14" t="s">
        <v>285</v>
      </c>
      <c r="K250" s="16">
        <v>46063</v>
      </c>
      <c r="L250" s="14">
        <v>747</v>
      </c>
      <c r="M250" s="34">
        <f t="shared" si="20"/>
        <v>328.6</v>
      </c>
      <c r="N250" s="17">
        <v>328.6</v>
      </c>
      <c r="O250" s="17">
        <v>0</v>
      </c>
      <c r="P250" s="3">
        <v>0</v>
      </c>
    </row>
    <row r="251" spans="1:16" ht="24.95" hidden="1" customHeight="1" x14ac:dyDescent="0.2">
      <c r="A251" s="21" t="str">
        <f t="shared" si="18"/>
        <v>1441|1440011|0|0|18837278000183|0|324,31</v>
      </c>
      <c r="B251" s="21" t="str">
        <f t="shared" si="19"/>
        <v>1441|1440011|0|0|1259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18837278000183</v>
      </c>
      <c r="H251" s="15" t="s">
        <v>408</v>
      </c>
      <c r="I251" s="14">
        <v>0</v>
      </c>
      <c r="J251" s="14" t="s">
        <v>285</v>
      </c>
      <c r="K251" s="16">
        <v>46085</v>
      </c>
      <c r="L251" s="14">
        <v>1259</v>
      </c>
      <c r="M251" s="34">
        <f t="shared" si="20"/>
        <v>324.31</v>
      </c>
      <c r="N251" s="17">
        <v>324.31</v>
      </c>
      <c r="O251" s="17">
        <v>0</v>
      </c>
      <c r="P251" s="3">
        <v>0</v>
      </c>
    </row>
    <row r="252" spans="1:16" ht="24.95" hidden="1" customHeight="1" x14ac:dyDescent="0.2">
      <c r="A252" s="21" t="str">
        <f t="shared" si="18"/>
        <v>1441|1440011|0|0|19718360000151|0|302,19</v>
      </c>
      <c r="B252" s="21" t="str">
        <f t="shared" si="19"/>
        <v>1441|1440011|0|0|623</v>
      </c>
      <c r="C252" s="14">
        <v>1441</v>
      </c>
      <c r="D252" s="14">
        <v>1440011</v>
      </c>
      <c r="E252" s="14">
        <v>0</v>
      </c>
      <c r="F252" s="14">
        <v>0</v>
      </c>
      <c r="G252" s="14">
        <v>19718360000151</v>
      </c>
      <c r="H252" s="15" t="s">
        <v>409</v>
      </c>
      <c r="I252" s="14">
        <v>0</v>
      </c>
      <c r="J252" s="14" t="s">
        <v>285</v>
      </c>
      <c r="K252" s="16">
        <v>46062</v>
      </c>
      <c r="L252" s="14">
        <v>623</v>
      </c>
      <c r="M252" s="34">
        <f t="shared" si="20"/>
        <v>302.19</v>
      </c>
      <c r="N252" s="17">
        <v>302.19</v>
      </c>
      <c r="O252" s="17">
        <v>0</v>
      </c>
      <c r="P252" s="3">
        <v>0</v>
      </c>
    </row>
    <row r="253" spans="1:16" ht="24.95" hidden="1" customHeight="1" x14ac:dyDescent="0.2">
      <c r="A253" s="21" t="str">
        <f t="shared" si="18"/>
        <v>1441|1440011|0|0|19876424000142|0|177,65</v>
      </c>
      <c r="B253" s="21" t="str">
        <f t="shared" si="19"/>
        <v>1441|1440011|0|0|633</v>
      </c>
      <c r="C253" s="14">
        <v>1441</v>
      </c>
      <c r="D253" s="14">
        <v>1440011</v>
      </c>
      <c r="E253" s="14">
        <v>0</v>
      </c>
      <c r="F253" s="14">
        <v>0</v>
      </c>
      <c r="G253" s="14">
        <v>19876424000142</v>
      </c>
      <c r="H253" s="15" t="s">
        <v>410</v>
      </c>
      <c r="I253" s="14">
        <v>0</v>
      </c>
      <c r="J253" s="14" t="s">
        <v>285</v>
      </c>
      <c r="K253" s="16">
        <v>46062</v>
      </c>
      <c r="L253" s="14">
        <v>633</v>
      </c>
      <c r="M253" s="34">
        <f t="shared" si="20"/>
        <v>177.65</v>
      </c>
      <c r="N253" s="17">
        <v>177.65</v>
      </c>
      <c r="O253" s="17">
        <v>0</v>
      </c>
      <c r="P253" s="3">
        <v>0</v>
      </c>
    </row>
    <row r="254" spans="1:16" ht="24.95" hidden="1" customHeight="1" x14ac:dyDescent="0.2">
      <c r="A254" s="21" t="str">
        <f t="shared" si="18"/>
        <v>1441|1440011|0|0|19876424000142|0|628,88</v>
      </c>
      <c r="B254" s="21" t="str">
        <f t="shared" si="19"/>
        <v>1441|1440011|0|0|835</v>
      </c>
      <c r="C254" s="14">
        <v>1441</v>
      </c>
      <c r="D254" s="14">
        <v>1440011</v>
      </c>
      <c r="E254" s="14">
        <v>0</v>
      </c>
      <c r="F254" s="14">
        <v>0</v>
      </c>
      <c r="G254" s="14">
        <v>19876424000142</v>
      </c>
      <c r="H254" s="15" t="s">
        <v>410</v>
      </c>
      <c r="I254" s="14">
        <v>0</v>
      </c>
      <c r="J254" s="14" t="s">
        <v>285</v>
      </c>
      <c r="K254" s="16">
        <v>46064</v>
      </c>
      <c r="L254" s="14">
        <v>835</v>
      </c>
      <c r="M254" s="34">
        <f t="shared" si="20"/>
        <v>628.88</v>
      </c>
      <c r="N254" s="17">
        <v>628.88</v>
      </c>
      <c r="O254" s="17">
        <v>0</v>
      </c>
      <c r="P254" s="3">
        <v>0</v>
      </c>
    </row>
    <row r="255" spans="1:16" ht="24.95" hidden="1" customHeight="1" x14ac:dyDescent="0.2">
      <c r="A255" s="21" t="str">
        <f t="shared" si="18"/>
        <v>1441|1440011|0|0|20622890000180|0|302,32</v>
      </c>
      <c r="B255" s="21" t="str">
        <f t="shared" si="19"/>
        <v>1441|1440011|0|0|624</v>
      </c>
      <c r="C255" s="14">
        <v>1441</v>
      </c>
      <c r="D255" s="14">
        <v>1440011</v>
      </c>
      <c r="E255" s="14">
        <v>0</v>
      </c>
      <c r="F255" s="14">
        <v>0</v>
      </c>
      <c r="G255" s="14">
        <v>20622890000180</v>
      </c>
      <c r="H255" s="15" t="s">
        <v>411</v>
      </c>
      <c r="I255" s="14">
        <v>0</v>
      </c>
      <c r="J255" s="14" t="s">
        <v>285</v>
      </c>
      <c r="K255" s="16">
        <v>46062</v>
      </c>
      <c r="L255" s="14">
        <v>624</v>
      </c>
      <c r="M255" s="34">
        <f t="shared" si="20"/>
        <v>302.32</v>
      </c>
      <c r="N255" s="17">
        <v>302.32</v>
      </c>
      <c r="O255" s="17">
        <v>0</v>
      </c>
      <c r="P255" s="3">
        <v>0</v>
      </c>
    </row>
    <row r="256" spans="1:16" ht="24.95" hidden="1" customHeight="1" x14ac:dyDescent="0.2">
      <c r="A256" s="21" t="str">
        <f t="shared" si="18"/>
        <v>1441|1440011|0|0|20622890000180|0|1243,75</v>
      </c>
      <c r="B256" s="21" t="str">
        <f t="shared" si="19"/>
        <v>1441|1440011|0|0|643</v>
      </c>
      <c r="C256" s="14">
        <v>1441</v>
      </c>
      <c r="D256" s="14">
        <v>1440011</v>
      </c>
      <c r="E256" s="14">
        <v>0</v>
      </c>
      <c r="F256" s="14">
        <v>0</v>
      </c>
      <c r="G256" s="14">
        <v>20622890000180</v>
      </c>
      <c r="H256" s="15" t="s">
        <v>411</v>
      </c>
      <c r="I256" s="14">
        <v>0</v>
      </c>
      <c r="J256" s="14" t="s">
        <v>285</v>
      </c>
      <c r="K256" s="16">
        <v>46062</v>
      </c>
      <c r="L256" s="14">
        <v>643</v>
      </c>
      <c r="M256" s="34">
        <f t="shared" si="20"/>
        <v>1243.75</v>
      </c>
      <c r="N256" s="17">
        <v>1243.75</v>
      </c>
      <c r="O256" s="17">
        <v>0</v>
      </c>
      <c r="P256" s="3">
        <v>0</v>
      </c>
    </row>
    <row r="257" spans="1:16" ht="24.95" hidden="1" customHeight="1" x14ac:dyDescent="0.2">
      <c r="A257" s="21" t="str">
        <f t="shared" si="18"/>
        <v>1441|1440011|0|0|20622890000180|0|2284,06</v>
      </c>
      <c r="B257" s="21" t="str">
        <f t="shared" si="19"/>
        <v>1441|1440011|0|0|1331</v>
      </c>
      <c r="C257" s="14">
        <v>1441</v>
      </c>
      <c r="D257" s="14">
        <v>1440011</v>
      </c>
      <c r="E257" s="14">
        <v>0</v>
      </c>
      <c r="F257" s="14">
        <v>0</v>
      </c>
      <c r="G257" s="14">
        <v>20622890000180</v>
      </c>
      <c r="H257" s="15" t="s">
        <v>411</v>
      </c>
      <c r="I257" s="14">
        <v>0</v>
      </c>
      <c r="J257" s="14" t="s">
        <v>285</v>
      </c>
      <c r="K257" s="16">
        <v>46087</v>
      </c>
      <c r="L257" s="14">
        <v>1331</v>
      </c>
      <c r="M257" s="34">
        <f t="shared" si="20"/>
        <v>2284.06</v>
      </c>
      <c r="N257" s="17">
        <v>2284.06</v>
      </c>
      <c r="O257" s="17">
        <v>0</v>
      </c>
      <c r="P257" s="3">
        <v>0</v>
      </c>
    </row>
    <row r="258" spans="1:16" ht="24.95" hidden="1" customHeight="1" x14ac:dyDescent="0.2">
      <c r="A258" s="21" t="str">
        <f t="shared" si="18"/>
        <v>1441|1440011|0|0|20920567000193|0|132,55</v>
      </c>
      <c r="B258" s="21" t="str">
        <f t="shared" si="19"/>
        <v>1441|1440011|0|0|574</v>
      </c>
      <c r="C258" s="14">
        <v>1441</v>
      </c>
      <c r="D258" s="14">
        <v>1440011</v>
      </c>
      <c r="E258" s="14">
        <v>0</v>
      </c>
      <c r="F258" s="14">
        <v>0</v>
      </c>
      <c r="G258" s="14">
        <v>20920567000193</v>
      </c>
      <c r="H258" s="15" t="s">
        <v>412</v>
      </c>
      <c r="I258" s="14">
        <v>0</v>
      </c>
      <c r="J258" s="14" t="s">
        <v>285</v>
      </c>
      <c r="K258" s="16">
        <v>46056</v>
      </c>
      <c r="L258" s="14">
        <v>574</v>
      </c>
      <c r="M258" s="34">
        <f t="shared" si="20"/>
        <v>132.55000000000001</v>
      </c>
      <c r="N258" s="17">
        <v>132.55000000000001</v>
      </c>
      <c r="O258" s="17">
        <v>0</v>
      </c>
      <c r="P258" s="3">
        <v>0</v>
      </c>
    </row>
    <row r="259" spans="1:16" ht="24.95" hidden="1" customHeight="1" x14ac:dyDescent="0.2">
      <c r="A259" s="21" t="str">
        <f t="shared" si="18"/>
        <v>1441|1440011|0|0|20920567000193|0|56,69</v>
      </c>
      <c r="B259" s="21" t="str">
        <f t="shared" si="19"/>
        <v>1441|1440011|0|0|837</v>
      </c>
      <c r="C259" s="14">
        <v>1441</v>
      </c>
      <c r="D259" s="14">
        <v>1440011</v>
      </c>
      <c r="E259" s="14">
        <v>0</v>
      </c>
      <c r="F259" s="14">
        <v>0</v>
      </c>
      <c r="G259" s="14">
        <v>20920567000193</v>
      </c>
      <c r="H259" s="15" t="s">
        <v>412</v>
      </c>
      <c r="I259" s="14">
        <v>0</v>
      </c>
      <c r="J259" s="14" t="s">
        <v>285</v>
      </c>
      <c r="K259" s="16">
        <v>46064</v>
      </c>
      <c r="L259" s="14">
        <v>837</v>
      </c>
      <c r="M259" s="34">
        <f t="shared" si="20"/>
        <v>56.69</v>
      </c>
      <c r="N259" s="17">
        <v>56.69</v>
      </c>
      <c r="O259" s="17">
        <v>0</v>
      </c>
      <c r="P259" s="3">
        <v>0</v>
      </c>
    </row>
    <row r="260" spans="1:16" ht="24.95" hidden="1" customHeight="1" x14ac:dyDescent="0.2">
      <c r="A260" s="21" t="str">
        <f t="shared" si="18"/>
        <v>1441|1440011|0|0|21461546000110|0|146,08</v>
      </c>
      <c r="B260" s="21" t="str">
        <f t="shared" si="19"/>
        <v>1441|1440011|0|0|845</v>
      </c>
      <c r="C260" s="14">
        <v>1441</v>
      </c>
      <c r="D260" s="14">
        <v>1440011</v>
      </c>
      <c r="E260" s="14">
        <v>0</v>
      </c>
      <c r="F260" s="14">
        <v>0</v>
      </c>
      <c r="G260" s="14">
        <v>21461546000110</v>
      </c>
      <c r="H260" s="15" t="s">
        <v>413</v>
      </c>
      <c r="I260" s="14">
        <v>0</v>
      </c>
      <c r="J260" s="14" t="s">
        <v>285</v>
      </c>
      <c r="K260" s="16">
        <v>46064</v>
      </c>
      <c r="L260" s="14">
        <v>845</v>
      </c>
      <c r="M260" s="34">
        <f t="shared" si="20"/>
        <v>146.08000000000001</v>
      </c>
      <c r="N260" s="17">
        <v>146.08000000000001</v>
      </c>
      <c r="O260" s="17">
        <v>0</v>
      </c>
      <c r="P260" s="3">
        <v>0</v>
      </c>
    </row>
    <row r="261" spans="1:16" ht="24.95" hidden="1" customHeight="1" x14ac:dyDescent="0.2">
      <c r="A261" s="21" t="str">
        <f t="shared" si="18"/>
        <v>1441|1440011|0|0|22646525000131|0|265,75</v>
      </c>
      <c r="B261" s="21" t="str">
        <f t="shared" si="19"/>
        <v>1441|1440011|0|0|696</v>
      </c>
      <c r="C261" s="14">
        <v>1441</v>
      </c>
      <c r="D261" s="14">
        <v>1440011</v>
      </c>
      <c r="E261" s="14">
        <v>0</v>
      </c>
      <c r="F261" s="14">
        <v>0</v>
      </c>
      <c r="G261" s="14">
        <v>22646525000131</v>
      </c>
      <c r="H261" s="15" t="s">
        <v>414</v>
      </c>
      <c r="I261" s="14">
        <v>0</v>
      </c>
      <c r="J261" s="14" t="s">
        <v>285</v>
      </c>
      <c r="K261" s="16">
        <v>46062</v>
      </c>
      <c r="L261" s="14">
        <v>696</v>
      </c>
      <c r="M261" s="34">
        <f t="shared" si="20"/>
        <v>265.75</v>
      </c>
      <c r="N261" s="17">
        <v>265.75</v>
      </c>
      <c r="O261" s="17">
        <v>0</v>
      </c>
      <c r="P261" s="3">
        <v>0</v>
      </c>
    </row>
    <row r="262" spans="1:16" ht="24.95" hidden="1" customHeight="1" x14ac:dyDescent="0.2">
      <c r="A262" s="21" t="str">
        <f t="shared" si="18"/>
        <v>1441|1440011|0|0|22678874000135|0|239,14</v>
      </c>
      <c r="B262" s="21" t="str">
        <f t="shared" si="19"/>
        <v>1441|1440011|0|0|626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22678874000135</v>
      </c>
      <c r="H262" s="15" t="s">
        <v>415</v>
      </c>
      <c r="I262" s="14">
        <v>0</v>
      </c>
      <c r="J262" s="14" t="s">
        <v>285</v>
      </c>
      <c r="K262" s="16">
        <v>46062</v>
      </c>
      <c r="L262" s="14">
        <v>626</v>
      </c>
      <c r="M262" s="34">
        <f t="shared" si="20"/>
        <v>239.14</v>
      </c>
      <c r="N262" s="17">
        <v>239.14</v>
      </c>
      <c r="O262" s="17">
        <v>0</v>
      </c>
      <c r="P262" s="3">
        <v>0</v>
      </c>
    </row>
    <row r="263" spans="1:16" ht="24.95" hidden="1" customHeight="1" x14ac:dyDescent="0.2">
      <c r="A263" s="21" t="str">
        <f t="shared" si="18"/>
        <v>1441|1440011|0|0|22678874000135|0|1295,02</v>
      </c>
      <c r="B263" s="21" t="str">
        <f t="shared" si="19"/>
        <v>1441|1440011|0|0|648</v>
      </c>
      <c r="C263" s="14">
        <v>1441</v>
      </c>
      <c r="D263" s="14">
        <v>1440011</v>
      </c>
      <c r="E263" s="14">
        <v>0</v>
      </c>
      <c r="F263" s="14">
        <v>0</v>
      </c>
      <c r="G263" s="14">
        <v>22678874000135</v>
      </c>
      <c r="H263" s="15" t="s">
        <v>415</v>
      </c>
      <c r="I263" s="14">
        <v>0</v>
      </c>
      <c r="J263" s="14" t="s">
        <v>285</v>
      </c>
      <c r="K263" s="16">
        <v>46062</v>
      </c>
      <c r="L263" s="14">
        <v>648</v>
      </c>
      <c r="M263" s="34">
        <f t="shared" si="20"/>
        <v>1295.02</v>
      </c>
      <c r="N263" s="17">
        <v>1295.02</v>
      </c>
      <c r="O263" s="17">
        <v>0</v>
      </c>
      <c r="P263" s="3">
        <v>0</v>
      </c>
    </row>
    <row r="264" spans="1:16" ht="24.95" hidden="1" customHeight="1" x14ac:dyDescent="0.2">
      <c r="A264" s="21" t="str">
        <f t="shared" si="18"/>
        <v>1441|1440011|0|0|22678874000135|0|1392,07</v>
      </c>
      <c r="B264" s="21" t="str">
        <f t="shared" si="19"/>
        <v>1441|1440011|0|0|1306</v>
      </c>
      <c r="C264" s="14">
        <v>1441</v>
      </c>
      <c r="D264" s="14">
        <v>1440011</v>
      </c>
      <c r="E264" s="14">
        <v>0</v>
      </c>
      <c r="F264" s="14">
        <v>0</v>
      </c>
      <c r="G264" s="14">
        <v>22678874000135</v>
      </c>
      <c r="H264" s="15" t="s">
        <v>415</v>
      </c>
      <c r="I264" s="14">
        <v>0</v>
      </c>
      <c r="J264" s="14" t="s">
        <v>285</v>
      </c>
      <c r="K264" s="16">
        <v>46086</v>
      </c>
      <c r="L264" s="14">
        <v>1306</v>
      </c>
      <c r="M264" s="34">
        <f t="shared" si="20"/>
        <v>1392.07</v>
      </c>
      <c r="N264" s="17">
        <v>1392.07</v>
      </c>
      <c r="O264" s="17">
        <v>0</v>
      </c>
      <c r="P264" s="3">
        <v>0</v>
      </c>
    </row>
    <row r="265" spans="1:16" ht="24.95" hidden="1" customHeight="1" x14ac:dyDescent="0.2">
      <c r="A265" s="21" t="str">
        <f t="shared" si="18"/>
        <v>1441|1440011|0|0|22679153000140|0|19,27</v>
      </c>
      <c r="B265" s="21" t="str">
        <f t="shared" si="19"/>
        <v>1441|1440011|0|0|866</v>
      </c>
      <c r="C265" s="14">
        <v>1441</v>
      </c>
      <c r="D265" s="14">
        <v>1440011</v>
      </c>
      <c r="E265" s="14">
        <v>0</v>
      </c>
      <c r="F265" s="14">
        <v>0</v>
      </c>
      <c r="G265" s="14">
        <v>22679153000140</v>
      </c>
      <c r="H265" s="15" t="s">
        <v>416</v>
      </c>
      <c r="I265" s="14">
        <v>0</v>
      </c>
      <c r="J265" s="14" t="s">
        <v>285</v>
      </c>
      <c r="K265" s="16">
        <v>46064</v>
      </c>
      <c r="L265" s="14">
        <v>866</v>
      </c>
      <c r="M265" s="34">
        <f t="shared" si="20"/>
        <v>19.27</v>
      </c>
      <c r="N265" s="17">
        <v>19.27</v>
      </c>
      <c r="O265" s="17">
        <v>0</v>
      </c>
      <c r="P265" s="3">
        <v>0</v>
      </c>
    </row>
    <row r="266" spans="1:16" ht="24.95" hidden="1" customHeight="1" x14ac:dyDescent="0.2">
      <c r="A266" s="21" t="str">
        <f t="shared" si="18"/>
        <v>1441|1440011|0|0|22679153000140|0|19,22</v>
      </c>
      <c r="B266" s="21" t="str">
        <f t="shared" si="19"/>
        <v>1441|1440011|0|0|867</v>
      </c>
      <c r="C266" s="14">
        <v>1441</v>
      </c>
      <c r="D266" s="14">
        <v>1440011</v>
      </c>
      <c r="E266" s="14">
        <v>0</v>
      </c>
      <c r="F266" s="14">
        <v>0</v>
      </c>
      <c r="G266" s="14">
        <v>22679153000140</v>
      </c>
      <c r="H266" s="15" t="s">
        <v>416</v>
      </c>
      <c r="I266" s="14">
        <v>0</v>
      </c>
      <c r="J266" s="14" t="s">
        <v>285</v>
      </c>
      <c r="K266" s="16">
        <v>46064</v>
      </c>
      <c r="L266" s="14">
        <v>867</v>
      </c>
      <c r="M266" s="34">
        <f t="shared" si="20"/>
        <v>19.22</v>
      </c>
      <c r="N266" s="17">
        <v>19.22</v>
      </c>
      <c r="O266" s="17">
        <v>0</v>
      </c>
      <c r="P266" s="3">
        <v>0</v>
      </c>
    </row>
    <row r="267" spans="1:16" ht="24.95" hidden="1" customHeight="1" x14ac:dyDescent="0.2">
      <c r="A267" s="21" t="str">
        <f t="shared" si="18"/>
        <v>1441|1440011|0|0|22679153000140|0|232,34</v>
      </c>
      <c r="B267" s="21" t="str">
        <f t="shared" si="19"/>
        <v>1441|1440011|0|0|869</v>
      </c>
      <c r="C267" s="14">
        <v>1441</v>
      </c>
      <c r="D267" s="14">
        <v>1440011</v>
      </c>
      <c r="E267" s="14">
        <v>0</v>
      </c>
      <c r="F267" s="14">
        <v>0</v>
      </c>
      <c r="G267" s="14">
        <v>22679153000140</v>
      </c>
      <c r="H267" s="15" t="s">
        <v>416</v>
      </c>
      <c r="I267" s="14">
        <v>0</v>
      </c>
      <c r="J267" s="14" t="s">
        <v>285</v>
      </c>
      <c r="K267" s="16">
        <v>46064</v>
      </c>
      <c r="L267" s="14">
        <v>869</v>
      </c>
      <c r="M267" s="34">
        <f t="shared" si="20"/>
        <v>232.34</v>
      </c>
      <c r="N267" s="17">
        <v>232.34</v>
      </c>
      <c r="O267" s="17">
        <v>0</v>
      </c>
      <c r="P267" s="3">
        <v>0</v>
      </c>
    </row>
    <row r="268" spans="1:16" ht="24.95" hidden="1" customHeight="1" x14ac:dyDescent="0.2">
      <c r="A268" s="21" t="str">
        <f t="shared" si="18"/>
        <v>1441|1440011|0|0|22679153000140|0|226,73</v>
      </c>
      <c r="B268" s="21" t="str">
        <f t="shared" si="19"/>
        <v>1441|1440011|0|0|870</v>
      </c>
      <c r="C268" s="14">
        <v>1441</v>
      </c>
      <c r="D268" s="14">
        <v>1440011</v>
      </c>
      <c r="E268" s="14">
        <v>0</v>
      </c>
      <c r="F268" s="14">
        <v>0</v>
      </c>
      <c r="G268" s="14">
        <v>22679153000140</v>
      </c>
      <c r="H268" s="15" t="s">
        <v>416</v>
      </c>
      <c r="I268" s="14">
        <v>0</v>
      </c>
      <c r="J268" s="14" t="s">
        <v>285</v>
      </c>
      <c r="K268" s="16">
        <v>46064</v>
      </c>
      <c r="L268" s="14">
        <v>870</v>
      </c>
      <c r="M268" s="34">
        <f t="shared" si="20"/>
        <v>226.73</v>
      </c>
      <c r="N268" s="17">
        <v>226.73</v>
      </c>
      <c r="O268" s="17">
        <v>0</v>
      </c>
      <c r="P268" s="3">
        <v>0</v>
      </c>
    </row>
    <row r="269" spans="1:16" ht="24.95" hidden="1" customHeight="1" x14ac:dyDescent="0.2">
      <c r="A269" s="21" t="str">
        <f t="shared" si="18"/>
        <v>1441|1440011|0|0|22679153000140|0|16,33</v>
      </c>
      <c r="B269" s="21" t="str">
        <f t="shared" si="19"/>
        <v>1441|1440011|0|0|1323</v>
      </c>
      <c r="C269" s="14">
        <v>1441</v>
      </c>
      <c r="D269" s="14">
        <v>1440011</v>
      </c>
      <c r="E269" s="14">
        <v>0</v>
      </c>
      <c r="F269" s="14">
        <v>0</v>
      </c>
      <c r="G269" s="14">
        <v>22679153000140</v>
      </c>
      <c r="H269" s="15" t="s">
        <v>416</v>
      </c>
      <c r="I269" s="14">
        <v>0</v>
      </c>
      <c r="J269" s="14" t="s">
        <v>285</v>
      </c>
      <c r="K269" s="16">
        <v>46087</v>
      </c>
      <c r="L269" s="14">
        <v>1323</v>
      </c>
      <c r="M269" s="34">
        <f t="shared" si="20"/>
        <v>16.329999999999998</v>
      </c>
      <c r="N269" s="17">
        <v>16.329999999999998</v>
      </c>
      <c r="O269" s="17">
        <v>0</v>
      </c>
      <c r="P269" s="3">
        <v>0</v>
      </c>
    </row>
    <row r="270" spans="1:16" ht="24.95" hidden="1" customHeight="1" x14ac:dyDescent="0.2">
      <c r="A270" s="21" t="str">
        <f t="shared" si="18"/>
        <v>1441|1440011|0|0|22679153000140|0|172,31</v>
      </c>
      <c r="B270" s="21" t="str">
        <f t="shared" si="19"/>
        <v>1441|1440011|0|0|1324</v>
      </c>
      <c r="C270" s="14">
        <v>1441</v>
      </c>
      <c r="D270" s="14">
        <v>1440011</v>
      </c>
      <c r="E270" s="14">
        <v>0</v>
      </c>
      <c r="F270" s="14">
        <v>0</v>
      </c>
      <c r="G270" s="14">
        <v>22679153000140</v>
      </c>
      <c r="H270" s="15" t="s">
        <v>416</v>
      </c>
      <c r="I270" s="14">
        <v>0</v>
      </c>
      <c r="J270" s="14" t="s">
        <v>285</v>
      </c>
      <c r="K270" s="16">
        <v>46087</v>
      </c>
      <c r="L270" s="14">
        <v>1324</v>
      </c>
      <c r="M270" s="34">
        <f t="shared" si="20"/>
        <v>172.31</v>
      </c>
      <c r="N270" s="17">
        <v>172.31</v>
      </c>
      <c r="O270" s="17">
        <v>0</v>
      </c>
      <c r="P270" s="3">
        <v>0</v>
      </c>
    </row>
    <row r="271" spans="1:16" ht="24.95" hidden="1" customHeight="1" x14ac:dyDescent="0.2">
      <c r="A271" s="21" t="str">
        <f t="shared" si="18"/>
        <v>1441|1440011|0|0|22679153000140|0|232,34</v>
      </c>
      <c r="B271" s="21" t="str">
        <f t="shared" si="19"/>
        <v>1441|1440011|0|0|1325</v>
      </c>
      <c r="C271" s="14">
        <v>1441</v>
      </c>
      <c r="D271" s="14">
        <v>1440011</v>
      </c>
      <c r="E271" s="14">
        <v>0</v>
      </c>
      <c r="F271" s="14">
        <v>0</v>
      </c>
      <c r="G271" s="14">
        <v>22679153000140</v>
      </c>
      <c r="H271" s="15" t="s">
        <v>416</v>
      </c>
      <c r="I271" s="14">
        <v>0</v>
      </c>
      <c r="J271" s="14" t="s">
        <v>285</v>
      </c>
      <c r="K271" s="16">
        <v>46087</v>
      </c>
      <c r="L271" s="14">
        <v>1325</v>
      </c>
      <c r="M271" s="34">
        <f t="shared" si="20"/>
        <v>232.34</v>
      </c>
      <c r="N271" s="17">
        <v>232.34</v>
      </c>
      <c r="O271" s="17">
        <v>0</v>
      </c>
      <c r="P271" s="3">
        <v>0</v>
      </c>
    </row>
    <row r="272" spans="1:16" ht="24.95" hidden="1" customHeight="1" x14ac:dyDescent="0.2">
      <c r="A272" s="21" t="str">
        <f t="shared" si="18"/>
        <v>1441|1440011|0|0|22679153000140|0|16,38</v>
      </c>
      <c r="B272" s="21" t="str">
        <f t="shared" si="19"/>
        <v>1441|1440011|0|0|1326</v>
      </c>
      <c r="C272" s="14">
        <v>1441</v>
      </c>
      <c r="D272" s="14">
        <v>1440011</v>
      </c>
      <c r="E272" s="14">
        <v>0</v>
      </c>
      <c r="F272" s="14">
        <v>0</v>
      </c>
      <c r="G272" s="14">
        <v>22679153000140</v>
      </c>
      <c r="H272" s="15" t="s">
        <v>416</v>
      </c>
      <c r="I272" s="14">
        <v>0</v>
      </c>
      <c r="J272" s="14" t="s">
        <v>285</v>
      </c>
      <c r="K272" s="16">
        <v>46087</v>
      </c>
      <c r="L272" s="14">
        <v>1326</v>
      </c>
      <c r="M272" s="34">
        <f t="shared" si="20"/>
        <v>16.38</v>
      </c>
      <c r="N272" s="17">
        <v>16.38</v>
      </c>
      <c r="O272" s="17">
        <v>0</v>
      </c>
      <c r="P272" s="3">
        <v>0</v>
      </c>
    </row>
    <row r="273" spans="1:16" ht="24.95" hidden="1" customHeight="1" x14ac:dyDescent="0.2">
      <c r="A273" s="21" t="str">
        <f t="shared" si="18"/>
        <v>1441|1440011|0|0|22681423000157|0|26,12</v>
      </c>
      <c r="B273" s="21" t="str">
        <f t="shared" si="19"/>
        <v>1441|1440011|0|0|768</v>
      </c>
      <c r="C273" s="14">
        <v>1441</v>
      </c>
      <c r="D273" s="14">
        <v>1440011</v>
      </c>
      <c r="E273" s="14">
        <v>0</v>
      </c>
      <c r="F273" s="14">
        <v>0</v>
      </c>
      <c r="G273" s="14">
        <v>22681423000157</v>
      </c>
      <c r="H273" s="15" t="s">
        <v>417</v>
      </c>
      <c r="I273" s="14">
        <v>0</v>
      </c>
      <c r="J273" s="14" t="s">
        <v>285</v>
      </c>
      <c r="K273" s="16">
        <v>46063</v>
      </c>
      <c r="L273" s="14">
        <v>768</v>
      </c>
      <c r="M273" s="34">
        <f t="shared" si="20"/>
        <v>26.12</v>
      </c>
      <c r="N273" s="17">
        <v>26.12</v>
      </c>
      <c r="O273" s="17">
        <v>0</v>
      </c>
      <c r="P273" s="3">
        <v>0</v>
      </c>
    </row>
    <row r="274" spans="1:16" ht="24.95" hidden="1" customHeight="1" x14ac:dyDescent="0.2">
      <c r="A274" s="21" t="str">
        <f t="shared" si="18"/>
        <v>1441|1440011|0|0|22681423000157|0|248,72</v>
      </c>
      <c r="B274" s="21" t="str">
        <f t="shared" si="19"/>
        <v>1441|1440011|0|0|1287</v>
      </c>
      <c r="C274" s="14">
        <v>1441</v>
      </c>
      <c r="D274" s="14">
        <v>1440011</v>
      </c>
      <c r="E274" s="14">
        <v>0</v>
      </c>
      <c r="F274" s="14">
        <v>0</v>
      </c>
      <c r="G274" s="14">
        <v>22681423000157</v>
      </c>
      <c r="H274" s="15" t="s">
        <v>417</v>
      </c>
      <c r="I274" s="14">
        <v>0</v>
      </c>
      <c r="J274" s="14" t="s">
        <v>285</v>
      </c>
      <c r="K274" s="16">
        <v>46086</v>
      </c>
      <c r="L274" s="14">
        <v>1287</v>
      </c>
      <c r="M274" s="34">
        <f t="shared" si="20"/>
        <v>248.72</v>
      </c>
      <c r="N274" s="17">
        <v>248.72</v>
      </c>
      <c r="O274" s="17">
        <v>0</v>
      </c>
      <c r="P274" s="3">
        <v>0</v>
      </c>
    </row>
    <row r="275" spans="1:16" ht="24.95" hidden="1" customHeight="1" x14ac:dyDescent="0.2">
      <c r="A275" s="21" t="str">
        <f t="shared" si="18"/>
        <v>1441|1440011|0|0|22934889000117|0|333,25</v>
      </c>
      <c r="B275" s="21" t="str">
        <f t="shared" si="19"/>
        <v>1441|1440011|0|0|834</v>
      </c>
      <c r="C275" s="14">
        <v>1441</v>
      </c>
      <c r="D275" s="14">
        <v>1440011</v>
      </c>
      <c r="E275" s="14">
        <v>0</v>
      </c>
      <c r="F275" s="14">
        <v>0</v>
      </c>
      <c r="G275" s="14">
        <v>22934889000117</v>
      </c>
      <c r="H275" s="15" t="s">
        <v>418</v>
      </c>
      <c r="I275" s="14">
        <v>0</v>
      </c>
      <c r="J275" s="14" t="s">
        <v>285</v>
      </c>
      <c r="K275" s="16">
        <v>46064</v>
      </c>
      <c r="L275" s="14">
        <v>834</v>
      </c>
      <c r="M275" s="34">
        <f t="shared" si="20"/>
        <v>333.25</v>
      </c>
      <c r="N275" s="17">
        <v>333.25</v>
      </c>
      <c r="O275" s="17">
        <v>0</v>
      </c>
      <c r="P275" s="3">
        <v>0</v>
      </c>
    </row>
    <row r="276" spans="1:16" ht="24.95" hidden="1" customHeight="1" x14ac:dyDescent="0.2">
      <c r="A276" s="21" t="str">
        <f t="shared" si="18"/>
        <v>1441|1440011|0|0|22934889000117|0|326,45</v>
      </c>
      <c r="B276" s="21" t="str">
        <f t="shared" si="19"/>
        <v>1441|1440011|0|0|1307</v>
      </c>
      <c r="C276" s="14">
        <v>1441</v>
      </c>
      <c r="D276" s="14">
        <v>1440011</v>
      </c>
      <c r="E276" s="14">
        <v>0</v>
      </c>
      <c r="F276" s="14">
        <v>0</v>
      </c>
      <c r="G276" s="14">
        <v>22934889000117</v>
      </c>
      <c r="H276" s="15" t="s">
        <v>418</v>
      </c>
      <c r="I276" s="14">
        <v>0</v>
      </c>
      <c r="J276" s="14" t="s">
        <v>285</v>
      </c>
      <c r="K276" s="16">
        <v>46086</v>
      </c>
      <c r="L276" s="14">
        <v>1307</v>
      </c>
      <c r="M276" s="34">
        <f t="shared" si="20"/>
        <v>326.45</v>
      </c>
      <c r="N276" s="17">
        <v>326.45</v>
      </c>
      <c r="O276" s="17">
        <v>0</v>
      </c>
      <c r="P276" s="3">
        <v>0</v>
      </c>
    </row>
    <row r="277" spans="1:16" ht="24.95" hidden="1" customHeight="1" x14ac:dyDescent="0.2">
      <c r="A277" s="21" t="str">
        <f t="shared" si="18"/>
        <v>1441|1440011|0|0|23245806000145|0|149,98</v>
      </c>
      <c r="B277" s="21" t="str">
        <f t="shared" si="19"/>
        <v>1441|1440011|0|0|878</v>
      </c>
      <c r="C277" s="14">
        <v>1441</v>
      </c>
      <c r="D277" s="14">
        <v>1440011</v>
      </c>
      <c r="E277" s="14">
        <v>0</v>
      </c>
      <c r="F277" s="14">
        <v>0</v>
      </c>
      <c r="G277" s="14">
        <v>23245806000145</v>
      </c>
      <c r="H277" s="15" t="s">
        <v>419</v>
      </c>
      <c r="I277" s="14">
        <v>0</v>
      </c>
      <c r="J277" s="14" t="s">
        <v>285</v>
      </c>
      <c r="K277" s="16">
        <v>46064</v>
      </c>
      <c r="L277" s="14">
        <v>878</v>
      </c>
      <c r="M277" s="34">
        <f t="shared" si="20"/>
        <v>149.97999999999999</v>
      </c>
      <c r="N277" s="17">
        <v>149.97999999999999</v>
      </c>
      <c r="O277" s="17">
        <v>0</v>
      </c>
      <c r="P277" s="3">
        <v>0</v>
      </c>
    </row>
    <row r="278" spans="1:16" ht="24.95" hidden="1" customHeight="1" x14ac:dyDescent="0.2">
      <c r="A278" s="21" t="str">
        <f t="shared" si="18"/>
        <v>1441|1440011|0|0|23456650000141|0|444,25</v>
      </c>
      <c r="B278" s="21" t="str">
        <f t="shared" si="19"/>
        <v>1441|1440011|0|0|861</v>
      </c>
      <c r="C278" s="14">
        <v>1441</v>
      </c>
      <c r="D278" s="14">
        <v>1440011</v>
      </c>
      <c r="E278" s="14">
        <v>0</v>
      </c>
      <c r="F278" s="14">
        <v>0</v>
      </c>
      <c r="G278" s="14">
        <v>23456650000141</v>
      </c>
      <c r="H278" s="15" t="s">
        <v>420</v>
      </c>
      <c r="I278" s="14">
        <v>0</v>
      </c>
      <c r="J278" s="14" t="s">
        <v>285</v>
      </c>
      <c r="K278" s="16">
        <v>46064</v>
      </c>
      <c r="L278" s="14">
        <v>861</v>
      </c>
      <c r="M278" s="34">
        <f t="shared" si="20"/>
        <v>444.25</v>
      </c>
      <c r="N278" s="17">
        <v>444.25</v>
      </c>
      <c r="O278" s="17">
        <v>0</v>
      </c>
      <c r="P278" s="3">
        <v>0</v>
      </c>
    </row>
    <row r="279" spans="1:16" ht="24.95" hidden="1" customHeight="1" x14ac:dyDescent="0.2">
      <c r="A279" s="21" t="str">
        <f t="shared" si="18"/>
        <v>1441|1440011|0|0|23539463000121|0|253,46</v>
      </c>
      <c r="B279" s="21" t="str">
        <f t="shared" si="19"/>
        <v>1441|1440011|0|0|821</v>
      </c>
      <c r="C279" s="14">
        <v>1441</v>
      </c>
      <c r="D279" s="14">
        <v>1440011</v>
      </c>
      <c r="E279" s="14">
        <v>0</v>
      </c>
      <c r="F279" s="14">
        <v>0</v>
      </c>
      <c r="G279" s="14">
        <v>23539463000121</v>
      </c>
      <c r="H279" s="15" t="s">
        <v>421</v>
      </c>
      <c r="I279" s="14">
        <v>0</v>
      </c>
      <c r="J279" s="14" t="s">
        <v>285</v>
      </c>
      <c r="K279" s="16">
        <v>46064</v>
      </c>
      <c r="L279" s="14">
        <v>821</v>
      </c>
      <c r="M279" s="34">
        <f t="shared" si="20"/>
        <v>253.46</v>
      </c>
      <c r="N279" s="17">
        <v>253.46</v>
      </c>
      <c r="O279" s="17">
        <v>0</v>
      </c>
      <c r="P279" s="3">
        <v>0</v>
      </c>
    </row>
    <row r="280" spans="1:16" ht="24.95" hidden="1" customHeight="1" x14ac:dyDescent="0.2">
      <c r="A280" s="21" t="str">
        <f t="shared" si="18"/>
        <v>1441|1440011|0|0|23539463000121|0|14,22</v>
      </c>
      <c r="B280" s="21" t="str">
        <f t="shared" si="19"/>
        <v>1441|1440011|0|0|1312</v>
      </c>
      <c r="C280" s="14">
        <v>1441</v>
      </c>
      <c r="D280" s="14">
        <v>1440011</v>
      </c>
      <c r="E280" s="14">
        <v>0</v>
      </c>
      <c r="F280" s="14">
        <v>0</v>
      </c>
      <c r="G280" s="14">
        <v>23539463000121</v>
      </c>
      <c r="H280" s="15" t="s">
        <v>421</v>
      </c>
      <c r="I280" s="14">
        <v>0</v>
      </c>
      <c r="J280" s="14" t="s">
        <v>285</v>
      </c>
      <c r="K280" s="16">
        <v>46086</v>
      </c>
      <c r="L280" s="14">
        <v>1312</v>
      </c>
      <c r="M280" s="34">
        <f t="shared" si="20"/>
        <v>14.22</v>
      </c>
      <c r="N280" s="17">
        <v>14.22</v>
      </c>
      <c r="O280" s="17">
        <v>0</v>
      </c>
      <c r="P280" s="3">
        <v>0</v>
      </c>
    </row>
    <row r="281" spans="1:16" ht="24.95" hidden="1" customHeight="1" x14ac:dyDescent="0.2">
      <c r="A281" s="21" t="str">
        <f t="shared" si="18"/>
        <v>1441|1440011|0|0|23539463000121|0|202,13</v>
      </c>
      <c r="B281" s="21" t="str">
        <f t="shared" si="19"/>
        <v>1441|1440011|0|0|1313</v>
      </c>
      <c r="C281" s="14">
        <v>1441</v>
      </c>
      <c r="D281" s="14">
        <v>1440011</v>
      </c>
      <c r="E281" s="14">
        <v>0</v>
      </c>
      <c r="F281" s="14">
        <v>0</v>
      </c>
      <c r="G281" s="14">
        <v>23539463000121</v>
      </c>
      <c r="H281" s="15" t="s">
        <v>421</v>
      </c>
      <c r="I281" s="14">
        <v>0</v>
      </c>
      <c r="J281" s="14" t="s">
        <v>285</v>
      </c>
      <c r="K281" s="16">
        <v>46086</v>
      </c>
      <c r="L281" s="14">
        <v>1313</v>
      </c>
      <c r="M281" s="34">
        <f t="shared" si="20"/>
        <v>202.13</v>
      </c>
      <c r="N281" s="17">
        <v>202.13</v>
      </c>
      <c r="O281" s="17">
        <v>0</v>
      </c>
      <c r="P281" s="3">
        <v>0</v>
      </c>
    </row>
    <row r="282" spans="1:16" ht="24.95" hidden="1" customHeight="1" x14ac:dyDescent="0.2">
      <c r="A282" s="21" t="str">
        <f t="shared" si="18"/>
        <v>1441|1440011|0|0|23539463000121|0|149,91</v>
      </c>
      <c r="B282" s="21" t="str">
        <f t="shared" si="19"/>
        <v>1441|1440011|0|0|1314</v>
      </c>
      <c r="C282" s="14">
        <v>1441</v>
      </c>
      <c r="D282" s="14">
        <v>1440011</v>
      </c>
      <c r="E282" s="14">
        <v>0</v>
      </c>
      <c r="F282" s="14">
        <v>0</v>
      </c>
      <c r="G282" s="14">
        <v>23539463000121</v>
      </c>
      <c r="H282" s="15" t="s">
        <v>421</v>
      </c>
      <c r="I282" s="14">
        <v>0</v>
      </c>
      <c r="J282" s="14" t="s">
        <v>285</v>
      </c>
      <c r="K282" s="16">
        <v>46086</v>
      </c>
      <c r="L282" s="14">
        <v>1314</v>
      </c>
      <c r="M282" s="34">
        <f t="shared" si="20"/>
        <v>149.91</v>
      </c>
      <c r="N282" s="17">
        <v>149.91</v>
      </c>
      <c r="O282" s="17">
        <v>0</v>
      </c>
      <c r="P282" s="3">
        <v>0</v>
      </c>
    </row>
    <row r="283" spans="1:16" ht="24.95" hidden="1" customHeight="1" x14ac:dyDescent="0.2">
      <c r="A283" s="21" t="str">
        <f t="shared" si="18"/>
        <v>1441|1440011|0|0|23539463000121|0|14,26</v>
      </c>
      <c r="B283" s="21" t="str">
        <f t="shared" si="19"/>
        <v>1441|1440011|0|0|1316</v>
      </c>
      <c r="C283" s="14">
        <v>1441</v>
      </c>
      <c r="D283" s="14">
        <v>1440011</v>
      </c>
      <c r="E283" s="14">
        <v>0</v>
      </c>
      <c r="F283" s="14">
        <v>0</v>
      </c>
      <c r="G283" s="14">
        <v>23539463000121</v>
      </c>
      <c r="H283" s="15" t="s">
        <v>421</v>
      </c>
      <c r="I283" s="14">
        <v>0</v>
      </c>
      <c r="J283" s="14" t="s">
        <v>285</v>
      </c>
      <c r="K283" s="16">
        <v>46086</v>
      </c>
      <c r="L283" s="14">
        <v>1316</v>
      </c>
      <c r="M283" s="34">
        <f t="shared" si="20"/>
        <v>14.26</v>
      </c>
      <c r="N283" s="17">
        <v>14.26</v>
      </c>
      <c r="O283" s="17">
        <v>0</v>
      </c>
      <c r="P283" s="3">
        <v>0</v>
      </c>
    </row>
    <row r="284" spans="1:16" ht="24.95" hidden="1" customHeight="1" x14ac:dyDescent="0.2">
      <c r="A284" s="21" t="str">
        <f t="shared" si="18"/>
        <v>1441|1440011|0|0|23804149000129|0|342,17</v>
      </c>
      <c r="B284" s="21" t="str">
        <f t="shared" si="19"/>
        <v>1441|1440011|0|0|662</v>
      </c>
      <c r="C284" s="14">
        <v>1441</v>
      </c>
      <c r="D284" s="14">
        <v>1440011</v>
      </c>
      <c r="E284" s="14">
        <v>0</v>
      </c>
      <c r="F284" s="14">
        <v>0</v>
      </c>
      <c r="G284" s="14">
        <v>23804149000129</v>
      </c>
      <c r="H284" s="15" t="s">
        <v>422</v>
      </c>
      <c r="I284" s="14">
        <v>0</v>
      </c>
      <c r="J284" s="14" t="s">
        <v>285</v>
      </c>
      <c r="K284" s="16">
        <v>46062</v>
      </c>
      <c r="L284" s="14">
        <v>662</v>
      </c>
      <c r="M284" s="34">
        <f t="shared" si="20"/>
        <v>342.17</v>
      </c>
      <c r="N284" s="17">
        <v>342.17</v>
      </c>
      <c r="O284" s="17">
        <v>0</v>
      </c>
      <c r="P284" s="3">
        <v>0</v>
      </c>
    </row>
    <row r="285" spans="1:16" ht="24.95" hidden="1" customHeight="1" x14ac:dyDescent="0.2">
      <c r="A285" s="21" t="str">
        <f t="shared" si="18"/>
        <v>1441|1440011|0|0|24359333000170|0|251,99</v>
      </c>
      <c r="B285" s="21" t="str">
        <f t="shared" si="19"/>
        <v>1441|1440011|0|0|528</v>
      </c>
      <c r="C285" s="14">
        <v>1441</v>
      </c>
      <c r="D285" s="14">
        <v>1440011</v>
      </c>
      <c r="E285" s="14">
        <v>0</v>
      </c>
      <c r="F285" s="14">
        <v>0</v>
      </c>
      <c r="G285" s="14">
        <v>24359333000170</v>
      </c>
      <c r="H285" s="15" t="s">
        <v>423</v>
      </c>
      <c r="I285" s="14">
        <v>0</v>
      </c>
      <c r="J285" s="14" t="s">
        <v>285</v>
      </c>
      <c r="K285" s="16">
        <v>46055</v>
      </c>
      <c r="L285" s="14">
        <v>528</v>
      </c>
      <c r="M285" s="34">
        <f t="shared" si="20"/>
        <v>251.99</v>
      </c>
      <c r="N285" s="17">
        <v>251.99</v>
      </c>
      <c r="O285" s="17">
        <v>0</v>
      </c>
      <c r="P285" s="3">
        <v>0</v>
      </c>
    </row>
    <row r="286" spans="1:16" ht="24.95" hidden="1" customHeight="1" x14ac:dyDescent="0.2">
      <c r="A286" s="21" t="str">
        <f t="shared" si="18"/>
        <v>1441|1440011|0|0|24359333000170|0|191,34</v>
      </c>
      <c r="B286" s="21" t="str">
        <f t="shared" si="19"/>
        <v>1441|1440011|0|0|529</v>
      </c>
      <c r="C286" s="14">
        <v>1441</v>
      </c>
      <c r="D286" s="14">
        <v>1440011</v>
      </c>
      <c r="E286" s="14">
        <v>0</v>
      </c>
      <c r="F286" s="14">
        <v>0</v>
      </c>
      <c r="G286" s="14">
        <v>24359333000170</v>
      </c>
      <c r="H286" s="15" t="s">
        <v>423</v>
      </c>
      <c r="I286" s="14">
        <v>0</v>
      </c>
      <c r="J286" s="14" t="s">
        <v>285</v>
      </c>
      <c r="K286" s="16">
        <v>46055</v>
      </c>
      <c r="L286" s="14">
        <v>529</v>
      </c>
      <c r="M286" s="34">
        <f t="shared" si="20"/>
        <v>191.34</v>
      </c>
      <c r="N286" s="17">
        <v>191.34</v>
      </c>
      <c r="O286" s="17">
        <v>0</v>
      </c>
      <c r="P286" s="3">
        <v>0</v>
      </c>
    </row>
    <row r="287" spans="1:16" ht="24.95" hidden="1" customHeight="1" x14ac:dyDescent="0.2">
      <c r="A287" s="21" t="str">
        <f t="shared" si="18"/>
        <v>1441|1440011|0|0|24359333000170|0|443,14</v>
      </c>
      <c r="B287" s="21" t="str">
        <f t="shared" si="19"/>
        <v>1441|1440011|0|0|830</v>
      </c>
      <c r="C287" s="14">
        <v>1441</v>
      </c>
      <c r="D287" s="14">
        <v>1440011</v>
      </c>
      <c r="E287" s="14">
        <v>0</v>
      </c>
      <c r="F287" s="14">
        <v>0</v>
      </c>
      <c r="G287" s="14">
        <v>24359333000170</v>
      </c>
      <c r="H287" s="15" t="s">
        <v>423</v>
      </c>
      <c r="I287" s="14">
        <v>0</v>
      </c>
      <c r="J287" s="14" t="s">
        <v>285</v>
      </c>
      <c r="K287" s="16">
        <v>46064</v>
      </c>
      <c r="L287" s="14">
        <v>830</v>
      </c>
      <c r="M287" s="34">
        <f t="shared" si="20"/>
        <v>443.14</v>
      </c>
      <c r="N287" s="17">
        <v>443.14</v>
      </c>
      <c r="O287" s="17">
        <v>0</v>
      </c>
      <c r="P287" s="3">
        <v>0</v>
      </c>
    </row>
    <row r="288" spans="1:16" ht="24.95" hidden="1" customHeight="1" x14ac:dyDescent="0.2">
      <c r="A288" s="21" t="str">
        <f t="shared" si="18"/>
        <v>1441|1440011|0|0|24359333000170|0|350,23</v>
      </c>
      <c r="B288" s="21" t="str">
        <f t="shared" si="19"/>
        <v>1441|1440011|0|0|1322</v>
      </c>
      <c r="C288" s="14">
        <v>1441</v>
      </c>
      <c r="D288" s="14">
        <v>1440011</v>
      </c>
      <c r="E288" s="14">
        <v>0</v>
      </c>
      <c r="F288" s="14">
        <v>0</v>
      </c>
      <c r="G288" s="14">
        <v>24359333000170</v>
      </c>
      <c r="H288" s="15" t="s">
        <v>423</v>
      </c>
      <c r="I288" s="14">
        <v>0</v>
      </c>
      <c r="J288" s="14" t="s">
        <v>285</v>
      </c>
      <c r="K288" s="16">
        <v>46087</v>
      </c>
      <c r="L288" s="14">
        <v>1322</v>
      </c>
      <c r="M288" s="34">
        <f t="shared" si="20"/>
        <v>350.23</v>
      </c>
      <c r="N288" s="17">
        <v>350.23</v>
      </c>
      <c r="O288" s="17">
        <v>0</v>
      </c>
      <c r="P288" s="3">
        <v>0</v>
      </c>
    </row>
    <row r="289" spans="1:16" ht="24.95" hidden="1" customHeight="1" x14ac:dyDescent="0.2">
      <c r="A289" s="21" t="str">
        <f t="shared" si="18"/>
        <v>1441|1440011|0|0|24996969000122|0|299,42</v>
      </c>
      <c r="B289" s="21" t="str">
        <f t="shared" si="19"/>
        <v>1441|1440011|0|0|710</v>
      </c>
      <c r="C289" s="14">
        <v>1441</v>
      </c>
      <c r="D289" s="14">
        <v>1440011</v>
      </c>
      <c r="E289" s="14">
        <v>0</v>
      </c>
      <c r="F289" s="14">
        <v>0</v>
      </c>
      <c r="G289" s="14">
        <v>24996969000122</v>
      </c>
      <c r="H289" s="15" t="s">
        <v>424</v>
      </c>
      <c r="I289" s="14">
        <v>0</v>
      </c>
      <c r="J289" s="14" t="s">
        <v>285</v>
      </c>
      <c r="K289" s="16">
        <v>46062</v>
      </c>
      <c r="L289" s="14">
        <v>710</v>
      </c>
      <c r="M289" s="34">
        <f t="shared" si="20"/>
        <v>299.42</v>
      </c>
      <c r="N289" s="17">
        <v>299.42</v>
      </c>
      <c r="O289" s="17">
        <v>0</v>
      </c>
      <c r="P289" s="3">
        <v>0</v>
      </c>
    </row>
    <row r="290" spans="1:16" ht="24.95" hidden="1" customHeight="1" x14ac:dyDescent="0.2">
      <c r="A290" s="21" t="str">
        <f t="shared" si="18"/>
        <v>1441|1440011|0|0|24996969000122|0|459,38</v>
      </c>
      <c r="B290" s="21" t="str">
        <f t="shared" si="19"/>
        <v>1441|1440011|0|0|206</v>
      </c>
      <c r="C290" s="14">
        <v>1441</v>
      </c>
      <c r="D290" s="14">
        <v>1440011</v>
      </c>
      <c r="E290" s="14">
        <v>0</v>
      </c>
      <c r="F290" s="14">
        <v>0</v>
      </c>
      <c r="G290" s="14">
        <v>24996969000122</v>
      </c>
      <c r="H290" s="15" t="s">
        <v>424</v>
      </c>
      <c r="I290" s="14">
        <v>0</v>
      </c>
      <c r="J290" s="14" t="s">
        <v>285</v>
      </c>
      <c r="K290" s="16">
        <v>46063</v>
      </c>
      <c r="L290" s="14">
        <v>206</v>
      </c>
      <c r="M290" s="34">
        <f t="shared" si="20"/>
        <v>459.38</v>
      </c>
      <c r="N290" s="17">
        <v>459.38</v>
      </c>
      <c r="O290" s="17">
        <v>0</v>
      </c>
      <c r="P290" s="3">
        <v>0</v>
      </c>
    </row>
    <row r="291" spans="1:16" ht="24.95" hidden="1" customHeight="1" x14ac:dyDescent="0.2">
      <c r="A291" s="21" t="str">
        <f t="shared" si="18"/>
        <v>1441|1440011|0|0|24996969000122|0|162,45</v>
      </c>
      <c r="B291" s="21" t="str">
        <f t="shared" si="19"/>
        <v>1441|1440011|0|0|207</v>
      </c>
      <c r="C291" s="14">
        <v>1441</v>
      </c>
      <c r="D291" s="14">
        <v>1440011</v>
      </c>
      <c r="E291" s="14">
        <v>0</v>
      </c>
      <c r="F291" s="14">
        <v>0</v>
      </c>
      <c r="G291" s="14">
        <v>24996969000122</v>
      </c>
      <c r="H291" s="15" t="s">
        <v>424</v>
      </c>
      <c r="I291" s="14">
        <v>0</v>
      </c>
      <c r="J291" s="14" t="s">
        <v>285</v>
      </c>
      <c r="K291" s="16">
        <v>46063</v>
      </c>
      <c r="L291" s="14">
        <v>207</v>
      </c>
      <c r="M291" s="34">
        <f t="shared" si="20"/>
        <v>162.44999999999999</v>
      </c>
      <c r="N291" s="17">
        <v>162.44999999999999</v>
      </c>
      <c r="O291" s="17">
        <v>0</v>
      </c>
      <c r="P291" s="3">
        <v>0</v>
      </c>
    </row>
    <row r="292" spans="1:16" ht="24.95" hidden="1" customHeight="1" x14ac:dyDescent="0.2">
      <c r="A292" s="21" t="str">
        <f t="shared" si="18"/>
        <v>1441|1440011|0|0|24996969000122|0|14,26</v>
      </c>
      <c r="B292" s="21" t="str">
        <f t="shared" si="19"/>
        <v>1441|1440011|0|0|208</v>
      </c>
      <c r="C292" s="14">
        <v>1441</v>
      </c>
      <c r="D292" s="14">
        <v>1440011</v>
      </c>
      <c r="E292" s="14">
        <v>0</v>
      </c>
      <c r="F292" s="14">
        <v>0</v>
      </c>
      <c r="G292" s="14">
        <v>24996969000122</v>
      </c>
      <c r="H292" s="15" t="s">
        <v>424</v>
      </c>
      <c r="I292" s="14">
        <v>0</v>
      </c>
      <c r="J292" s="14" t="s">
        <v>285</v>
      </c>
      <c r="K292" s="16">
        <v>46063</v>
      </c>
      <c r="L292" s="14">
        <v>208</v>
      </c>
      <c r="M292" s="34">
        <f t="shared" si="20"/>
        <v>14.26</v>
      </c>
      <c r="N292" s="17">
        <v>14.26</v>
      </c>
      <c r="O292" s="17">
        <v>0</v>
      </c>
      <c r="P292" s="3">
        <v>0</v>
      </c>
    </row>
    <row r="293" spans="1:16" ht="24.95" hidden="1" customHeight="1" x14ac:dyDescent="0.2">
      <c r="A293" s="21" t="str">
        <f t="shared" si="18"/>
        <v>1441|1440011|0|0|24996969000122|0|39,34</v>
      </c>
      <c r="B293" s="21" t="str">
        <f t="shared" si="19"/>
        <v>1441|1440011|0|0|209</v>
      </c>
      <c r="C293" s="14">
        <v>1441</v>
      </c>
      <c r="D293" s="14">
        <v>1440011</v>
      </c>
      <c r="E293" s="14">
        <v>0</v>
      </c>
      <c r="F293" s="14">
        <v>0</v>
      </c>
      <c r="G293" s="14">
        <v>24996969000122</v>
      </c>
      <c r="H293" s="15" t="s">
        <v>424</v>
      </c>
      <c r="I293" s="14">
        <v>0</v>
      </c>
      <c r="J293" s="14" t="s">
        <v>285</v>
      </c>
      <c r="K293" s="16">
        <v>46063</v>
      </c>
      <c r="L293" s="14">
        <v>209</v>
      </c>
      <c r="M293" s="34">
        <f t="shared" si="20"/>
        <v>39.340000000000003</v>
      </c>
      <c r="N293" s="17">
        <v>39.340000000000003</v>
      </c>
      <c r="O293" s="17">
        <v>0</v>
      </c>
      <c r="P293" s="3">
        <v>0</v>
      </c>
    </row>
    <row r="294" spans="1:16" ht="24.95" hidden="1" customHeight="1" x14ac:dyDescent="0.2">
      <c r="A294" s="21" t="str">
        <f t="shared" si="18"/>
        <v>1441|1440011|0|0|24996969000122|0|458,37</v>
      </c>
      <c r="B294" s="21" t="str">
        <f t="shared" si="19"/>
        <v>1441|1440011|0|0|1242</v>
      </c>
      <c r="C294" s="14">
        <v>1441</v>
      </c>
      <c r="D294" s="14">
        <v>1440011</v>
      </c>
      <c r="E294" s="14">
        <v>0</v>
      </c>
      <c r="F294" s="14">
        <v>0</v>
      </c>
      <c r="G294" s="14">
        <v>24996969000122</v>
      </c>
      <c r="H294" s="15" t="s">
        <v>424</v>
      </c>
      <c r="I294" s="14">
        <v>0</v>
      </c>
      <c r="J294" s="14" t="s">
        <v>285</v>
      </c>
      <c r="K294" s="16">
        <v>46083</v>
      </c>
      <c r="L294" s="14">
        <v>1242</v>
      </c>
      <c r="M294" s="34">
        <f t="shared" si="20"/>
        <v>458.37</v>
      </c>
      <c r="N294" s="17">
        <v>458.37</v>
      </c>
      <c r="O294" s="17">
        <v>0</v>
      </c>
      <c r="P294" s="3">
        <v>0</v>
      </c>
    </row>
    <row r="295" spans="1:16" ht="24.95" hidden="1" customHeight="1" x14ac:dyDescent="0.2">
      <c r="A295" s="21" t="str">
        <f t="shared" si="18"/>
        <v>1441|1440011|0|0|24996969000122|0|31,47</v>
      </c>
      <c r="B295" s="21" t="str">
        <f t="shared" si="19"/>
        <v>1441|1440011|0|0|1243</v>
      </c>
      <c r="C295" s="14">
        <v>1441</v>
      </c>
      <c r="D295" s="14">
        <v>1440011</v>
      </c>
      <c r="E295" s="14">
        <v>0</v>
      </c>
      <c r="F295" s="14">
        <v>0</v>
      </c>
      <c r="G295" s="14">
        <v>24996969000122</v>
      </c>
      <c r="H295" s="15" t="s">
        <v>424</v>
      </c>
      <c r="I295" s="14">
        <v>0</v>
      </c>
      <c r="J295" s="14" t="s">
        <v>285</v>
      </c>
      <c r="K295" s="16">
        <v>46083</v>
      </c>
      <c r="L295" s="14">
        <v>1243</v>
      </c>
      <c r="M295" s="34">
        <f t="shared" si="20"/>
        <v>31.47</v>
      </c>
      <c r="N295" s="17">
        <v>31.47</v>
      </c>
      <c r="O295" s="17">
        <v>0</v>
      </c>
      <c r="P295" s="3">
        <v>0</v>
      </c>
    </row>
    <row r="296" spans="1:16" ht="24.95" hidden="1" customHeight="1" x14ac:dyDescent="0.2">
      <c r="A296" s="21" t="str">
        <f t="shared" si="18"/>
        <v>1441|1440011|0|0|24996969000122|0|162,45</v>
      </c>
      <c r="B296" s="21" t="str">
        <f t="shared" si="19"/>
        <v>1441|1440011|0|0|1244</v>
      </c>
      <c r="C296" s="14">
        <v>1441</v>
      </c>
      <c r="D296" s="14">
        <v>1440011</v>
      </c>
      <c r="E296" s="14">
        <v>0</v>
      </c>
      <c r="F296" s="14">
        <v>0</v>
      </c>
      <c r="G296" s="14">
        <v>24996969000122</v>
      </c>
      <c r="H296" s="15" t="s">
        <v>424</v>
      </c>
      <c r="I296" s="14">
        <v>0</v>
      </c>
      <c r="J296" s="14" t="s">
        <v>285</v>
      </c>
      <c r="K296" s="16">
        <v>46083</v>
      </c>
      <c r="L296" s="14">
        <v>1244</v>
      </c>
      <c r="M296" s="34">
        <f t="shared" si="20"/>
        <v>162.44999999999999</v>
      </c>
      <c r="N296" s="17">
        <v>162.44999999999999</v>
      </c>
      <c r="O296" s="17">
        <v>0</v>
      </c>
      <c r="P296" s="3">
        <v>0</v>
      </c>
    </row>
    <row r="297" spans="1:16" ht="24.95" hidden="1" customHeight="1" x14ac:dyDescent="0.2">
      <c r="A297" s="21" t="str">
        <f t="shared" ref="A297:A340" si="21">C297&amp;"|"&amp;D297&amp;"|"&amp;E297&amp;"|"&amp;F297&amp;"|"&amp;G297&amp;"|"&amp;I297&amp;"|"&amp;N297+O297-P297</f>
        <v>1441|1440011|0|0|24996969000122|0|12,12</v>
      </c>
      <c r="B297" s="21" t="str">
        <f t="shared" ref="B297:B340" si="22">C297&amp;"|"&amp;D297&amp;"|"&amp;E297&amp;"|"&amp;F297&amp;"|"&amp;L297</f>
        <v>1441|1440011|0|0|1245</v>
      </c>
      <c r="C297" s="14">
        <v>1441</v>
      </c>
      <c r="D297" s="14">
        <v>1440011</v>
      </c>
      <c r="E297" s="14">
        <v>0</v>
      </c>
      <c r="F297" s="14">
        <v>0</v>
      </c>
      <c r="G297" s="14">
        <v>24996969000122</v>
      </c>
      <c r="H297" s="15" t="s">
        <v>424</v>
      </c>
      <c r="I297" s="14">
        <v>0</v>
      </c>
      <c r="J297" s="14" t="s">
        <v>285</v>
      </c>
      <c r="K297" s="16">
        <v>46083</v>
      </c>
      <c r="L297" s="14">
        <v>1245</v>
      </c>
      <c r="M297" s="34">
        <f t="shared" si="20"/>
        <v>12.12</v>
      </c>
      <c r="N297" s="17">
        <v>12.12</v>
      </c>
      <c r="O297" s="17">
        <v>0</v>
      </c>
      <c r="P297" s="3">
        <v>0</v>
      </c>
    </row>
    <row r="298" spans="1:16" ht="24.95" hidden="1" customHeight="1" x14ac:dyDescent="0.2">
      <c r="A298" s="21" t="str">
        <f t="shared" si="21"/>
        <v>1441|1440011|0|0|29979036000140|0|658,73</v>
      </c>
      <c r="B298" s="21" t="str">
        <f t="shared" si="22"/>
        <v>1441|1440011|0|0|711</v>
      </c>
      <c r="C298" s="14">
        <v>1441</v>
      </c>
      <c r="D298" s="14">
        <v>1440011</v>
      </c>
      <c r="E298" s="14">
        <v>0</v>
      </c>
      <c r="F298" s="14">
        <v>0</v>
      </c>
      <c r="G298" s="14">
        <v>29979036000140</v>
      </c>
      <c r="H298" s="15" t="s">
        <v>305</v>
      </c>
      <c r="I298" s="14">
        <v>0</v>
      </c>
      <c r="J298" s="14" t="s">
        <v>285</v>
      </c>
      <c r="K298" s="16">
        <v>46062</v>
      </c>
      <c r="L298" s="14">
        <v>711</v>
      </c>
      <c r="M298" s="34">
        <f t="shared" ref="M298:M341" si="23">N298+O298</f>
        <v>658.73</v>
      </c>
      <c r="N298" s="17">
        <v>658.73</v>
      </c>
      <c r="O298" s="17">
        <v>0</v>
      </c>
      <c r="P298" s="3">
        <v>0</v>
      </c>
    </row>
    <row r="299" spans="1:16" ht="24.95" hidden="1" customHeight="1" x14ac:dyDescent="0.2">
      <c r="A299" s="21" t="str">
        <f t="shared" si="21"/>
        <v>1441|1440011|0|0|29979036000140|0|658,73</v>
      </c>
      <c r="B299" s="21" t="str">
        <f t="shared" si="22"/>
        <v>1441|1440011|0|0|714</v>
      </c>
      <c r="C299" s="14">
        <v>1441</v>
      </c>
      <c r="D299" s="14">
        <v>1440011</v>
      </c>
      <c r="E299" s="14">
        <v>0</v>
      </c>
      <c r="F299" s="14">
        <v>0</v>
      </c>
      <c r="G299" s="14">
        <v>29979036000140</v>
      </c>
      <c r="H299" s="15" t="s">
        <v>305</v>
      </c>
      <c r="I299" s="14">
        <v>0</v>
      </c>
      <c r="J299" s="14" t="s">
        <v>285</v>
      </c>
      <c r="K299" s="16">
        <v>46062</v>
      </c>
      <c r="L299" s="14">
        <v>714</v>
      </c>
      <c r="M299" s="34">
        <f t="shared" si="23"/>
        <v>658.73</v>
      </c>
      <c r="N299" s="17">
        <v>658.73</v>
      </c>
      <c r="O299" s="17">
        <v>0</v>
      </c>
      <c r="P299" s="3">
        <v>0</v>
      </c>
    </row>
    <row r="300" spans="1:16" ht="24.95" hidden="1" customHeight="1" x14ac:dyDescent="0.2">
      <c r="A300" s="21" t="str">
        <f t="shared" si="21"/>
        <v>1441|1440011|0|0|29979036000140|0|637,78</v>
      </c>
      <c r="B300" s="21" t="str">
        <f t="shared" si="22"/>
        <v>1441|1440011|0|0|774</v>
      </c>
      <c r="C300" s="14">
        <v>1441</v>
      </c>
      <c r="D300" s="14">
        <v>1440011</v>
      </c>
      <c r="E300" s="14">
        <v>0</v>
      </c>
      <c r="F300" s="14">
        <v>0</v>
      </c>
      <c r="G300" s="14">
        <v>29979036000140</v>
      </c>
      <c r="H300" s="15" t="s">
        <v>305</v>
      </c>
      <c r="I300" s="14">
        <v>0</v>
      </c>
      <c r="J300" s="14" t="s">
        <v>285</v>
      </c>
      <c r="K300" s="16">
        <v>46063</v>
      </c>
      <c r="L300" s="14">
        <v>774</v>
      </c>
      <c r="M300" s="34">
        <f t="shared" si="23"/>
        <v>637.78</v>
      </c>
      <c r="N300" s="17">
        <v>637.78</v>
      </c>
      <c r="O300" s="17">
        <v>0</v>
      </c>
      <c r="P300" s="3">
        <v>0</v>
      </c>
    </row>
    <row r="301" spans="1:16" ht="24.95" hidden="1" customHeight="1" x14ac:dyDescent="0.2">
      <c r="A301" s="21" t="str">
        <f t="shared" si="21"/>
        <v>1441|1440011|0|0|29979036000140|0|637,78</v>
      </c>
      <c r="B301" s="21" t="str">
        <f t="shared" si="22"/>
        <v>1441|1440011|0|0|777</v>
      </c>
      <c r="C301" s="14">
        <v>1441</v>
      </c>
      <c r="D301" s="14">
        <v>1440011</v>
      </c>
      <c r="E301" s="14">
        <v>0</v>
      </c>
      <c r="F301" s="14">
        <v>0</v>
      </c>
      <c r="G301" s="14">
        <v>29979036000140</v>
      </c>
      <c r="H301" s="15" t="s">
        <v>305</v>
      </c>
      <c r="I301" s="14">
        <v>0</v>
      </c>
      <c r="J301" s="14" t="s">
        <v>285</v>
      </c>
      <c r="K301" s="16">
        <v>46063</v>
      </c>
      <c r="L301" s="14">
        <v>777</v>
      </c>
      <c r="M301" s="34">
        <f t="shared" si="23"/>
        <v>637.78</v>
      </c>
      <c r="N301" s="17">
        <v>637.78</v>
      </c>
      <c r="O301" s="17">
        <v>0</v>
      </c>
      <c r="P301" s="3">
        <v>0</v>
      </c>
    </row>
    <row r="302" spans="1:16" ht="24.95" hidden="1" customHeight="1" x14ac:dyDescent="0.2">
      <c r="A302" s="21" t="str">
        <f t="shared" si="21"/>
        <v>1441|1440011|0|0|29979036000140|0|669,39</v>
      </c>
      <c r="B302" s="21" t="str">
        <f t="shared" si="22"/>
        <v>1441|1440011|0|0|782</v>
      </c>
      <c r="C302" s="14">
        <v>1441</v>
      </c>
      <c r="D302" s="14">
        <v>1440011</v>
      </c>
      <c r="E302" s="14">
        <v>0</v>
      </c>
      <c r="F302" s="14">
        <v>0</v>
      </c>
      <c r="G302" s="14">
        <v>29979036000140</v>
      </c>
      <c r="H302" s="15" t="s">
        <v>305</v>
      </c>
      <c r="I302" s="14">
        <v>0</v>
      </c>
      <c r="J302" s="14" t="s">
        <v>285</v>
      </c>
      <c r="K302" s="16">
        <v>46063</v>
      </c>
      <c r="L302" s="14">
        <v>782</v>
      </c>
      <c r="M302" s="34">
        <f t="shared" si="23"/>
        <v>669.39</v>
      </c>
      <c r="N302" s="17">
        <v>669.39</v>
      </c>
      <c r="O302" s="17">
        <v>0</v>
      </c>
      <c r="P302" s="3">
        <v>0</v>
      </c>
    </row>
    <row r="303" spans="1:16" ht="24.95" hidden="1" customHeight="1" x14ac:dyDescent="0.2">
      <c r="A303" s="21" t="str">
        <f t="shared" si="21"/>
        <v>1441|1440011|0|0|29979036000140|0|16449,45</v>
      </c>
      <c r="B303" s="21" t="str">
        <f t="shared" si="22"/>
        <v>1441|1440011|0|0|918</v>
      </c>
      <c r="C303" s="14">
        <v>1441</v>
      </c>
      <c r="D303" s="14">
        <v>1440011</v>
      </c>
      <c r="E303" s="14">
        <v>0</v>
      </c>
      <c r="F303" s="14">
        <v>0</v>
      </c>
      <c r="G303" s="14">
        <v>29979036000140</v>
      </c>
      <c r="H303" s="15" t="s">
        <v>305</v>
      </c>
      <c r="I303" s="14">
        <v>0</v>
      </c>
      <c r="J303" s="14" t="s">
        <v>285</v>
      </c>
      <c r="K303" s="16">
        <v>46065</v>
      </c>
      <c r="L303" s="14">
        <v>918</v>
      </c>
      <c r="M303" s="34">
        <f t="shared" si="23"/>
        <v>16449.45</v>
      </c>
      <c r="N303" s="17">
        <v>16449.45</v>
      </c>
      <c r="O303" s="17">
        <v>0</v>
      </c>
      <c r="P303" s="3">
        <v>0</v>
      </c>
    </row>
    <row r="304" spans="1:16" ht="24.95" hidden="1" customHeight="1" x14ac:dyDescent="0.2">
      <c r="A304" s="21" t="str">
        <f t="shared" si="21"/>
        <v>1441|1440011|0|0|29979036000140|0|0</v>
      </c>
      <c r="B304" s="21" t="str">
        <f t="shared" si="22"/>
        <v>1441|1440011|0|0|938</v>
      </c>
      <c r="C304" s="14">
        <v>1441</v>
      </c>
      <c r="D304" s="14">
        <v>1440011</v>
      </c>
      <c r="E304" s="14">
        <v>0</v>
      </c>
      <c r="F304" s="14">
        <v>0</v>
      </c>
      <c r="G304" s="14">
        <v>29979036000140</v>
      </c>
      <c r="H304" s="15" t="s">
        <v>305</v>
      </c>
      <c r="I304" s="14">
        <v>0</v>
      </c>
      <c r="J304" s="14" t="s">
        <v>285</v>
      </c>
      <c r="K304" s="16">
        <v>46065</v>
      </c>
      <c r="L304" s="14">
        <v>938</v>
      </c>
      <c r="M304" s="34">
        <f t="shared" si="23"/>
        <v>0</v>
      </c>
      <c r="N304" s="17">
        <v>0</v>
      </c>
      <c r="O304" s="17">
        <v>0</v>
      </c>
      <c r="P304" s="3">
        <v>0</v>
      </c>
    </row>
    <row r="305" spans="1:16" ht="24.95" hidden="1" customHeight="1" x14ac:dyDescent="0.2">
      <c r="A305" s="21" t="str">
        <f t="shared" si="21"/>
        <v>1441|1440011|0|0|29979036000140|0|283224,46</v>
      </c>
      <c r="B305" s="21" t="str">
        <f t="shared" si="22"/>
        <v>1441|1440011|0|0|941</v>
      </c>
      <c r="C305" s="14">
        <v>1441</v>
      </c>
      <c r="D305" s="14">
        <v>1440011</v>
      </c>
      <c r="E305" s="14">
        <v>0</v>
      </c>
      <c r="F305" s="14">
        <v>0</v>
      </c>
      <c r="G305" s="14">
        <v>29979036000140</v>
      </c>
      <c r="H305" s="15" t="s">
        <v>305</v>
      </c>
      <c r="I305" s="14">
        <v>0</v>
      </c>
      <c r="J305" s="14" t="s">
        <v>285</v>
      </c>
      <c r="K305" s="16">
        <v>46065</v>
      </c>
      <c r="L305" s="14">
        <v>941</v>
      </c>
      <c r="M305" s="34">
        <f t="shared" si="23"/>
        <v>283224.46000000002</v>
      </c>
      <c r="N305" s="17">
        <v>283224.46000000002</v>
      </c>
      <c r="O305" s="17">
        <v>0</v>
      </c>
      <c r="P305" s="3">
        <v>0</v>
      </c>
    </row>
    <row r="306" spans="1:16" ht="24.95" hidden="1" customHeight="1" x14ac:dyDescent="0.2">
      <c r="A306" s="21" t="str">
        <f t="shared" si="21"/>
        <v>1441|1440011|0|0|29979036000140|0|120730,39</v>
      </c>
      <c r="B306" s="21" t="str">
        <f t="shared" si="22"/>
        <v>1441|1440011|0|0|943</v>
      </c>
      <c r="C306" s="14">
        <v>1441</v>
      </c>
      <c r="D306" s="14">
        <v>1440011</v>
      </c>
      <c r="E306" s="14">
        <v>0</v>
      </c>
      <c r="F306" s="14">
        <v>0</v>
      </c>
      <c r="G306" s="14">
        <v>29979036000140</v>
      </c>
      <c r="H306" s="15" t="s">
        <v>305</v>
      </c>
      <c r="I306" s="14">
        <v>0</v>
      </c>
      <c r="J306" s="14" t="s">
        <v>285</v>
      </c>
      <c r="K306" s="16">
        <v>46065</v>
      </c>
      <c r="L306" s="14">
        <v>943</v>
      </c>
      <c r="M306" s="34">
        <f t="shared" si="23"/>
        <v>120730.39</v>
      </c>
      <c r="N306" s="17">
        <v>120730.39</v>
      </c>
      <c r="O306" s="17">
        <v>0</v>
      </c>
      <c r="P306" s="3">
        <v>0</v>
      </c>
    </row>
    <row r="307" spans="1:16" ht="24.95" hidden="1" customHeight="1" x14ac:dyDescent="0.2">
      <c r="A307" s="21" t="str">
        <f t="shared" si="21"/>
        <v>1441|1440011|0|0|29979036000140|0|10089,32</v>
      </c>
      <c r="B307" s="21" t="str">
        <f t="shared" si="22"/>
        <v>1441|1440011|0|0|1058</v>
      </c>
      <c r="C307" s="14">
        <v>1441</v>
      </c>
      <c r="D307" s="14">
        <v>1440011</v>
      </c>
      <c r="E307" s="14">
        <v>0</v>
      </c>
      <c r="F307" s="14">
        <v>0</v>
      </c>
      <c r="G307" s="14">
        <v>29979036000140</v>
      </c>
      <c r="H307" s="15" t="s">
        <v>305</v>
      </c>
      <c r="I307" s="14">
        <v>0</v>
      </c>
      <c r="J307" s="14" t="s">
        <v>285</v>
      </c>
      <c r="K307" s="16">
        <v>46076</v>
      </c>
      <c r="L307" s="14">
        <v>1058</v>
      </c>
      <c r="M307" s="34">
        <f t="shared" si="23"/>
        <v>10089.32</v>
      </c>
      <c r="N307" s="17">
        <v>10089.32</v>
      </c>
      <c r="O307" s="17">
        <v>0</v>
      </c>
      <c r="P307" s="3">
        <v>0</v>
      </c>
    </row>
    <row r="308" spans="1:16" ht="24.95" hidden="1" customHeight="1" x14ac:dyDescent="0.2">
      <c r="A308" s="21" t="str">
        <f t="shared" si="21"/>
        <v>1441|1440011|0|0|29979036000140|0|137,15</v>
      </c>
      <c r="B308" s="21" t="str">
        <f t="shared" si="22"/>
        <v>1441|1440011|0|0|1106</v>
      </c>
      <c r="C308" s="14">
        <v>1441</v>
      </c>
      <c r="D308" s="14">
        <v>1440011</v>
      </c>
      <c r="E308" s="14">
        <v>0</v>
      </c>
      <c r="F308" s="14">
        <v>0</v>
      </c>
      <c r="G308" s="14">
        <v>29979036000140</v>
      </c>
      <c r="H308" s="15" t="s">
        <v>305</v>
      </c>
      <c r="I308" s="14">
        <v>0</v>
      </c>
      <c r="J308" s="14" t="s">
        <v>285</v>
      </c>
      <c r="K308" s="16">
        <v>46077</v>
      </c>
      <c r="L308" s="14">
        <v>1106</v>
      </c>
      <c r="M308" s="34">
        <f t="shared" si="23"/>
        <v>137.15</v>
      </c>
      <c r="N308" s="17">
        <v>137.15</v>
      </c>
      <c r="O308" s="17">
        <v>0</v>
      </c>
      <c r="P308" s="3">
        <v>0</v>
      </c>
    </row>
    <row r="309" spans="1:16" ht="24.95" hidden="1" customHeight="1" x14ac:dyDescent="0.2">
      <c r="A309" s="21" t="str">
        <f t="shared" si="21"/>
        <v>1441|1440011|0|0|29979036000140|0|1459,41</v>
      </c>
      <c r="B309" s="21" t="str">
        <f t="shared" si="22"/>
        <v>1441|1440011|0|0|1185</v>
      </c>
      <c r="C309" s="14">
        <v>1441</v>
      </c>
      <c r="D309" s="14">
        <v>1440011</v>
      </c>
      <c r="E309" s="14">
        <v>0</v>
      </c>
      <c r="F309" s="14">
        <v>0</v>
      </c>
      <c r="G309" s="14">
        <v>29979036000140</v>
      </c>
      <c r="H309" s="15" t="s">
        <v>305</v>
      </c>
      <c r="I309" s="14">
        <v>0</v>
      </c>
      <c r="J309" s="14" t="s">
        <v>285</v>
      </c>
      <c r="K309" s="16">
        <v>46079</v>
      </c>
      <c r="L309" s="14">
        <v>1185</v>
      </c>
      <c r="M309" s="34">
        <f t="shared" si="23"/>
        <v>1459.41</v>
      </c>
      <c r="N309" s="17">
        <v>1459.41</v>
      </c>
      <c r="O309" s="17">
        <v>0</v>
      </c>
      <c r="P309" s="3">
        <v>0</v>
      </c>
    </row>
    <row r="310" spans="1:16" ht="24.95" hidden="1" customHeight="1" x14ac:dyDescent="0.2">
      <c r="A310" s="21" t="str">
        <f t="shared" si="21"/>
        <v>1441|1440011|0|0|29979036000140|0|637,45</v>
      </c>
      <c r="B310" s="21" t="str">
        <f t="shared" si="22"/>
        <v>1441|1440011|0|0|1271</v>
      </c>
      <c r="C310" s="14">
        <v>1441</v>
      </c>
      <c r="D310" s="14">
        <v>1440011</v>
      </c>
      <c r="E310" s="14">
        <v>0</v>
      </c>
      <c r="F310" s="14">
        <v>0</v>
      </c>
      <c r="G310" s="14">
        <v>29979036000140</v>
      </c>
      <c r="H310" s="15" t="s">
        <v>305</v>
      </c>
      <c r="I310" s="14">
        <v>0</v>
      </c>
      <c r="J310" s="14" t="s">
        <v>285</v>
      </c>
      <c r="K310" s="16">
        <v>46085</v>
      </c>
      <c r="L310" s="14">
        <v>1271</v>
      </c>
      <c r="M310" s="34">
        <f t="shared" si="23"/>
        <v>637.45000000000005</v>
      </c>
      <c r="N310" s="17">
        <v>637.45000000000005</v>
      </c>
      <c r="O310" s="17">
        <v>0</v>
      </c>
      <c r="P310" s="3">
        <v>0</v>
      </c>
    </row>
    <row r="311" spans="1:16" ht="24.95" hidden="1" customHeight="1" x14ac:dyDescent="0.2">
      <c r="A311" s="21" t="str">
        <f t="shared" si="21"/>
        <v>1441|1440011|0|0|29979036000140|0|637,78</v>
      </c>
      <c r="B311" s="21" t="str">
        <f t="shared" si="22"/>
        <v>1441|1440011|0|0|1341</v>
      </c>
      <c r="C311" s="14">
        <v>1441</v>
      </c>
      <c r="D311" s="14">
        <v>1440011</v>
      </c>
      <c r="E311" s="14">
        <v>0</v>
      </c>
      <c r="F311" s="14">
        <v>0</v>
      </c>
      <c r="G311" s="14">
        <v>29979036000140</v>
      </c>
      <c r="H311" s="15" t="s">
        <v>305</v>
      </c>
      <c r="I311" s="14">
        <v>0</v>
      </c>
      <c r="J311" s="14" t="s">
        <v>285</v>
      </c>
      <c r="K311" s="16">
        <v>46087</v>
      </c>
      <c r="L311" s="14">
        <v>1341</v>
      </c>
      <c r="M311" s="34">
        <f t="shared" si="23"/>
        <v>637.78</v>
      </c>
      <c r="N311" s="17">
        <v>637.78</v>
      </c>
      <c r="O311" s="17">
        <v>0</v>
      </c>
      <c r="P311" s="3">
        <v>0</v>
      </c>
    </row>
    <row r="312" spans="1:16" ht="24.95" hidden="1" customHeight="1" x14ac:dyDescent="0.2">
      <c r="A312" s="21" t="str">
        <f t="shared" si="21"/>
        <v>1441|1440011|0|0|50876159000142|0|485,33</v>
      </c>
      <c r="B312" s="21" t="str">
        <f t="shared" si="22"/>
        <v>1441|1440011|0|0|843</v>
      </c>
      <c r="C312" s="14">
        <v>1441</v>
      </c>
      <c r="D312" s="14">
        <v>1440011</v>
      </c>
      <c r="E312" s="14">
        <v>0</v>
      </c>
      <c r="F312" s="14">
        <v>0</v>
      </c>
      <c r="G312" s="14">
        <v>50876159000142</v>
      </c>
      <c r="H312" s="15" t="s">
        <v>271</v>
      </c>
      <c r="I312" s="14">
        <v>0</v>
      </c>
      <c r="J312" s="14" t="s">
        <v>285</v>
      </c>
      <c r="K312" s="16">
        <v>46064</v>
      </c>
      <c r="L312" s="14">
        <v>843</v>
      </c>
      <c r="M312" s="34">
        <f t="shared" si="23"/>
        <v>485.33</v>
      </c>
      <c r="N312" s="17">
        <v>485.33</v>
      </c>
      <c r="O312" s="17">
        <v>0</v>
      </c>
      <c r="P312" s="3">
        <v>0</v>
      </c>
    </row>
    <row r="313" spans="1:16" ht="24.95" hidden="1" customHeight="1" x14ac:dyDescent="0.2">
      <c r="A313" s="21" t="str">
        <f t="shared" si="21"/>
        <v>1441|1440011|0|0|50876159000142|0|833,95</v>
      </c>
      <c r="B313" s="21" t="str">
        <f t="shared" si="22"/>
        <v>1441|1440011|0|0|1186</v>
      </c>
      <c r="C313" s="14">
        <v>1441</v>
      </c>
      <c r="D313" s="14">
        <v>1440011</v>
      </c>
      <c r="E313" s="14">
        <v>0</v>
      </c>
      <c r="F313" s="14">
        <v>0</v>
      </c>
      <c r="G313" s="14">
        <v>50876159000142</v>
      </c>
      <c r="H313" s="15" t="s">
        <v>271</v>
      </c>
      <c r="I313" s="14">
        <v>0</v>
      </c>
      <c r="J313" s="14" t="s">
        <v>285</v>
      </c>
      <c r="K313" s="16">
        <v>46079</v>
      </c>
      <c r="L313" s="14">
        <v>1186</v>
      </c>
      <c r="M313" s="34">
        <f t="shared" si="23"/>
        <v>833.95</v>
      </c>
      <c r="N313" s="17">
        <v>833.95</v>
      </c>
      <c r="O313" s="17">
        <v>0</v>
      </c>
      <c r="P313" s="3">
        <v>0</v>
      </c>
    </row>
    <row r="314" spans="1:16" ht="24.95" hidden="1" customHeight="1" x14ac:dyDescent="0.2">
      <c r="A314" s="21" t="str">
        <f t="shared" si="21"/>
        <v>1441|1440011|0|0|73357469000156|0|679,26</v>
      </c>
      <c r="B314" s="21" t="str">
        <f t="shared" si="22"/>
        <v>1441|1440011|0|0|827</v>
      </c>
      <c r="C314" s="14">
        <v>1441</v>
      </c>
      <c r="D314" s="14">
        <v>1440011</v>
      </c>
      <c r="E314" s="14">
        <v>0</v>
      </c>
      <c r="F314" s="14">
        <v>0</v>
      </c>
      <c r="G314" s="14">
        <v>73357469000156</v>
      </c>
      <c r="H314" s="15" t="s">
        <v>425</v>
      </c>
      <c r="I314" s="14">
        <v>0</v>
      </c>
      <c r="J314" s="14" t="s">
        <v>285</v>
      </c>
      <c r="K314" s="16">
        <v>46064</v>
      </c>
      <c r="L314" s="14">
        <v>827</v>
      </c>
      <c r="M314" s="34">
        <f t="shared" si="23"/>
        <v>679.26</v>
      </c>
      <c r="N314" s="17">
        <v>679.26</v>
      </c>
      <c r="O314" s="17">
        <v>0</v>
      </c>
      <c r="P314" s="3">
        <v>0</v>
      </c>
    </row>
    <row r="315" spans="1:16" ht="24.95" hidden="1" customHeight="1" x14ac:dyDescent="0.2">
      <c r="A315" s="21" t="str">
        <f t="shared" si="21"/>
        <v>1441|1440011|0|0|73357469000156|0|673,75</v>
      </c>
      <c r="B315" s="21" t="str">
        <f t="shared" si="22"/>
        <v>1441|1440011|0|0|1302</v>
      </c>
      <c r="C315" s="14">
        <v>1441</v>
      </c>
      <c r="D315" s="14">
        <v>1440011</v>
      </c>
      <c r="E315" s="14">
        <v>0</v>
      </c>
      <c r="F315" s="14">
        <v>0</v>
      </c>
      <c r="G315" s="14">
        <v>73357469000156</v>
      </c>
      <c r="H315" s="15" t="s">
        <v>425</v>
      </c>
      <c r="I315" s="14">
        <v>0</v>
      </c>
      <c r="J315" s="14" t="s">
        <v>285</v>
      </c>
      <c r="K315" s="16">
        <v>46086</v>
      </c>
      <c r="L315" s="14">
        <v>1302</v>
      </c>
      <c r="M315" s="34">
        <f t="shared" si="23"/>
        <v>673.75</v>
      </c>
      <c r="N315" s="17">
        <v>673.75</v>
      </c>
      <c r="O315" s="17">
        <v>0</v>
      </c>
      <c r="P315" s="3">
        <v>0</v>
      </c>
    </row>
    <row r="316" spans="1:16" ht="24.95" hidden="1" customHeight="1" x14ac:dyDescent="0.2">
      <c r="A316" s="21" t="str">
        <f t="shared" si="21"/>
        <v>1441|1440011|7|2026|17281106000103|3913|135,49</v>
      </c>
      <c r="B316" s="21" t="str">
        <f t="shared" si="22"/>
        <v>1441|1440011|7|2026|552</v>
      </c>
      <c r="C316" s="14">
        <v>1441</v>
      </c>
      <c r="D316" s="14">
        <v>1440011</v>
      </c>
      <c r="E316" s="14">
        <v>7</v>
      </c>
      <c r="F316" s="14">
        <v>2026</v>
      </c>
      <c r="G316" s="14">
        <v>17281106000103</v>
      </c>
      <c r="H316" s="15" t="s">
        <v>426</v>
      </c>
      <c r="I316" s="14">
        <v>3913</v>
      </c>
      <c r="J316" s="14" t="s">
        <v>289</v>
      </c>
      <c r="K316" s="16">
        <v>46055</v>
      </c>
      <c r="L316" s="14">
        <v>552</v>
      </c>
      <c r="M316" s="34">
        <f t="shared" si="23"/>
        <v>135.49</v>
      </c>
      <c r="N316" s="17">
        <v>128.99</v>
      </c>
      <c r="O316" s="17">
        <v>6.5</v>
      </c>
      <c r="P316" s="3">
        <v>0</v>
      </c>
    </row>
    <row r="317" spans="1:16" ht="24.95" hidden="1" customHeight="1" x14ac:dyDescent="0.2">
      <c r="A317" s="21" t="str">
        <f t="shared" si="21"/>
        <v>1441|1440011|7|2026|17281106000103|3913|70,8</v>
      </c>
      <c r="B317" s="21" t="str">
        <f t="shared" si="22"/>
        <v>1441|1440011|7|2026|553</v>
      </c>
      <c r="C317" s="14">
        <v>1441</v>
      </c>
      <c r="D317" s="14">
        <v>1440011</v>
      </c>
      <c r="E317" s="14">
        <v>7</v>
      </c>
      <c r="F317" s="14">
        <v>2026</v>
      </c>
      <c r="G317" s="14">
        <v>17281106000103</v>
      </c>
      <c r="H317" s="15" t="s">
        <v>426</v>
      </c>
      <c r="I317" s="14">
        <v>3913</v>
      </c>
      <c r="J317" s="14" t="s">
        <v>289</v>
      </c>
      <c r="K317" s="16">
        <v>46055</v>
      </c>
      <c r="L317" s="14">
        <v>553</v>
      </c>
      <c r="M317" s="34">
        <f t="shared" si="23"/>
        <v>70.800000000000011</v>
      </c>
      <c r="N317" s="17">
        <v>67.400000000000006</v>
      </c>
      <c r="O317" s="17">
        <v>3.4</v>
      </c>
      <c r="P317" s="3">
        <v>0</v>
      </c>
    </row>
    <row r="318" spans="1:16" ht="24.95" hidden="1" customHeight="1" x14ac:dyDescent="0.2">
      <c r="A318" s="21" t="str">
        <f t="shared" si="21"/>
        <v>1441|1440011|7|2026|17281106000103|3913|62,46</v>
      </c>
      <c r="B318" s="21" t="str">
        <f t="shared" si="22"/>
        <v>1441|1440011|7|2026|554</v>
      </c>
      <c r="C318" s="14">
        <v>1441</v>
      </c>
      <c r="D318" s="14">
        <v>1440011</v>
      </c>
      <c r="E318" s="14">
        <v>7</v>
      </c>
      <c r="F318" s="14">
        <v>2026</v>
      </c>
      <c r="G318" s="14">
        <v>17281106000103</v>
      </c>
      <c r="H318" s="15" t="s">
        <v>426</v>
      </c>
      <c r="I318" s="14">
        <v>3913</v>
      </c>
      <c r="J318" s="14" t="s">
        <v>289</v>
      </c>
      <c r="K318" s="16">
        <v>46055</v>
      </c>
      <c r="L318" s="14">
        <v>554</v>
      </c>
      <c r="M318" s="34">
        <f t="shared" si="23"/>
        <v>62.46</v>
      </c>
      <c r="N318" s="17">
        <v>59.46</v>
      </c>
      <c r="O318" s="17">
        <v>3</v>
      </c>
      <c r="P318" s="3">
        <v>0</v>
      </c>
    </row>
    <row r="319" spans="1:16" ht="24.95" hidden="1" customHeight="1" x14ac:dyDescent="0.2">
      <c r="A319" s="21" t="str">
        <f t="shared" si="21"/>
        <v>1441|1440011|7|2026|17281106000103|3913|62,46</v>
      </c>
      <c r="B319" s="21" t="str">
        <f t="shared" si="22"/>
        <v>1441|1440011|7|2026|555</v>
      </c>
      <c r="C319" s="14">
        <v>1441</v>
      </c>
      <c r="D319" s="14">
        <v>1440011</v>
      </c>
      <c r="E319" s="14">
        <v>7</v>
      </c>
      <c r="F319" s="14">
        <v>2026</v>
      </c>
      <c r="G319" s="14">
        <v>17281106000103</v>
      </c>
      <c r="H319" s="15" t="s">
        <v>426</v>
      </c>
      <c r="I319" s="14">
        <v>3913</v>
      </c>
      <c r="J319" s="14" t="s">
        <v>289</v>
      </c>
      <c r="K319" s="16">
        <v>46055</v>
      </c>
      <c r="L319" s="14">
        <v>555</v>
      </c>
      <c r="M319" s="34">
        <f t="shared" si="23"/>
        <v>62.46</v>
      </c>
      <c r="N319" s="17">
        <v>59.46</v>
      </c>
      <c r="O319" s="17">
        <v>3</v>
      </c>
      <c r="P319" s="3">
        <v>0</v>
      </c>
    </row>
    <row r="320" spans="1:16" ht="24.95" hidden="1" customHeight="1" x14ac:dyDescent="0.2">
      <c r="A320" s="21" t="str">
        <f t="shared" si="21"/>
        <v>1441|1440011|7|2026|17281106000103|3913|79,82</v>
      </c>
      <c r="B320" s="21" t="str">
        <f t="shared" si="22"/>
        <v>1441|1440011|7|2026|589</v>
      </c>
      <c r="C320" s="14">
        <v>1441</v>
      </c>
      <c r="D320" s="14">
        <v>1440011</v>
      </c>
      <c r="E320" s="14">
        <v>7</v>
      </c>
      <c r="F320" s="14">
        <v>2026</v>
      </c>
      <c r="G320" s="14">
        <v>17281106000103</v>
      </c>
      <c r="H320" s="15" t="s">
        <v>426</v>
      </c>
      <c r="I320" s="14">
        <v>3913</v>
      </c>
      <c r="J320" s="14" t="s">
        <v>289</v>
      </c>
      <c r="K320" s="16">
        <v>46056</v>
      </c>
      <c r="L320" s="14">
        <v>589</v>
      </c>
      <c r="M320" s="34">
        <f t="shared" si="23"/>
        <v>79.819999999999993</v>
      </c>
      <c r="N320" s="17">
        <v>75.989999999999995</v>
      </c>
      <c r="O320" s="17">
        <v>3.83</v>
      </c>
      <c r="P320" s="3">
        <v>0</v>
      </c>
    </row>
    <row r="321" spans="1:16" ht="24.95" hidden="1" customHeight="1" x14ac:dyDescent="0.2">
      <c r="A321" s="21" t="str">
        <f t="shared" si="21"/>
        <v>1441|1440011|7|2026|17281106000103|3913|41,67</v>
      </c>
      <c r="B321" s="21" t="str">
        <f t="shared" si="22"/>
        <v>1441|1440011|7|2026|591</v>
      </c>
      <c r="C321" s="14">
        <v>1441</v>
      </c>
      <c r="D321" s="14">
        <v>1440011</v>
      </c>
      <c r="E321" s="14">
        <v>7</v>
      </c>
      <c r="F321" s="14">
        <v>2026</v>
      </c>
      <c r="G321" s="14">
        <v>17281106000103</v>
      </c>
      <c r="H321" s="15" t="s">
        <v>426</v>
      </c>
      <c r="I321" s="14">
        <v>3913</v>
      </c>
      <c r="J321" s="14" t="s">
        <v>289</v>
      </c>
      <c r="K321" s="16">
        <v>46056</v>
      </c>
      <c r="L321" s="14">
        <v>591</v>
      </c>
      <c r="M321" s="34">
        <f t="shared" si="23"/>
        <v>41.67</v>
      </c>
      <c r="N321" s="17">
        <v>39.67</v>
      </c>
      <c r="O321" s="17">
        <v>2</v>
      </c>
      <c r="P321" s="3">
        <v>0</v>
      </c>
    </row>
    <row r="322" spans="1:16" ht="24.95" hidden="1" customHeight="1" x14ac:dyDescent="0.2">
      <c r="A322" s="21" t="str">
        <f t="shared" si="21"/>
        <v>1441|1440011|7|2026|17281106000103|3913|113,11</v>
      </c>
      <c r="B322" s="21" t="str">
        <f t="shared" si="22"/>
        <v>1441|1440011|7|2026|672</v>
      </c>
      <c r="C322" s="14">
        <v>1441</v>
      </c>
      <c r="D322" s="14">
        <v>1440011</v>
      </c>
      <c r="E322" s="14">
        <v>7</v>
      </c>
      <c r="F322" s="14">
        <v>2026</v>
      </c>
      <c r="G322" s="14">
        <v>17281106000103</v>
      </c>
      <c r="H322" s="15" t="s">
        <v>426</v>
      </c>
      <c r="I322" s="14">
        <v>3913</v>
      </c>
      <c r="J322" s="14" t="s">
        <v>289</v>
      </c>
      <c r="K322" s="16">
        <v>46062</v>
      </c>
      <c r="L322" s="14">
        <v>672</v>
      </c>
      <c r="M322" s="34">
        <f t="shared" si="23"/>
        <v>113.11000000000001</v>
      </c>
      <c r="N322" s="17">
        <v>107.68</v>
      </c>
      <c r="O322" s="17">
        <v>5.43</v>
      </c>
      <c r="P322" s="3">
        <v>0</v>
      </c>
    </row>
    <row r="323" spans="1:16" ht="24.95" hidden="1" customHeight="1" x14ac:dyDescent="0.2">
      <c r="A323" s="21" t="str">
        <f t="shared" si="21"/>
        <v>1441|1440011|7|2026|17281106000103|3913|311,94</v>
      </c>
      <c r="B323" s="21" t="str">
        <f t="shared" si="22"/>
        <v>1441|1440011|7|2026|675</v>
      </c>
      <c r="C323" s="14">
        <v>1441</v>
      </c>
      <c r="D323" s="14">
        <v>1440011</v>
      </c>
      <c r="E323" s="14">
        <v>7</v>
      </c>
      <c r="F323" s="14">
        <v>2026</v>
      </c>
      <c r="G323" s="14">
        <v>17281106000103</v>
      </c>
      <c r="H323" s="15" t="s">
        <v>426</v>
      </c>
      <c r="I323" s="14">
        <v>3913</v>
      </c>
      <c r="J323" s="14" t="s">
        <v>289</v>
      </c>
      <c r="K323" s="16">
        <v>46062</v>
      </c>
      <c r="L323" s="14">
        <v>675</v>
      </c>
      <c r="M323" s="34">
        <f t="shared" si="23"/>
        <v>311.94000000000005</v>
      </c>
      <c r="N323" s="17">
        <v>296.97000000000003</v>
      </c>
      <c r="O323" s="17">
        <v>14.97</v>
      </c>
      <c r="P323" s="3">
        <v>0</v>
      </c>
    </row>
    <row r="324" spans="1:16" ht="24.95" hidden="1" customHeight="1" x14ac:dyDescent="0.2">
      <c r="A324" s="21" t="str">
        <f t="shared" si="21"/>
        <v>1441|1440011|7|2026|17281106000103|3913|125,91</v>
      </c>
      <c r="B324" s="21" t="str">
        <f t="shared" si="22"/>
        <v>1441|1440011|7|2026|680</v>
      </c>
      <c r="C324" s="14">
        <v>1441</v>
      </c>
      <c r="D324" s="14">
        <v>1440011</v>
      </c>
      <c r="E324" s="14">
        <v>7</v>
      </c>
      <c r="F324" s="14">
        <v>2026</v>
      </c>
      <c r="G324" s="14">
        <v>17281106000103</v>
      </c>
      <c r="H324" s="15" t="s">
        <v>426</v>
      </c>
      <c r="I324" s="14">
        <v>3913</v>
      </c>
      <c r="J324" s="14" t="s">
        <v>289</v>
      </c>
      <c r="K324" s="16">
        <v>46062</v>
      </c>
      <c r="L324" s="14">
        <v>680</v>
      </c>
      <c r="M324" s="34">
        <f t="shared" si="23"/>
        <v>125.91000000000001</v>
      </c>
      <c r="N324" s="17">
        <v>119.87</v>
      </c>
      <c r="O324" s="17">
        <v>6.04</v>
      </c>
      <c r="P324" s="3">
        <v>0</v>
      </c>
    </row>
    <row r="325" spans="1:16" ht="24.95" hidden="1" customHeight="1" x14ac:dyDescent="0.2">
      <c r="A325" s="21" t="str">
        <f t="shared" si="21"/>
        <v>1441|1440011|7|2026|17281106000103|3913|113,11</v>
      </c>
      <c r="B325" s="21" t="str">
        <f t="shared" si="22"/>
        <v>1441|1440011|7|2026|681</v>
      </c>
      <c r="C325" s="14">
        <v>1441</v>
      </c>
      <c r="D325" s="14">
        <v>1440011</v>
      </c>
      <c r="E325" s="14">
        <v>7</v>
      </c>
      <c r="F325" s="14">
        <v>2026</v>
      </c>
      <c r="G325" s="14">
        <v>17281106000103</v>
      </c>
      <c r="H325" s="15" t="s">
        <v>426</v>
      </c>
      <c r="I325" s="14">
        <v>3913</v>
      </c>
      <c r="J325" s="14" t="s">
        <v>289</v>
      </c>
      <c r="K325" s="16">
        <v>46062</v>
      </c>
      <c r="L325" s="14">
        <v>681</v>
      </c>
      <c r="M325" s="34">
        <f t="shared" si="23"/>
        <v>113.11000000000001</v>
      </c>
      <c r="N325" s="17">
        <v>107.68</v>
      </c>
      <c r="O325" s="17">
        <v>5.43</v>
      </c>
      <c r="P325" s="3">
        <v>0</v>
      </c>
    </row>
    <row r="326" spans="1:16" ht="24.95" hidden="1" customHeight="1" x14ac:dyDescent="0.2">
      <c r="A326" s="21" t="str">
        <f t="shared" si="21"/>
        <v>1441|1440011|7|2026|17281106000103|3913|167,85</v>
      </c>
      <c r="B326" s="21" t="str">
        <f t="shared" si="22"/>
        <v>1441|1440011|7|2026|848</v>
      </c>
      <c r="C326" s="14">
        <v>1441</v>
      </c>
      <c r="D326" s="14">
        <v>1440011</v>
      </c>
      <c r="E326" s="14">
        <v>7</v>
      </c>
      <c r="F326" s="14">
        <v>2026</v>
      </c>
      <c r="G326" s="14">
        <v>17281106000103</v>
      </c>
      <c r="H326" s="15" t="s">
        <v>426</v>
      </c>
      <c r="I326" s="14">
        <v>3913</v>
      </c>
      <c r="J326" s="14" t="s">
        <v>289</v>
      </c>
      <c r="K326" s="16">
        <v>46064</v>
      </c>
      <c r="L326" s="14">
        <v>848</v>
      </c>
      <c r="M326" s="34">
        <f t="shared" si="23"/>
        <v>167.85</v>
      </c>
      <c r="N326" s="17">
        <v>159.79</v>
      </c>
      <c r="O326" s="17">
        <v>8.06</v>
      </c>
      <c r="P326" s="3">
        <v>0</v>
      </c>
    </row>
    <row r="327" spans="1:16" ht="24.95" hidden="1" customHeight="1" x14ac:dyDescent="0.2">
      <c r="A327" s="21" t="str">
        <f t="shared" si="21"/>
        <v>1441|1440011|7|2026|17281106000103|3913|74,75</v>
      </c>
      <c r="B327" s="21" t="str">
        <f t="shared" si="22"/>
        <v>1441|1440011|7|2026|858</v>
      </c>
      <c r="C327" s="14">
        <v>1441</v>
      </c>
      <c r="D327" s="14">
        <v>1440011</v>
      </c>
      <c r="E327" s="14">
        <v>7</v>
      </c>
      <c r="F327" s="14">
        <v>2026</v>
      </c>
      <c r="G327" s="14">
        <v>17281106000103</v>
      </c>
      <c r="H327" s="15" t="s">
        <v>426</v>
      </c>
      <c r="I327" s="14">
        <v>3913</v>
      </c>
      <c r="J327" s="14" t="s">
        <v>289</v>
      </c>
      <c r="K327" s="16">
        <v>46064</v>
      </c>
      <c r="L327" s="14">
        <v>858</v>
      </c>
      <c r="M327" s="34">
        <f t="shared" si="23"/>
        <v>74.75</v>
      </c>
      <c r="N327" s="17">
        <v>71.16</v>
      </c>
      <c r="O327" s="17">
        <v>3.59</v>
      </c>
      <c r="P327" s="3">
        <v>0</v>
      </c>
    </row>
    <row r="328" spans="1:16" ht="24.95" hidden="1" customHeight="1" x14ac:dyDescent="0.2">
      <c r="A328" s="21" t="str">
        <f t="shared" si="21"/>
        <v>1441|1440011|7|2026|17281106000103|3913|83,28</v>
      </c>
      <c r="B328" s="21" t="str">
        <f t="shared" si="22"/>
        <v>1441|1440011|7|2026|864</v>
      </c>
      <c r="C328" s="14">
        <v>1441</v>
      </c>
      <c r="D328" s="14">
        <v>1440011</v>
      </c>
      <c r="E328" s="14">
        <v>7</v>
      </c>
      <c r="F328" s="14">
        <v>2026</v>
      </c>
      <c r="G328" s="14">
        <v>17281106000103</v>
      </c>
      <c r="H328" s="15" t="s">
        <v>426</v>
      </c>
      <c r="I328" s="14">
        <v>3913</v>
      </c>
      <c r="J328" s="14" t="s">
        <v>289</v>
      </c>
      <c r="K328" s="16">
        <v>46064</v>
      </c>
      <c r="L328" s="14">
        <v>864</v>
      </c>
      <c r="M328" s="34">
        <f t="shared" si="23"/>
        <v>83.28</v>
      </c>
      <c r="N328" s="17">
        <v>79.28</v>
      </c>
      <c r="O328" s="17">
        <v>4</v>
      </c>
      <c r="P328" s="3">
        <v>0</v>
      </c>
    </row>
    <row r="329" spans="1:16" ht="24.95" hidden="1" customHeight="1" x14ac:dyDescent="0.2">
      <c r="A329" s="21" t="str">
        <f t="shared" si="21"/>
        <v>1441|1440011|7|2026|17281106000103|3913|54,12</v>
      </c>
      <c r="B329" s="21" t="str">
        <f t="shared" si="22"/>
        <v>1441|1440011|7|2026|876</v>
      </c>
      <c r="C329" s="14">
        <v>1441</v>
      </c>
      <c r="D329" s="14">
        <v>1440011</v>
      </c>
      <c r="E329" s="14">
        <v>7</v>
      </c>
      <c r="F329" s="14">
        <v>2026</v>
      </c>
      <c r="G329" s="14">
        <v>17281106000103</v>
      </c>
      <c r="H329" s="15" t="s">
        <v>426</v>
      </c>
      <c r="I329" s="14">
        <v>3913</v>
      </c>
      <c r="J329" s="14" t="s">
        <v>289</v>
      </c>
      <c r="K329" s="16">
        <v>46064</v>
      </c>
      <c r="L329" s="14">
        <v>876</v>
      </c>
      <c r="M329" s="34">
        <f t="shared" si="23"/>
        <v>54.120000000000005</v>
      </c>
      <c r="N329" s="17">
        <v>51.52</v>
      </c>
      <c r="O329" s="17">
        <v>2.6</v>
      </c>
      <c r="P329" s="3">
        <v>0</v>
      </c>
    </row>
    <row r="330" spans="1:16" ht="24.95" hidden="1" customHeight="1" x14ac:dyDescent="0.2">
      <c r="A330" s="21" t="str">
        <f t="shared" si="21"/>
        <v>1441|1440011|7|2026|17281106000103|3913|40,7</v>
      </c>
      <c r="B330" s="21" t="str">
        <f t="shared" si="22"/>
        <v>1441|1440011|7|2026|883</v>
      </c>
      <c r="C330" s="14">
        <v>1441</v>
      </c>
      <c r="D330" s="14">
        <v>1440011</v>
      </c>
      <c r="E330" s="14">
        <v>7</v>
      </c>
      <c r="F330" s="14">
        <v>2026</v>
      </c>
      <c r="G330" s="14">
        <v>17281106000103</v>
      </c>
      <c r="H330" s="15" t="s">
        <v>426</v>
      </c>
      <c r="I330" s="14">
        <v>3913</v>
      </c>
      <c r="J330" s="14" t="s">
        <v>289</v>
      </c>
      <c r="K330" s="16">
        <v>46064</v>
      </c>
      <c r="L330" s="14">
        <v>883</v>
      </c>
      <c r="M330" s="34">
        <f t="shared" si="23"/>
        <v>40.700000000000003</v>
      </c>
      <c r="N330" s="17">
        <v>38.75</v>
      </c>
      <c r="O330" s="17">
        <v>1.95</v>
      </c>
      <c r="P330" s="3">
        <v>0</v>
      </c>
    </row>
    <row r="331" spans="1:16" ht="24.95" hidden="1" customHeight="1" x14ac:dyDescent="0.2">
      <c r="A331" s="21" t="str">
        <f t="shared" si="21"/>
        <v>1441|1440011|7|2026|17281106000103|3913|45,7</v>
      </c>
      <c r="B331" s="21" t="str">
        <f t="shared" si="22"/>
        <v>1441|1440011|7|2026|969</v>
      </c>
      <c r="C331" s="14">
        <v>1441</v>
      </c>
      <c r="D331" s="14">
        <v>1440011</v>
      </c>
      <c r="E331" s="14">
        <v>7</v>
      </c>
      <c r="F331" s="14">
        <v>2026</v>
      </c>
      <c r="G331" s="14">
        <v>17281106000103</v>
      </c>
      <c r="H331" s="15" t="s">
        <v>426</v>
      </c>
      <c r="I331" s="14">
        <v>3913</v>
      </c>
      <c r="J331" s="14" t="s">
        <v>289</v>
      </c>
      <c r="K331" s="16">
        <v>46065</v>
      </c>
      <c r="L331" s="14">
        <v>969</v>
      </c>
      <c r="M331" s="34">
        <f t="shared" si="23"/>
        <v>45.699999999999996</v>
      </c>
      <c r="N331" s="17">
        <v>43.51</v>
      </c>
      <c r="O331" s="17">
        <v>2.19</v>
      </c>
      <c r="P331" s="3">
        <v>0</v>
      </c>
    </row>
    <row r="332" spans="1:16" ht="24.95" hidden="1" customHeight="1" x14ac:dyDescent="0.2">
      <c r="A332" s="21" t="str">
        <f t="shared" si="21"/>
        <v>1441|1440011|7|2026|17281106000103|3913|39,61</v>
      </c>
      <c r="B332" s="21" t="str">
        <f t="shared" si="22"/>
        <v>1441|1440011|7|2026|986</v>
      </c>
      <c r="C332" s="14">
        <v>1441</v>
      </c>
      <c r="D332" s="14">
        <v>1440011</v>
      </c>
      <c r="E332" s="14">
        <v>7</v>
      </c>
      <c r="F332" s="14">
        <v>2026</v>
      </c>
      <c r="G332" s="14">
        <v>17281106000103</v>
      </c>
      <c r="H332" s="15" t="s">
        <v>426</v>
      </c>
      <c r="I332" s="14">
        <v>3913</v>
      </c>
      <c r="J332" s="14" t="s">
        <v>289</v>
      </c>
      <c r="K332" s="16">
        <v>46066</v>
      </c>
      <c r="L332" s="14">
        <v>986</v>
      </c>
      <c r="M332" s="34">
        <f t="shared" si="23"/>
        <v>39.61</v>
      </c>
      <c r="N332" s="17">
        <v>37.71</v>
      </c>
      <c r="O332" s="17">
        <v>1.9</v>
      </c>
      <c r="P332" s="3">
        <v>0</v>
      </c>
    </row>
    <row r="333" spans="1:16" ht="24.95" hidden="1" customHeight="1" x14ac:dyDescent="0.2">
      <c r="A333" s="21" t="str">
        <f t="shared" si="21"/>
        <v>1441|1440011|7|2026|17281106000103|3913|47,67</v>
      </c>
      <c r="B333" s="21" t="str">
        <f t="shared" si="22"/>
        <v>1441|1440011|7|2026|987</v>
      </c>
      <c r="C333" s="14">
        <v>1441</v>
      </c>
      <c r="D333" s="14">
        <v>1440011</v>
      </c>
      <c r="E333" s="14">
        <v>7</v>
      </c>
      <c r="F333" s="14">
        <v>2026</v>
      </c>
      <c r="G333" s="14">
        <v>17281106000103</v>
      </c>
      <c r="H333" s="15" t="s">
        <v>426</v>
      </c>
      <c r="I333" s="14">
        <v>3913</v>
      </c>
      <c r="J333" s="14" t="s">
        <v>289</v>
      </c>
      <c r="K333" s="16">
        <v>46066</v>
      </c>
      <c r="L333" s="14">
        <v>987</v>
      </c>
      <c r="M333" s="34">
        <f t="shared" si="23"/>
        <v>47.67</v>
      </c>
      <c r="N333" s="17">
        <v>45.38</v>
      </c>
      <c r="O333" s="17">
        <v>2.29</v>
      </c>
      <c r="P333" s="3">
        <v>0</v>
      </c>
    </row>
    <row r="334" spans="1:16" ht="24.95" hidden="1" customHeight="1" x14ac:dyDescent="0.2">
      <c r="A334" s="21" t="str">
        <f t="shared" si="21"/>
        <v>1441|1440011|7|2026|17281106000103|3913|40,7</v>
      </c>
      <c r="B334" s="21" t="str">
        <f t="shared" si="22"/>
        <v>1441|1440011|7|2026|988</v>
      </c>
      <c r="C334" s="14">
        <v>1441</v>
      </c>
      <c r="D334" s="14">
        <v>1440011</v>
      </c>
      <c r="E334" s="14">
        <v>7</v>
      </c>
      <c r="F334" s="14">
        <v>2026</v>
      </c>
      <c r="G334" s="14">
        <v>17281106000103</v>
      </c>
      <c r="H334" s="15" t="s">
        <v>426</v>
      </c>
      <c r="I334" s="14">
        <v>3913</v>
      </c>
      <c r="J334" s="14" t="s">
        <v>289</v>
      </c>
      <c r="K334" s="16">
        <v>46066</v>
      </c>
      <c r="L334" s="14">
        <v>988</v>
      </c>
      <c r="M334" s="34">
        <f t="shared" si="23"/>
        <v>40.700000000000003</v>
      </c>
      <c r="N334" s="17">
        <v>38.75</v>
      </c>
      <c r="O334" s="17">
        <v>1.95</v>
      </c>
      <c r="P334" s="3">
        <v>0</v>
      </c>
    </row>
    <row r="335" spans="1:16" ht="24.95" hidden="1" customHeight="1" x14ac:dyDescent="0.2">
      <c r="A335" s="21" t="str">
        <f t="shared" si="21"/>
        <v>1441|1440011|7|2026|17281106000103|3913|140,48</v>
      </c>
      <c r="B335" s="21" t="str">
        <f t="shared" si="22"/>
        <v>1441|1440011|7|2026|996</v>
      </c>
      <c r="C335" s="14">
        <v>1441</v>
      </c>
      <c r="D335" s="14">
        <v>1440011</v>
      </c>
      <c r="E335" s="14">
        <v>7</v>
      </c>
      <c r="F335" s="14">
        <v>2026</v>
      </c>
      <c r="G335" s="14">
        <v>17281106000103</v>
      </c>
      <c r="H335" s="15" t="s">
        <v>426</v>
      </c>
      <c r="I335" s="14">
        <v>3913</v>
      </c>
      <c r="J335" s="14" t="s">
        <v>289</v>
      </c>
      <c r="K335" s="16">
        <v>46066</v>
      </c>
      <c r="L335" s="14">
        <v>996</v>
      </c>
      <c r="M335" s="34">
        <f t="shared" si="23"/>
        <v>140.48000000000002</v>
      </c>
      <c r="N335" s="17">
        <v>133.74</v>
      </c>
      <c r="O335" s="17">
        <v>6.74</v>
      </c>
      <c r="P335" s="3">
        <v>0</v>
      </c>
    </row>
    <row r="336" spans="1:16" ht="24.95" hidden="1" customHeight="1" x14ac:dyDescent="0.2">
      <c r="A336" s="21" t="str">
        <f t="shared" si="21"/>
        <v>1441|1440011|7|2026|17281106000103|3913|95,55</v>
      </c>
      <c r="B336" s="21" t="str">
        <f t="shared" si="22"/>
        <v>1441|1440011|7|2026|998</v>
      </c>
      <c r="C336" s="14">
        <v>1441</v>
      </c>
      <c r="D336" s="14">
        <v>1440011</v>
      </c>
      <c r="E336" s="14">
        <v>7</v>
      </c>
      <c r="F336" s="14">
        <v>2026</v>
      </c>
      <c r="G336" s="14">
        <v>17281106000103</v>
      </c>
      <c r="H336" s="15" t="s">
        <v>426</v>
      </c>
      <c r="I336" s="14">
        <v>3913</v>
      </c>
      <c r="J336" s="14" t="s">
        <v>289</v>
      </c>
      <c r="K336" s="16">
        <v>46066</v>
      </c>
      <c r="L336" s="14">
        <v>998</v>
      </c>
      <c r="M336" s="34">
        <f t="shared" si="23"/>
        <v>95.55</v>
      </c>
      <c r="N336" s="17">
        <v>90.96</v>
      </c>
      <c r="O336" s="17">
        <v>4.59</v>
      </c>
      <c r="P336" s="3">
        <v>0</v>
      </c>
    </row>
    <row r="337" spans="1:16" ht="24.95" hidden="1" customHeight="1" x14ac:dyDescent="0.2">
      <c r="A337" s="21" t="str">
        <f t="shared" si="21"/>
        <v>1441|1440011|7|2026|17281106000103|3913|2040,8</v>
      </c>
      <c r="B337" s="21" t="str">
        <f t="shared" si="22"/>
        <v>1441|1440011|7|2026|1022</v>
      </c>
      <c r="C337" s="14">
        <v>1441</v>
      </c>
      <c r="D337" s="14">
        <v>1440011</v>
      </c>
      <c r="E337" s="14">
        <v>7</v>
      </c>
      <c r="F337" s="14">
        <v>2026</v>
      </c>
      <c r="G337" s="14">
        <v>17281106000103</v>
      </c>
      <c r="H337" s="15" t="s">
        <v>426</v>
      </c>
      <c r="I337" s="14">
        <v>3913</v>
      </c>
      <c r="J337" s="14" t="s">
        <v>289</v>
      </c>
      <c r="K337" s="16">
        <v>46072</v>
      </c>
      <c r="L337" s="14">
        <v>1022</v>
      </c>
      <c r="M337" s="34">
        <f t="shared" si="23"/>
        <v>2040.8</v>
      </c>
      <c r="N337" s="17">
        <v>1942.84</v>
      </c>
      <c r="O337" s="17">
        <v>97.96</v>
      </c>
      <c r="P337" s="3">
        <v>0</v>
      </c>
    </row>
    <row r="338" spans="1:16" ht="24.95" hidden="1" customHeight="1" x14ac:dyDescent="0.2">
      <c r="A338" s="21" t="str">
        <f t="shared" si="21"/>
        <v>1441|1440011|7|2026|17281106000103|3913|5190,63</v>
      </c>
      <c r="B338" s="21" t="str">
        <f t="shared" si="22"/>
        <v>1441|1440011|7|2026|1024</v>
      </c>
      <c r="C338" s="14">
        <v>1441</v>
      </c>
      <c r="D338" s="14">
        <v>1440011</v>
      </c>
      <c r="E338" s="14">
        <v>7</v>
      </c>
      <c r="F338" s="14">
        <v>2026</v>
      </c>
      <c r="G338" s="14">
        <v>17281106000103</v>
      </c>
      <c r="H338" s="15" t="s">
        <v>426</v>
      </c>
      <c r="I338" s="14">
        <v>3913</v>
      </c>
      <c r="J338" s="14" t="s">
        <v>289</v>
      </c>
      <c r="K338" s="16">
        <v>46072</v>
      </c>
      <c r="L338" s="14">
        <v>1024</v>
      </c>
      <c r="M338" s="34">
        <f t="shared" si="23"/>
        <v>5190.6299999999992</v>
      </c>
      <c r="N338" s="17">
        <v>4941.4799999999996</v>
      </c>
      <c r="O338" s="17">
        <v>249.15</v>
      </c>
      <c r="P338" s="3">
        <v>0</v>
      </c>
    </row>
    <row r="339" spans="1:16" ht="24.95" hidden="1" customHeight="1" x14ac:dyDescent="0.2">
      <c r="A339" s="21" t="str">
        <f t="shared" si="21"/>
        <v>1441|1440011|7|2026|17281106000103|3913|6006,94</v>
      </c>
      <c r="B339" s="21" t="str">
        <f t="shared" si="22"/>
        <v>1441|1440011|7|2026|1025</v>
      </c>
      <c r="C339" s="14">
        <v>1441</v>
      </c>
      <c r="D339" s="14">
        <v>1440011</v>
      </c>
      <c r="E339" s="14">
        <v>7</v>
      </c>
      <c r="F339" s="14">
        <v>2026</v>
      </c>
      <c r="G339" s="14">
        <v>17281106000103</v>
      </c>
      <c r="H339" s="15" t="s">
        <v>426</v>
      </c>
      <c r="I339" s="14">
        <v>3913</v>
      </c>
      <c r="J339" s="14" t="s">
        <v>289</v>
      </c>
      <c r="K339" s="16">
        <v>46072</v>
      </c>
      <c r="L339" s="14">
        <v>1025</v>
      </c>
      <c r="M339" s="34">
        <f t="shared" si="23"/>
        <v>6006.94</v>
      </c>
      <c r="N339" s="17">
        <v>5718.61</v>
      </c>
      <c r="O339" s="17">
        <v>288.33</v>
      </c>
      <c r="P339" s="3">
        <v>0</v>
      </c>
    </row>
    <row r="340" spans="1:16" ht="24.95" hidden="1" customHeight="1" x14ac:dyDescent="0.2">
      <c r="A340" s="21" t="str">
        <f t="shared" si="21"/>
        <v>1441|1440011|7|2026|17281106000103|3913|93,26</v>
      </c>
      <c r="B340" s="21" t="str">
        <f t="shared" si="22"/>
        <v>1441|1440011|7|2026|1027</v>
      </c>
      <c r="C340" s="14">
        <v>1441</v>
      </c>
      <c r="D340" s="14">
        <v>1440011</v>
      </c>
      <c r="E340" s="14">
        <v>7</v>
      </c>
      <c r="F340" s="14">
        <v>2026</v>
      </c>
      <c r="G340" s="14">
        <v>17281106000103</v>
      </c>
      <c r="H340" s="15" t="s">
        <v>426</v>
      </c>
      <c r="I340" s="14">
        <v>3913</v>
      </c>
      <c r="J340" s="14" t="s">
        <v>289</v>
      </c>
      <c r="K340" s="16">
        <v>46072</v>
      </c>
      <c r="L340" s="14">
        <v>1027</v>
      </c>
      <c r="M340" s="34">
        <f t="shared" si="23"/>
        <v>93.26</v>
      </c>
      <c r="N340" s="17">
        <v>88.78</v>
      </c>
      <c r="O340" s="17">
        <v>4.4800000000000004</v>
      </c>
      <c r="P340" s="3">
        <v>0</v>
      </c>
    </row>
    <row r="341" spans="1:16" ht="24.95" hidden="1" customHeight="1" x14ac:dyDescent="0.2">
      <c r="A341" s="21" t="str">
        <f t="shared" ref="A341:A384" si="24">C341&amp;"|"&amp;D341&amp;"|"&amp;E341&amp;"|"&amp;F341&amp;"|"&amp;G341&amp;"|"&amp;I341&amp;"|"&amp;N341+O341-P341</f>
        <v>1441|1440011|7|2026|17281106000103|3913|0</v>
      </c>
      <c r="B341" s="21" t="str">
        <f t="shared" ref="B341:B384" si="25">C341&amp;"|"&amp;D341&amp;"|"&amp;E341&amp;"|"&amp;F341&amp;"|"&amp;L341</f>
        <v>1441|1440011|7|2026|1052</v>
      </c>
      <c r="C341" s="14">
        <v>1441</v>
      </c>
      <c r="D341" s="14">
        <v>1440011</v>
      </c>
      <c r="E341" s="14">
        <v>7</v>
      </c>
      <c r="F341" s="14">
        <v>2026</v>
      </c>
      <c r="G341" s="14">
        <v>17281106000103</v>
      </c>
      <c r="H341" s="15" t="s">
        <v>426</v>
      </c>
      <c r="I341" s="14">
        <v>3913</v>
      </c>
      <c r="J341" s="14" t="s">
        <v>289</v>
      </c>
      <c r="K341" s="16">
        <v>46073</v>
      </c>
      <c r="L341" s="14">
        <v>1052</v>
      </c>
      <c r="M341" s="34">
        <f t="shared" si="23"/>
        <v>44.82</v>
      </c>
      <c r="N341" s="17">
        <v>44.82</v>
      </c>
      <c r="O341" s="17">
        <v>0</v>
      </c>
      <c r="P341" s="3">
        <v>44.82</v>
      </c>
    </row>
    <row r="342" spans="1:16" ht="24.95" hidden="1" customHeight="1" x14ac:dyDescent="0.2">
      <c r="A342" s="21" t="str">
        <f t="shared" si="24"/>
        <v>1441|1440011|7|2026|17281106000103|3913|80,46</v>
      </c>
      <c r="B342" s="21" t="str">
        <f t="shared" si="25"/>
        <v>1441|1440011|7|2026|1055</v>
      </c>
      <c r="C342" s="14">
        <v>1441</v>
      </c>
      <c r="D342" s="14">
        <v>1440011</v>
      </c>
      <c r="E342" s="14">
        <v>7</v>
      </c>
      <c r="F342" s="14">
        <v>2026</v>
      </c>
      <c r="G342" s="14">
        <v>17281106000103</v>
      </c>
      <c r="H342" s="15" t="s">
        <v>426</v>
      </c>
      <c r="I342" s="14">
        <v>3913</v>
      </c>
      <c r="J342" s="14" t="s">
        <v>289</v>
      </c>
      <c r="K342" s="16">
        <v>46076</v>
      </c>
      <c r="L342" s="14">
        <v>1055</v>
      </c>
      <c r="M342" s="34">
        <f t="shared" ref="M342:M385" si="26">N342+O342</f>
        <v>80.459999999999994</v>
      </c>
      <c r="N342" s="17">
        <v>76.599999999999994</v>
      </c>
      <c r="O342" s="17">
        <v>3.86</v>
      </c>
      <c r="P342" s="3">
        <v>0</v>
      </c>
    </row>
    <row r="343" spans="1:16" ht="24.95" hidden="1" customHeight="1" x14ac:dyDescent="0.2">
      <c r="A343" s="21" t="str">
        <f t="shared" si="24"/>
        <v>1441|1440011|7|2026|17281106000103|3913|95,82</v>
      </c>
      <c r="B343" s="21" t="str">
        <f t="shared" si="25"/>
        <v>1441|1440011|7|2026|1056</v>
      </c>
      <c r="C343" s="14">
        <v>1441</v>
      </c>
      <c r="D343" s="14">
        <v>1440011</v>
      </c>
      <c r="E343" s="14">
        <v>7</v>
      </c>
      <c r="F343" s="14">
        <v>2026</v>
      </c>
      <c r="G343" s="14">
        <v>17281106000103</v>
      </c>
      <c r="H343" s="15" t="s">
        <v>426</v>
      </c>
      <c r="I343" s="14">
        <v>3913</v>
      </c>
      <c r="J343" s="14" t="s">
        <v>289</v>
      </c>
      <c r="K343" s="16">
        <v>46076</v>
      </c>
      <c r="L343" s="14">
        <v>1056</v>
      </c>
      <c r="M343" s="34">
        <f t="shared" si="26"/>
        <v>95.82</v>
      </c>
      <c r="N343" s="17">
        <v>91.22</v>
      </c>
      <c r="O343" s="17">
        <v>4.5999999999999996</v>
      </c>
      <c r="P343" s="3">
        <v>0</v>
      </c>
    </row>
    <row r="344" spans="1:16" ht="24.95" hidden="1" customHeight="1" x14ac:dyDescent="0.2">
      <c r="A344" s="21" t="str">
        <f t="shared" si="24"/>
        <v>1441|1440011|7|2026|17281106000103|3913|58,42</v>
      </c>
      <c r="B344" s="21" t="str">
        <f t="shared" si="25"/>
        <v>1441|1440011|7|2026|1060</v>
      </c>
      <c r="C344" s="14">
        <v>1441</v>
      </c>
      <c r="D344" s="14">
        <v>1440011</v>
      </c>
      <c r="E344" s="14">
        <v>7</v>
      </c>
      <c r="F344" s="14">
        <v>2026</v>
      </c>
      <c r="G344" s="14">
        <v>17281106000103</v>
      </c>
      <c r="H344" s="15" t="s">
        <v>426</v>
      </c>
      <c r="I344" s="14">
        <v>3913</v>
      </c>
      <c r="J344" s="14" t="s">
        <v>289</v>
      </c>
      <c r="K344" s="16">
        <v>46076</v>
      </c>
      <c r="L344" s="14">
        <v>1060</v>
      </c>
      <c r="M344" s="34">
        <f t="shared" si="26"/>
        <v>58.419999999999995</v>
      </c>
      <c r="N344" s="17">
        <v>55.62</v>
      </c>
      <c r="O344" s="17">
        <v>2.8</v>
      </c>
      <c r="P344" s="3">
        <v>0</v>
      </c>
    </row>
    <row r="345" spans="1:16" ht="24.95" hidden="1" customHeight="1" x14ac:dyDescent="0.2">
      <c r="A345" s="21" t="str">
        <f t="shared" si="24"/>
        <v>1441|1440011|7|2026|17281106000103|3913|124,35</v>
      </c>
      <c r="B345" s="21" t="str">
        <f t="shared" si="25"/>
        <v>1441|1440011|7|2026|1061</v>
      </c>
      <c r="C345" s="14">
        <v>1441</v>
      </c>
      <c r="D345" s="14">
        <v>1440011</v>
      </c>
      <c r="E345" s="14">
        <v>7</v>
      </c>
      <c r="F345" s="14">
        <v>2026</v>
      </c>
      <c r="G345" s="14">
        <v>17281106000103</v>
      </c>
      <c r="H345" s="15" t="s">
        <v>426</v>
      </c>
      <c r="I345" s="14">
        <v>3913</v>
      </c>
      <c r="J345" s="14" t="s">
        <v>289</v>
      </c>
      <c r="K345" s="16">
        <v>46076</v>
      </c>
      <c r="L345" s="14">
        <v>1061</v>
      </c>
      <c r="M345" s="34">
        <f t="shared" si="26"/>
        <v>124.35</v>
      </c>
      <c r="N345" s="17">
        <v>118.38</v>
      </c>
      <c r="O345" s="17">
        <v>5.97</v>
      </c>
      <c r="P345" s="3">
        <v>0</v>
      </c>
    </row>
    <row r="346" spans="1:16" ht="24.95" hidden="1" customHeight="1" x14ac:dyDescent="0.2">
      <c r="A346" s="21" t="str">
        <f t="shared" si="24"/>
        <v>1441|1440011|7|2026|17281106000103|3913|120,87</v>
      </c>
      <c r="B346" s="21" t="str">
        <f t="shared" si="25"/>
        <v>1441|1440011|7|2026|1062</v>
      </c>
      <c r="C346" s="14">
        <v>1441</v>
      </c>
      <c r="D346" s="14">
        <v>1440011</v>
      </c>
      <c r="E346" s="14">
        <v>7</v>
      </c>
      <c r="F346" s="14">
        <v>2026</v>
      </c>
      <c r="G346" s="14">
        <v>17281106000103</v>
      </c>
      <c r="H346" s="15" t="s">
        <v>426</v>
      </c>
      <c r="I346" s="14">
        <v>3913</v>
      </c>
      <c r="J346" s="14" t="s">
        <v>289</v>
      </c>
      <c r="K346" s="16">
        <v>46076</v>
      </c>
      <c r="L346" s="14">
        <v>1062</v>
      </c>
      <c r="M346" s="34">
        <f t="shared" si="26"/>
        <v>120.86999999999999</v>
      </c>
      <c r="N346" s="17">
        <v>115.07</v>
      </c>
      <c r="O346" s="17">
        <v>5.8</v>
      </c>
      <c r="P346" s="3">
        <v>0</v>
      </c>
    </row>
    <row r="347" spans="1:16" ht="24.95" hidden="1" customHeight="1" x14ac:dyDescent="0.2">
      <c r="A347" s="21" t="str">
        <f t="shared" si="24"/>
        <v>1441|1440011|7|2026|17281106000103|3913|108,35</v>
      </c>
      <c r="B347" s="21" t="str">
        <f t="shared" si="25"/>
        <v>1441|1440011|7|2026|1063</v>
      </c>
      <c r="C347" s="14">
        <v>1441</v>
      </c>
      <c r="D347" s="14">
        <v>1440011</v>
      </c>
      <c r="E347" s="14">
        <v>7</v>
      </c>
      <c r="F347" s="14">
        <v>2026</v>
      </c>
      <c r="G347" s="14">
        <v>17281106000103</v>
      </c>
      <c r="H347" s="15" t="s">
        <v>426</v>
      </c>
      <c r="I347" s="14">
        <v>3913</v>
      </c>
      <c r="J347" s="14" t="s">
        <v>289</v>
      </c>
      <c r="K347" s="16">
        <v>46076</v>
      </c>
      <c r="L347" s="14">
        <v>1063</v>
      </c>
      <c r="M347" s="34">
        <f t="shared" si="26"/>
        <v>108.35000000000001</v>
      </c>
      <c r="N347" s="17">
        <v>103.15</v>
      </c>
      <c r="O347" s="17">
        <v>5.2</v>
      </c>
      <c r="P347" s="3">
        <v>0</v>
      </c>
    </row>
    <row r="348" spans="1:16" ht="24.95" hidden="1" customHeight="1" x14ac:dyDescent="0.2">
      <c r="A348" s="21" t="str">
        <f t="shared" si="24"/>
        <v>1441|1440011|7|2026|17281106000103|3913|70,8</v>
      </c>
      <c r="B348" s="21" t="str">
        <f t="shared" si="25"/>
        <v>1441|1440011|7|2026|1064</v>
      </c>
      <c r="C348" s="14">
        <v>1441</v>
      </c>
      <c r="D348" s="14">
        <v>1440011</v>
      </c>
      <c r="E348" s="14">
        <v>7</v>
      </c>
      <c r="F348" s="14">
        <v>2026</v>
      </c>
      <c r="G348" s="14">
        <v>17281106000103</v>
      </c>
      <c r="H348" s="15" t="s">
        <v>426</v>
      </c>
      <c r="I348" s="14">
        <v>3913</v>
      </c>
      <c r="J348" s="14" t="s">
        <v>289</v>
      </c>
      <c r="K348" s="16">
        <v>46076</v>
      </c>
      <c r="L348" s="14">
        <v>1064</v>
      </c>
      <c r="M348" s="34">
        <f t="shared" si="26"/>
        <v>70.800000000000011</v>
      </c>
      <c r="N348" s="17">
        <v>67.400000000000006</v>
      </c>
      <c r="O348" s="17">
        <v>3.4</v>
      </c>
      <c r="P348" s="3">
        <v>0</v>
      </c>
    </row>
    <row r="349" spans="1:16" ht="24.95" hidden="1" customHeight="1" x14ac:dyDescent="0.2">
      <c r="A349" s="21" t="str">
        <f t="shared" si="24"/>
        <v>1441|1440011|7|2026|17281106000103|3913|133,39</v>
      </c>
      <c r="B349" s="21" t="str">
        <f t="shared" si="25"/>
        <v>1441|1440011|7|2026|1066</v>
      </c>
      <c r="C349" s="14">
        <v>1441</v>
      </c>
      <c r="D349" s="14">
        <v>1440011</v>
      </c>
      <c r="E349" s="14">
        <v>7</v>
      </c>
      <c r="F349" s="14">
        <v>2026</v>
      </c>
      <c r="G349" s="14">
        <v>17281106000103</v>
      </c>
      <c r="H349" s="15" t="s">
        <v>426</v>
      </c>
      <c r="I349" s="14">
        <v>3913</v>
      </c>
      <c r="J349" s="14" t="s">
        <v>289</v>
      </c>
      <c r="K349" s="16">
        <v>46076</v>
      </c>
      <c r="L349" s="14">
        <v>1066</v>
      </c>
      <c r="M349" s="34">
        <f t="shared" si="26"/>
        <v>133.38999999999999</v>
      </c>
      <c r="N349" s="17">
        <v>126.99</v>
      </c>
      <c r="O349" s="17">
        <v>6.4</v>
      </c>
      <c r="P349" s="3">
        <v>0</v>
      </c>
    </row>
    <row r="350" spans="1:16" ht="24.95" hidden="1" customHeight="1" x14ac:dyDescent="0.2">
      <c r="A350" s="21" t="str">
        <f t="shared" si="24"/>
        <v>1441|1440011|7|2026|17281106000103|3913|70,8</v>
      </c>
      <c r="B350" s="21" t="str">
        <f t="shared" si="25"/>
        <v>1441|1440011|7|2026|1069</v>
      </c>
      <c r="C350" s="14">
        <v>1441</v>
      </c>
      <c r="D350" s="14">
        <v>1440011</v>
      </c>
      <c r="E350" s="14">
        <v>7</v>
      </c>
      <c r="F350" s="14">
        <v>2026</v>
      </c>
      <c r="G350" s="14">
        <v>17281106000103</v>
      </c>
      <c r="H350" s="15" t="s">
        <v>426</v>
      </c>
      <c r="I350" s="14">
        <v>3913</v>
      </c>
      <c r="J350" s="14" t="s">
        <v>289</v>
      </c>
      <c r="K350" s="16">
        <v>46076</v>
      </c>
      <c r="L350" s="14">
        <v>1069</v>
      </c>
      <c r="M350" s="34">
        <f t="shared" si="26"/>
        <v>70.800000000000011</v>
      </c>
      <c r="N350" s="17">
        <v>67.400000000000006</v>
      </c>
      <c r="O350" s="17">
        <v>3.4</v>
      </c>
      <c r="P350" s="3">
        <v>0</v>
      </c>
    </row>
    <row r="351" spans="1:16" ht="24.95" hidden="1" customHeight="1" x14ac:dyDescent="0.2">
      <c r="A351" s="21" t="str">
        <f t="shared" si="24"/>
        <v>1441|1440011|7|2026|17281106000103|3913|32,1</v>
      </c>
      <c r="B351" s="21" t="str">
        <f t="shared" si="25"/>
        <v>1441|1440011|7|2026|1072</v>
      </c>
      <c r="C351" s="14">
        <v>1441</v>
      </c>
      <c r="D351" s="14">
        <v>1440011</v>
      </c>
      <c r="E351" s="14">
        <v>7</v>
      </c>
      <c r="F351" s="14">
        <v>2026</v>
      </c>
      <c r="G351" s="14">
        <v>17281106000103</v>
      </c>
      <c r="H351" s="15" t="s">
        <v>426</v>
      </c>
      <c r="I351" s="14">
        <v>3913</v>
      </c>
      <c r="J351" s="14" t="s">
        <v>289</v>
      </c>
      <c r="K351" s="16">
        <v>46076</v>
      </c>
      <c r="L351" s="14">
        <v>1072</v>
      </c>
      <c r="M351" s="34">
        <f t="shared" si="26"/>
        <v>32.1</v>
      </c>
      <c r="N351" s="17">
        <v>30.56</v>
      </c>
      <c r="O351" s="17">
        <v>1.54</v>
      </c>
      <c r="P351" s="3">
        <v>0</v>
      </c>
    </row>
    <row r="352" spans="1:16" ht="24.95" hidden="1" customHeight="1" x14ac:dyDescent="0.2">
      <c r="A352" s="21" t="str">
        <f t="shared" si="24"/>
        <v>1441|1440011|7|2026|17281106000103|3913|76,09</v>
      </c>
      <c r="B352" s="21" t="str">
        <f t="shared" si="25"/>
        <v>1441|1440011|7|2026|1075</v>
      </c>
      <c r="C352" s="14">
        <v>1441</v>
      </c>
      <c r="D352" s="14">
        <v>1440011</v>
      </c>
      <c r="E352" s="14">
        <v>7</v>
      </c>
      <c r="F352" s="14">
        <v>2026</v>
      </c>
      <c r="G352" s="14">
        <v>17281106000103</v>
      </c>
      <c r="H352" s="15" t="s">
        <v>426</v>
      </c>
      <c r="I352" s="14">
        <v>3913</v>
      </c>
      <c r="J352" s="14" t="s">
        <v>289</v>
      </c>
      <c r="K352" s="16">
        <v>46076</v>
      </c>
      <c r="L352" s="14">
        <v>1075</v>
      </c>
      <c r="M352" s="34">
        <f t="shared" si="26"/>
        <v>76.09</v>
      </c>
      <c r="N352" s="17">
        <v>72.44</v>
      </c>
      <c r="O352" s="17">
        <v>3.65</v>
      </c>
      <c r="P352" s="3">
        <v>0</v>
      </c>
    </row>
    <row r="353" spans="1:16" ht="24.95" hidden="1" customHeight="1" x14ac:dyDescent="0.2">
      <c r="A353" s="21" t="str">
        <f t="shared" si="24"/>
        <v>1441|1440011|7|2026|17281106000103|3913|62,46</v>
      </c>
      <c r="B353" s="21" t="str">
        <f t="shared" si="25"/>
        <v>1441|1440011|7|2026|1076</v>
      </c>
      <c r="C353" s="14">
        <v>1441</v>
      </c>
      <c r="D353" s="14">
        <v>1440011</v>
      </c>
      <c r="E353" s="14">
        <v>7</v>
      </c>
      <c r="F353" s="14">
        <v>2026</v>
      </c>
      <c r="G353" s="14">
        <v>17281106000103</v>
      </c>
      <c r="H353" s="15" t="s">
        <v>426</v>
      </c>
      <c r="I353" s="14">
        <v>3913</v>
      </c>
      <c r="J353" s="14" t="s">
        <v>289</v>
      </c>
      <c r="K353" s="16">
        <v>46076</v>
      </c>
      <c r="L353" s="14">
        <v>1076</v>
      </c>
      <c r="M353" s="34">
        <f t="shared" si="26"/>
        <v>62.46</v>
      </c>
      <c r="N353" s="17">
        <v>59.46</v>
      </c>
      <c r="O353" s="17">
        <v>3</v>
      </c>
      <c r="P353" s="3">
        <v>0</v>
      </c>
    </row>
    <row r="354" spans="1:16" ht="24.95" hidden="1" customHeight="1" x14ac:dyDescent="0.2">
      <c r="A354" s="21" t="str">
        <f t="shared" si="24"/>
        <v>1441|1440011|7|2026|17281106000103|3913|48,45</v>
      </c>
      <c r="B354" s="21" t="str">
        <f t="shared" si="25"/>
        <v>1441|1440011|7|2026|1078</v>
      </c>
      <c r="C354" s="14">
        <v>1441</v>
      </c>
      <c r="D354" s="14">
        <v>1440011</v>
      </c>
      <c r="E354" s="14">
        <v>7</v>
      </c>
      <c r="F354" s="14">
        <v>2026</v>
      </c>
      <c r="G354" s="14">
        <v>17281106000103</v>
      </c>
      <c r="H354" s="15" t="s">
        <v>426</v>
      </c>
      <c r="I354" s="14">
        <v>3913</v>
      </c>
      <c r="J354" s="14" t="s">
        <v>289</v>
      </c>
      <c r="K354" s="16">
        <v>46076</v>
      </c>
      <c r="L354" s="14">
        <v>1078</v>
      </c>
      <c r="M354" s="34">
        <f t="shared" si="26"/>
        <v>48.449999999999996</v>
      </c>
      <c r="N354" s="17">
        <v>46.12</v>
      </c>
      <c r="O354" s="17">
        <v>2.33</v>
      </c>
      <c r="P354" s="3">
        <v>0</v>
      </c>
    </row>
    <row r="355" spans="1:16" ht="24.95" hidden="1" customHeight="1" x14ac:dyDescent="0.2">
      <c r="A355" s="21" t="str">
        <f t="shared" si="24"/>
        <v>1441|1440011|7|2026|17281106000103|3913|38,59</v>
      </c>
      <c r="B355" s="21" t="str">
        <f t="shared" si="25"/>
        <v>1441|1440011|7|2026|1079</v>
      </c>
      <c r="C355" s="14">
        <v>1441</v>
      </c>
      <c r="D355" s="14">
        <v>1440011</v>
      </c>
      <c r="E355" s="14">
        <v>7</v>
      </c>
      <c r="F355" s="14">
        <v>2026</v>
      </c>
      <c r="G355" s="14">
        <v>17281106000103</v>
      </c>
      <c r="H355" s="15" t="s">
        <v>426</v>
      </c>
      <c r="I355" s="14">
        <v>3913</v>
      </c>
      <c r="J355" s="14" t="s">
        <v>289</v>
      </c>
      <c r="K355" s="16">
        <v>46076</v>
      </c>
      <c r="L355" s="14">
        <v>1079</v>
      </c>
      <c r="M355" s="34">
        <f t="shared" si="26"/>
        <v>38.590000000000003</v>
      </c>
      <c r="N355" s="17">
        <v>36.74</v>
      </c>
      <c r="O355" s="17">
        <v>1.85</v>
      </c>
      <c r="P355" s="3">
        <v>0</v>
      </c>
    </row>
    <row r="356" spans="1:16" ht="24.95" hidden="1" customHeight="1" x14ac:dyDescent="0.2">
      <c r="A356" s="21" t="str">
        <f t="shared" si="24"/>
        <v>1441|1440011|7|2026|17281106000103|3913|270,08</v>
      </c>
      <c r="B356" s="21" t="str">
        <f t="shared" si="25"/>
        <v>1441|1440011|7|2026|1080</v>
      </c>
      <c r="C356" s="14">
        <v>1441</v>
      </c>
      <c r="D356" s="14">
        <v>1440011</v>
      </c>
      <c r="E356" s="14">
        <v>7</v>
      </c>
      <c r="F356" s="14">
        <v>2026</v>
      </c>
      <c r="G356" s="14">
        <v>17281106000103</v>
      </c>
      <c r="H356" s="15" t="s">
        <v>426</v>
      </c>
      <c r="I356" s="14">
        <v>3913</v>
      </c>
      <c r="J356" s="14" t="s">
        <v>289</v>
      </c>
      <c r="K356" s="16">
        <v>46076</v>
      </c>
      <c r="L356" s="14">
        <v>1080</v>
      </c>
      <c r="M356" s="34">
        <f t="shared" si="26"/>
        <v>270.08</v>
      </c>
      <c r="N356" s="17">
        <v>257.12</v>
      </c>
      <c r="O356" s="17">
        <v>12.96</v>
      </c>
      <c r="P356" s="3">
        <v>0</v>
      </c>
    </row>
    <row r="357" spans="1:16" ht="24.95" hidden="1" customHeight="1" x14ac:dyDescent="0.2">
      <c r="A357" s="21" t="str">
        <f t="shared" si="24"/>
        <v>1441|1440011|7|2026|17281106000103|3913|270,08</v>
      </c>
      <c r="B357" s="21" t="str">
        <f t="shared" si="25"/>
        <v>1441|1440011|7|2026|1081</v>
      </c>
      <c r="C357" s="14">
        <v>1441</v>
      </c>
      <c r="D357" s="14">
        <v>1440011</v>
      </c>
      <c r="E357" s="14">
        <v>7</v>
      </c>
      <c r="F357" s="14">
        <v>2026</v>
      </c>
      <c r="G357" s="14">
        <v>17281106000103</v>
      </c>
      <c r="H357" s="15" t="s">
        <v>426</v>
      </c>
      <c r="I357" s="14">
        <v>3913</v>
      </c>
      <c r="J357" s="14" t="s">
        <v>289</v>
      </c>
      <c r="K357" s="16">
        <v>46076</v>
      </c>
      <c r="L357" s="14">
        <v>1081</v>
      </c>
      <c r="M357" s="34">
        <f t="shared" si="26"/>
        <v>270.08</v>
      </c>
      <c r="N357" s="17">
        <v>257.12</v>
      </c>
      <c r="O357" s="17">
        <v>12.96</v>
      </c>
      <c r="P357" s="3">
        <v>0</v>
      </c>
    </row>
    <row r="358" spans="1:16" ht="24.95" hidden="1" customHeight="1" x14ac:dyDescent="0.2">
      <c r="A358" s="21" t="str">
        <f t="shared" si="24"/>
        <v>1441|1440011|7|2026|17281106000103|3913|94,33</v>
      </c>
      <c r="B358" s="21" t="str">
        <f t="shared" si="25"/>
        <v>1441|1440011|7|2026|1091</v>
      </c>
      <c r="C358" s="14">
        <v>1441</v>
      </c>
      <c r="D358" s="14">
        <v>1440011</v>
      </c>
      <c r="E358" s="14">
        <v>7</v>
      </c>
      <c r="F358" s="14">
        <v>2026</v>
      </c>
      <c r="G358" s="14">
        <v>17281106000103</v>
      </c>
      <c r="H358" s="15" t="s">
        <v>426</v>
      </c>
      <c r="I358" s="14">
        <v>3913</v>
      </c>
      <c r="J358" s="14" t="s">
        <v>289</v>
      </c>
      <c r="K358" s="16">
        <v>46077</v>
      </c>
      <c r="L358" s="14">
        <v>1091</v>
      </c>
      <c r="M358" s="34">
        <f t="shared" si="26"/>
        <v>94.33</v>
      </c>
      <c r="N358" s="17">
        <v>89.8</v>
      </c>
      <c r="O358" s="17">
        <v>4.53</v>
      </c>
      <c r="P358" s="3">
        <v>0</v>
      </c>
    </row>
    <row r="359" spans="1:16" ht="24.95" hidden="1" customHeight="1" x14ac:dyDescent="0.2">
      <c r="A359" s="21" t="str">
        <f t="shared" si="24"/>
        <v>1441|1440011|7|2026|17281106000103|3913|54,7</v>
      </c>
      <c r="B359" s="21" t="str">
        <f t="shared" si="25"/>
        <v>1441|1440011|7|2026|1097</v>
      </c>
      <c r="C359" s="14">
        <v>1441</v>
      </c>
      <c r="D359" s="14">
        <v>1440011</v>
      </c>
      <c r="E359" s="14">
        <v>7</v>
      </c>
      <c r="F359" s="14">
        <v>2026</v>
      </c>
      <c r="G359" s="14">
        <v>17281106000103</v>
      </c>
      <c r="H359" s="15" t="s">
        <v>426</v>
      </c>
      <c r="I359" s="14">
        <v>3913</v>
      </c>
      <c r="J359" s="14" t="s">
        <v>289</v>
      </c>
      <c r="K359" s="16">
        <v>46077</v>
      </c>
      <c r="L359" s="14">
        <v>1097</v>
      </c>
      <c r="M359" s="34">
        <f t="shared" si="26"/>
        <v>54.7</v>
      </c>
      <c r="N359" s="17">
        <v>52.07</v>
      </c>
      <c r="O359" s="17">
        <v>2.63</v>
      </c>
      <c r="P359" s="3">
        <v>0</v>
      </c>
    </row>
    <row r="360" spans="1:16" ht="24.95" hidden="1" customHeight="1" x14ac:dyDescent="0.2">
      <c r="A360" s="21" t="str">
        <f t="shared" si="24"/>
        <v>1441|1440011|7|2026|17281106000103|3913|102,24</v>
      </c>
      <c r="B360" s="21" t="str">
        <f t="shared" si="25"/>
        <v>1441|1440011|7|2026|1107</v>
      </c>
      <c r="C360" s="14">
        <v>1441</v>
      </c>
      <c r="D360" s="14">
        <v>1440011</v>
      </c>
      <c r="E360" s="14">
        <v>7</v>
      </c>
      <c r="F360" s="14">
        <v>2026</v>
      </c>
      <c r="G360" s="14">
        <v>17281106000103</v>
      </c>
      <c r="H360" s="15" t="s">
        <v>426</v>
      </c>
      <c r="I360" s="14">
        <v>3913</v>
      </c>
      <c r="J360" s="14" t="s">
        <v>289</v>
      </c>
      <c r="K360" s="16">
        <v>46077</v>
      </c>
      <c r="L360" s="14">
        <v>1107</v>
      </c>
      <c r="M360" s="34">
        <f t="shared" si="26"/>
        <v>102.24</v>
      </c>
      <c r="N360" s="17">
        <v>97.33</v>
      </c>
      <c r="O360" s="17">
        <v>4.91</v>
      </c>
      <c r="P360" s="3">
        <v>0</v>
      </c>
    </row>
    <row r="361" spans="1:16" ht="24.95" hidden="1" customHeight="1" x14ac:dyDescent="0.2">
      <c r="A361" s="21" t="str">
        <f t="shared" si="24"/>
        <v>1441|1440011|7|2026|17281106000103|3913|67,84</v>
      </c>
      <c r="B361" s="21" t="str">
        <f t="shared" si="25"/>
        <v>1441|1440011|7|2026|1108</v>
      </c>
      <c r="C361" s="14">
        <v>1441</v>
      </c>
      <c r="D361" s="14">
        <v>1440011</v>
      </c>
      <c r="E361" s="14">
        <v>7</v>
      </c>
      <c r="F361" s="14">
        <v>2026</v>
      </c>
      <c r="G361" s="14">
        <v>17281106000103</v>
      </c>
      <c r="H361" s="15" t="s">
        <v>426</v>
      </c>
      <c r="I361" s="14">
        <v>3913</v>
      </c>
      <c r="J361" s="14" t="s">
        <v>289</v>
      </c>
      <c r="K361" s="16">
        <v>46077</v>
      </c>
      <c r="L361" s="14">
        <v>1108</v>
      </c>
      <c r="M361" s="34">
        <f t="shared" si="26"/>
        <v>67.84</v>
      </c>
      <c r="N361" s="17">
        <v>64.58</v>
      </c>
      <c r="O361" s="17">
        <v>3.26</v>
      </c>
      <c r="P361" s="3">
        <v>0</v>
      </c>
    </row>
    <row r="362" spans="1:16" ht="24.95" hidden="1" customHeight="1" x14ac:dyDescent="0.2">
      <c r="A362" s="21" t="str">
        <f t="shared" si="24"/>
        <v>1441|1440011|7|2026|17281106000103|3913|86,87</v>
      </c>
      <c r="B362" s="21" t="str">
        <f t="shared" si="25"/>
        <v>1441|1440011|7|2026|1155</v>
      </c>
      <c r="C362" s="14">
        <v>1441</v>
      </c>
      <c r="D362" s="14">
        <v>1440011</v>
      </c>
      <c r="E362" s="14">
        <v>7</v>
      </c>
      <c r="F362" s="14">
        <v>2026</v>
      </c>
      <c r="G362" s="14">
        <v>17281106000103</v>
      </c>
      <c r="H362" s="15" t="s">
        <v>426</v>
      </c>
      <c r="I362" s="14">
        <v>3913</v>
      </c>
      <c r="J362" s="14" t="s">
        <v>289</v>
      </c>
      <c r="K362" s="16">
        <v>46078</v>
      </c>
      <c r="L362" s="14">
        <v>1155</v>
      </c>
      <c r="M362" s="34">
        <f t="shared" si="26"/>
        <v>86.87</v>
      </c>
      <c r="N362" s="17">
        <v>82.7</v>
      </c>
      <c r="O362" s="17">
        <v>4.17</v>
      </c>
      <c r="P362" s="3">
        <v>0</v>
      </c>
    </row>
    <row r="363" spans="1:16" ht="24.95" hidden="1" customHeight="1" x14ac:dyDescent="0.2">
      <c r="A363" s="21" t="str">
        <f t="shared" si="24"/>
        <v>1441|1440011|7|2026|17281106000103|3913|543,45</v>
      </c>
      <c r="B363" s="21" t="str">
        <f t="shared" si="25"/>
        <v>1441|1440011|7|2026|1157</v>
      </c>
      <c r="C363" s="14">
        <v>1441</v>
      </c>
      <c r="D363" s="14">
        <v>1440011</v>
      </c>
      <c r="E363" s="14">
        <v>7</v>
      </c>
      <c r="F363" s="14">
        <v>2026</v>
      </c>
      <c r="G363" s="14">
        <v>17281106000103</v>
      </c>
      <c r="H363" s="15" t="s">
        <v>426</v>
      </c>
      <c r="I363" s="14">
        <v>3913</v>
      </c>
      <c r="J363" s="14" t="s">
        <v>289</v>
      </c>
      <c r="K363" s="16">
        <v>46078</v>
      </c>
      <c r="L363" s="14">
        <v>1157</v>
      </c>
      <c r="M363" s="34">
        <f t="shared" si="26"/>
        <v>543.45000000000005</v>
      </c>
      <c r="N363" s="17">
        <v>517.36</v>
      </c>
      <c r="O363" s="17">
        <v>26.09</v>
      </c>
      <c r="P363" s="3">
        <v>0</v>
      </c>
    </row>
    <row r="364" spans="1:16" ht="24.95" hidden="1" customHeight="1" x14ac:dyDescent="0.2">
      <c r="A364" s="21" t="str">
        <f t="shared" si="24"/>
        <v>1441|1440011|7|2026|17281106000103|3913|69,84</v>
      </c>
      <c r="B364" s="21" t="str">
        <f t="shared" si="25"/>
        <v>1441|1440011|7|2026|1158</v>
      </c>
      <c r="C364" s="14">
        <v>1441</v>
      </c>
      <c r="D364" s="14">
        <v>1440011</v>
      </c>
      <c r="E364" s="14">
        <v>7</v>
      </c>
      <c r="F364" s="14">
        <v>2026</v>
      </c>
      <c r="G364" s="14">
        <v>17281106000103</v>
      </c>
      <c r="H364" s="15" t="s">
        <v>426</v>
      </c>
      <c r="I364" s="14">
        <v>3913</v>
      </c>
      <c r="J364" s="14" t="s">
        <v>289</v>
      </c>
      <c r="K364" s="16">
        <v>46078</v>
      </c>
      <c r="L364" s="14">
        <v>1158</v>
      </c>
      <c r="M364" s="34">
        <f t="shared" si="26"/>
        <v>69.839999999999989</v>
      </c>
      <c r="N364" s="17">
        <v>66.489999999999995</v>
      </c>
      <c r="O364" s="17">
        <v>3.35</v>
      </c>
      <c r="P364" s="3">
        <v>0</v>
      </c>
    </row>
    <row r="365" spans="1:16" ht="24.95" hidden="1" customHeight="1" x14ac:dyDescent="0.2">
      <c r="A365" s="21" t="str">
        <f t="shared" si="24"/>
        <v>1441|1440011|7|2026|17281106000103|3913|95,93</v>
      </c>
      <c r="B365" s="21" t="str">
        <f t="shared" si="25"/>
        <v>1441|1440011|7|2026|1159</v>
      </c>
      <c r="C365" s="14">
        <v>1441</v>
      </c>
      <c r="D365" s="14">
        <v>1440011</v>
      </c>
      <c r="E365" s="14">
        <v>7</v>
      </c>
      <c r="F365" s="14">
        <v>2026</v>
      </c>
      <c r="G365" s="14">
        <v>17281106000103</v>
      </c>
      <c r="H365" s="15" t="s">
        <v>426</v>
      </c>
      <c r="I365" s="14">
        <v>3913</v>
      </c>
      <c r="J365" s="14" t="s">
        <v>289</v>
      </c>
      <c r="K365" s="16">
        <v>46078</v>
      </c>
      <c r="L365" s="14">
        <v>1159</v>
      </c>
      <c r="M365" s="34">
        <f t="shared" si="26"/>
        <v>95.929999999999993</v>
      </c>
      <c r="N365" s="17">
        <v>91.33</v>
      </c>
      <c r="O365" s="17">
        <v>4.5999999999999996</v>
      </c>
      <c r="P365" s="3">
        <v>0</v>
      </c>
    </row>
    <row r="366" spans="1:16" ht="24.95" hidden="1" customHeight="1" x14ac:dyDescent="0.2">
      <c r="A366" s="21" t="str">
        <f t="shared" si="24"/>
        <v>1441|1440011|7|2026|17281106000103|3913|69,51</v>
      </c>
      <c r="B366" s="21" t="str">
        <f t="shared" si="25"/>
        <v>1441|1440011|7|2026|1160</v>
      </c>
      <c r="C366" s="14">
        <v>1441</v>
      </c>
      <c r="D366" s="14">
        <v>1440011</v>
      </c>
      <c r="E366" s="14">
        <v>7</v>
      </c>
      <c r="F366" s="14">
        <v>2026</v>
      </c>
      <c r="G366" s="14">
        <v>17281106000103</v>
      </c>
      <c r="H366" s="15" t="s">
        <v>426</v>
      </c>
      <c r="I366" s="14">
        <v>3913</v>
      </c>
      <c r="J366" s="14" t="s">
        <v>289</v>
      </c>
      <c r="K366" s="16">
        <v>46078</v>
      </c>
      <c r="L366" s="14">
        <v>1160</v>
      </c>
      <c r="M366" s="34">
        <f t="shared" si="26"/>
        <v>69.510000000000005</v>
      </c>
      <c r="N366" s="17">
        <v>66.17</v>
      </c>
      <c r="O366" s="17">
        <v>3.34</v>
      </c>
      <c r="P366" s="3">
        <v>0</v>
      </c>
    </row>
    <row r="367" spans="1:16" ht="24.95" hidden="1" customHeight="1" x14ac:dyDescent="0.2">
      <c r="A367" s="21" t="str">
        <f t="shared" si="24"/>
        <v>1441|1440011|7|2026|17281106000103|3913|274,29</v>
      </c>
      <c r="B367" s="21" t="str">
        <f t="shared" si="25"/>
        <v>1441|1440011|7|2026|1172</v>
      </c>
      <c r="C367" s="14">
        <v>1441</v>
      </c>
      <c r="D367" s="14">
        <v>1440011</v>
      </c>
      <c r="E367" s="14">
        <v>7</v>
      </c>
      <c r="F367" s="14">
        <v>2026</v>
      </c>
      <c r="G367" s="14">
        <v>17281106000103</v>
      </c>
      <c r="H367" s="15" t="s">
        <v>426</v>
      </c>
      <c r="I367" s="14">
        <v>3913</v>
      </c>
      <c r="J367" s="14" t="s">
        <v>289</v>
      </c>
      <c r="K367" s="16">
        <v>46079</v>
      </c>
      <c r="L367" s="14">
        <v>1172</v>
      </c>
      <c r="M367" s="34">
        <f t="shared" si="26"/>
        <v>274.29000000000002</v>
      </c>
      <c r="N367" s="17">
        <v>261.12</v>
      </c>
      <c r="O367" s="17">
        <v>13.17</v>
      </c>
      <c r="P367" s="3">
        <v>0</v>
      </c>
    </row>
    <row r="368" spans="1:16" ht="24.95" hidden="1" customHeight="1" x14ac:dyDescent="0.2">
      <c r="A368" s="21" t="str">
        <f t="shared" si="24"/>
        <v>1441|1440011|7|2026|17281106000103|3913|63,72</v>
      </c>
      <c r="B368" s="21" t="str">
        <f t="shared" si="25"/>
        <v>1441|1440011|7|2026|1178</v>
      </c>
      <c r="C368" s="14">
        <v>1441</v>
      </c>
      <c r="D368" s="14">
        <v>1440011</v>
      </c>
      <c r="E368" s="14">
        <v>7</v>
      </c>
      <c r="F368" s="14">
        <v>2026</v>
      </c>
      <c r="G368" s="14">
        <v>17281106000103</v>
      </c>
      <c r="H368" s="15" t="s">
        <v>426</v>
      </c>
      <c r="I368" s="14">
        <v>3913</v>
      </c>
      <c r="J368" s="14" t="s">
        <v>289</v>
      </c>
      <c r="K368" s="16">
        <v>46079</v>
      </c>
      <c r="L368" s="14">
        <v>1178</v>
      </c>
      <c r="M368" s="34">
        <f t="shared" si="26"/>
        <v>63.72</v>
      </c>
      <c r="N368" s="17">
        <v>60.66</v>
      </c>
      <c r="O368" s="17">
        <v>3.06</v>
      </c>
      <c r="P368" s="3">
        <v>0</v>
      </c>
    </row>
    <row r="369" spans="1:16" ht="24.95" hidden="1" customHeight="1" x14ac:dyDescent="0.2">
      <c r="A369" s="21" t="str">
        <f t="shared" si="24"/>
        <v>1441|1440011|7|2026|17281106000103|3913|1145,95</v>
      </c>
      <c r="B369" s="21" t="str">
        <f t="shared" si="25"/>
        <v>1441|1440011|7|2026|1179</v>
      </c>
      <c r="C369" s="14">
        <v>1441</v>
      </c>
      <c r="D369" s="14">
        <v>1440011</v>
      </c>
      <c r="E369" s="14">
        <v>7</v>
      </c>
      <c r="F369" s="14">
        <v>2026</v>
      </c>
      <c r="G369" s="14">
        <v>17281106000103</v>
      </c>
      <c r="H369" s="15" t="s">
        <v>426</v>
      </c>
      <c r="I369" s="14">
        <v>3913</v>
      </c>
      <c r="J369" s="14" t="s">
        <v>289</v>
      </c>
      <c r="K369" s="16">
        <v>46079</v>
      </c>
      <c r="L369" s="14">
        <v>1179</v>
      </c>
      <c r="M369" s="34">
        <f t="shared" si="26"/>
        <v>1145.95</v>
      </c>
      <c r="N369" s="17">
        <v>1090.94</v>
      </c>
      <c r="O369" s="17">
        <v>55.01</v>
      </c>
      <c r="P369" s="3">
        <v>0</v>
      </c>
    </row>
    <row r="370" spans="1:16" ht="24.95" hidden="1" customHeight="1" x14ac:dyDescent="0.2">
      <c r="A370" s="21" t="str">
        <f t="shared" si="24"/>
        <v>1441|1440011|7|2026|17281106000103|3913|89,07</v>
      </c>
      <c r="B370" s="21" t="str">
        <f t="shared" si="25"/>
        <v>1441|1440011|7|2026|1181</v>
      </c>
      <c r="C370" s="14">
        <v>1441</v>
      </c>
      <c r="D370" s="14">
        <v>1440011</v>
      </c>
      <c r="E370" s="14">
        <v>7</v>
      </c>
      <c r="F370" s="14">
        <v>2026</v>
      </c>
      <c r="G370" s="14">
        <v>17281106000103</v>
      </c>
      <c r="H370" s="15" t="s">
        <v>426</v>
      </c>
      <c r="I370" s="14">
        <v>3913</v>
      </c>
      <c r="J370" s="14" t="s">
        <v>289</v>
      </c>
      <c r="K370" s="16">
        <v>46079</v>
      </c>
      <c r="L370" s="14">
        <v>1181</v>
      </c>
      <c r="M370" s="34">
        <f t="shared" si="26"/>
        <v>89.070000000000007</v>
      </c>
      <c r="N370" s="17">
        <v>84.79</v>
      </c>
      <c r="O370" s="17">
        <v>4.28</v>
      </c>
      <c r="P370" s="3">
        <v>0</v>
      </c>
    </row>
    <row r="371" spans="1:16" ht="24.95" hidden="1" customHeight="1" x14ac:dyDescent="0.2">
      <c r="A371" s="21" t="str">
        <f t="shared" si="24"/>
        <v>1441|1440011|7|2026|17281106000103|3913|71,52</v>
      </c>
      <c r="B371" s="21" t="str">
        <f t="shared" si="25"/>
        <v>1441|1440011|7|2026|1182</v>
      </c>
      <c r="C371" s="14">
        <v>1441</v>
      </c>
      <c r="D371" s="14">
        <v>1440011</v>
      </c>
      <c r="E371" s="14">
        <v>7</v>
      </c>
      <c r="F371" s="14">
        <v>2026</v>
      </c>
      <c r="G371" s="14">
        <v>17281106000103</v>
      </c>
      <c r="H371" s="15" t="s">
        <v>426</v>
      </c>
      <c r="I371" s="14">
        <v>3913</v>
      </c>
      <c r="J371" s="14" t="s">
        <v>289</v>
      </c>
      <c r="K371" s="16">
        <v>46079</v>
      </c>
      <c r="L371" s="14">
        <v>1182</v>
      </c>
      <c r="M371" s="34">
        <f t="shared" si="26"/>
        <v>71.52000000000001</v>
      </c>
      <c r="N371" s="17">
        <v>68.09</v>
      </c>
      <c r="O371" s="17">
        <v>3.43</v>
      </c>
      <c r="P371" s="3">
        <v>0</v>
      </c>
    </row>
    <row r="372" spans="1:16" ht="24.95" hidden="1" customHeight="1" x14ac:dyDescent="0.2">
      <c r="A372" s="21" t="str">
        <f t="shared" si="24"/>
        <v>1441|1440011|7|2026|17281106000103|3913|80,3</v>
      </c>
      <c r="B372" s="21" t="str">
        <f t="shared" si="25"/>
        <v>1441|1440011|7|2026|1183</v>
      </c>
      <c r="C372" s="14">
        <v>1441</v>
      </c>
      <c r="D372" s="14">
        <v>1440011</v>
      </c>
      <c r="E372" s="14">
        <v>7</v>
      </c>
      <c r="F372" s="14">
        <v>2026</v>
      </c>
      <c r="G372" s="14">
        <v>17281106000103</v>
      </c>
      <c r="H372" s="15" t="s">
        <v>426</v>
      </c>
      <c r="I372" s="14">
        <v>3913</v>
      </c>
      <c r="J372" s="14" t="s">
        <v>289</v>
      </c>
      <c r="K372" s="16">
        <v>46079</v>
      </c>
      <c r="L372" s="14">
        <v>1183</v>
      </c>
      <c r="M372" s="34">
        <f t="shared" si="26"/>
        <v>80.3</v>
      </c>
      <c r="N372" s="17">
        <v>76.45</v>
      </c>
      <c r="O372" s="17">
        <v>3.85</v>
      </c>
      <c r="P372" s="3">
        <v>0</v>
      </c>
    </row>
    <row r="373" spans="1:16" ht="24.95" hidden="1" customHeight="1" x14ac:dyDescent="0.2">
      <c r="A373" s="21" t="str">
        <f t="shared" si="24"/>
        <v>1441|1440011|7|2026|17281106000103|3913|63,07</v>
      </c>
      <c r="B373" s="21" t="str">
        <f t="shared" si="25"/>
        <v>1441|1440011|7|2026|1225</v>
      </c>
      <c r="C373" s="14">
        <v>1441</v>
      </c>
      <c r="D373" s="14">
        <v>1440011</v>
      </c>
      <c r="E373" s="14">
        <v>7</v>
      </c>
      <c r="F373" s="14">
        <v>2026</v>
      </c>
      <c r="G373" s="14">
        <v>17281106000103</v>
      </c>
      <c r="H373" s="15" t="s">
        <v>426</v>
      </c>
      <c r="I373" s="14">
        <v>3913</v>
      </c>
      <c r="J373" s="14" t="s">
        <v>289</v>
      </c>
      <c r="K373" s="16">
        <v>46080</v>
      </c>
      <c r="L373" s="14">
        <v>1225</v>
      </c>
      <c r="M373" s="34">
        <f t="shared" si="26"/>
        <v>63.07</v>
      </c>
      <c r="N373" s="17">
        <v>60.04</v>
      </c>
      <c r="O373" s="17">
        <v>3.03</v>
      </c>
      <c r="P373" s="3">
        <v>0</v>
      </c>
    </row>
    <row r="374" spans="1:16" ht="24.95" hidden="1" customHeight="1" x14ac:dyDescent="0.2">
      <c r="A374" s="21" t="str">
        <f t="shared" si="24"/>
        <v>1441|1440011|7|2026|17281106000103|3913|45,14</v>
      </c>
      <c r="B374" s="21" t="str">
        <f t="shared" si="25"/>
        <v>1441|1440011|7|2026|1251</v>
      </c>
      <c r="C374" s="14">
        <v>1441</v>
      </c>
      <c r="D374" s="14">
        <v>1440011</v>
      </c>
      <c r="E374" s="14">
        <v>7</v>
      </c>
      <c r="F374" s="14">
        <v>2026</v>
      </c>
      <c r="G374" s="14">
        <v>17281106000103</v>
      </c>
      <c r="H374" s="15" t="s">
        <v>426</v>
      </c>
      <c r="I374" s="14">
        <v>3913</v>
      </c>
      <c r="J374" s="14" t="s">
        <v>289</v>
      </c>
      <c r="K374" s="16">
        <v>46084</v>
      </c>
      <c r="L374" s="14">
        <v>1251</v>
      </c>
      <c r="M374" s="34">
        <f t="shared" si="26"/>
        <v>45.14</v>
      </c>
      <c r="N374" s="17">
        <v>42.97</v>
      </c>
      <c r="O374" s="17">
        <v>2.17</v>
      </c>
      <c r="P374" s="3">
        <v>0</v>
      </c>
    </row>
    <row r="375" spans="1:16" ht="24.95" hidden="1" customHeight="1" x14ac:dyDescent="0.2">
      <c r="A375" s="21" t="str">
        <f t="shared" si="24"/>
        <v>1441|1440011|7|2026|17281106000103|3913|2092,4</v>
      </c>
      <c r="B375" s="21" t="str">
        <f t="shared" si="25"/>
        <v>1441|1440011|7|2026|1252</v>
      </c>
      <c r="C375" s="14">
        <v>1441</v>
      </c>
      <c r="D375" s="14">
        <v>1440011</v>
      </c>
      <c r="E375" s="14">
        <v>7</v>
      </c>
      <c r="F375" s="14">
        <v>2026</v>
      </c>
      <c r="G375" s="14">
        <v>17281106000103</v>
      </c>
      <c r="H375" s="15" t="s">
        <v>426</v>
      </c>
      <c r="I375" s="14">
        <v>3913</v>
      </c>
      <c r="J375" s="14" t="s">
        <v>289</v>
      </c>
      <c r="K375" s="16">
        <v>46084</v>
      </c>
      <c r="L375" s="14">
        <v>1252</v>
      </c>
      <c r="M375" s="34">
        <f t="shared" si="26"/>
        <v>2092.4</v>
      </c>
      <c r="N375" s="17">
        <v>1991.96</v>
      </c>
      <c r="O375" s="17">
        <v>100.44</v>
      </c>
      <c r="P375" s="3">
        <v>0</v>
      </c>
    </row>
    <row r="376" spans="1:16" ht="24.95" hidden="1" customHeight="1" x14ac:dyDescent="0.2">
      <c r="A376" s="21" t="str">
        <f t="shared" si="24"/>
        <v>1441|1440011|7|2026|17281106000103|3913|305,45</v>
      </c>
      <c r="B376" s="21" t="str">
        <f t="shared" si="25"/>
        <v>1441|1440011|7|2026|1253</v>
      </c>
      <c r="C376" s="14">
        <v>1441</v>
      </c>
      <c r="D376" s="14">
        <v>1440011</v>
      </c>
      <c r="E376" s="14">
        <v>7</v>
      </c>
      <c r="F376" s="14">
        <v>2026</v>
      </c>
      <c r="G376" s="14">
        <v>17281106000103</v>
      </c>
      <c r="H376" s="15" t="s">
        <v>426</v>
      </c>
      <c r="I376" s="14">
        <v>3913</v>
      </c>
      <c r="J376" s="14" t="s">
        <v>289</v>
      </c>
      <c r="K376" s="16">
        <v>46084</v>
      </c>
      <c r="L376" s="14">
        <v>1253</v>
      </c>
      <c r="M376" s="34">
        <f t="shared" si="26"/>
        <v>305.45000000000005</v>
      </c>
      <c r="N376" s="17">
        <v>290.79000000000002</v>
      </c>
      <c r="O376" s="17">
        <v>14.66</v>
      </c>
      <c r="P376" s="3">
        <v>0</v>
      </c>
    </row>
    <row r="377" spans="1:16" ht="24.95" hidden="1" customHeight="1" x14ac:dyDescent="0.2">
      <c r="A377" s="21" t="str">
        <f t="shared" si="24"/>
        <v>1441|1440011|7|2026|17281106000103|3913|89,82</v>
      </c>
      <c r="B377" s="21" t="str">
        <f t="shared" si="25"/>
        <v>1441|1440011|7|2026|1254</v>
      </c>
      <c r="C377" s="14">
        <v>1441</v>
      </c>
      <c r="D377" s="14">
        <v>1440011</v>
      </c>
      <c r="E377" s="14">
        <v>7</v>
      </c>
      <c r="F377" s="14">
        <v>2026</v>
      </c>
      <c r="G377" s="14">
        <v>17281106000103</v>
      </c>
      <c r="H377" s="15" t="s">
        <v>426</v>
      </c>
      <c r="I377" s="14">
        <v>3913</v>
      </c>
      <c r="J377" s="14" t="s">
        <v>289</v>
      </c>
      <c r="K377" s="16">
        <v>46084</v>
      </c>
      <c r="L377" s="14">
        <v>1254</v>
      </c>
      <c r="M377" s="34">
        <f t="shared" si="26"/>
        <v>89.820000000000007</v>
      </c>
      <c r="N377" s="17">
        <v>85.51</v>
      </c>
      <c r="O377" s="17">
        <v>4.3099999999999996</v>
      </c>
      <c r="P377" s="3">
        <v>0</v>
      </c>
    </row>
    <row r="378" spans="1:16" ht="24.95" hidden="1" customHeight="1" x14ac:dyDescent="0.2">
      <c r="A378" s="21" t="str">
        <f t="shared" si="24"/>
        <v>1441|1440011|7|2026|17281106000103|3913|89,82</v>
      </c>
      <c r="B378" s="21" t="str">
        <f t="shared" si="25"/>
        <v>1441|1440011|7|2026|1255</v>
      </c>
      <c r="C378" s="14">
        <v>1441</v>
      </c>
      <c r="D378" s="14">
        <v>1440011</v>
      </c>
      <c r="E378" s="14">
        <v>7</v>
      </c>
      <c r="F378" s="14">
        <v>2026</v>
      </c>
      <c r="G378" s="14">
        <v>17281106000103</v>
      </c>
      <c r="H378" s="15" t="s">
        <v>426</v>
      </c>
      <c r="I378" s="14">
        <v>3913</v>
      </c>
      <c r="J378" s="14" t="s">
        <v>289</v>
      </c>
      <c r="K378" s="16">
        <v>46084</v>
      </c>
      <c r="L378" s="14">
        <v>1255</v>
      </c>
      <c r="M378" s="34">
        <f t="shared" si="26"/>
        <v>89.820000000000007</v>
      </c>
      <c r="N378" s="17">
        <v>85.51</v>
      </c>
      <c r="O378" s="17">
        <v>4.3099999999999996</v>
      </c>
      <c r="P378" s="3">
        <v>0</v>
      </c>
    </row>
    <row r="379" spans="1:16" ht="24.95" hidden="1" customHeight="1" x14ac:dyDescent="0.2">
      <c r="A379" s="21" t="str">
        <f t="shared" si="24"/>
        <v>1441|1440011|8|2026|16829475000125|3913|61</v>
      </c>
      <c r="B379" s="21" t="str">
        <f t="shared" si="25"/>
        <v>1441|1440011|8|2026|806</v>
      </c>
      <c r="C379" s="14">
        <v>1441</v>
      </c>
      <c r="D379" s="14">
        <v>1440011</v>
      </c>
      <c r="E379" s="14">
        <v>8</v>
      </c>
      <c r="F379" s="14">
        <v>2026</v>
      </c>
      <c r="G379" s="14">
        <v>16829475000125</v>
      </c>
      <c r="H379" s="15" t="s">
        <v>427</v>
      </c>
      <c r="I379" s="14">
        <v>3913</v>
      </c>
      <c r="J379" s="14" t="s">
        <v>289</v>
      </c>
      <c r="K379" s="16">
        <v>46064</v>
      </c>
      <c r="L379" s="14">
        <v>806</v>
      </c>
      <c r="M379" s="34">
        <f t="shared" si="26"/>
        <v>61</v>
      </c>
      <c r="N379" s="17">
        <v>61</v>
      </c>
      <c r="O379" s="17">
        <v>0</v>
      </c>
      <c r="P379" s="3">
        <v>0</v>
      </c>
    </row>
    <row r="380" spans="1:16" ht="24.95" hidden="1" customHeight="1" x14ac:dyDescent="0.2">
      <c r="A380" s="21" t="str">
        <f t="shared" si="24"/>
        <v>1441|1440011|8|2026|16829475000125|3913|61</v>
      </c>
      <c r="B380" s="21" t="str">
        <f t="shared" si="25"/>
        <v>1441|1440011|8|2026|1249</v>
      </c>
      <c r="C380" s="14">
        <v>1441</v>
      </c>
      <c r="D380" s="14">
        <v>1440011</v>
      </c>
      <c r="E380" s="14">
        <v>8</v>
      </c>
      <c r="F380" s="14">
        <v>2026</v>
      </c>
      <c r="G380" s="14">
        <v>16829475000125</v>
      </c>
      <c r="H380" s="15" t="s">
        <v>427</v>
      </c>
      <c r="I380" s="14">
        <v>3913</v>
      </c>
      <c r="J380" s="14" t="s">
        <v>289</v>
      </c>
      <c r="K380" s="16">
        <v>46084</v>
      </c>
      <c r="L380" s="14">
        <v>1249</v>
      </c>
      <c r="M380" s="34">
        <f t="shared" si="26"/>
        <v>61</v>
      </c>
      <c r="N380" s="17">
        <v>61</v>
      </c>
      <c r="O380" s="17">
        <v>0</v>
      </c>
      <c r="P380" s="3">
        <v>0</v>
      </c>
    </row>
    <row r="381" spans="1:16" ht="24.95" hidden="1" customHeight="1" x14ac:dyDescent="0.2">
      <c r="A381" s="21" t="str">
        <f t="shared" si="24"/>
        <v>1441|1440011|9|2026|18781070000190|3913|128,42</v>
      </c>
      <c r="B381" s="21" t="str">
        <f t="shared" si="25"/>
        <v>1441|1440011|9|2026|1021</v>
      </c>
      <c r="C381" s="14">
        <v>1441</v>
      </c>
      <c r="D381" s="14">
        <v>1440011</v>
      </c>
      <c r="E381" s="14">
        <v>9</v>
      </c>
      <c r="F381" s="14">
        <v>2026</v>
      </c>
      <c r="G381" s="14">
        <v>18781070000190</v>
      </c>
      <c r="H381" s="15" t="s">
        <v>428</v>
      </c>
      <c r="I381" s="14">
        <v>3913</v>
      </c>
      <c r="J381" s="14" t="s">
        <v>289</v>
      </c>
      <c r="K381" s="16">
        <v>46072</v>
      </c>
      <c r="L381" s="14">
        <v>1021</v>
      </c>
      <c r="M381" s="34">
        <f t="shared" si="26"/>
        <v>128.41999999999999</v>
      </c>
      <c r="N381" s="17">
        <v>128.41999999999999</v>
      </c>
      <c r="O381" s="17">
        <v>0</v>
      </c>
      <c r="P381" s="3">
        <v>0</v>
      </c>
    </row>
    <row r="382" spans="1:16" ht="24.95" hidden="1" customHeight="1" x14ac:dyDescent="0.2">
      <c r="A382" s="21" t="str">
        <f t="shared" si="24"/>
        <v>1441|1440011|10|2026|19130038000107|3913|53,87</v>
      </c>
      <c r="B382" s="21" t="str">
        <f t="shared" si="25"/>
        <v>1441|1440011|10|2026|1077</v>
      </c>
      <c r="C382" s="14">
        <v>1441</v>
      </c>
      <c r="D382" s="14">
        <v>1440011</v>
      </c>
      <c r="E382" s="14">
        <v>10</v>
      </c>
      <c r="F382" s="14">
        <v>2026</v>
      </c>
      <c r="G382" s="14">
        <v>19130038000107</v>
      </c>
      <c r="H382" s="15" t="s">
        <v>435</v>
      </c>
      <c r="I382" s="14">
        <v>3913</v>
      </c>
      <c r="J382" s="14" t="s">
        <v>289</v>
      </c>
      <c r="K382" s="16">
        <v>46076</v>
      </c>
      <c r="L382" s="14">
        <v>1077</v>
      </c>
      <c r="M382" s="34">
        <f t="shared" si="26"/>
        <v>53.87</v>
      </c>
      <c r="N382" s="17">
        <v>53.87</v>
      </c>
      <c r="O382" s="17">
        <v>0</v>
      </c>
      <c r="P382" s="3">
        <v>0</v>
      </c>
    </row>
    <row r="383" spans="1:16" ht="24.95" hidden="1" customHeight="1" x14ac:dyDescent="0.2">
      <c r="A383" s="21" t="str">
        <f t="shared" si="24"/>
        <v>1441|1440011|11|2026|16782211000163|3913|47,56</v>
      </c>
      <c r="B383" s="21" t="str">
        <f t="shared" si="25"/>
        <v>1441|1440011|11|2026|1023</v>
      </c>
      <c r="C383" s="14">
        <v>1441</v>
      </c>
      <c r="D383" s="14">
        <v>1440011</v>
      </c>
      <c r="E383" s="14">
        <v>11</v>
      </c>
      <c r="F383" s="14">
        <v>2026</v>
      </c>
      <c r="G383" s="14">
        <v>16782211000163</v>
      </c>
      <c r="H383" s="15" t="s">
        <v>430</v>
      </c>
      <c r="I383" s="14">
        <v>3913</v>
      </c>
      <c r="J383" s="14" t="s">
        <v>289</v>
      </c>
      <c r="K383" s="16">
        <v>46072</v>
      </c>
      <c r="L383" s="14">
        <v>1023</v>
      </c>
      <c r="M383" s="34">
        <f t="shared" si="26"/>
        <v>47.56</v>
      </c>
      <c r="N383" s="17">
        <v>47.56</v>
      </c>
      <c r="O383" s="17">
        <v>0</v>
      </c>
      <c r="P383" s="3">
        <v>0</v>
      </c>
    </row>
    <row r="384" spans="1:16" ht="24.95" hidden="1" customHeight="1" x14ac:dyDescent="0.2">
      <c r="A384" s="21" t="str">
        <f t="shared" si="24"/>
        <v>1441|1440011|12|2026|21371513000189|3913|50,74</v>
      </c>
      <c r="B384" s="21" t="str">
        <f t="shared" si="25"/>
        <v>1441|1440011|12|2026|539</v>
      </c>
      <c r="C384" s="14">
        <v>1441</v>
      </c>
      <c r="D384" s="14">
        <v>1440011</v>
      </c>
      <c r="E384" s="14">
        <v>12</v>
      </c>
      <c r="F384" s="14">
        <v>2026</v>
      </c>
      <c r="G384" s="14">
        <v>21371513000189</v>
      </c>
      <c r="H384" s="15" t="s">
        <v>431</v>
      </c>
      <c r="I384" s="14">
        <v>3913</v>
      </c>
      <c r="J384" s="14" t="s">
        <v>289</v>
      </c>
      <c r="K384" s="16">
        <v>46055</v>
      </c>
      <c r="L384" s="14">
        <v>539</v>
      </c>
      <c r="M384" s="34">
        <f t="shared" si="26"/>
        <v>50.74</v>
      </c>
      <c r="N384" s="17">
        <v>50.74</v>
      </c>
      <c r="O384" s="17">
        <v>0</v>
      </c>
      <c r="P384" s="3">
        <v>0</v>
      </c>
    </row>
    <row r="385" spans="1:16" ht="24.95" hidden="1" customHeight="1" x14ac:dyDescent="0.2">
      <c r="A385" s="21" t="str">
        <f t="shared" ref="A385:A423" si="27">C385&amp;"|"&amp;D385&amp;"|"&amp;E385&amp;"|"&amp;F385&amp;"|"&amp;G385&amp;"|"&amp;I385&amp;"|"&amp;N385+O385-P385</f>
        <v>1441|1440011|12|2026|21371513000189|3913|50,74</v>
      </c>
      <c r="B385" s="21" t="str">
        <f t="shared" ref="B385:B423" si="28">C385&amp;"|"&amp;D385&amp;"|"&amp;E385&amp;"|"&amp;F385&amp;"|"&amp;L385</f>
        <v>1441|1440011|12|2026|1248</v>
      </c>
      <c r="C385" s="14">
        <v>1441</v>
      </c>
      <c r="D385" s="14">
        <v>1440011</v>
      </c>
      <c r="E385" s="14">
        <v>12</v>
      </c>
      <c r="F385" s="14">
        <v>2026</v>
      </c>
      <c r="G385" s="14">
        <v>21371513000189</v>
      </c>
      <c r="H385" s="15" t="s">
        <v>431</v>
      </c>
      <c r="I385" s="14">
        <v>3913</v>
      </c>
      <c r="J385" s="14" t="s">
        <v>289</v>
      </c>
      <c r="K385" s="16">
        <v>46084</v>
      </c>
      <c r="L385" s="14">
        <v>1248</v>
      </c>
      <c r="M385" s="34">
        <f t="shared" si="26"/>
        <v>50.74</v>
      </c>
      <c r="N385" s="17">
        <v>50.74</v>
      </c>
      <c r="O385" s="17">
        <v>0</v>
      </c>
      <c r="P385" s="3">
        <v>0</v>
      </c>
    </row>
    <row r="386" spans="1:16" ht="24.95" hidden="1" customHeight="1" x14ac:dyDescent="0.2">
      <c r="A386" s="21" t="str">
        <f t="shared" si="27"/>
        <v>1441|1440011|13|2026|53667104000110|3913|261,54</v>
      </c>
      <c r="B386" s="21" t="str">
        <f t="shared" si="28"/>
        <v>1441|1440011|13|2026|989</v>
      </c>
      <c r="C386" s="14">
        <v>1441</v>
      </c>
      <c r="D386" s="14">
        <v>1440011</v>
      </c>
      <c r="E386" s="14">
        <v>13</v>
      </c>
      <c r="F386" s="14">
        <v>2026</v>
      </c>
      <c r="G386" s="14">
        <v>53667104000110</v>
      </c>
      <c r="H386" s="15" t="s">
        <v>438</v>
      </c>
      <c r="I386" s="14">
        <v>3913</v>
      </c>
      <c r="J386" s="14" t="s">
        <v>289</v>
      </c>
      <c r="K386" s="16">
        <v>46066</v>
      </c>
      <c r="L386" s="14">
        <v>989</v>
      </c>
      <c r="M386" s="34">
        <f t="shared" ref="M386:M423" si="29">N386+O386</f>
        <v>261.54000000000002</v>
      </c>
      <c r="N386" s="17">
        <v>248.99</v>
      </c>
      <c r="O386" s="17">
        <v>12.55</v>
      </c>
      <c r="P386" s="3">
        <v>0</v>
      </c>
    </row>
    <row r="387" spans="1:16" ht="24.95" hidden="1" customHeight="1" x14ac:dyDescent="0.2">
      <c r="A387" s="21" t="str">
        <f t="shared" si="27"/>
        <v>1441|1440011|14|2026|21250048000128|3913|45,9</v>
      </c>
      <c r="B387" s="21" t="str">
        <f t="shared" si="28"/>
        <v>1441|1440011|14|2026|644</v>
      </c>
      <c r="C387" s="14">
        <v>1441</v>
      </c>
      <c r="D387" s="14">
        <v>1440011</v>
      </c>
      <c r="E387" s="14">
        <v>14</v>
      </c>
      <c r="F387" s="14">
        <v>2026</v>
      </c>
      <c r="G387" s="14">
        <v>21250048000128</v>
      </c>
      <c r="H387" s="15" t="s">
        <v>430</v>
      </c>
      <c r="I387" s="14">
        <v>3913</v>
      </c>
      <c r="J387" s="14" t="s">
        <v>289</v>
      </c>
      <c r="K387" s="16">
        <v>46062</v>
      </c>
      <c r="L387" s="14">
        <v>644</v>
      </c>
      <c r="M387" s="34">
        <f t="shared" si="29"/>
        <v>45.9</v>
      </c>
      <c r="N387" s="17">
        <v>45.9</v>
      </c>
      <c r="O387" s="17">
        <v>0</v>
      </c>
      <c r="P387" s="3">
        <v>0</v>
      </c>
    </row>
    <row r="388" spans="1:16" ht="24.95" hidden="1" customHeight="1" x14ac:dyDescent="0.2">
      <c r="A388" s="21" t="str">
        <f t="shared" si="27"/>
        <v>1441|1440011|14|2026|21250048000128|3913|51,27</v>
      </c>
      <c r="B388" s="21" t="str">
        <f t="shared" si="28"/>
        <v>1441|1440011|14|2026|1240</v>
      </c>
      <c r="C388" s="14">
        <v>1441</v>
      </c>
      <c r="D388" s="14">
        <v>1440011</v>
      </c>
      <c r="E388" s="14">
        <v>14</v>
      </c>
      <c r="F388" s="14">
        <v>2026</v>
      </c>
      <c r="G388" s="14">
        <v>21250048000128</v>
      </c>
      <c r="H388" s="15" t="s">
        <v>430</v>
      </c>
      <c r="I388" s="14">
        <v>3913</v>
      </c>
      <c r="J388" s="14" t="s">
        <v>289</v>
      </c>
      <c r="K388" s="16">
        <v>46083</v>
      </c>
      <c r="L388" s="14">
        <v>1240</v>
      </c>
      <c r="M388" s="34">
        <f t="shared" si="29"/>
        <v>51.27</v>
      </c>
      <c r="N388" s="17">
        <v>51.27</v>
      </c>
      <c r="O388" s="17">
        <v>0</v>
      </c>
      <c r="P388" s="3">
        <v>0</v>
      </c>
    </row>
    <row r="389" spans="1:16" ht="24.95" hidden="1" customHeight="1" x14ac:dyDescent="0.2">
      <c r="A389" s="21" t="str">
        <f t="shared" si="27"/>
        <v>1441|1440011|15|2026|20959219000120|3913|227,4</v>
      </c>
      <c r="B389" s="21" t="str">
        <f t="shared" si="28"/>
        <v>1441|1440011|15|2026|654</v>
      </c>
      <c r="C389" s="14">
        <v>1441</v>
      </c>
      <c r="D389" s="14">
        <v>1440011</v>
      </c>
      <c r="E389" s="14">
        <v>15</v>
      </c>
      <c r="F389" s="14">
        <v>2026</v>
      </c>
      <c r="G389" s="14">
        <v>20959219000120</v>
      </c>
      <c r="H389" s="15" t="s">
        <v>430</v>
      </c>
      <c r="I389" s="14">
        <v>3913</v>
      </c>
      <c r="J389" s="14" t="s">
        <v>289</v>
      </c>
      <c r="K389" s="16">
        <v>46062</v>
      </c>
      <c r="L389" s="14">
        <v>654</v>
      </c>
      <c r="M389" s="34">
        <f t="shared" si="29"/>
        <v>227.4</v>
      </c>
      <c r="N389" s="17">
        <v>227.4</v>
      </c>
      <c r="O389" s="17">
        <v>0</v>
      </c>
      <c r="P389" s="3">
        <v>0</v>
      </c>
    </row>
    <row r="390" spans="1:16" ht="24.95" hidden="1" customHeight="1" x14ac:dyDescent="0.2">
      <c r="A390" s="21" t="str">
        <f t="shared" si="27"/>
        <v>1441|1440011|16|2026|21260443000191|3913|191,93</v>
      </c>
      <c r="B390" s="21" t="str">
        <f t="shared" si="28"/>
        <v>1441|1440011|16|2026|1087</v>
      </c>
      <c r="C390" s="14">
        <v>1441</v>
      </c>
      <c r="D390" s="14">
        <v>1440011</v>
      </c>
      <c r="E390" s="14">
        <v>16</v>
      </c>
      <c r="F390" s="14">
        <v>2026</v>
      </c>
      <c r="G390" s="14">
        <v>21260443000191</v>
      </c>
      <c r="H390" s="15" t="s">
        <v>432</v>
      </c>
      <c r="I390" s="14">
        <v>3913</v>
      </c>
      <c r="J390" s="14" t="s">
        <v>289</v>
      </c>
      <c r="K390" s="16">
        <v>46076</v>
      </c>
      <c r="L390" s="14">
        <v>1087</v>
      </c>
      <c r="M390" s="34">
        <f t="shared" si="29"/>
        <v>191.93</v>
      </c>
      <c r="N390" s="17">
        <v>191.93</v>
      </c>
      <c r="O390" s="17">
        <v>0</v>
      </c>
      <c r="P390" s="3">
        <v>0</v>
      </c>
    </row>
    <row r="391" spans="1:16" ht="24.95" hidden="1" customHeight="1" x14ac:dyDescent="0.2">
      <c r="A391" s="21" t="str">
        <f t="shared" si="27"/>
        <v>1441|1440011|17|2026|17819061000188|3913|75,69</v>
      </c>
      <c r="B391" s="21" t="str">
        <f t="shared" si="28"/>
        <v>1441|1440011|17|2026|1268</v>
      </c>
      <c r="C391" s="14">
        <v>1441</v>
      </c>
      <c r="D391" s="14">
        <v>1440011</v>
      </c>
      <c r="E391" s="14">
        <v>17</v>
      </c>
      <c r="F391" s="14">
        <v>2026</v>
      </c>
      <c r="G391" s="14">
        <v>17819061000188</v>
      </c>
      <c r="H391" s="15" t="s">
        <v>433</v>
      </c>
      <c r="I391" s="14">
        <v>3913</v>
      </c>
      <c r="J391" s="14" t="s">
        <v>289</v>
      </c>
      <c r="K391" s="16">
        <v>46085</v>
      </c>
      <c r="L391" s="14">
        <v>1268</v>
      </c>
      <c r="M391" s="34">
        <f t="shared" si="29"/>
        <v>75.69</v>
      </c>
      <c r="N391" s="17">
        <v>75.69</v>
      </c>
      <c r="O391" s="17">
        <v>0</v>
      </c>
      <c r="P391" s="3">
        <v>0</v>
      </c>
    </row>
    <row r="392" spans="1:16" ht="24.95" hidden="1" customHeight="1" x14ac:dyDescent="0.2">
      <c r="A392" s="21" t="str">
        <f t="shared" si="27"/>
        <v>1441|1440011|18|2026|17058108000138|3913|104,84</v>
      </c>
      <c r="B392" s="21" t="str">
        <f t="shared" si="28"/>
        <v>1441|1440011|18|2026|1180</v>
      </c>
      <c r="C392" s="14">
        <v>1441</v>
      </c>
      <c r="D392" s="14">
        <v>1440011</v>
      </c>
      <c r="E392" s="14">
        <v>18</v>
      </c>
      <c r="F392" s="14">
        <v>2026</v>
      </c>
      <c r="G392" s="14">
        <v>17058108000138</v>
      </c>
      <c r="H392" s="15" t="s">
        <v>434</v>
      </c>
      <c r="I392" s="14">
        <v>3913</v>
      </c>
      <c r="J392" s="14" t="s">
        <v>289</v>
      </c>
      <c r="K392" s="16">
        <v>46079</v>
      </c>
      <c r="L392" s="14">
        <v>1180</v>
      </c>
      <c r="M392" s="34">
        <f t="shared" si="29"/>
        <v>104.84</v>
      </c>
      <c r="N392" s="17">
        <v>104.84</v>
      </c>
      <c r="O392" s="17">
        <v>0</v>
      </c>
      <c r="P392" s="3">
        <v>0</v>
      </c>
    </row>
    <row r="393" spans="1:16" ht="24.95" hidden="1" customHeight="1" x14ac:dyDescent="0.2">
      <c r="A393" s="21" t="str">
        <f t="shared" si="27"/>
        <v>1441|1440011|19|2026|18423582000184|3913|68,81</v>
      </c>
      <c r="B393" s="21" t="str">
        <f t="shared" si="28"/>
        <v>1441|1440011|19|2026|1026</v>
      </c>
      <c r="C393" s="14">
        <v>1441</v>
      </c>
      <c r="D393" s="14">
        <v>1440011</v>
      </c>
      <c r="E393" s="14">
        <v>19</v>
      </c>
      <c r="F393" s="14">
        <v>2026</v>
      </c>
      <c r="G393" s="14">
        <v>18423582000184</v>
      </c>
      <c r="H393" s="15" t="s">
        <v>436</v>
      </c>
      <c r="I393" s="14">
        <v>3913</v>
      </c>
      <c r="J393" s="14" t="s">
        <v>289</v>
      </c>
      <c r="K393" s="16">
        <v>46072</v>
      </c>
      <c r="L393" s="14">
        <v>1026</v>
      </c>
      <c r="M393" s="34">
        <f t="shared" si="29"/>
        <v>68.81</v>
      </c>
      <c r="N393" s="17">
        <v>68.81</v>
      </c>
      <c r="O393" s="17">
        <v>0</v>
      </c>
      <c r="P393" s="3">
        <v>0</v>
      </c>
    </row>
    <row r="394" spans="1:16" ht="24.95" hidden="1" customHeight="1" x14ac:dyDescent="0.2">
      <c r="A394" s="21" t="str">
        <f t="shared" si="27"/>
        <v>1441|1440011|20|2026|12989105000102|3913|18,35</v>
      </c>
      <c r="B394" s="21" t="str">
        <f t="shared" si="28"/>
        <v>1441|1440011|20|2026|1231</v>
      </c>
      <c r="C394" s="14">
        <v>1441</v>
      </c>
      <c r="D394" s="14">
        <v>1440011</v>
      </c>
      <c r="E394" s="14">
        <v>20</v>
      </c>
      <c r="F394" s="14">
        <v>2026</v>
      </c>
      <c r="G394" s="14">
        <v>12989105000102</v>
      </c>
      <c r="H394" s="15" t="s">
        <v>444</v>
      </c>
      <c r="I394" s="14">
        <v>3913</v>
      </c>
      <c r="J394" s="14" t="s">
        <v>289</v>
      </c>
      <c r="K394" s="16">
        <v>46083</v>
      </c>
      <c r="L394" s="14">
        <v>1231</v>
      </c>
      <c r="M394" s="34">
        <f t="shared" si="29"/>
        <v>18.350000000000001</v>
      </c>
      <c r="N394" s="17">
        <v>18.350000000000001</v>
      </c>
      <c r="O394" s="17">
        <v>0</v>
      </c>
      <c r="P394" s="3">
        <v>0</v>
      </c>
    </row>
    <row r="395" spans="1:16" ht="24.95" hidden="1" customHeight="1" x14ac:dyDescent="0.2">
      <c r="A395" s="21" t="str">
        <f t="shared" si="27"/>
        <v>1441|1440011|21|2025|7711512000105|3913|46,9</v>
      </c>
      <c r="B395" s="21" t="str">
        <f t="shared" si="28"/>
        <v>1441|1440011|21|2025|898</v>
      </c>
      <c r="C395" s="14">
        <v>1441</v>
      </c>
      <c r="D395" s="14">
        <v>1440011</v>
      </c>
      <c r="E395" s="14">
        <v>21</v>
      </c>
      <c r="F395" s="14">
        <v>2025</v>
      </c>
      <c r="G395" s="14">
        <v>7711512000105</v>
      </c>
      <c r="H395" s="15" t="s">
        <v>437</v>
      </c>
      <c r="I395" s="14">
        <v>3913</v>
      </c>
      <c r="J395" s="14" t="s">
        <v>289</v>
      </c>
      <c r="K395" s="16">
        <v>46064</v>
      </c>
      <c r="L395" s="14">
        <v>898</v>
      </c>
      <c r="M395" s="34">
        <f t="shared" si="29"/>
        <v>46.9</v>
      </c>
      <c r="N395" s="17">
        <v>46.9</v>
      </c>
      <c r="O395" s="17">
        <v>0</v>
      </c>
      <c r="P395" s="3">
        <v>0</v>
      </c>
    </row>
    <row r="396" spans="1:16" ht="24.95" hidden="1" customHeight="1" x14ac:dyDescent="0.2">
      <c r="A396" s="21" t="str">
        <f t="shared" si="27"/>
        <v>1441|1440011|22|2026|18431155000148|3913|53,72</v>
      </c>
      <c r="B396" s="21" t="str">
        <f t="shared" si="28"/>
        <v>1441|1440011|22|2026|1238</v>
      </c>
      <c r="C396" s="14">
        <v>1441</v>
      </c>
      <c r="D396" s="14">
        <v>1440011</v>
      </c>
      <c r="E396" s="14">
        <v>22</v>
      </c>
      <c r="F396" s="14">
        <v>2026</v>
      </c>
      <c r="G396" s="14">
        <v>18431155000148</v>
      </c>
      <c r="H396" s="15" t="s">
        <v>381</v>
      </c>
      <c r="I396" s="14">
        <v>3913</v>
      </c>
      <c r="J396" s="14" t="s">
        <v>289</v>
      </c>
      <c r="K396" s="16">
        <v>46083</v>
      </c>
      <c r="L396" s="14">
        <v>1238</v>
      </c>
      <c r="M396" s="34">
        <f t="shared" si="29"/>
        <v>53.72</v>
      </c>
      <c r="N396" s="17">
        <v>53.72</v>
      </c>
      <c r="O396" s="17">
        <v>0</v>
      </c>
      <c r="P396" s="3">
        <v>0</v>
      </c>
    </row>
    <row r="397" spans="1:16" ht="24.95" hidden="1" customHeight="1" x14ac:dyDescent="0.2">
      <c r="A397" s="21" t="str">
        <f t="shared" si="27"/>
        <v>1441|1440011|23|2026|50150909000102|3913|57,27</v>
      </c>
      <c r="B397" s="21" t="str">
        <f t="shared" si="28"/>
        <v>1441|1440011|23|2026|1237</v>
      </c>
      <c r="C397" s="14">
        <v>1441</v>
      </c>
      <c r="D397" s="14">
        <v>1440011</v>
      </c>
      <c r="E397" s="14">
        <v>23</v>
      </c>
      <c r="F397" s="14">
        <v>2026</v>
      </c>
      <c r="G397" s="14">
        <v>50150909000102</v>
      </c>
      <c r="H397" s="15" t="s">
        <v>447</v>
      </c>
      <c r="I397" s="14">
        <v>3913</v>
      </c>
      <c r="J397" s="14" t="s">
        <v>289</v>
      </c>
      <c r="K397" s="16">
        <v>46083</v>
      </c>
      <c r="L397" s="14">
        <v>1237</v>
      </c>
      <c r="M397" s="34">
        <f t="shared" si="29"/>
        <v>57.27</v>
      </c>
      <c r="N397" s="17">
        <v>54.52</v>
      </c>
      <c r="O397" s="17">
        <v>2.75</v>
      </c>
      <c r="P397" s="3">
        <v>0</v>
      </c>
    </row>
    <row r="398" spans="1:16" ht="24.95" hidden="1" customHeight="1" x14ac:dyDescent="0.2">
      <c r="A398" s="21" t="str">
        <f t="shared" si="27"/>
        <v>1441|1440011|24|2026|23278690000140|3913|34,56</v>
      </c>
      <c r="B398" s="21" t="str">
        <f t="shared" si="28"/>
        <v>1441|1440011|24|2026|912</v>
      </c>
      <c r="C398" s="14">
        <v>1441</v>
      </c>
      <c r="D398" s="14">
        <v>1440011</v>
      </c>
      <c r="E398" s="14">
        <v>24</v>
      </c>
      <c r="F398" s="14">
        <v>2026</v>
      </c>
      <c r="G398" s="14">
        <v>23278690000140</v>
      </c>
      <c r="H398" s="15" t="s">
        <v>430</v>
      </c>
      <c r="I398" s="14">
        <v>3913</v>
      </c>
      <c r="J398" s="14" t="s">
        <v>289</v>
      </c>
      <c r="K398" s="16">
        <v>46064</v>
      </c>
      <c r="L398" s="14">
        <v>912</v>
      </c>
      <c r="M398" s="34">
        <f t="shared" si="29"/>
        <v>34.56</v>
      </c>
      <c r="N398" s="17">
        <v>34.56</v>
      </c>
      <c r="O398" s="17">
        <v>0</v>
      </c>
      <c r="P398" s="3">
        <v>0</v>
      </c>
    </row>
    <row r="399" spans="1:16" ht="24.95" hidden="1" customHeight="1" x14ac:dyDescent="0.2">
      <c r="A399" s="21" t="str">
        <f t="shared" si="27"/>
        <v>1441|1440011|25|2026|57323717000191|3913|92,04</v>
      </c>
      <c r="B399" s="21" t="str">
        <f t="shared" si="28"/>
        <v>1441|1440011|25|2026|1074</v>
      </c>
      <c r="C399" s="14">
        <v>1441</v>
      </c>
      <c r="D399" s="14">
        <v>1440011</v>
      </c>
      <c r="E399" s="14">
        <v>25</v>
      </c>
      <c r="F399" s="14">
        <v>2026</v>
      </c>
      <c r="G399" s="14">
        <v>57323717000191</v>
      </c>
      <c r="H399" s="15" t="s">
        <v>449</v>
      </c>
      <c r="I399" s="14">
        <v>3913</v>
      </c>
      <c r="J399" s="14" t="s">
        <v>289</v>
      </c>
      <c r="K399" s="16">
        <v>46076</v>
      </c>
      <c r="L399" s="14">
        <v>1074</v>
      </c>
      <c r="M399" s="34">
        <f t="shared" si="29"/>
        <v>92.04</v>
      </c>
      <c r="N399" s="17">
        <v>87.62</v>
      </c>
      <c r="O399" s="17">
        <v>4.42</v>
      </c>
      <c r="P399" s="3">
        <v>0</v>
      </c>
    </row>
    <row r="400" spans="1:16" ht="24.95" hidden="1" customHeight="1" x14ac:dyDescent="0.2">
      <c r="A400" s="21" t="str">
        <f t="shared" si="27"/>
        <v>1441|1440011|26|2026|20266755000140|3913|68,13</v>
      </c>
      <c r="B400" s="21" t="str">
        <f t="shared" si="28"/>
        <v>1441|1440011|26|2026|849</v>
      </c>
      <c r="C400" s="14">
        <v>1441</v>
      </c>
      <c r="D400" s="14">
        <v>1440011</v>
      </c>
      <c r="E400" s="14">
        <v>26</v>
      </c>
      <c r="F400" s="14">
        <v>2026</v>
      </c>
      <c r="G400" s="14">
        <v>20266755000140</v>
      </c>
      <c r="H400" s="15" t="s">
        <v>439</v>
      </c>
      <c r="I400" s="14">
        <v>3913</v>
      </c>
      <c r="J400" s="14" t="s">
        <v>289</v>
      </c>
      <c r="K400" s="16">
        <v>46064</v>
      </c>
      <c r="L400" s="14">
        <v>849</v>
      </c>
      <c r="M400" s="34">
        <f t="shared" si="29"/>
        <v>68.13</v>
      </c>
      <c r="N400" s="17">
        <v>68.13</v>
      </c>
      <c r="O400" s="17">
        <v>0</v>
      </c>
      <c r="P400" s="3">
        <v>0</v>
      </c>
    </row>
    <row r="401" spans="1:16" ht="24.95" hidden="1" customHeight="1" x14ac:dyDescent="0.2">
      <c r="A401" s="21" t="str">
        <f t="shared" si="27"/>
        <v>1441|1440011|27|2026|23535271000147|3913|109,29</v>
      </c>
      <c r="B401" s="21" t="str">
        <f t="shared" si="28"/>
        <v>1441|1440011|27|2026|1156</v>
      </c>
      <c r="C401" s="14">
        <v>1441</v>
      </c>
      <c r="D401" s="14">
        <v>1440011</v>
      </c>
      <c r="E401" s="14">
        <v>27</v>
      </c>
      <c r="F401" s="14">
        <v>2026</v>
      </c>
      <c r="G401" s="14">
        <v>23535271000147</v>
      </c>
      <c r="H401" s="15" t="s">
        <v>430</v>
      </c>
      <c r="I401" s="14">
        <v>3913</v>
      </c>
      <c r="J401" s="14" t="s">
        <v>289</v>
      </c>
      <c r="K401" s="16">
        <v>46078</v>
      </c>
      <c r="L401" s="14">
        <v>1156</v>
      </c>
      <c r="M401" s="34">
        <f t="shared" si="29"/>
        <v>109.29</v>
      </c>
      <c r="N401" s="17">
        <v>109.29</v>
      </c>
      <c r="O401" s="17">
        <v>0</v>
      </c>
      <c r="P401" s="3">
        <v>0</v>
      </c>
    </row>
    <row r="402" spans="1:16" ht="24.95" hidden="1" customHeight="1" x14ac:dyDescent="0.2">
      <c r="A402" s="21" t="str">
        <f t="shared" si="27"/>
        <v>1441|1440011|28|2026|23802507000164|3913|75,15</v>
      </c>
      <c r="B402" s="21" t="str">
        <f t="shared" si="28"/>
        <v>1441|1440011|28|2026|1235</v>
      </c>
      <c r="C402" s="14">
        <v>1441</v>
      </c>
      <c r="D402" s="14">
        <v>1440011</v>
      </c>
      <c r="E402" s="14">
        <v>28</v>
      </c>
      <c r="F402" s="14">
        <v>2026</v>
      </c>
      <c r="G402" s="14">
        <v>23802507000164</v>
      </c>
      <c r="H402" s="15" t="s">
        <v>440</v>
      </c>
      <c r="I402" s="14">
        <v>3913</v>
      </c>
      <c r="J402" s="14" t="s">
        <v>289</v>
      </c>
      <c r="K402" s="16">
        <v>46083</v>
      </c>
      <c r="L402" s="14">
        <v>1235</v>
      </c>
      <c r="M402" s="34">
        <f t="shared" si="29"/>
        <v>75.150000000000006</v>
      </c>
      <c r="N402" s="17">
        <v>75.150000000000006</v>
      </c>
      <c r="O402" s="17">
        <v>0</v>
      </c>
      <c r="P402" s="3">
        <v>0</v>
      </c>
    </row>
    <row r="403" spans="1:16" ht="24.95" hidden="1" customHeight="1" x14ac:dyDescent="0.2">
      <c r="A403" s="21" t="str">
        <f t="shared" si="27"/>
        <v>1441|1440011|29|2026|18196469000103|3913|104,71</v>
      </c>
      <c r="B403" s="21" t="str">
        <f t="shared" si="28"/>
        <v>1441|1440011|29|2026|537</v>
      </c>
      <c r="C403" s="14">
        <v>1441</v>
      </c>
      <c r="D403" s="14">
        <v>1440011</v>
      </c>
      <c r="E403" s="14">
        <v>29</v>
      </c>
      <c r="F403" s="14">
        <v>2026</v>
      </c>
      <c r="G403" s="14">
        <v>18196469000103</v>
      </c>
      <c r="H403" s="15" t="s">
        <v>441</v>
      </c>
      <c r="I403" s="14">
        <v>3913</v>
      </c>
      <c r="J403" s="14" t="s">
        <v>289</v>
      </c>
      <c r="K403" s="16">
        <v>46055</v>
      </c>
      <c r="L403" s="14">
        <v>537</v>
      </c>
      <c r="M403" s="34">
        <f t="shared" si="29"/>
        <v>104.71</v>
      </c>
      <c r="N403" s="17">
        <v>104.71</v>
      </c>
      <c r="O403" s="17">
        <v>0</v>
      </c>
      <c r="P403" s="3">
        <v>0</v>
      </c>
    </row>
    <row r="404" spans="1:16" ht="24.95" hidden="1" customHeight="1" x14ac:dyDescent="0.2">
      <c r="A404" s="21" t="str">
        <f t="shared" si="27"/>
        <v>1441|1440011|29|2026|18196469000103|3913|104,71</v>
      </c>
      <c r="B404" s="21" t="str">
        <f t="shared" si="28"/>
        <v>1441|1440011|29|2026|1221</v>
      </c>
      <c r="C404" s="14">
        <v>1441</v>
      </c>
      <c r="D404" s="14">
        <v>1440011</v>
      </c>
      <c r="E404" s="14">
        <v>29</v>
      </c>
      <c r="F404" s="14">
        <v>2026</v>
      </c>
      <c r="G404" s="14">
        <v>18196469000103</v>
      </c>
      <c r="H404" s="15" t="s">
        <v>441</v>
      </c>
      <c r="I404" s="14">
        <v>3913</v>
      </c>
      <c r="J404" s="14" t="s">
        <v>289</v>
      </c>
      <c r="K404" s="16">
        <v>46080</v>
      </c>
      <c r="L404" s="14">
        <v>1221</v>
      </c>
      <c r="M404" s="34">
        <f t="shared" si="29"/>
        <v>104.71</v>
      </c>
      <c r="N404" s="17">
        <v>104.71</v>
      </c>
      <c r="O404" s="17">
        <v>0</v>
      </c>
      <c r="P404" s="3">
        <v>0</v>
      </c>
    </row>
    <row r="405" spans="1:16" ht="24.95" hidden="1" customHeight="1" x14ac:dyDescent="0.2">
      <c r="A405" s="21" t="str">
        <f t="shared" si="27"/>
        <v>1441|1440011|30|2026|21417423000181|3913|275,26</v>
      </c>
      <c r="B405" s="21" t="str">
        <f t="shared" si="28"/>
        <v>1441|1440011|30|2026|803</v>
      </c>
      <c r="C405" s="14">
        <v>1441</v>
      </c>
      <c r="D405" s="14">
        <v>1440011</v>
      </c>
      <c r="E405" s="14">
        <v>30</v>
      </c>
      <c r="F405" s="14">
        <v>2026</v>
      </c>
      <c r="G405" s="14">
        <v>21417423000181</v>
      </c>
      <c r="H405" s="15" t="s">
        <v>442</v>
      </c>
      <c r="I405" s="14">
        <v>3913</v>
      </c>
      <c r="J405" s="14" t="s">
        <v>289</v>
      </c>
      <c r="K405" s="16">
        <v>46064</v>
      </c>
      <c r="L405" s="14">
        <v>803</v>
      </c>
      <c r="M405" s="34">
        <f t="shared" si="29"/>
        <v>275.26</v>
      </c>
      <c r="N405" s="17">
        <v>275.26</v>
      </c>
      <c r="O405" s="17">
        <v>0</v>
      </c>
      <c r="P405" s="3">
        <v>0</v>
      </c>
    </row>
    <row r="406" spans="1:16" ht="24.95" hidden="1" customHeight="1" x14ac:dyDescent="0.2">
      <c r="A406" s="21" t="str">
        <f t="shared" si="27"/>
        <v>1441|1440011|30|2026|21417423000181|3913|275,26</v>
      </c>
      <c r="B406" s="21" t="str">
        <f t="shared" si="28"/>
        <v>1441|1440011|30|2026|1319</v>
      </c>
      <c r="C406" s="14">
        <v>1441</v>
      </c>
      <c r="D406" s="14">
        <v>1440011</v>
      </c>
      <c r="E406" s="14">
        <v>30</v>
      </c>
      <c r="F406" s="14">
        <v>2026</v>
      </c>
      <c r="G406" s="14">
        <v>21417423000181</v>
      </c>
      <c r="H406" s="15" t="s">
        <v>442</v>
      </c>
      <c r="I406" s="14">
        <v>3913</v>
      </c>
      <c r="J406" s="14" t="s">
        <v>289</v>
      </c>
      <c r="K406" s="16">
        <v>46086</v>
      </c>
      <c r="L406" s="14">
        <v>1319</v>
      </c>
      <c r="M406" s="34">
        <f t="shared" si="29"/>
        <v>275.26</v>
      </c>
      <c r="N406" s="17">
        <v>275.26</v>
      </c>
      <c r="O406" s="17">
        <v>0</v>
      </c>
      <c r="P406" s="3">
        <v>0</v>
      </c>
    </row>
    <row r="407" spans="1:16" ht="24.95" hidden="1" customHeight="1" x14ac:dyDescent="0.2">
      <c r="A407" s="21" t="str">
        <f t="shared" si="27"/>
        <v>1441|1440011|31|2026|24996845000147|3913|206,95</v>
      </c>
      <c r="B407" s="21" t="str">
        <f t="shared" si="28"/>
        <v>1441|1440011|31|2026|1222</v>
      </c>
      <c r="C407" s="14">
        <v>1441</v>
      </c>
      <c r="D407" s="14">
        <v>1440011</v>
      </c>
      <c r="E407" s="14">
        <v>31</v>
      </c>
      <c r="F407" s="14">
        <v>2026</v>
      </c>
      <c r="G407" s="14">
        <v>24996845000147</v>
      </c>
      <c r="H407" s="15" t="s">
        <v>443</v>
      </c>
      <c r="I407" s="14">
        <v>3913</v>
      </c>
      <c r="J407" s="14" t="s">
        <v>289</v>
      </c>
      <c r="K407" s="16">
        <v>46080</v>
      </c>
      <c r="L407" s="14">
        <v>1222</v>
      </c>
      <c r="M407" s="34">
        <f t="shared" si="29"/>
        <v>206.95</v>
      </c>
      <c r="N407" s="17">
        <v>206.95</v>
      </c>
      <c r="O407" s="17">
        <v>0</v>
      </c>
      <c r="P407" s="3">
        <v>0</v>
      </c>
    </row>
    <row r="408" spans="1:16" ht="24.95" hidden="1" customHeight="1" x14ac:dyDescent="0.2">
      <c r="A408" s="21" t="str">
        <f t="shared" si="27"/>
        <v>1441|1440011|32|2026|25269069000146|3913|39,64</v>
      </c>
      <c r="B408" s="21" t="str">
        <f t="shared" si="28"/>
        <v>1441|1440011|32|2026|1053</v>
      </c>
      <c r="C408" s="14">
        <v>1441</v>
      </c>
      <c r="D408" s="14">
        <v>1440011</v>
      </c>
      <c r="E408" s="14">
        <v>32</v>
      </c>
      <c r="F408" s="14">
        <v>2026</v>
      </c>
      <c r="G408" s="14">
        <v>25269069000146</v>
      </c>
      <c r="H408" s="15" t="s">
        <v>445</v>
      </c>
      <c r="I408" s="14">
        <v>3913</v>
      </c>
      <c r="J408" s="14" t="s">
        <v>289</v>
      </c>
      <c r="K408" s="16">
        <v>46073</v>
      </c>
      <c r="L408" s="14">
        <v>1053</v>
      </c>
      <c r="M408" s="34">
        <f t="shared" si="29"/>
        <v>39.64</v>
      </c>
      <c r="N408" s="17">
        <v>39.64</v>
      </c>
      <c r="O408" s="17">
        <v>0</v>
      </c>
      <c r="P408" s="3">
        <v>0</v>
      </c>
    </row>
    <row r="409" spans="1:16" ht="24.95" hidden="1" customHeight="1" x14ac:dyDescent="0.2">
      <c r="A409" s="21" t="str">
        <f t="shared" si="27"/>
        <v>1441|1440011|33|2026|25433004000194|3913|722,78</v>
      </c>
      <c r="B409" s="21" t="str">
        <f t="shared" si="28"/>
        <v>1441|1440011|33|2026|1054</v>
      </c>
      <c r="C409" s="14">
        <v>1441</v>
      </c>
      <c r="D409" s="14">
        <v>1440011</v>
      </c>
      <c r="E409" s="14">
        <v>33</v>
      </c>
      <c r="F409" s="14">
        <v>2026</v>
      </c>
      <c r="G409" s="14">
        <v>25433004000194</v>
      </c>
      <c r="H409" s="15" t="s">
        <v>446</v>
      </c>
      <c r="I409" s="14">
        <v>3913</v>
      </c>
      <c r="J409" s="14" t="s">
        <v>289</v>
      </c>
      <c r="K409" s="16">
        <v>46076</v>
      </c>
      <c r="L409" s="14">
        <v>1054</v>
      </c>
      <c r="M409" s="34">
        <f t="shared" si="29"/>
        <v>722.78</v>
      </c>
      <c r="N409" s="17">
        <v>722.78</v>
      </c>
      <c r="O409" s="17">
        <v>0</v>
      </c>
      <c r="P409" s="3">
        <v>0</v>
      </c>
    </row>
    <row r="410" spans="1:16" ht="24.95" hidden="1" customHeight="1" x14ac:dyDescent="0.2">
      <c r="A410" s="21" t="str">
        <f t="shared" si="27"/>
        <v>1441|1440011|34|2026|25769548000121|3913|1955</v>
      </c>
      <c r="B410" s="21" t="str">
        <f t="shared" si="28"/>
        <v>1441|1440011|34|2026|1219</v>
      </c>
      <c r="C410" s="14">
        <v>1441</v>
      </c>
      <c r="D410" s="14">
        <v>1440011</v>
      </c>
      <c r="E410" s="14">
        <v>34</v>
      </c>
      <c r="F410" s="14">
        <v>2026</v>
      </c>
      <c r="G410" s="14">
        <v>25769548000121</v>
      </c>
      <c r="H410" s="15" t="s">
        <v>429</v>
      </c>
      <c r="I410" s="14">
        <v>3913</v>
      </c>
      <c r="J410" s="14" t="s">
        <v>289</v>
      </c>
      <c r="K410" s="16">
        <v>46080</v>
      </c>
      <c r="L410" s="14">
        <v>1219</v>
      </c>
      <c r="M410" s="34">
        <f t="shared" si="29"/>
        <v>1955</v>
      </c>
      <c r="N410" s="17">
        <v>1955</v>
      </c>
      <c r="O410" s="17">
        <v>0</v>
      </c>
      <c r="P410" s="3">
        <v>0</v>
      </c>
    </row>
    <row r="411" spans="1:16" ht="24.95" hidden="1" customHeight="1" x14ac:dyDescent="0.2">
      <c r="A411" s="21" t="str">
        <f t="shared" si="27"/>
        <v>1441|1440011|34|2026|25769548000121|3913|106,84</v>
      </c>
      <c r="B411" s="21" t="str">
        <f t="shared" si="28"/>
        <v>1441|1440011|34|2026|1220</v>
      </c>
      <c r="C411" s="14">
        <v>1441</v>
      </c>
      <c r="D411" s="14">
        <v>1440011</v>
      </c>
      <c r="E411" s="14">
        <v>34</v>
      </c>
      <c r="F411" s="14">
        <v>2026</v>
      </c>
      <c r="G411" s="14">
        <v>25769548000121</v>
      </c>
      <c r="H411" s="15" t="s">
        <v>429</v>
      </c>
      <c r="I411" s="14">
        <v>3913</v>
      </c>
      <c r="J411" s="14" t="s">
        <v>289</v>
      </c>
      <c r="K411" s="16">
        <v>46080</v>
      </c>
      <c r="L411" s="14">
        <v>1220</v>
      </c>
      <c r="M411" s="34">
        <f t="shared" si="29"/>
        <v>106.84</v>
      </c>
      <c r="N411" s="17">
        <v>106.84</v>
      </c>
      <c r="O411" s="17">
        <v>0</v>
      </c>
      <c r="P411" s="3">
        <v>0</v>
      </c>
    </row>
    <row r="412" spans="1:16" ht="24.95" hidden="1" customHeight="1" x14ac:dyDescent="0.2">
      <c r="A412" s="21" t="str">
        <f t="shared" si="27"/>
        <v>1441|1440011|35|2026|25838855000117|3913|52,4</v>
      </c>
      <c r="B412" s="21" t="str">
        <f t="shared" si="28"/>
        <v>1441|1440011|35|2026|1236</v>
      </c>
      <c r="C412" s="14">
        <v>1441</v>
      </c>
      <c r="D412" s="14">
        <v>1440011</v>
      </c>
      <c r="E412" s="14">
        <v>35</v>
      </c>
      <c r="F412" s="14">
        <v>2026</v>
      </c>
      <c r="G412" s="14">
        <v>25838855000117</v>
      </c>
      <c r="H412" s="15" t="s">
        <v>448</v>
      </c>
      <c r="I412" s="14">
        <v>3913</v>
      </c>
      <c r="J412" s="14" t="s">
        <v>289</v>
      </c>
      <c r="K412" s="16">
        <v>46083</v>
      </c>
      <c r="L412" s="14">
        <v>1236</v>
      </c>
      <c r="M412" s="34">
        <f t="shared" si="29"/>
        <v>52.4</v>
      </c>
      <c r="N412" s="17">
        <v>52.4</v>
      </c>
      <c r="O412" s="17">
        <v>0</v>
      </c>
      <c r="P412" s="3">
        <v>0</v>
      </c>
    </row>
    <row r="413" spans="1:16" ht="24.95" hidden="1" customHeight="1" x14ac:dyDescent="0.2">
      <c r="A413" s="21" t="str">
        <f t="shared" si="27"/>
        <v>1441|1440011|37|2026|73060178615|3622|300</v>
      </c>
      <c r="B413" s="21" t="str">
        <f t="shared" si="28"/>
        <v>1441|1440011|37|2026|1232</v>
      </c>
      <c r="C413" s="14">
        <v>1441</v>
      </c>
      <c r="D413" s="14">
        <v>1440011</v>
      </c>
      <c r="E413" s="14">
        <v>37</v>
      </c>
      <c r="F413" s="14">
        <v>2026</v>
      </c>
      <c r="G413" s="14">
        <v>73060178615</v>
      </c>
      <c r="H413" s="15" t="s">
        <v>140</v>
      </c>
      <c r="I413" s="14">
        <v>3622</v>
      </c>
      <c r="J413" s="14" t="s">
        <v>308</v>
      </c>
      <c r="K413" s="16">
        <v>46083</v>
      </c>
      <c r="L413" s="14">
        <v>1232</v>
      </c>
      <c r="M413" s="34">
        <f t="shared" si="29"/>
        <v>300</v>
      </c>
      <c r="N413" s="17">
        <v>300</v>
      </c>
      <c r="O413" s="17">
        <v>0</v>
      </c>
      <c r="P413" s="3">
        <v>0</v>
      </c>
    </row>
    <row r="414" spans="1:16" ht="24.95" hidden="1" customHeight="1" x14ac:dyDescent="0.2">
      <c r="A414" s="21" t="str">
        <f t="shared" si="27"/>
        <v>1441|1440011|39|2026|5552627660|3622|2150</v>
      </c>
      <c r="B414" s="21" t="str">
        <f t="shared" si="28"/>
        <v>1441|1440011|39|2026|614</v>
      </c>
      <c r="C414" s="14">
        <v>1441</v>
      </c>
      <c r="D414" s="14">
        <v>1440011</v>
      </c>
      <c r="E414" s="14">
        <v>39</v>
      </c>
      <c r="F414" s="14">
        <v>2026</v>
      </c>
      <c r="G414" s="14">
        <v>5552627660</v>
      </c>
      <c r="H414" s="15" t="s">
        <v>455</v>
      </c>
      <c r="I414" s="14">
        <v>3622</v>
      </c>
      <c r="J414" s="14" t="s">
        <v>308</v>
      </c>
      <c r="K414" s="16">
        <v>46058</v>
      </c>
      <c r="L414" s="14">
        <v>614</v>
      </c>
      <c r="M414" s="34">
        <f t="shared" si="29"/>
        <v>2150</v>
      </c>
      <c r="N414" s="17">
        <v>2150</v>
      </c>
      <c r="O414" s="17">
        <v>0</v>
      </c>
      <c r="P414" s="3">
        <v>0</v>
      </c>
    </row>
    <row r="415" spans="1:16" ht="24.95" hidden="1" customHeight="1" x14ac:dyDescent="0.2">
      <c r="A415" s="21" t="str">
        <f t="shared" si="27"/>
        <v>1441|1440011|39|2026|5552627660|3622|2500</v>
      </c>
      <c r="B415" s="21" t="str">
        <f t="shared" si="28"/>
        <v>1441|1440011|39|2026|615</v>
      </c>
      <c r="C415" s="14">
        <v>1441</v>
      </c>
      <c r="D415" s="14">
        <v>1440011</v>
      </c>
      <c r="E415" s="14">
        <v>39</v>
      </c>
      <c r="F415" s="14">
        <v>2026</v>
      </c>
      <c r="G415" s="14">
        <v>5552627660</v>
      </c>
      <c r="H415" s="15" t="s">
        <v>455</v>
      </c>
      <c r="I415" s="14">
        <v>3622</v>
      </c>
      <c r="J415" s="14" t="s">
        <v>308</v>
      </c>
      <c r="K415" s="16">
        <v>46058</v>
      </c>
      <c r="L415" s="14">
        <v>615</v>
      </c>
      <c r="M415" s="34">
        <f t="shared" si="29"/>
        <v>2500</v>
      </c>
      <c r="N415" s="17">
        <v>2500</v>
      </c>
      <c r="O415" s="17">
        <v>0</v>
      </c>
      <c r="P415" s="3">
        <v>0</v>
      </c>
    </row>
    <row r="416" spans="1:16" ht="24.95" hidden="1" customHeight="1" x14ac:dyDescent="0.2">
      <c r="A416" s="21" t="str">
        <f t="shared" si="27"/>
        <v>1441|1440011|39|2026|5552627660|3622|2100</v>
      </c>
      <c r="B416" s="21" t="str">
        <f t="shared" si="28"/>
        <v>1441|1440011|39|2026|1339</v>
      </c>
      <c r="C416" s="14">
        <v>1441</v>
      </c>
      <c r="D416" s="14">
        <v>1440011</v>
      </c>
      <c r="E416" s="14">
        <v>39</v>
      </c>
      <c r="F416" s="14">
        <v>2026</v>
      </c>
      <c r="G416" s="14">
        <v>5552627660</v>
      </c>
      <c r="H416" s="15" t="s">
        <v>455</v>
      </c>
      <c r="I416" s="14">
        <v>3622</v>
      </c>
      <c r="J416" s="14" t="s">
        <v>308</v>
      </c>
      <c r="K416" s="16">
        <v>46087</v>
      </c>
      <c r="L416" s="14">
        <v>1339</v>
      </c>
      <c r="M416" s="34">
        <f t="shared" si="29"/>
        <v>2100</v>
      </c>
      <c r="N416" s="17">
        <v>2100</v>
      </c>
      <c r="O416" s="17">
        <v>0</v>
      </c>
      <c r="P416" s="3">
        <v>0</v>
      </c>
    </row>
    <row r="417" spans="1:16" ht="24.95" hidden="1" customHeight="1" x14ac:dyDescent="0.2">
      <c r="A417" s="21" t="str">
        <f t="shared" si="27"/>
        <v>1441|1440011|41|2026|23569041000107|3937|1751,93</v>
      </c>
      <c r="B417" s="21" t="str">
        <f t="shared" si="28"/>
        <v>1441|1440011|41|2026|1247</v>
      </c>
      <c r="C417" s="14">
        <v>1441</v>
      </c>
      <c r="D417" s="14">
        <v>1440011</v>
      </c>
      <c r="E417" s="14">
        <v>41</v>
      </c>
      <c r="F417" s="14">
        <v>2026</v>
      </c>
      <c r="G417" s="14">
        <v>23569041000107</v>
      </c>
      <c r="H417" s="15" t="s">
        <v>450</v>
      </c>
      <c r="I417" s="14">
        <v>3937</v>
      </c>
      <c r="J417" s="14" t="s">
        <v>289</v>
      </c>
      <c r="K417" s="16">
        <v>46083</v>
      </c>
      <c r="L417" s="14">
        <v>1247</v>
      </c>
      <c r="M417" s="34">
        <f t="shared" si="29"/>
        <v>1751.93</v>
      </c>
      <c r="N417" s="17">
        <v>1751.93</v>
      </c>
      <c r="O417" s="17">
        <v>0</v>
      </c>
      <c r="P417" s="3">
        <v>0</v>
      </c>
    </row>
    <row r="418" spans="1:16" ht="24.95" hidden="1" customHeight="1" x14ac:dyDescent="0.2">
      <c r="A418" s="21" t="str">
        <f t="shared" si="27"/>
        <v>1441|1440011|42|2026|20982826000100|3937|34486,47</v>
      </c>
      <c r="B418" s="21" t="str">
        <f t="shared" si="28"/>
        <v>1441|1440011|42|2026|1258</v>
      </c>
      <c r="C418" s="14">
        <v>1441</v>
      </c>
      <c r="D418" s="14">
        <v>1440011</v>
      </c>
      <c r="E418" s="14">
        <v>42</v>
      </c>
      <c r="F418" s="14">
        <v>2026</v>
      </c>
      <c r="G418" s="14">
        <v>20982826000100</v>
      </c>
      <c r="H418" s="15" t="s">
        <v>451</v>
      </c>
      <c r="I418" s="14">
        <v>3937</v>
      </c>
      <c r="J418" s="14" t="s">
        <v>289</v>
      </c>
      <c r="K418" s="16">
        <v>46085</v>
      </c>
      <c r="L418" s="14">
        <v>1258</v>
      </c>
      <c r="M418" s="34">
        <f t="shared" si="29"/>
        <v>34486.47</v>
      </c>
      <c r="N418" s="17">
        <v>34486.47</v>
      </c>
      <c r="O418" s="17">
        <v>0</v>
      </c>
      <c r="P418" s="3">
        <v>0</v>
      </c>
    </row>
    <row r="419" spans="1:16" ht="24.95" hidden="1" customHeight="1" x14ac:dyDescent="0.2">
      <c r="A419" s="21" t="str">
        <f t="shared" si="27"/>
        <v>1441|1440011|43|2026|9264396000159|3937|193,39</v>
      </c>
      <c r="B419" s="21" t="str">
        <f t="shared" si="28"/>
        <v>1441|1440011|43|2026|578</v>
      </c>
      <c r="C419" s="14">
        <v>1441</v>
      </c>
      <c r="D419" s="14">
        <v>1440011</v>
      </c>
      <c r="E419" s="14">
        <v>43</v>
      </c>
      <c r="F419" s="14">
        <v>2026</v>
      </c>
      <c r="G419" s="14">
        <v>9264396000159</v>
      </c>
      <c r="H419" s="15" t="s">
        <v>266</v>
      </c>
      <c r="I419" s="14">
        <v>3937</v>
      </c>
      <c r="J419" s="14" t="s">
        <v>289</v>
      </c>
      <c r="K419" s="16">
        <v>46056</v>
      </c>
      <c r="L419" s="14">
        <v>578</v>
      </c>
      <c r="M419" s="34">
        <f t="shared" si="29"/>
        <v>193.39</v>
      </c>
      <c r="N419" s="17">
        <v>193.39</v>
      </c>
      <c r="O419" s="17">
        <v>0</v>
      </c>
      <c r="P419" s="3">
        <v>0</v>
      </c>
    </row>
    <row r="420" spans="1:16" ht="24.95" hidden="1" customHeight="1" x14ac:dyDescent="0.2">
      <c r="A420" s="21" t="str">
        <f t="shared" si="27"/>
        <v>1441|1440011|43|2026|9264396000159|3937|193,03</v>
      </c>
      <c r="B420" s="21" t="str">
        <f t="shared" si="28"/>
        <v>1441|1440011|43|2026|1343</v>
      </c>
      <c r="C420" s="14">
        <v>1441</v>
      </c>
      <c r="D420" s="14">
        <v>1440011</v>
      </c>
      <c r="E420" s="14">
        <v>43</v>
      </c>
      <c r="F420" s="14">
        <v>2026</v>
      </c>
      <c r="G420" s="14">
        <v>9264396000159</v>
      </c>
      <c r="H420" s="15" t="s">
        <v>266</v>
      </c>
      <c r="I420" s="14">
        <v>3937</v>
      </c>
      <c r="J420" s="14" t="s">
        <v>289</v>
      </c>
      <c r="K420" s="16">
        <v>46087</v>
      </c>
      <c r="L420" s="14">
        <v>1343</v>
      </c>
      <c r="M420" s="34">
        <f t="shared" si="29"/>
        <v>193.03</v>
      </c>
      <c r="N420" s="17">
        <v>193.03</v>
      </c>
      <c r="O420" s="17">
        <v>0</v>
      </c>
      <c r="P420" s="3">
        <v>0</v>
      </c>
    </row>
    <row r="421" spans="1:16" ht="24.95" hidden="1" customHeight="1" x14ac:dyDescent="0.2">
      <c r="A421" s="21" t="str">
        <f t="shared" si="27"/>
        <v>1441|1440011|44|2026|26121681000130|3937|6974,72</v>
      </c>
      <c r="B421" s="21" t="str">
        <f t="shared" si="28"/>
        <v>1441|1440011|44|2026|1067</v>
      </c>
      <c r="C421" s="14">
        <v>1441</v>
      </c>
      <c r="D421" s="14">
        <v>1440011</v>
      </c>
      <c r="E421" s="14">
        <v>44</v>
      </c>
      <c r="F421" s="14">
        <v>2026</v>
      </c>
      <c r="G421" s="14">
        <v>26121681000130</v>
      </c>
      <c r="H421" s="15" t="s">
        <v>453</v>
      </c>
      <c r="I421" s="14">
        <v>3937</v>
      </c>
      <c r="J421" s="14" t="s">
        <v>289</v>
      </c>
      <c r="K421" s="16">
        <v>46076</v>
      </c>
      <c r="L421" s="14">
        <v>1067</v>
      </c>
      <c r="M421" s="34">
        <f t="shared" si="29"/>
        <v>6974.72</v>
      </c>
      <c r="N421" s="17">
        <v>6974.72</v>
      </c>
      <c r="O421" s="17">
        <v>0</v>
      </c>
      <c r="P421" s="3">
        <v>0</v>
      </c>
    </row>
    <row r="422" spans="1:16" ht="24.95" hidden="1" customHeight="1" x14ac:dyDescent="0.2">
      <c r="A422" s="21" t="str">
        <f t="shared" si="27"/>
        <v>1441|1440011|44|2026|26121681000130|3937|6974,72</v>
      </c>
      <c r="B422" s="21" t="str">
        <f t="shared" si="28"/>
        <v>1441|1440011|44|2026|1068</v>
      </c>
      <c r="C422" s="14">
        <v>1441</v>
      </c>
      <c r="D422" s="14">
        <v>1440011</v>
      </c>
      <c r="E422" s="14">
        <v>44</v>
      </c>
      <c r="F422" s="14">
        <v>2026</v>
      </c>
      <c r="G422" s="14">
        <v>26121681000130</v>
      </c>
      <c r="H422" s="15" t="s">
        <v>453</v>
      </c>
      <c r="I422" s="14">
        <v>3937</v>
      </c>
      <c r="J422" s="14" t="s">
        <v>289</v>
      </c>
      <c r="K422" s="16">
        <v>46076</v>
      </c>
      <c r="L422" s="14">
        <v>1068</v>
      </c>
      <c r="M422" s="34">
        <f t="shared" si="29"/>
        <v>6974.72</v>
      </c>
      <c r="N422" s="17">
        <v>6974.72</v>
      </c>
      <c r="O422" s="17">
        <v>0</v>
      </c>
      <c r="P422" s="3">
        <v>0</v>
      </c>
    </row>
    <row r="423" spans="1:16" ht="24.95" hidden="1" customHeight="1" x14ac:dyDescent="0.2">
      <c r="A423" s="21" t="str">
        <f t="shared" si="27"/>
        <v>1441|1440011|44|2026|26121681000130|3937|6974,72</v>
      </c>
      <c r="B423" s="21" t="str">
        <f t="shared" si="28"/>
        <v>1441|1440011|44|2026|1070</v>
      </c>
      <c r="C423" s="14">
        <v>1441</v>
      </c>
      <c r="D423" s="14">
        <v>1440011</v>
      </c>
      <c r="E423" s="14">
        <v>44</v>
      </c>
      <c r="F423" s="14">
        <v>2026</v>
      </c>
      <c r="G423" s="14">
        <v>26121681000130</v>
      </c>
      <c r="H423" s="15" t="s">
        <v>453</v>
      </c>
      <c r="I423" s="14">
        <v>3937</v>
      </c>
      <c r="J423" s="14" t="s">
        <v>289</v>
      </c>
      <c r="K423" s="16">
        <v>46076</v>
      </c>
      <c r="L423" s="14">
        <v>1070</v>
      </c>
      <c r="M423" s="34">
        <f t="shared" si="29"/>
        <v>6974.72</v>
      </c>
      <c r="N423" s="17">
        <v>6974.72</v>
      </c>
      <c r="O423" s="17">
        <v>0</v>
      </c>
      <c r="P423" s="3">
        <v>0</v>
      </c>
    </row>
    <row r="424" spans="1:16" ht="24.95" hidden="1" customHeight="1" x14ac:dyDescent="0.2">
      <c r="A424" s="21" t="str">
        <f t="shared" ref="A424:A455" si="30">C424&amp;"|"&amp;D424&amp;"|"&amp;E424&amp;"|"&amp;F424&amp;"|"&amp;G424&amp;"|"&amp;I424&amp;"|"&amp;N424+O424-P424</f>
        <v>1441|1440011|45|2026|34908677000144|3937|1079,13</v>
      </c>
      <c r="B424" s="21" t="str">
        <f t="shared" ref="B424:B455" si="31">C424&amp;"|"&amp;D424&amp;"|"&amp;E424&amp;"|"&amp;F424&amp;"|"&amp;L424</f>
        <v>1441|1440011|45|2026|202</v>
      </c>
      <c r="C424" s="14">
        <v>1441</v>
      </c>
      <c r="D424" s="14">
        <v>1440011</v>
      </c>
      <c r="E424" s="14">
        <v>45</v>
      </c>
      <c r="F424" s="14">
        <v>2026</v>
      </c>
      <c r="G424" s="14">
        <v>34908677000144</v>
      </c>
      <c r="H424" s="15" t="s">
        <v>454</v>
      </c>
      <c r="I424" s="14">
        <v>3937</v>
      </c>
      <c r="J424" s="14" t="s">
        <v>289</v>
      </c>
      <c r="K424" s="16">
        <v>46058</v>
      </c>
      <c r="L424" s="14">
        <v>202</v>
      </c>
      <c r="M424" s="34">
        <f t="shared" ref="M424:M455" si="32">N424+O424</f>
        <v>1079.1300000000001</v>
      </c>
      <c r="N424" s="17">
        <v>1079.1300000000001</v>
      </c>
      <c r="O424" s="17">
        <v>0</v>
      </c>
      <c r="P424" s="3">
        <v>0</v>
      </c>
    </row>
    <row r="425" spans="1:16" ht="24.95" hidden="1" customHeight="1" x14ac:dyDescent="0.2">
      <c r="A425" s="21" t="str">
        <f t="shared" si="30"/>
        <v>1441|1440011|45|2026|34908677000144|3937|66,72</v>
      </c>
      <c r="B425" s="21" t="str">
        <f t="shared" si="31"/>
        <v>1441|1440011|45|2026|203</v>
      </c>
      <c r="C425" s="14">
        <v>1441</v>
      </c>
      <c r="D425" s="14">
        <v>1440011</v>
      </c>
      <c r="E425" s="14">
        <v>45</v>
      </c>
      <c r="F425" s="14">
        <v>2026</v>
      </c>
      <c r="G425" s="14">
        <v>34908677000144</v>
      </c>
      <c r="H425" s="15" t="s">
        <v>454</v>
      </c>
      <c r="I425" s="14">
        <v>3937</v>
      </c>
      <c r="J425" s="14" t="s">
        <v>289</v>
      </c>
      <c r="K425" s="16">
        <v>46058</v>
      </c>
      <c r="L425" s="14">
        <v>203</v>
      </c>
      <c r="M425" s="34">
        <f t="shared" si="32"/>
        <v>66.72</v>
      </c>
      <c r="N425" s="17">
        <v>66.72</v>
      </c>
      <c r="O425" s="17">
        <v>0</v>
      </c>
      <c r="P425" s="3">
        <v>0</v>
      </c>
    </row>
    <row r="426" spans="1:16" ht="24.95" hidden="1" customHeight="1" x14ac:dyDescent="0.2">
      <c r="A426" s="21" t="str">
        <f t="shared" si="30"/>
        <v>1441|1440011|45|2026|34908677000144|3937|66,72</v>
      </c>
      <c r="B426" s="21" t="str">
        <f t="shared" si="31"/>
        <v>1441|1440011|45|2026|204</v>
      </c>
      <c r="C426" s="14">
        <v>1441</v>
      </c>
      <c r="D426" s="14">
        <v>1440011</v>
      </c>
      <c r="E426" s="14">
        <v>45</v>
      </c>
      <c r="F426" s="14">
        <v>2026</v>
      </c>
      <c r="G426" s="14">
        <v>34908677000144</v>
      </c>
      <c r="H426" s="15" t="s">
        <v>454</v>
      </c>
      <c r="I426" s="14">
        <v>3937</v>
      </c>
      <c r="J426" s="14" t="s">
        <v>289</v>
      </c>
      <c r="K426" s="16">
        <v>46058</v>
      </c>
      <c r="L426" s="14">
        <v>204</v>
      </c>
      <c r="M426" s="34">
        <f t="shared" si="32"/>
        <v>66.72</v>
      </c>
      <c r="N426" s="17">
        <v>66.72</v>
      </c>
      <c r="O426" s="17">
        <v>0</v>
      </c>
      <c r="P426" s="3">
        <v>0</v>
      </c>
    </row>
    <row r="427" spans="1:16" ht="24.95" hidden="1" customHeight="1" x14ac:dyDescent="0.2">
      <c r="A427" s="21" t="str">
        <f t="shared" si="30"/>
        <v>1441|1440011|45|2026|34908677000144|3937|1079,13</v>
      </c>
      <c r="B427" s="21" t="str">
        <f t="shared" si="31"/>
        <v>1441|1440011|45|2026|244</v>
      </c>
      <c r="C427" s="14">
        <v>1441</v>
      </c>
      <c r="D427" s="14">
        <v>1440011</v>
      </c>
      <c r="E427" s="14">
        <v>45</v>
      </c>
      <c r="F427" s="14">
        <v>2026</v>
      </c>
      <c r="G427" s="14">
        <v>34908677000144</v>
      </c>
      <c r="H427" s="15" t="s">
        <v>454</v>
      </c>
      <c r="I427" s="14">
        <v>3937</v>
      </c>
      <c r="J427" s="14" t="s">
        <v>289</v>
      </c>
      <c r="K427" s="16">
        <v>46086</v>
      </c>
      <c r="L427" s="14">
        <v>244</v>
      </c>
      <c r="M427" s="34">
        <f t="shared" si="32"/>
        <v>1079.1300000000001</v>
      </c>
      <c r="N427" s="17">
        <v>1079.1300000000001</v>
      </c>
      <c r="O427" s="17">
        <v>0</v>
      </c>
      <c r="P427" s="3">
        <v>0</v>
      </c>
    </row>
    <row r="428" spans="1:16" ht="24.95" hidden="1" customHeight="1" x14ac:dyDescent="0.2">
      <c r="A428" s="21" t="str">
        <f t="shared" si="30"/>
        <v>1441|1440011|45|2026|34908677000144|3937|66,72</v>
      </c>
      <c r="B428" s="21" t="str">
        <f t="shared" si="31"/>
        <v>1441|1440011|45|2026|245</v>
      </c>
      <c r="C428" s="14">
        <v>1441</v>
      </c>
      <c r="D428" s="14">
        <v>1440011</v>
      </c>
      <c r="E428" s="14">
        <v>45</v>
      </c>
      <c r="F428" s="14">
        <v>2026</v>
      </c>
      <c r="G428" s="14">
        <v>34908677000144</v>
      </c>
      <c r="H428" s="15" t="s">
        <v>454</v>
      </c>
      <c r="I428" s="14">
        <v>3937</v>
      </c>
      <c r="J428" s="14" t="s">
        <v>289</v>
      </c>
      <c r="K428" s="16">
        <v>46086</v>
      </c>
      <c r="L428" s="14">
        <v>245</v>
      </c>
      <c r="M428" s="34">
        <f t="shared" si="32"/>
        <v>66.72</v>
      </c>
      <c r="N428" s="17">
        <v>66.72</v>
      </c>
      <c r="O428" s="17">
        <v>0</v>
      </c>
      <c r="P428" s="3">
        <v>0</v>
      </c>
    </row>
    <row r="429" spans="1:16" ht="24.95" hidden="1" customHeight="1" x14ac:dyDescent="0.2">
      <c r="A429" s="21" t="str">
        <f t="shared" si="30"/>
        <v>1441|1440011|45|2026|34908677000144|3937|66,72</v>
      </c>
      <c r="B429" s="21" t="str">
        <f t="shared" si="31"/>
        <v>1441|1440011|45|2026|246</v>
      </c>
      <c r="C429" s="14">
        <v>1441</v>
      </c>
      <c r="D429" s="14">
        <v>1440011</v>
      </c>
      <c r="E429" s="14">
        <v>45</v>
      </c>
      <c r="F429" s="14">
        <v>2026</v>
      </c>
      <c r="G429" s="14">
        <v>34908677000144</v>
      </c>
      <c r="H429" s="15" t="s">
        <v>454</v>
      </c>
      <c r="I429" s="14">
        <v>3937</v>
      </c>
      <c r="J429" s="14" t="s">
        <v>289</v>
      </c>
      <c r="K429" s="16">
        <v>46086</v>
      </c>
      <c r="L429" s="14">
        <v>246</v>
      </c>
      <c r="M429" s="34">
        <f t="shared" si="32"/>
        <v>66.72</v>
      </c>
      <c r="N429" s="17">
        <v>66.72</v>
      </c>
      <c r="O429" s="17">
        <v>0</v>
      </c>
      <c r="P429" s="3">
        <v>0</v>
      </c>
    </row>
    <row r="430" spans="1:16" ht="24.95" hidden="1" customHeight="1" x14ac:dyDescent="0.2">
      <c r="A430" s="21" t="str">
        <f t="shared" si="30"/>
        <v>1441|1440011|46|2026|34120526000127|3937|2760</v>
      </c>
      <c r="B430" s="21" t="str">
        <f t="shared" si="31"/>
        <v>1441|1440011|46|2026|638</v>
      </c>
      <c r="C430" s="14">
        <v>1441</v>
      </c>
      <c r="D430" s="14">
        <v>1440011</v>
      </c>
      <c r="E430" s="14">
        <v>46</v>
      </c>
      <c r="F430" s="14">
        <v>2026</v>
      </c>
      <c r="G430" s="14">
        <v>34120526000127</v>
      </c>
      <c r="H430" s="15" t="s">
        <v>456</v>
      </c>
      <c r="I430" s="14">
        <v>3937</v>
      </c>
      <c r="J430" s="14" t="s">
        <v>289</v>
      </c>
      <c r="K430" s="16">
        <v>46062</v>
      </c>
      <c r="L430" s="14">
        <v>638</v>
      </c>
      <c r="M430" s="34">
        <f t="shared" si="32"/>
        <v>2760</v>
      </c>
      <c r="N430" s="17">
        <v>2760</v>
      </c>
      <c r="O430" s="17">
        <v>0</v>
      </c>
      <c r="P430" s="3">
        <v>0</v>
      </c>
    </row>
    <row r="431" spans="1:16" ht="24.95" hidden="1" customHeight="1" x14ac:dyDescent="0.2">
      <c r="A431" s="21" t="str">
        <f t="shared" si="30"/>
        <v>1441|1440011|47|2026|33935294000100|3937|368,08</v>
      </c>
      <c r="B431" s="21" t="str">
        <f t="shared" si="31"/>
        <v>1441|1440011|47|2026|196</v>
      </c>
      <c r="C431" s="14">
        <v>1441</v>
      </c>
      <c r="D431" s="14">
        <v>1440011</v>
      </c>
      <c r="E431" s="14">
        <v>47</v>
      </c>
      <c r="F431" s="14">
        <v>2026</v>
      </c>
      <c r="G431" s="14">
        <v>33935294000100</v>
      </c>
      <c r="H431" s="15" t="s">
        <v>457</v>
      </c>
      <c r="I431" s="14">
        <v>3937</v>
      </c>
      <c r="J431" s="14" t="s">
        <v>289</v>
      </c>
      <c r="K431" s="16">
        <v>46058</v>
      </c>
      <c r="L431" s="14">
        <v>196</v>
      </c>
      <c r="M431" s="34">
        <f t="shared" si="32"/>
        <v>368.08</v>
      </c>
      <c r="N431" s="17">
        <v>368.08</v>
      </c>
      <c r="O431" s="17">
        <v>0</v>
      </c>
      <c r="P431" s="3">
        <v>0</v>
      </c>
    </row>
    <row r="432" spans="1:16" ht="24.95" hidden="1" customHeight="1" x14ac:dyDescent="0.2">
      <c r="A432" s="21" t="str">
        <f t="shared" si="30"/>
        <v>1441|1440011|47|2026|33935294000100|3937|368,08</v>
      </c>
      <c r="B432" s="21" t="str">
        <f t="shared" si="31"/>
        <v>1441|1440011|47|2026|197</v>
      </c>
      <c r="C432" s="14">
        <v>1441</v>
      </c>
      <c r="D432" s="14">
        <v>1440011</v>
      </c>
      <c r="E432" s="14">
        <v>47</v>
      </c>
      <c r="F432" s="14">
        <v>2026</v>
      </c>
      <c r="G432" s="14">
        <v>33935294000100</v>
      </c>
      <c r="H432" s="15" t="s">
        <v>457</v>
      </c>
      <c r="I432" s="14">
        <v>3937</v>
      </c>
      <c r="J432" s="14" t="s">
        <v>289</v>
      </c>
      <c r="K432" s="16">
        <v>46058</v>
      </c>
      <c r="L432" s="14">
        <v>197</v>
      </c>
      <c r="M432" s="34">
        <f t="shared" si="32"/>
        <v>368.08</v>
      </c>
      <c r="N432" s="17">
        <v>368.08</v>
      </c>
      <c r="O432" s="17">
        <v>0</v>
      </c>
      <c r="P432" s="3">
        <v>0</v>
      </c>
    </row>
    <row r="433" spans="1:16" ht="24.95" hidden="1" customHeight="1" x14ac:dyDescent="0.2">
      <c r="A433" s="21" t="str">
        <f t="shared" si="30"/>
        <v>1441|1440011|47|2026|33935294000100|3937|368,08</v>
      </c>
      <c r="B433" s="21" t="str">
        <f t="shared" si="31"/>
        <v>1441|1440011|47|2026|198</v>
      </c>
      <c r="C433" s="14">
        <v>1441</v>
      </c>
      <c r="D433" s="14">
        <v>1440011</v>
      </c>
      <c r="E433" s="14">
        <v>47</v>
      </c>
      <c r="F433" s="14">
        <v>2026</v>
      </c>
      <c r="G433" s="14">
        <v>33935294000100</v>
      </c>
      <c r="H433" s="15" t="s">
        <v>457</v>
      </c>
      <c r="I433" s="14">
        <v>3937</v>
      </c>
      <c r="J433" s="14" t="s">
        <v>289</v>
      </c>
      <c r="K433" s="16">
        <v>46058</v>
      </c>
      <c r="L433" s="14">
        <v>198</v>
      </c>
      <c r="M433" s="34">
        <f t="shared" si="32"/>
        <v>368.08</v>
      </c>
      <c r="N433" s="17">
        <v>368.08</v>
      </c>
      <c r="O433" s="17">
        <v>0</v>
      </c>
      <c r="P433" s="3">
        <v>0</v>
      </c>
    </row>
    <row r="434" spans="1:16" ht="24.95" hidden="1" customHeight="1" x14ac:dyDescent="0.2">
      <c r="A434" s="21" t="str">
        <f t="shared" si="30"/>
        <v>1441|1440011|47|2026|33935294000100|3937|368,08</v>
      </c>
      <c r="B434" s="21" t="str">
        <f t="shared" si="31"/>
        <v>1441|1440011|47|2026|199</v>
      </c>
      <c r="C434" s="14">
        <v>1441</v>
      </c>
      <c r="D434" s="14">
        <v>1440011</v>
      </c>
      <c r="E434" s="14">
        <v>47</v>
      </c>
      <c r="F434" s="14">
        <v>2026</v>
      </c>
      <c r="G434" s="14">
        <v>33935294000100</v>
      </c>
      <c r="H434" s="15" t="s">
        <v>457</v>
      </c>
      <c r="I434" s="14">
        <v>3937</v>
      </c>
      <c r="J434" s="14" t="s">
        <v>289</v>
      </c>
      <c r="K434" s="16">
        <v>46058</v>
      </c>
      <c r="L434" s="14">
        <v>199</v>
      </c>
      <c r="M434" s="34">
        <f t="shared" si="32"/>
        <v>368.08</v>
      </c>
      <c r="N434" s="17">
        <v>368.08</v>
      </c>
      <c r="O434" s="17">
        <v>0</v>
      </c>
      <c r="P434" s="3">
        <v>0</v>
      </c>
    </row>
    <row r="435" spans="1:16" ht="24.95" hidden="1" customHeight="1" x14ac:dyDescent="0.2">
      <c r="A435" s="21" t="str">
        <f t="shared" si="30"/>
        <v>1441|1440011|47|2026|33935294000100|3937|368,08</v>
      </c>
      <c r="B435" s="21" t="str">
        <f t="shared" si="31"/>
        <v>1441|1440011|47|2026|200</v>
      </c>
      <c r="C435" s="14">
        <v>1441</v>
      </c>
      <c r="D435" s="14">
        <v>1440011</v>
      </c>
      <c r="E435" s="14">
        <v>47</v>
      </c>
      <c r="F435" s="14">
        <v>2026</v>
      </c>
      <c r="G435" s="14">
        <v>33935294000100</v>
      </c>
      <c r="H435" s="15" t="s">
        <v>457</v>
      </c>
      <c r="I435" s="14">
        <v>3937</v>
      </c>
      <c r="J435" s="14" t="s">
        <v>289</v>
      </c>
      <c r="K435" s="16">
        <v>46058</v>
      </c>
      <c r="L435" s="14">
        <v>200</v>
      </c>
      <c r="M435" s="34">
        <f t="shared" si="32"/>
        <v>368.08</v>
      </c>
      <c r="N435" s="17">
        <v>368.08</v>
      </c>
      <c r="O435" s="17">
        <v>0</v>
      </c>
      <c r="P435" s="3">
        <v>0</v>
      </c>
    </row>
    <row r="436" spans="1:16" ht="24.95" hidden="1" customHeight="1" x14ac:dyDescent="0.2">
      <c r="A436" s="21" t="str">
        <f t="shared" si="30"/>
        <v>1441|1440011|47|2026|33935294000100|3937|398,64</v>
      </c>
      <c r="B436" s="21" t="str">
        <f t="shared" si="31"/>
        <v>1441|1440011|47|2026|247</v>
      </c>
      <c r="C436" s="14">
        <v>1441</v>
      </c>
      <c r="D436" s="14">
        <v>1440011</v>
      </c>
      <c r="E436" s="14">
        <v>47</v>
      </c>
      <c r="F436" s="14">
        <v>2026</v>
      </c>
      <c r="G436" s="14">
        <v>33935294000100</v>
      </c>
      <c r="H436" s="15" t="s">
        <v>457</v>
      </c>
      <c r="I436" s="14">
        <v>3937</v>
      </c>
      <c r="J436" s="14" t="s">
        <v>289</v>
      </c>
      <c r="K436" s="16">
        <v>46087</v>
      </c>
      <c r="L436" s="14">
        <v>247</v>
      </c>
      <c r="M436" s="34">
        <f t="shared" si="32"/>
        <v>398.64</v>
      </c>
      <c r="N436" s="17">
        <v>398.64</v>
      </c>
      <c r="O436" s="17">
        <v>0</v>
      </c>
      <c r="P436" s="3">
        <v>0</v>
      </c>
    </row>
    <row r="437" spans="1:16" ht="24.95" hidden="1" customHeight="1" x14ac:dyDescent="0.2">
      <c r="A437" s="21" t="str">
        <f t="shared" si="30"/>
        <v>1441|1440011|47|2026|33935294000100|3937|398,64</v>
      </c>
      <c r="B437" s="21" t="str">
        <f t="shared" si="31"/>
        <v>1441|1440011|47|2026|248</v>
      </c>
      <c r="C437" s="14">
        <v>1441</v>
      </c>
      <c r="D437" s="14">
        <v>1440011</v>
      </c>
      <c r="E437" s="14">
        <v>47</v>
      </c>
      <c r="F437" s="14">
        <v>2026</v>
      </c>
      <c r="G437" s="14">
        <v>33935294000100</v>
      </c>
      <c r="H437" s="15" t="s">
        <v>457</v>
      </c>
      <c r="I437" s="14">
        <v>3937</v>
      </c>
      <c r="J437" s="14" t="s">
        <v>289</v>
      </c>
      <c r="K437" s="16">
        <v>46087</v>
      </c>
      <c r="L437" s="14">
        <v>248</v>
      </c>
      <c r="M437" s="34">
        <f t="shared" si="32"/>
        <v>398.64</v>
      </c>
      <c r="N437" s="17">
        <v>398.64</v>
      </c>
      <c r="O437" s="17">
        <v>0</v>
      </c>
      <c r="P437" s="3">
        <v>0</v>
      </c>
    </row>
    <row r="438" spans="1:16" ht="24.95" hidden="1" customHeight="1" x14ac:dyDescent="0.2">
      <c r="A438" s="21" t="str">
        <f t="shared" si="30"/>
        <v>1441|1440011|47|2026|33935294000100|3937|398,64</v>
      </c>
      <c r="B438" s="21" t="str">
        <f t="shared" si="31"/>
        <v>1441|1440011|47|2026|249</v>
      </c>
      <c r="C438" s="14">
        <v>1441</v>
      </c>
      <c r="D438" s="14">
        <v>1440011</v>
      </c>
      <c r="E438" s="14">
        <v>47</v>
      </c>
      <c r="F438" s="14">
        <v>2026</v>
      </c>
      <c r="G438" s="14">
        <v>33935294000100</v>
      </c>
      <c r="H438" s="15" t="s">
        <v>457</v>
      </c>
      <c r="I438" s="14">
        <v>3937</v>
      </c>
      <c r="J438" s="14" t="s">
        <v>289</v>
      </c>
      <c r="K438" s="16">
        <v>46087</v>
      </c>
      <c r="L438" s="14">
        <v>249</v>
      </c>
      <c r="M438" s="34">
        <f t="shared" si="32"/>
        <v>398.64</v>
      </c>
      <c r="N438" s="17">
        <v>398.64</v>
      </c>
      <c r="O438" s="17">
        <v>0</v>
      </c>
      <c r="P438" s="3">
        <v>0</v>
      </c>
    </row>
    <row r="439" spans="1:16" ht="24.95" hidden="1" customHeight="1" x14ac:dyDescent="0.2">
      <c r="A439" s="21" t="str">
        <f t="shared" si="30"/>
        <v>1441|1440011|47|2026|33935294000100|3937|398,64</v>
      </c>
      <c r="B439" s="21" t="str">
        <f t="shared" si="31"/>
        <v>1441|1440011|47|2026|250</v>
      </c>
      <c r="C439" s="14">
        <v>1441</v>
      </c>
      <c r="D439" s="14">
        <v>1440011</v>
      </c>
      <c r="E439" s="14">
        <v>47</v>
      </c>
      <c r="F439" s="14">
        <v>2026</v>
      </c>
      <c r="G439" s="14">
        <v>33935294000100</v>
      </c>
      <c r="H439" s="15" t="s">
        <v>457</v>
      </c>
      <c r="I439" s="14">
        <v>3937</v>
      </c>
      <c r="J439" s="14" t="s">
        <v>289</v>
      </c>
      <c r="K439" s="16">
        <v>46087</v>
      </c>
      <c r="L439" s="14">
        <v>250</v>
      </c>
      <c r="M439" s="34">
        <f t="shared" si="32"/>
        <v>398.64</v>
      </c>
      <c r="N439" s="17">
        <v>398.64</v>
      </c>
      <c r="O439" s="17">
        <v>0</v>
      </c>
      <c r="P439" s="3">
        <v>0</v>
      </c>
    </row>
    <row r="440" spans="1:16" ht="24.95" hidden="1" customHeight="1" x14ac:dyDescent="0.2">
      <c r="A440" s="21" t="str">
        <f t="shared" si="30"/>
        <v>1441|1440011|47|2026|33935294000100|3937|398,64</v>
      </c>
      <c r="B440" s="21" t="str">
        <f t="shared" si="31"/>
        <v>1441|1440011|47|2026|251</v>
      </c>
      <c r="C440" s="14">
        <v>1441</v>
      </c>
      <c r="D440" s="14">
        <v>1440011</v>
      </c>
      <c r="E440" s="14">
        <v>47</v>
      </c>
      <c r="F440" s="14">
        <v>2026</v>
      </c>
      <c r="G440" s="14">
        <v>33935294000100</v>
      </c>
      <c r="H440" s="15" t="s">
        <v>457</v>
      </c>
      <c r="I440" s="14">
        <v>3937</v>
      </c>
      <c r="J440" s="14" t="s">
        <v>289</v>
      </c>
      <c r="K440" s="16">
        <v>46087</v>
      </c>
      <c r="L440" s="14">
        <v>251</v>
      </c>
      <c r="M440" s="34">
        <f t="shared" si="32"/>
        <v>398.64</v>
      </c>
      <c r="N440" s="17">
        <v>398.64</v>
      </c>
      <c r="O440" s="17">
        <v>0</v>
      </c>
      <c r="P440" s="3">
        <v>0</v>
      </c>
    </row>
    <row r="441" spans="1:16" ht="24.95" hidden="1" customHeight="1" x14ac:dyDescent="0.2">
      <c r="A441" s="21" t="str">
        <f t="shared" si="30"/>
        <v>1441|1440011|48|2026|429764000105|3937|4625,29</v>
      </c>
      <c r="B441" s="21" t="str">
        <f t="shared" si="31"/>
        <v>1441|1440011|48|2026|823</v>
      </c>
      <c r="C441" s="14">
        <v>1441</v>
      </c>
      <c r="D441" s="14">
        <v>1440011</v>
      </c>
      <c r="E441" s="14">
        <v>48</v>
      </c>
      <c r="F441" s="14">
        <v>2026</v>
      </c>
      <c r="G441" s="14">
        <v>429764000105</v>
      </c>
      <c r="H441" s="15" t="s">
        <v>458</v>
      </c>
      <c r="I441" s="14">
        <v>3937</v>
      </c>
      <c r="J441" s="14" t="s">
        <v>289</v>
      </c>
      <c r="K441" s="16">
        <v>46064</v>
      </c>
      <c r="L441" s="14">
        <v>823</v>
      </c>
      <c r="M441" s="34">
        <f t="shared" si="32"/>
        <v>4625.29</v>
      </c>
      <c r="N441" s="17">
        <v>4625.29</v>
      </c>
      <c r="O441" s="17">
        <v>0</v>
      </c>
      <c r="P441" s="3">
        <v>0</v>
      </c>
    </row>
    <row r="442" spans="1:16" ht="24.95" hidden="1" customHeight="1" x14ac:dyDescent="0.2">
      <c r="A442" s="21" t="str">
        <f t="shared" si="30"/>
        <v>1441|1440011|49|2026|52415757000140|3937|975,16</v>
      </c>
      <c r="B442" s="21" t="str">
        <f t="shared" si="31"/>
        <v>1441|1440011|49|2026|243</v>
      </c>
      <c r="C442" s="14">
        <v>1441</v>
      </c>
      <c r="D442" s="14">
        <v>1440011</v>
      </c>
      <c r="E442" s="14">
        <v>49</v>
      </c>
      <c r="F442" s="14">
        <v>2026</v>
      </c>
      <c r="G442" s="14">
        <v>52415757000140</v>
      </c>
      <c r="H442" s="15" t="s">
        <v>459</v>
      </c>
      <c r="I442" s="14">
        <v>3937</v>
      </c>
      <c r="J442" s="14" t="s">
        <v>289</v>
      </c>
      <c r="K442" s="16">
        <v>46076</v>
      </c>
      <c r="L442" s="14">
        <v>243</v>
      </c>
      <c r="M442" s="34">
        <f t="shared" si="32"/>
        <v>975.16</v>
      </c>
      <c r="N442" s="17">
        <v>975.16</v>
      </c>
      <c r="O442" s="17">
        <v>0</v>
      </c>
      <c r="P442" s="3">
        <v>0</v>
      </c>
    </row>
    <row r="443" spans="1:16" ht="24.95" hidden="1" customHeight="1" x14ac:dyDescent="0.2">
      <c r="A443" s="21" t="str">
        <f t="shared" si="30"/>
        <v>1441|1440011|50|2026|23732170000166|3937|1030,8</v>
      </c>
      <c r="B443" s="21" t="str">
        <f t="shared" si="31"/>
        <v>1441|1440011|50|2026|833</v>
      </c>
      <c r="C443" s="14">
        <v>1441</v>
      </c>
      <c r="D443" s="14">
        <v>1440011</v>
      </c>
      <c r="E443" s="14">
        <v>50</v>
      </c>
      <c r="F443" s="14">
        <v>2026</v>
      </c>
      <c r="G443" s="14">
        <v>23732170000166</v>
      </c>
      <c r="H443" s="15" t="s">
        <v>232</v>
      </c>
      <c r="I443" s="14">
        <v>3937</v>
      </c>
      <c r="J443" s="14" t="s">
        <v>289</v>
      </c>
      <c r="K443" s="16">
        <v>46064</v>
      </c>
      <c r="L443" s="14">
        <v>833</v>
      </c>
      <c r="M443" s="34">
        <f t="shared" si="32"/>
        <v>1030.8</v>
      </c>
      <c r="N443" s="17">
        <v>1030.8</v>
      </c>
      <c r="O443" s="17">
        <v>0</v>
      </c>
      <c r="P443" s="3">
        <v>0</v>
      </c>
    </row>
    <row r="444" spans="1:16" ht="24.95" hidden="1" customHeight="1" x14ac:dyDescent="0.2">
      <c r="A444" s="21" t="str">
        <f t="shared" si="30"/>
        <v>1441|1440011|50|2026|23732170000166|3937|1250,54</v>
      </c>
      <c r="B444" s="21" t="str">
        <f t="shared" si="31"/>
        <v>1441|1440011|50|2026|1344</v>
      </c>
      <c r="C444" s="14">
        <v>1441</v>
      </c>
      <c r="D444" s="14">
        <v>1440011</v>
      </c>
      <c r="E444" s="14">
        <v>50</v>
      </c>
      <c r="F444" s="14">
        <v>2026</v>
      </c>
      <c r="G444" s="14">
        <v>23732170000166</v>
      </c>
      <c r="H444" s="15" t="s">
        <v>232</v>
      </c>
      <c r="I444" s="14">
        <v>3937</v>
      </c>
      <c r="J444" s="14" t="s">
        <v>289</v>
      </c>
      <c r="K444" s="16">
        <v>46087</v>
      </c>
      <c r="L444" s="14">
        <v>1344</v>
      </c>
      <c r="M444" s="34">
        <f t="shared" si="32"/>
        <v>1250.54</v>
      </c>
      <c r="N444" s="17">
        <v>1250.54</v>
      </c>
      <c r="O444" s="17">
        <v>0</v>
      </c>
      <c r="P444" s="3">
        <v>0</v>
      </c>
    </row>
    <row r="445" spans="1:16" ht="24.95" hidden="1" customHeight="1" x14ac:dyDescent="0.2">
      <c r="A445" s="21" t="str">
        <f t="shared" si="30"/>
        <v>1441|1440011|51|2026|34975444000164|3937|12099,57</v>
      </c>
      <c r="B445" s="21" t="str">
        <f t="shared" si="31"/>
        <v>1441|1440011|51|2026|824</v>
      </c>
      <c r="C445" s="14">
        <v>1441</v>
      </c>
      <c r="D445" s="14">
        <v>1440011</v>
      </c>
      <c r="E445" s="14">
        <v>51</v>
      </c>
      <c r="F445" s="14">
        <v>2026</v>
      </c>
      <c r="G445" s="14">
        <v>34975444000164</v>
      </c>
      <c r="H445" s="15" t="s">
        <v>245</v>
      </c>
      <c r="I445" s="14">
        <v>3937</v>
      </c>
      <c r="J445" s="14" t="s">
        <v>289</v>
      </c>
      <c r="K445" s="16">
        <v>46064</v>
      </c>
      <c r="L445" s="14">
        <v>824</v>
      </c>
      <c r="M445" s="34">
        <f t="shared" si="32"/>
        <v>12099.57</v>
      </c>
      <c r="N445" s="17">
        <v>12099.57</v>
      </c>
      <c r="O445" s="17">
        <v>0</v>
      </c>
      <c r="P445" s="3">
        <v>0</v>
      </c>
    </row>
    <row r="446" spans="1:16" ht="24.95" hidden="1" customHeight="1" x14ac:dyDescent="0.2">
      <c r="A446" s="21" t="str">
        <f t="shared" si="30"/>
        <v>1441|1440011|51|2026|34975444000164|3937|12099,59</v>
      </c>
      <c r="B446" s="21" t="str">
        <f t="shared" si="31"/>
        <v>1441|1440011|51|2026|1346</v>
      </c>
      <c r="C446" s="14">
        <v>1441</v>
      </c>
      <c r="D446" s="14">
        <v>1440011</v>
      </c>
      <c r="E446" s="14">
        <v>51</v>
      </c>
      <c r="F446" s="14">
        <v>2026</v>
      </c>
      <c r="G446" s="14">
        <v>34975444000164</v>
      </c>
      <c r="H446" s="15" t="s">
        <v>245</v>
      </c>
      <c r="I446" s="14">
        <v>3937</v>
      </c>
      <c r="J446" s="14" t="s">
        <v>289</v>
      </c>
      <c r="K446" s="16">
        <v>46087</v>
      </c>
      <c r="L446" s="14">
        <v>1346</v>
      </c>
      <c r="M446" s="34">
        <f t="shared" si="32"/>
        <v>12099.59</v>
      </c>
      <c r="N446" s="17">
        <v>12099.59</v>
      </c>
      <c r="O446" s="17">
        <v>0</v>
      </c>
      <c r="P446" s="3">
        <v>0</v>
      </c>
    </row>
    <row r="447" spans="1:16" ht="24.95" hidden="1" customHeight="1" x14ac:dyDescent="0.2">
      <c r="A447" s="21" t="str">
        <f t="shared" si="30"/>
        <v>1441|1440011|52|2026|36896179000154|3937|450</v>
      </c>
      <c r="B447" s="21" t="str">
        <f t="shared" si="31"/>
        <v>1441|1440011|52|2026|242</v>
      </c>
      <c r="C447" s="14">
        <v>1441</v>
      </c>
      <c r="D447" s="14">
        <v>1440011</v>
      </c>
      <c r="E447" s="14">
        <v>52</v>
      </c>
      <c r="F447" s="14">
        <v>2026</v>
      </c>
      <c r="G447" s="14">
        <v>36896179000154</v>
      </c>
      <c r="H447" s="15" t="s">
        <v>460</v>
      </c>
      <c r="I447" s="14">
        <v>3937</v>
      </c>
      <c r="J447" s="14" t="s">
        <v>289</v>
      </c>
      <c r="K447" s="16">
        <v>46072</v>
      </c>
      <c r="L447" s="14">
        <v>242</v>
      </c>
      <c r="M447" s="34">
        <f t="shared" si="32"/>
        <v>450</v>
      </c>
      <c r="N447" s="17">
        <v>450</v>
      </c>
      <c r="O447" s="17">
        <v>0</v>
      </c>
      <c r="P447" s="3">
        <v>0</v>
      </c>
    </row>
    <row r="448" spans="1:16" ht="24.95" hidden="1" customHeight="1" x14ac:dyDescent="0.2">
      <c r="A448" s="21" t="str">
        <f t="shared" si="30"/>
        <v>1441|1440011|53|2025|58346678649|3622|2330,65</v>
      </c>
      <c r="B448" s="21" t="str">
        <f t="shared" si="31"/>
        <v>1441|1440011|53|2025|530</v>
      </c>
      <c r="C448" s="14">
        <v>1441</v>
      </c>
      <c r="D448" s="14">
        <v>1440011</v>
      </c>
      <c r="E448" s="14">
        <v>53</v>
      </c>
      <c r="F448" s="14">
        <v>2025</v>
      </c>
      <c r="G448" s="14">
        <v>58346678649</v>
      </c>
      <c r="H448" s="15" t="s">
        <v>452</v>
      </c>
      <c r="I448" s="14">
        <v>3622</v>
      </c>
      <c r="J448" s="14" t="s">
        <v>308</v>
      </c>
      <c r="K448" s="16">
        <v>46055</v>
      </c>
      <c r="L448" s="14">
        <v>530</v>
      </c>
      <c r="M448" s="34">
        <f t="shared" si="32"/>
        <v>2330.65</v>
      </c>
      <c r="N448" s="17">
        <v>2330.65</v>
      </c>
      <c r="O448" s="17">
        <v>0</v>
      </c>
      <c r="P448" s="3">
        <v>0</v>
      </c>
    </row>
    <row r="449" spans="1:16" ht="24.95" hidden="1" customHeight="1" x14ac:dyDescent="0.2">
      <c r="A449" s="21" t="str">
        <f t="shared" si="30"/>
        <v>1441|1440011|53|2026|56009074000143|3937|213,75</v>
      </c>
      <c r="B449" s="21" t="str">
        <f t="shared" si="31"/>
        <v>1441|1440011|53|2026|594</v>
      </c>
      <c r="C449" s="14">
        <v>1441</v>
      </c>
      <c r="D449" s="14">
        <v>1440011</v>
      </c>
      <c r="E449" s="14">
        <v>53</v>
      </c>
      <c r="F449" s="14">
        <v>2026</v>
      </c>
      <c r="G449" s="14">
        <v>56009074000143</v>
      </c>
      <c r="H449" s="15" t="s">
        <v>461</v>
      </c>
      <c r="I449" s="14">
        <v>3937</v>
      </c>
      <c r="J449" s="14" t="s">
        <v>289</v>
      </c>
      <c r="K449" s="16">
        <v>46057</v>
      </c>
      <c r="L449" s="14">
        <v>594</v>
      </c>
      <c r="M449" s="34">
        <f t="shared" si="32"/>
        <v>213.75</v>
      </c>
      <c r="N449" s="17">
        <v>213.75</v>
      </c>
      <c r="O449" s="17">
        <v>0</v>
      </c>
      <c r="P449" s="3">
        <v>0</v>
      </c>
    </row>
    <row r="450" spans="1:16" ht="24.95" hidden="1" customHeight="1" x14ac:dyDescent="0.2">
      <c r="A450" s="21" t="str">
        <f t="shared" si="30"/>
        <v>1441|1440011|53|2026|56009074000143|3937|213,75</v>
      </c>
      <c r="B450" s="21" t="str">
        <f t="shared" si="31"/>
        <v>1441|1440011|53|2026|1345</v>
      </c>
      <c r="C450" s="14">
        <v>1441</v>
      </c>
      <c r="D450" s="14">
        <v>1440011</v>
      </c>
      <c r="E450" s="14">
        <v>53</v>
      </c>
      <c r="F450" s="14">
        <v>2026</v>
      </c>
      <c r="G450" s="14">
        <v>56009074000143</v>
      </c>
      <c r="H450" s="15" t="s">
        <v>461</v>
      </c>
      <c r="I450" s="14">
        <v>3937</v>
      </c>
      <c r="J450" s="14" t="s">
        <v>289</v>
      </c>
      <c r="K450" s="16">
        <v>46087</v>
      </c>
      <c r="L450" s="14">
        <v>1345</v>
      </c>
      <c r="M450" s="34">
        <f t="shared" si="32"/>
        <v>213.75</v>
      </c>
      <c r="N450" s="17">
        <v>213.75</v>
      </c>
      <c r="O450" s="17">
        <v>0</v>
      </c>
      <c r="P450" s="3">
        <v>0</v>
      </c>
    </row>
    <row r="451" spans="1:16" ht="24.95" hidden="1" customHeight="1" x14ac:dyDescent="0.2">
      <c r="A451" s="21" t="str">
        <f t="shared" si="30"/>
        <v>1441|1440011|54|2026|52743313000133|3937|2532,23</v>
      </c>
      <c r="B451" s="21" t="str">
        <f t="shared" si="31"/>
        <v>1441|1440011|54|2026|241</v>
      </c>
      <c r="C451" s="14">
        <v>1441</v>
      </c>
      <c r="D451" s="14">
        <v>1440011</v>
      </c>
      <c r="E451" s="14">
        <v>54</v>
      </c>
      <c r="F451" s="14">
        <v>2026</v>
      </c>
      <c r="G451" s="14">
        <v>52743313000133</v>
      </c>
      <c r="H451" s="15" t="s">
        <v>463</v>
      </c>
      <c r="I451" s="14">
        <v>3937</v>
      </c>
      <c r="J451" s="14" t="s">
        <v>289</v>
      </c>
      <c r="K451" s="16">
        <v>46072</v>
      </c>
      <c r="L451" s="14">
        <v>241</v>
      </c>
      <c r="M451" s="34">
        <f t="shared" si="32"/>
        <v>2532.23</v>
      </c>
      <c r="N451" s="17">
        <v>2532.23</v>
      </c>
      <c r="O451" s="17">
        <v>0</v>
      </c>
      <c r="P451" s="3">
        <v>0</v>
      </c>
    </row>
    <row r="452" spans="1:16" ht="24.95" hidden="1" customHeight="1" x14ac:dyDescent="0.2">
      <c r="A452" s="21" t="str">
        <f t="shared" si="30"/>
        <v>1441|1440011|55|2026|33224254000142|3704|2989227,24</v>
      </c>
      <c r="B452" s="21" t="str">
        <f t="shared" si="31"/>
        <v>1441|1440011|55|2026|1089</v>
      </c>
      <c r="C452" s="14">
        <v>1441</v>
      </c>
      <c r="D452" s="14">
        <v>1440011</v>
      </c>
      <c r="E452" s="14">
        <v>55</v>
      </c>
      <c r="F452" s="14">
        <v>2026</v>
      </c>
      <c r="G452" s="14">
        <v>33224254000142</v>
      </c>
      <c r="H452" s="15" t="s">
        <v>464</v>
      </c>
      <c r="I452" s="14">
        <v>3704</v>
      </c>
      <c r="J452" s="14" t="s">
        <v>462</v>
      </c>
      <c r="K452" s="16">
        <v>46077</v>
      </c>
      <c r="L452" s="14">
        <v>1089</v>
      </c>
      <c r="M452" s="34">
        <f t="shared" si="32"/>
        <v>2989227.24</v>
      </c>
      <c r="N452" s="17">
        <v>2827514.7</v>
      </c>
      <c r="O452" s="17">
        <v>161712.54</v>
      </c>
      <c r="P452" s="3">
        <v>0</v>
      </c>
    </row>
    <row r="453" spans="1:16" ht="24.95" hidden="1" customHeight="1" x14ac:dyDescent="0.2">
      <c r="A453" s="21" t="str">
        <f t="shared" si="30"/>
        <v>1441|1440011|56|2026|33224254000142|3703|469865,1</v>
      </c>
      <c r="B453" s="21" t="str">
        <f t="shared" si="31"/>
        <v>1441|1440011|56|2026|1090</v>
      </c>
      <c r="C453" s="14">
        <v>1441</v>
      </c>
      <c r="D453" s="14">
        <v>1440011</v>
      </c>
      <c r="E453" s="14">
        <v>56</v>
      </c>
      <c r="F453" s="14">
        <v>2026</v>
      </c>
      <c r="G453" s="14">
        <v>33224254000142</v>
      </c>
      <c r="H453" s="15" t="s">
        <v>464</v>
      </c>
      <c r="I453" s="14">
        <v>3703</v>
      </c>
      <c r="J453" s="14" t="s">
        <v>462</v>
      </c>
      <c r="K453" s="16">
        <v>46077</v>
      </c>
      <c r="L453" s="14">
        <v>1090</v>
      </c>
      <c r="M453" s="34">
        <f t="shared" si="32"/>
        <v>469865.1</v>
      </c>
      <c r="N453" s="17">
        <v>444211.04</v>
      </c>
      <c r="O453" s="17">
        <v>25654.06</v>
      </c>
      <c r="P453" s="3">
        <v>0</v>
      </c>
    </row>
    <row r="454" spans="1:16" ht="24.95" hidden="1" customHeight="1" x14ac:dyDescent="0.2">
      <c r="A454" s="21" t="str">
        <f t="shared" si="30"/>
        <v>1441|1440011|57|2026|30059674687|3611|2317,9</v>
      </c>
      <c r="B454" s="21" t="str">
        <f t="shared" si="31"/>
        <v>1441|1440011|57|2026|687</v>
      </c>
      <c r="C454" s="14">
        <v>1441</v>
      </c>
      <c r="D454" s="14">
        <v>1440011</v>
      </c>
      <c r="E454" s="14">
        <v>57</v>
      </c>
      <c r="F454" s="14">
        <v>2026</v>
      </c>
      <c r="G454" s="14">
        <v>30059674687</v>
      </c>
      <c r="H454" s="15" t="s">
        <v>116</v>
      </c>
      <c r="I454" s="14">
        <v>3611</v>
      </c>
      <c r="J454" s="14" t="s">
        <v>308</v>
      </c>
      <c r="K454" s="16">
        <v>46062</v>
      </c>
      <c r="L454" s="14">
        <v>687</v>
      </c>
      <c r="M454" s="34">
        <f t="shared" si="32"/>
        <v>2317.9</v>
      </c>
      <c r="N454" s="17">
        <v>2317.9</v>
      </c>
      <c r="O454" s="17">
        <v>0</v>
      </c>
      <c r="P454" s="3">
        <v>0</v>
      </c>
    </row>
    <row r="455" spans="1:16" ht="24.95" hidden="1" customHeight="1" x14ac:dyDescent="0.2">
      <c r="A455" s="21" t="str">
        <f t="shared" si="30"/>
        <v>1441|1440011|58|2026|15794466634|3611|4283,42</v>
      </c>
      <c r="B455" s="21" t="str">
        <f t="shared" si="31"/>
        <v>1441|1440011|58|2026|853</v>
      </c>
      <c r="C455" s="14">
        <v>1441</v>
      </c>
      <c r="D455" s="14">
        <v>1440011</v>
      </c>
      <c r="E455" s="14">
        <v>58</v>
      </c>
      <c r="F455" s="14">
        <v>2026</v>
      </c>
      <c r="G455" s="14">
        <v>15794466634</v>
      </c>
      <c r="H455" s="15" t="s">
        <v>118</v>
      </c>
      <c r="I455" s="14">
        <v>3611</v>
      </c>
      <c r="J455" s="14" t="s">
        <v>308</v>
      </c>
      <c r="K455" s="16">
        <v>46064</v>
      </c>
      <c r="L455" s="14">
        <v>853</v>
      </c>
      <c r="M455" s="34">
        <f t="shared" si="32"/>
        <v>4283.42</v>
      </c>
      <c r="N455" s="17">
        <v>4283.42</v>
      </c>
      <c r="O455" s="17">
        <v>0</v>
      </c>
      <c r="P455" s="3">
        <v>0</v>
      </c>
    </row>
    <row r="456" spans="1:16" ht="24.95" hidden="1" customHeight="1" x14ac:dyDescent="0.2">
      <c r="A456" s="21" t="str">
        <f t="shared" ref="A456:A482" si="33">C456&amp;"|"&amp;D456&amp;"|"&amp;E456&amp;"|"&amp;F456&amp;"|"&amp;G456&amp;"|"&amp;I456&amp;"|"&amp;N456+O456-P456</f>
        <v>1441|1440011|59|2026|2896116605|3611|4283,43</v>
      </c>
      <c r="B456" s="21" t="str">
        <f t="shared" ref="B456:B482" si="34">C456&amp;"|"&amp;D456&amp;"|"&amp;E456&amp;"|"&amp;F456&amp;"|"&amp;L456</f>
        <v>1441|1440011|59|2026|854</v>
      </c>
      <c r="C456" s="14">
        <v>1441</v>
      </c>
      <c r="D456" s="14">
        <v>1440011</v>
      </c>
      <c r="E456" s="14">
        <v>59</v>
      </c>
      <c r="F456" s="14">
        <v>2026</v>
      </c>
      <c r="G456" s="14">
        <v>2896116605</v>
      </c>
      <c r="H456" s="15" t="s">
        <v>119</v>
      </c>
      <c r="I456" s="14">
        <v>3611</v>
      </c>
      <c r="J456" s="14" t="s">
        <v>308</v>
      </c>
      <c r="K456" s="16">
        <v>46064</v>
      </c>
      <c r="L456" s="14">
        <v>854</v>
      </c>
      <c r="M456" s="34">
        <f t="shared" ref="M456:M482" si="35">N456+O456</f>
        <v>4283.43</v>
      </c>
      <c r="N456" s="17">
        <v>4283.43</v>
      </c>
      <c r="O456" s="17">
        <v>0</v>
      </c>
      <c r="P456" s="3">
        <v>0</v>
      </c>
    </row>
    <row r="457" spans="1:16" ht="24.95" hidden="1" customHeight="1" x14ac:dyDescent="0.2">
      <c r="A457" s="21" t="str">
        <f t="shared" si="33"/>
        <v>1441|1440011|60|2026|2274463131|3611|4079,49</v>
      </c>
      <c r="B457" s="21" t="str">
        <f t="shared" si="34"/>
        <v>1441|1440011|60|2026|913</v>
      </c>
      <c r="C457" s="14">
        <v>1441</v>
      </c>
      <c r="D457" s="14">
        <v>1440011</v>
      </c>
      <c r="E457" s="14">
        <v>60</v>
      </c>
      <c r="F457" s="14">
        <v>2026</v>
      </c>
      <c r="G457" s="14">
        <v>2274463131</v>
      </c>
      <c r="H457" s="15" t="s">
        <v>120</v>
      </c>
      <c r="I457" s="14">
        <v>3611</v>
      </c>
      <c r="J457" s="14" t="s">
        <v>308</v>
      </c>
      <c r="K457" s="16">
        <v>46064</v>
      </c>
      <c r="L457" s="14">
        <v>913</v>
      </c>
      <c r="M457" s="34">
        <f t="shared" si="35"/>
        <v>4079.49</v>
      </c>
      <c r="N457" s="17">
        <v>3437.43</v>
      </c>
      <c r="O457" s="17">
        <v>642.05999999999995</v>
      </c>
      <c r="P457" s="3">
        <v>0</v>
      </c>
    </row>
    <row r="458" spans="1:16" ht="24.95" hidden="1" customHeight="1" x14ac:dyDescent="0.2">
      <c r="A458" s="21" t="str">
        <f t="shared" si="33"/>
        <v>1441|1440011|61|2026|2274463131|3611|5066,67</v>
      </c>
      <c r="B458" s="21" t="str">
        <f t="shared" si="34"/>
        <v>1441|1440011|61|2026|914</v>
      </c>
      <c r="C458" s="14">
        <v>1441</v>
      </c>
      <c r="D458" s="14">
        <v>1440011</v>
      </c>
      <c r="E458" s="14">
        <v>61</v>
      </c>
      <c r="F458" s="14">
        <v>2026</v>
      </c>
      <c r="G458" s="14">
        <v>2274463131</v>
      </c>
      <c r="H458" s="15" t="s">
        <v>120</v>
      </c>
      <c r="I458" s="14">
        <v>3611</v>
      </c>
      <c r="J458" s="14" t="s">
        <v>308</v>
      </c>
      <c r="K458" s="16">
        <v>46064</v>
      </c>
      <c r="L458" s="14">
        <v>914</v>
      </c>
      <c r="M458" s="34">
        <f t="shared" si="35"/>
        <v>5066.67</v>
      </c>
      <c r="N458" s="17">
        <v>4269.25</v>
      </c>
      <c r="O458" s="17">
        <v>797.42</v>
      </c>
      <c r="P458" s="3">
        <v>0</v>
      </c>
    </row>
    <row r="459" spans="1:16" ht="24.95" hidden="1" customHeight="1" x14ac:dyDescent="0.2">
      <c r="A459" s="21" t="str">
        <f t="shared" si="33"/>
        <v>1441|1440011|62|2026|2589209630|3611|3377,24</v>
      </c>
      <c r="B459" s="21" t="str">
        <f t="shared" si="34"/>
        <v>1441|1440011|62|2026|716</v>
      </c>
      <c r="C459" s="14">
        <v>1441</v>
      </c>
      <c r="D459" s="14">
        <v>1440011</v>
      </c>
      <c r="E459" s="14">
        <v>62</v>
      </c>
      <c r="F459" s="14">
        <v>2026</v>
      </c>
      <c r="G459" s="14">
        <v>2589209630</v>
      </c>
      <c r="H459" s="15" t="s">
        <v>121</v>
      </c>
      <c r="I459" s="14">
        <v>3611</v>
      </c>
      <c r="J459" s="14" t="s">
        <v>308</v>
      </c>
      <c r="K459" s="16">
        <v>46062</v>
      </c>
      <c r="L459" s="14">
        <v>716</v>
      </c>
      <c r="M459" s="34">
        <f t="shared" si="35"/>
        <v>3377.24</v>
      </c>
      <c r="N459" s="17">
        <v>3377.24</v>
      </c>
      <c r="O459" s="17">
        <v>0</v>
      </c>
      <c r="P459" s="3">
        <v>0</v>
      </c>
    </row>
    <row r="460" spans="1:16" ht="24.95" hidden="1" customHeight="1" x14ac:dyDescent="0.2">
      <c r="A460" s="21" t="str">
        <f t="shared" si="33"/>
        <v>1441|1440011|63|2026|11040267670|3611|2195,63</v>
      </c>
      <c r="B460" s="21" t="str">
        <f t="shared" si="34"/>
        <v>1441|1440011|63|2026|856</v>
      </c>
      <c r="C460" s="14">
        <v>1441</v>
      </c>
      <c r="D460" s="14">
        <v>1440011</v>
      </c>
      <c r="E460" s="14">
        <v>63</v>
      </c>
      <c r="F460" s="14">
        <v>2026</v>
      </c>
      <c r="G460" s="14">
        <v>11040267670</v>
      </c>
      <c r="H460" s="15" t="s">
        <v>122</v>
      </c>
      <c r="I460" s="14">
        <v>3611</v>
      </c>
      <c r="J460" s="14" t="s">
        <v>308</v>
      </c>
      <c r="K460" s="16">
        <v>46064</v>
      </c>
      <c r="L460" s="14">
        <v>856</v>
      </c>
      <c r="M460" s="34">
        <f t="shared" si="35"/>
        <v>2195.63</v>
      </c>
      <c r="N460" s="17">
        <v>2195.63</v>
      </c>
      <c r="O460" s="17">
        <v>0</v>
      </c>
      <c r="P460" s="3">
        <v>0</v>
      </c>
    </row>
    <row r="461" spans="1:16" ht="24.95" hidden="1" customHeight="1" x14ac:dyDescent="0.2">
      <c r="A461" s="21" t="str">
        <f t="shared" si="33"/>
        <v>1441|1440011|64|2026|4450881680|3611|7688,33</v>
      </c>
      <c r="B461" s="21" t="str">
        <f t="shared" si="34"/>
        <v>1441|1440011|64|2026|673</v>
      </c>
      <c r="C461" s="14">
        <v>1441</v>
      </c>
      <c r="D461" s="14">
        <v>1440011</v>
      </c>
      <c r="E461" s="14">
        <v>64</v>
      </c>
      <c r="F461" s="14">
        <v>2026</v>
      </c>
      <c r="G461" s="14">
        <v>4450881680</v>
      </c>
      <c r="H461" s="15" t="s">
        <v>123</v>
      </c>
      <c r="I461" s="14">
        <v>3611</v>
      </c>
      <c r="J461" s="14" t="s">
        <v>308</v>
      </c>
      <c r="K461" s="16">
        <v>46062</v>
      </c>
      <c r="L461" s="14">
        <v>673</v>
      </c>
      <c r="M461" s="34">
        <f t="shared" si="35"/>
        <v>7688.33</v>
      </c>
      <c r="N461" s="17">
        <v>6649.75</v>
      </c>
      <c r="O461" s="17">
        <v>1038.58</v>
      </c>
      <c r="P461" s="3">
        <v>0</v>
      </c>
    </row>
    <row r="462" spans="1:16" ht="24.95" hidden="1" customHeight="1" x14ac:dyDescent="0.2">
      <c r="A462" s="21" t="str">
        <f t="shared" si="33"/>
        <v>1441|1440011|65|2026|31355960606|3611|3756,86</v>
      </c>
      <c r="B462" s="21" t="str">
        <f t="shared" si="34"/>
        <v>1441|1440011|65|2026|677</v>
      </c>
      <c r="C462" s="14">
        <v>1441</v>
      </c>
      <c r="D462" s="14">
        <v>1440011</v>
      </c>
      <c r="E462" s="14">
        <v>65</v>
      </c>
      <c r="F462" s="14">
        <v>2026</v>
      </c>
      <c r="G462" s="14">
        <v>31355960606</v>
      </c>
      <c r="H462" s="15" t="s">
        <v>124</v>
      </c>
      <c r="I462" s="14">
        <v>3611</v>
      </c>
      <c r="J462" s="14" t="s">
        <v>308</v>
      </c>
      <c r="K462" s="16">
        <v>46062</v>
      </c>
      <c r="L462" s="14">
        <v>677</v>
      </c>
      <c r="M462" s="34">
        <f t="shared" si="35"/>
        <v>3756.86</v>
      </c>
      <c r="N462" s="17">
        <v>3756.86</v>
      </c>
      <c r="O462" s="17">
        <v>0</v>
      </c>
      <c r="P462" s="3">
        <v>0</v>
      </c>
    </row>
    <row r="463" spans="1:16" ht="24.95" hidden="1" customHeight="1" x14ac:dyDescent="0.2">
      <c r="A463" s="21" t="str">
        <f t="shared" si="33"/>
        <v>1441|1440011|66|2026|48447510697|3611|7005,51</v>
      </c>
      <c r="B463" s="21" t="str">
        <f t="shared" si="34"/>
        <v>1441|1440011|66|2026|674</v>
      </c>
      <c r="C463" s="14">
        <v>1441</v>
      </c>
      <c r="D463" s="14">
        <v>1440011</v>
      </c>
      <c r="E463" s="14">
        <v>66</v>
      </c>
      <c r="F463" s="14">
        <v>2026</v>
      </c>
      <c r="G463" s="14">
        <v>48447510697</v>
      </c>
      <c r="H463" s="15" t="s">
        <v>125</v>
      </c>
      <c r="I463" s="14">
        <v>3611</v>
      </c>
      <c r="J463" s="14" t="s">
        <v>308</v>
      </c>
      <c r="K463" s="16">
        <v>46062</v>
      </c>
      <c r="L463" s="14">
        <v>674</v>
      </c>
      <c r="M463" s="34">
        <f t="shared" si="35"/>
        <v>7005.51</v>
      </c>
      <c r="N463" s="17">
        <v>6200.57</v>
      </c>
      <c r="O463" s="17">
        <v>804.94</v>
      </c>
      <c r="P463" s="3">
        <v>0</v>
      </c>
    </row>
    <row r="464" spans="1:16" ht="24.95" hidden="1" customHeight="1" x14ac:dyDescent="0.2">
      <c r="A464" s="21" t="str">
        <f t="shared" si="33"/>
        <v>1441|1440011|67|2026|29412494000101|3920|6315,59</v>
      </c>
      <c r="B464" s="21" t="str">
        <f t="shared" si="34"/>
        <v>1441|1440011|67|2026|726</v>
      </c>
      <c r="C464" s="14">
        <v>1441</v>
      </c>
      <c r="D464" s="14">
        <v>1440011</v>
      </c>
      <c r="E464" s="14">
        <v>67</v>
      </c>
      <c r="F464" s="14">
        <v>2026</v>
      </c>
      <c r="G464" s="14">
        <v>29412494000101</v>
      </c>
      <c r="H464" s="15" t="s">
        <v>126</v>
      </c>
      <c r="I464" s="14">
        <v>3920</v>
      </c>
      <c r="J464" s="14" t="s">
        <v>289</v>
      </c>
      <c r="K464" s="16">
        <v>46062</v>
      </c>
      <c r="L464" s="14">
        <v>726</v>
      </c>
      <c r="M464" s="34">
        <f t="shared" si="35"/>
        <v>6315.5899999999992</v>
      </c>
      <c r="N464" s="17">
        <v>6012.44</v>
      </c>
      <c r="O464" s="17">
        <v>303.14999999999998</v>
      </c>
      <c r="P464" s="3">
        <v>0</v>
      </c>
    </row>
    <row r="465" spans="1:16" ht="24.95" hidden="1" customHeight="1" x14ac:dyDescent="0.2">
      <c r="A465" s="21" t="str">
        <f t="shared" si="33"/>
        <v>1441|1440011|67|2026|29412494000101|3920|6315,59</v>
      </c>
      <c r="B465" s="21" t="str">
        <f t="shared" si="34"/>
        <v>1441|1440011|67|2026|1348</v>
      </c>
      <c r="C465" s="14">
        <v>1441</v>
      </c>
      <c r="D465" s="14">
        <v>1440011</v>
      </c>
      <c r="E465" s="14">
        <v>67</v>
      </c>
      <c r="F465" s="14">
        <v>2026</v>
      </c>
      <c r="G465" s="14">
        <v>29412494000101</v>
      </c>
      <c r="H465" s="15" t="s">
        <v>126</v>
      </c>
      <c r="I465" s="14">
        <v>3920</v>
      </c>
      <c r="J465" s="14" t="s">
        <v>289</v>
      </c>
      <c r="K465" s="16">
        <v>46087</v>
      </c>
      <c r="L465" s="14">
        <v>1348</v>
      </c>
      <c r="M465" s="34">
        <f t="shared" si="35"/>
        <v>6315.5899999999992</v>
      </c>
      <c r="N465" s="17">
        <v>6012.44</v>
      </c>
      <c r="O465" s="17">
        <v>303.14999999999998</v>
      </c>
      <c r="P465" s="3">
        <v>0</v>
      </c>
    </row>
    <row r="466" spans="1:16" ht="24.95" hidden="1" customHeight="1" x14ac:dyDescent="0.2">
      <c r="A466" s="21" t="str">
        <f t="shared" si="33"/>
        <v>1441|1440011|68|2026|6355953620|3611|4155,6</v>
      </c>
      <c r="B466" s="21" t="str">
        <f t="shared" si="34"/>
        <v>1441|1440011|68|2026|657</v>
      </c>
      <c r="C466" s="14">
        <v>1441</v>
      </c>
      <c r="D466" s="14">
        <v>1440011</v>
      </c>
      <c r="E466" s="14">
        <v>68</v>
      </c>
      <c r="F466" s="14">
        <v>2026</v>
      </c>
      <c r="G466" s="14">
        <v>6355953620</v>
      </c>
      <c r="H466" s="15" t="s">
        <v>127</v>
      </c>
      <c r="I466" s="14">
        <v>3611</v>
      </c>
      <c r="J466" s="14" t="s">
        <v>308</v>
      </c>
      <c r="K466" s="16">
        <v>46062</v>
      </c>
      <c r="L466" s="14">
        <v>657</v>
      </c>
      <c r="M466" s="34">
        <f t="shared" si="35"/>
        <v>4155.6000000000004</v>
      </c>
      <c r="N466" s="17">
        <v>4155.6000000000004</v>
      </c>
      <c r="O466" s="17">
        <v>0</v>
      </c>
      <c r="P466" s="3">
        <v>0</v>
      </c>
    </row>
    <row r="467" spans="1:16" ht="24.95" hidden="1" customHeight="1" x14ac:dyDescent="0.2">
      <c r="A467" s="21" t="str">
        <f t="shared" si="33"/>
        <v>1441|1440011|69|2026|68472099687|3611|22000</v>
      </c>
      <c r="B467" s="21" t="str">
        <f t="shared" si="34"/>
        <v>1441|1440011|69|2026|649</v>
      </c>
      <c r="C467" s="14">
        <v>1441</v>
      </c>
      <c r="D467" s="14">
        <v>1440011</v>
      </c>
      <c r="E467" s="14">
        <v>69</v>
      </c>
      <c r="F467" s="14">
        <v>2026</v>
      </c>
      <c r="G467" s="14">
        <v>68472099687</v>
      </c>
      <c r="H467" s="15" t="s">
        <v>128</v>
      </c>
      <c r="I467" s="14">
        <v>3611</v>
      </c>
      <c r="J467" s="14" t="s">
        <v>308</v>
      </c>
      <c r="K467" s="16">
        <v>46062</v>
      </c>
      <c r="L467" s="14">
        <v>649</v>
      </c>
      <c r="M467" s="34">
        <f t="shared" si="35"/>
        <v>22000</v>
      </c>
      <c r="N467" s="17">
        <v>17025.71</v>
      </c>
      <c r="O467" s="17">
        <v>4974.29</v>
      </c>
      <c r="P467" s="3">
        <v>0</v>
      </c>
    </row>
    <row r="468" spans="1:16" ht="24.95" hidden="1" customHeight="1" x14ac:dyDescent="0.2">
      <c r="A468" s="21" t="str">
        <f t="shared" si="33"/>
        <v>1441|1440011|71|2026|21154554000113|3920|48269,2</v>
      </c>
      <c r="B468" s="21" t="str">
        <f t="shared" si="34"/>
        <v>1441|1440011|71|2026|234</v>
      </c>
      <c r="C468" s="14">
        <v>1441</v>
      </c>
      <c r="D468" s="14">
        <v>1440011</v>
      </c>
      <c r="E468" s="14">
        <v>71</v>
      </c>
      <c r="F468" s="14">
        <v>2026</v>
      </c>
      <c r="G468" s="14">
        <v>21154554000113</v>
      </c>
      <c r="H468" s="15" t="s">
        <v>129</v>
      </c>
      <c r="I468" s="14">
        <v>3920</v>
      </c>
      <c r="J468" s="14" t="s">
        <v>289</v>
      </c>
      <c r="K468" s="16">
        <v>46064</v>
      </c>
      <c r="L468" s="14">
        <v>234</v>
      </c>
      <c r="M468" s="34">
        <f t="shared" si="35"/>
        <v>48269.2</v>
      </c>
      <c r="N468" s="17">
        <v>48269.2</v>
      </c>
      <c r="O468" s="17">
        <v>0</v>
      </c>
      <c r="P468" s="3">
        <v>0</v>
      </c>
    </row>
    <row r="469" spans="1:16" ht="24.95" hidden="1" customHeight="1" x14ac:dyDescent="0.2">
      <c r="A469" s="21" t="str">
        <f t="shared" si="33"/>
        <v>1441|1440011|72|2026|91352053691|3611|0</v>
      </c>
      <c r="B469" s="21" t="str">
        <f t="shared" si="34"/>
        <v>1441|1440011|72|2026|646</v>
      </c>
      <c r="C469" s="14">
        <v>1441</v>
      </c>
      <c r="D469" s="14">
        <v>1440011</v>
      </c>
      <c r="E469" s="14">
        <v>72</v>
      </c>
      <c r="F469" s="14">
        <v>2026</v>
      </c>
      <c r="G469" s="14">
        <v>91352053691</v>
      </c>
      <c r="H469" s="15" t="s">
        <v>130</v>
      </c>
      <c r="I469" s="14">
        <v>3611</v>
      </c>
      <c r="J469" s="14" t="s">
        <v>308</v>
      </c>
      <c r="K469" s="16">
        <v>46062</v>
      </c>
      <c r="L469" s="14">
        <v>646</v>
      </c>
      <c r="M469" s="34">
        <f t="shared" si="35"/>
        <v>0</v>
      </c>
      <c r="N469" s="17">
        <v>0</v>
      </c>
      <c r="O469" s="17">
        <v>0</v>
      </c>
      <c r="P469" s="3">
        <v>0</v>
      </c>
    </row>
    <row r="470" spans="1:16" ht="24.95" hidden="1" customHeight="1" x14ac:dyDescent="0.2">
      <c r="A470" s="21" t="str">
        <f t="shared" si="33"/>
        <v>1441|1440011|72|2026|91352053691|3611|5048,81</v>
      </c>
      <c r="B470" s="21" t="str">
        <f t="shared" si="34"/>
        <v>1441|1440011|72|2026|652</v>
      </c>
      <c r="C470" s="14">
        <v>1441</v>
      </c>
      <c r="D470" s="14">
        <v>1440011</v>
      </c>
      <c r="E470" s="14">
        <v>72</v>
      </c>
      <c r="F470" s="14">
        <v>2026</v>
      </c>
      <c r="G470" s="14">
        <v>91352053691</v>
      </c>
      <c r="H470" s="15" t="s">
        <v>130</v>
      </c>
      <c r="I470" s="14">
        <v>3611</v>
      </c>
      <c r="J470" s="14" t="s">
        <v>308</v>
      </c>
      <c r="K470" s="16">
        <v>46062</v>
      </c>
      <c r="L470" s="14">
        <v>652</v>
      </c>
      <c r="M470" s="34">
        <f t="shared" si="35"/>
        <v>5048.8100000000004</v>
      </c>
      <c r="N470" s="17">
        <v>5031.34</v>
      </c>
      <c r="O470" s="17">
        <v>17.47</v>
      </c>
      <c r="P470" s="3">
        <v>0</v>
      </c>
    </row>
    <row r="471" spans="1:16" ht="24.95" hidden="1" customHeight="1" x14ac:dyDescent="0.2">
      <c r="A471" s="21" t="str">
        <f t="shared" si="33"/>
        <v>1441|1440011|73|2026|69750416104|3611|1366,08</v>
      </c>
      <c r="B471" s="21" t="str">
        <f t="shared" si="34"/>
        <v>1441|1440011|73|2026|744</v>
      </c>
      <c r="C471" s="14">
        <v>1441</v>
      </c>
      <c r="D471" s="14">
        <v>1440011</v>
      </c>
      <c r="E471" s="14">
        <v>73</v>
      </c>
      <c r="F471" s="14">
        <v>2026</v>
      </c>
      <c r="G471" s="14">
        <v>69750416104</v>
      </c>
      <c r="H471" s="15" t="s">
        <v>131</v>
      </c>
      <c r="I471" s="14">
        <v>3611</v>
      </c>
      <c r="J471" s="14" t="s">
        <v>308</v>
      </c>
      <c r="K471" s="16">
        <v>46063</v>
      </c>
      <c r="L471" s="14">
        <v>744</v>
      </c>
      <c r="M471" s="34">
        <f t="shared" si="35"/>
        <v>1366.08</v>
      </c>
      <c r="N471" s="17">
        <v>1366.08</v>
      </c>
      <c r="O471" s="17">
        <v>0</v>
      </c>
      <c r="P471" s="3">
        <v>0</v>
      </c>
    </row>
    <row r="472" spans="1:16" ht="24.95" hidden="1" customHeight="1" x14ac:dyDescent="0.2">
      <c r="A472" s="21" t="str">
        <f t="shared" si="33"/>
        <v>1441|1440011|74|2026|26791960663|3611|5150,52</v>
      </c>
      <c r="B472" s="21" t="str">
        <f t="shared" si="34"/>
        <v>1441|1440011|74|2026|732</v>
      </c>
      <c r="C472" s="14">
        <v>1441</v>
      </c>
      <c r="D472" s="14">
        <v>1440011</v>
      </c>
      <c r="E472" s="14">
        <v>74</v>
      </c>
      <c r="F472" s="14">
        <v>2026</v>
      </c>
      <c r="G472" s="14">
        <v>26791960663</v>
      </c>
      <c r="H472" s="15" t="s">
        <v>132</v>
      </c>
      <c r="I472" s="14">
        <v>3611</v>
      </c>
      <c r="J472" s="14" t="s">
        <v>308</v>
      </c>
      <c r="K472" s="16">
        <v>46062</v>
      </c>
      <c r="L472" s="14">
        <v>732</v>
      </c>
      <c r="M472" s="34">
        <f t="shared" si="35"/>
        <v>5150.5199999999995</v>
      </c>
      <c r="N472" s="17">
        <v>5096.6099999999997</v>
      </c>
      <c r="O472" s="17">
        <v>53.91</v>
      </c>
      <c r="P472" s="3">
        <v>0</v>
      </c>
    </row>
    <row r="473" spans="1:16" ht="24.95" hidden="1" customHeight="1" x14ac:dyDescent="0.2">
      <c r="A473" s="21" t="str">
        <f t="shared" si="33"/>
        <v>1441|1440011|75|2026|8229035000109|3920|185825,65</v>
      </c>
      <c r="B473" s="21" t="str">
        <f t="shared" si="34"/>
        <v>1441|1440011|75|2026|671</v>
      </c>
      <c r="C473" s="14">
        <v>1441</v>
      </c>
      <c r="D473" s="14">
        <v>1440011</v>
      </c>
      <c r="E473" s="14">
        <v>75</v>
      </c>
      <c r="F473" s="14">
        <v>2026</v>
      </c>
      <c r="G473" s="14">
        <v>8229035000109</v>
      </c>
      <c r="H473" s="15" t="s">
        <v>133</v>
      </c>
      <c r="I473" s="14">
        <v>3920</v>
      </c>
      <c r="J473" s="14" t="s">
        <v>289</v>
      </c>
      <c r="K473" s="16">
        <v>46062</v>
      </c>
      <c r="L473" s="14">
        <v>671</v>
      </c>
      <c r="M473" s="34">
        <f t="shared" si="35"/>
        <v>185825.65</v>
      </c>
      <c r="N473" s="17">
        <v>176906.02</v>
      </c>
      <c r="O473" s="17">
        <v>8919.6299999999992</v>
      </c>
      <c r="P473" s="3">
        <v>0</v>
      </c>
    </row>
    <row r="474" spans="1:16" ht="24.95" hidden="1" customHeight="1" x14ac:dyDescent="0.2">
      <c r="A474" s="21" t="str">
        <f t="shared" si="33"/>
        <v>1441|1440011|75|2026|8229035000109|3920|185825,65</v>
      </c>
      <c r="B474" s="21" t="str">
        <f t="shared" si="34"/>
        <v>1441|1440011|75|2026|1350</v>
      </c>
      <c r="C474" s="14">
        <v>1441</v>
      </c>
      <c r="D474" s="14">
        <v>1440011</v>
      </c>
      <c r="E474" s="14">
        <v>75</v>
      </c>
      <c r="F474" s="14">
        <v>2026</v>
      </c>
      <c r="G474" s="14">
        <v>8229035000109</v>
      </c>
      <c r="H474" s="15" t="s">
        <v>133</v>
      </c>
      <c r="I474" s="14">
        <v>3920</v>
      </c>
      <c r="J474" s="14" t="s">
        <v>289</v>
      </c>
      <c r="K474" s="16">
        <v>46087</v>
      </c>
      <c r="L474" s="14">
        <v>1350</v>
      </c>
      <c r="M474" s="34">
        <f t="shared" si="35"/>
        <v>185825.65</v>
      </c>
      <c r="N474" s="17">
        <v>176906.02</v>
      </c>
      <c r="O474" s="17">
        <v>8919.6299999999992</v>
      </c>
      <c r="P474" s="3">
        <v>0</v>
      </c>
    </row>
    <row r="475" spans="1:16" ht="24.95" hidden="1" customHeight="1" x14ac:dyDescent="0.2">
      <c r="A475" s="21" t="str">
        <f t="shared" si="33"/>
        <v>1441|1440011|76|2026|96593172804|3611|2668,75</v>
      </c>
      <c r="B475" s="21" t="str">
        <f t="shared" si="34"/>
        <v>1441|1440011|76|2026|765</v>
      </c>
      <c r="C475" s="14">
        <v>1441</v>
      </c>
      <c r="D475" s="14">
        <v>1440011</v>
      </c>
      <c r="E475" s="14">
        <v>76</v>
      </c>
      <c r="F475" s="14">
        <v>2026</v>
      </c>
      <c r="G475" s="14">
        <v>96593172804</v>
      </c>
      <c r="H475" s="15" t="s">
        <v>134</v>
      </c>
      <c r="I475" s="14">
        <v>3611</v>
      </c>
      <c r="J475" s="14" t="s">
        <v>308</v>
      </c>
      <c r="K475" s="16">
        <v>46063</v>
      </c>
      <c r="L475" s="14">
        <v>765</v>
      </c>
      <c r="M475" s="34">
        <f t="shared" si="35"/>
        <v>2668.75</v>
      </c>
      <c r="N475" s="17">
        <v>2668.75</v>
      </c>
      <c r="O475" s="17">
        <v>0</v>
      </c>
      <c r="P475" s="3">
        <v>0</v>
      </c>
    </row>
    <row r="476" spans="1:16" ht="24.95" hidden="1" customHeight="1" x14ac:dyDescent="0.2">
      <c r="A476" s="21" t="str">
        <f t="shared" si="33"/>
        <v>1441|1440011|77|2026|71077325000110|3920|30751,27</v>
      </c>
      <c r="B476" s="21" t="str">
        <f t="shared" si="34"/>
        <v>1441|1440011|77|2026|862</v>
      </c>
      <c r="C476" s="14">
        <v>1441</v>
      </c>
      <c r="D476" s="14">
        <v>1440011</v>
      </c>
      <c r="E476" s="14">
        <v>77</v>
      </c>
      <c r="F476" s="14">
        <v>2026</v>
      </c>
      <c r="G476" s="14">
        <v>71077325000110</v>
      </c>
      <c r="H476" s="15" t="s">
        <v>135</v>
      </c>
      <c r="I476" s="14">
        <v>3920</v>
      </c>
      <c r="J476" s="14" t="s">
        <v>289</v>
      </c>
      <c r="K476" s="16">
        <v>46064</v>
      </c>
      <c r="L476" s="14">
        <v>862</v>
      </c>
      <c r="M476" s="34">
        <f t="shared" si="35"/>
        <v>30751.27</v>
      </c>
      <c r="N476" s="17">
        <v>29275.21</v>
      </c>
      <c r="O476" s="17">
        <v>1476.06</v>
      </c>
      <c r="P476" s="3">
        <v>0</v>
      </c>
    </row>
    <row r="477" spans="1:16" ht="24.95" hidden="1" customHeight="1" x14ac:dyDescent="0.2">
      <c r="A477" s="21" t="str">
        <f t="shared" si="33"/>
        <v>1441|1440011|77|2026|71077325000110|3920|30751,27</v>
      </c>
      <c r="B477" s="21" t="str">
        <f t="shared" si="34"/>
        <v>1441|1440011|77|2026|1352</v>
      </c>
      <c r="C477" s="14">
        <v>1441</v>
      </c>
      <c r="D477" s="14">
        <v>1440011</v>
      </c>
      <c r="E477" s="14">
        <v>77</v>
      </c>
      <c r="F477" s="14">
        <v>2026</v>
      </c>
      <c r="G477" s="14">
        <v>71077325000110</v>
      </c>
      <c r="H477" s="15" t="s">
        <v>135</v>
      </c>
      <c r="I477" s="14">
        <v>3920</v>
      </c>
      <c r="J477" s="14" t="s">
        <v>289</v>
      </c>
      <c r="K477" s="16">
        <v>46087</v>
      </c>
      <c r="L477" s="14">
        <v>1352</v>
      </c>
      <c r="M477" s="34">
        <f t="shared" si="35"/>
        <v>30751.27</v>
      </c>
      <c r="N477" s="17">
        <v>29275.21</v>
      </c>
      <c r="O477" s="17">
        <v>1476.06</v>
      </c>
      <c r="P477" s="3">
        <v>0</v>
      </c>
    </row>
    <row r="478" spans="1:16" ht="24.95" hidden="1" customHeight="1" x14ac:dyDescent="0.2">
      <c r="A478" s="21" t="str">
        <f t="shared" si="33"/>
        <v>1441|1440011|78|2026|3063355000118|3920|71595,18</v>
      </c>
      <c r="B478" s="21" t="str">
        <f t="shared" si="34"/>
        <v>1441|1440011|78|2026|730</v>
      </c>
      <c r="C478" s="14">
        <v>1441</v>
      </c>
      <c r="D478" s="14">
        <v>1440011</v>
      </c>
      <c r="E478" s="14">
        <v>78</v>
      </c>
      <c r="F478" s="14">
        <v>2026</v>
      </c>
      <c r="G478" s="14">
        <v>3063355000118</v>
      </c>
      <c r="H478" s="15" t="s">
        <v>136</v>
      </c>
      <c r="I478" s="14">
        <v>3920</v>
      </c>
      <c r="J478" s="14" t="s">
        <v>289</v>
      </c>
      <c r="K478" s="16">
        <v>46062</v>
      </c>
      <c r="L478" s="14">
        <v>730</v>
      </c>
      <c r="M478" s="34">
        <f t="shared" si="35"/>
        <v>71595.180000000008</v>
      </c>
      <c r="N478" s="17">
        <v>68158.61</v>
      </c>
      <c r="O478" s="17">
        <v>3436.57</v>
      </c>
      <c r="P478" s="3">
        <v>0</v>
      </c>
    </row>
    <row r="479" spans="1:16" ht="24.95" hidden="1" customHeight="1" x14ac:dyDescent="0.2">
      <c r="A479" s="21" t="str">
        <f t="shared" si="33"/>
        <v>1441|1440011|78|2026|3063355000118|3920|71595,18</v>
      </c>
      <c r="B479" s="21" t="str">
        <f t="shared" si="34"/>
        <v>1441|1440011|78|2026|1355</v>
      </c>
      <c r="C479" s="14">
        <v>1441</v>
      </c>
      <c r="D479" s="14">
        <v>1440011</v>
      </c>
      <c r="E479" s="14">
        <v>78</v>
      </c>
      <c r="F479" s="14">
        <v>2026</v>
      </c>
      <c r="G479" s="14">
        <v>3063355000118</v>
      </c>
      <c r="H479" s="15" t="s">
        <v>136</v>
      </c>
      <c r="I479" s="14">
        <v>3920</v>
      </c>
      <c r="J479" s="14" t="s">
        <v>289</v>
      </c>
      <c r="K479" s="16">
        <v>46087</v>
      </c>
      <c r="L479" s="14">
        <v>1355</v>
      </c>
      <c r="M479" s="34">
        <f t="shared" si="35"/>
        <v>71595.180000000008</v>
      </c>
      <c r="N479" s="17">
        <v>68158.61</v>
      </c>
      <c r="O479" s="17">
        <v>3436.57</v>
      </c>
      <c r="P479" s="3">
        <v>0</v>
      </c>
    </row>
    <row r="480" spans="1:16" ht="24.95" hidden="1" customHeight="1" x14ac:dyDescent="0.2">
      <c r="A480" s="21" t="str">
        <f t="shared" si="33"/>
        <v>1441|1440011|79|2026|15226019000128|3920|8264,61</v>
      </c>
      <c r="B480" s="21" t="str">
        <f t="shared" si="34"/>
        <v>1441|1440011|79|2026|729</v>
      </c>
      <c r="C480" s="14">
        <v>1441</v>
      </c>
      <c r="D480" s="14">
        <v>1440011</v>
      </c>
      <c r="E480" s="14">
        <v>79</v>
      </c>
      <c r="F480" s="14">
        <v>2026</v>
      </c>
      <c r="G480" s="14">
        <v>15226019000128</v>
      </c>
      <c r="H480" s="15" t="s">
        <v>137</v>
      </c>
      <c r="I480" s="14">
        <v>3920</v>
      </c>
      <c r="J480" s="14" t="s">
        <v>289</v>
      </c>
      <c r="K480" s="16">
        <v>46062</v>
      </c>
      <c r="L480" s="14">
        <v>729</v>
      </c>
      <c r="M480" s="34">
        <f t="shared" si="35"/>
        <v>8264.61</v>
      </c>
      <c r="N480" s="17">
        <v>7067.55</v>
      </c>
      <c r="O480" s="17">
        <v>1197.06</v>
      </c>
      <c r="P480" s="3">
        <v>0</v>
      </c>
    </row>
    <row r="481" spans="1:16" ht="24.95" hidden="1" customHeight="1" x14ac:dyDescent="0.2">
      <c r="A481" s="21" t="str">
        <f t="shared" si="33"/>
        <v>1441|1440011|80|2026|3941401840|3611|2668,75</v>
      </c>
      <c r="B481" s="21" t="str">
        <f t="shared" si="34"/>
        <v>1441|1440011|80|2026|761</v>
      </c>
      <c r="C481" s="14">
        <v>1441</v>
      </c>
      <c r="D481" s="14">
        <v>1440011</v>
      </c>
      <c r="E481" s="14">
        <v>80</v>
      </c>
      <c r="F481" s="14">
        <v>2026</v>
      </c>
      <c r="G481" s="14">
        <v>3941401840</v>
      </c>
      <c r="H481" s="15" t="s">
        <v>138</v>
      </c>
      <c r="I481" s="14">
        <v>3611</v>
      </c>
      <c r="J481" s="14" t="s">
        <v>308</v>
      </c>
      <c r="K481" s="16">
        <v>46063</v>
      </c>
      <c r="L481" s="14">
        <v>761</v>
      </c>
      <c r="M481" s="34">
        <f t="shared" si="35"/>
        <v>2668.75</v>
      </c>
      <c r="N481" s="17">
        <v>2668.75</v>
      </c>
      <c r="O481" s="17">
        <v>0</v>
      </c>
      <c r="P481" s="3">
        <v>0</v>
      </c>
    </row>
    <row r="482" spans="1:16" ht="24.95" hidden="1" customHeight="1" x14ac:dyDescent="0.2">
      <c r="A482" s="21" t="str">
        <f t="shared" si="33"/>
        <v>1441|1440011|81|2026|5985417646|3611|2692,43</v>
      </c>
      <c r="B482" s="21" t="str">
        <f t="shared" si="34"/>
        <v>1441|1440011|81|2026|736</v>
      </c>
      <c r="C482" s="14">
        <v>1441</v>
      </c>
      <c r="D482" s="14">
        <v>1440011</v>
      </c>
      <c r="E482" s="14">
        <v>81</v>
      </c>
      <c r="F482" s="14">
        <v>2026</v>
      </c>
      <c r="G482" s="14">
        <v>5985417646</v>
      </c>
      <c r="H482" s="15" t="s">
        <v>139</v>
      </c>
      <c r="I482" s="14">
        <v>3611</v>
      </c>
      <c r="J482" s="14" t="s">
        <v>308</v>
      </c>
      <c r="K482" s="16">
        <v>46062</v>
      </c>
      <c r="L482" s="14">
        <v>736</v>
      </c>
      <c r="M482" s="34">
        <f t="shared" si="35"/>
        <v>2692.43</v>
      </c>
      <c r="N482" s="17">
        <v>2692.43</v>
      </c>
      <c r="O482" s="17">
        <v>0</v>
      </c>
      <c r="P482" s="3">
        <v>0</v>
      </c>
    </row>
    <row r="483" spans="1:16" ht="24.95" hidden="1" customHeight="1" x14ac:dyDescent="0.2">
      <c r="A483" s="21" t="str">
        <f t="shared" ref="A483:A520" si="36">C483&amp;"|"&amp;D483&amp;"|"&amp;E483&amp;"|"&amp;F483&amp;"|"&amp;G483&amp;"|"&amp;I483&amp;"|"&amp;N483+O483-P483</f>
        <v>1441|1440011|82|2026|73060178615|3611|3756,64</v>
      </c>
      <c r="B483" s="21" t="str">
        <f t="shared" ref="B483:B520" si="37">C483&amp;"|"&amp;D483&amp;"|"&amp;E483&amp;"|"&amp;F483&amp;"|"&amp;L483</f>
        <v>1441|1440011|82|2026|734</v>
      </c>
      <c r="C483" s="14">
        <v>1441</v>
      </c>
      <c r="D483" s="14">
        <v>1440011</v>
      </c>
      <c r="E483" s="14">
        <v>82</v>
      </c>
      <c r="F483" s="14">
        <v>2026</v>
      </c>
      <c r="G483" s="14">
        <v>73060178615</v>
      </c>
      <c r="H483" s="15" t="s">
        <v>140</v>
      </c>
      <c r="I483" s="14">
        <v>3611</v>
      </c>
      <c r="J483" s="14" t="s">
        <v>308</v>
      </c>
      <c r="K483" s="16">
        <v>46062</v>
      </c>
      <c r="L483" s="14">
        <v>734</v>
      </c>
      <c r="M483" s="34">
        <f t="shared" ref="M483:M521" si="38">N483+O483</f>
        <v>3756.64</v>
      </c>
      <c r="N483" s="17">
        <v>3756.64</v>
      </c>
      <c r="O483" s="17">
        <v>0</v>
      </c>
      <c r="P483" s="3">
        <v>0</v>
      </c>
    </row>
    <row r="484" spans="1:16" ht="24.95" hidden="1" customHeight="1" x14ac:dyDescent="0.2">
      <c r="A484" s="21" t="str">
        <f t="shared" si="36"/>
        <v>1441|1440011|83|2026|37578588672|3611|1780,23</v>
      </c>
      <c r="B484" s="21" t="str">
        <f t="shared" si="37"/>
        <v>1441|1440011|83|2026|746</v>
      </c>
      <c r="C484" s="14">
        <v>1441</v>
      </c>
      <c r="D484" s="14">
        <v>1440011</v>
      </c>
      <c r="E484" s="14">
        <v>83</v>
      </c>
      <c r="F484" s="14">
        <v>2026</v>
      </c>
      <c r="G484" s="14">
        <v>37578588672</v>
      </c>
      <c r="H484" s="15" t="s">
        <v>141</v>
      </c>
      <c r="I484" s="14">
        <v>3611</v>
      </c>
      <c r="J484" s="14" t="s">
        <v>308</v>
      </c>
      <c r="K484" s="16">
        <v>46063</v>
      </c>
      <c r="L484" s="14">
        <v>746</v>
      </c>
      <c r="M484" s="34">
        <f t="shared" si="38"/>
        <v>1780.23</v>
      </c>
      <c r="N484" s="17">
        <v>1780.23</v>
      </c>
      <c r="O484" s="17">
        <v>0</v>
      </c>
      <c r="P484" s="3">
        <v>0</v>
      </c>
    </row>
    <row r="485" spans="1:16" ht="24.95" hidden="1" customHeight="1" x14ac:dyDescent="0.2">
      <c r="A485" s="21" t="str">
        <f t="shared" si="36"/>
        <v>1441|1440011|84|2026|83228365620|3611|3834,92</v>
      </c>
      <c r="B485" s="21" t="str">
        <f t="shared" si="37"/>
        <v>1441|1440011|84|2026|725</v>
      </c>
      <c r="C485" s="14">
        <v>1441</v>
      </c>
      <c r="D485" s="14">
        <v>1440011</v>
      </c>
      <c r="E485" s="14">
        <v>84</v>
      </c>
      <c r="F485" s="14">
        <v>2026</v>
      </c>
      <c r="G485" s="14">
        <v>83228365620</v>
      </c>
      <c r="H485" s="15" t="s">
        <v>142</v>
      </c>
      <c r="I485" s="14">
        <v>3611</v>
      </c>
      <c r="J485" s="14" t="s">
        <v>308</v>
      </c>
      <c r="K485" s="16">
        <v>46062</v>
      </c>
      <c r="L485" s="14">
        <v>725</v>
      </c>
      <c r="M485" s="34">
        <f t="shared" si="38"/>
        <v>3834.92</v>
      </c>
      <c r="N485" s="17">
        <v>3834.92</v>
      </c>
      <c r="O485" s="17">
        <v>0</v>
      </c>
      <c r="P485" s="3">
        <v>0</v>
      </c>
    </row>
    <row r="486" spans="1:16" ht="24.95" hidden="1" customHeight="1" x14ac:dyDescent="0.2">
      <c r="A486" s="21" t="str">
        <f t="shared" si="36"/>
        <v>1441|1440011|85|2026|24046590653|3611|6666,9</v>
      </c>
      <c r="B486" s="21" t="str">
        <f t="shared" si="37"/>
        <v>1441|1440011|85|2026|759</v>
      </c>
      <c r="C486" s="14">
        <v>1441</v>
      </c>
      <c r="D486" s="14">
        <v>1440011</v>
      </c>
      <c r="E486" s="14">
        <v>85</v>
      </c>
      <c r="F486" s="14">
        <v>2026</v>
      </c>
      <c r="G486" s="14">
        <v>24046590653</v>
      </c>
      <c r="H486" s="15" t="s">
        <v>143</v>
      </c>
      <c r="I486" s="14">
        <v>3611</v>
      </c>
      <c r="J486" s="14" t="s">
        <v>308</v>
      </c>
      <c r="K486" s="16">
        <v>46063</v>
      </c>
      <c r="L486" s="14">
        <v>759</v>
      </c>
      <c r="M486" s="34">
        <f t="shared" si="38"/>
        <v>6666.9</v>
      </c>
      <c r="N486" s="17">
        <v>6000.17</v>
      </c>
      <c r="O486" s="17">
        <v>666.73</v>
      </c>
      <c r="P486" s="3">
        <v>0</v>
      </c>
    </row>
    <row r="487" spans="1:16" ht="24.95" hidden="1" customHeight="1" x14ac:dyDescent="0.2">
      <c r="A487" s="21" t="str">
        <f t="shared" si="36"/>
        <v>1441|1440011|87|2026|3801004600|3611|3648,03</v>
      </c>
      <c r="B487" s="21" t="str">
        <f t="shared" si="37"/>
        <v>1441|1440011|87|2026|767</v>
      </c>
      <c r="C487" s="14">
        <v>1441</v>
      </c>
      <c r="D487" s="14">
        <v>1440011</v>
      </c>
      <c r="E487" s="14">
        <v>87</v>
      </c>
      <c r="F487" s="14">
        <v>2026</v>
      </c>
      <c r="G487" s="14">
        <v>3801004600</v>
      </c>
      <c r="H487" s="15" t="s">
        <v>144</v>
      </c>
      <c r="I487" s="14">
        <v>3611</v>
      </c>
      <c r="J487" s="14" t="s">
        <v>308</v>
      </c>
      <c r="K487" s="16">
        <v>46063</v>
      </c>
      <c r="L487" s="14">
        <v>767</v>
      </c>
      <c r="M487" s="34">
        <f t="shared" si="38"/>
        <v>3648.03</v>
      </c>
      <c r="N487" s="17">
        <v>3648.03</v>
      </c>
      <c r="O487" s="17">
        <v>0</v>
      </c>
      <c r="P487" s="3">
        <v>0</v>
      </c>
    </row>
    <row r="488" spans="1:16" ht="24.95" hidden="1" customHeight="1" x14ac:dyDescent="0.2">
      <c r="A488" s="21" t="str">
        <f t="shared" si="36"/>
        <v>1441|1440011|88|2026|12104191653|3611|13219,48</v>
      </c>
      <c r="B488" s="21" t="str">
        <f t="shared" si="37"/>
        <v>1441|1440011|88|2026|851</v>
      </c>
      <c r="C488" s="14">
        <v>1441</v>
      </c>
      <c r="D488" s="14">
        <v>1440011</v>
      </c>
      <c r="E488" s="14">
        <v>88</v>
      </c>
      <c r="F488" s="14">
        <v>2026</v>
      </c>
      <c r="G488" s="14">
        <v>12104191653</v>
      </c>
      <c r="H488" s="15" t="s">
        <v>145</v>
      </c>
      <c r="I488" s="14">
        <v>3611</v>
      </c>
      <c r="J488" s="14" t="s">
        <v>308</v>
      </c>
      <c r="K488" s="16">
        <v>46064</v>
      </c>
      <c r="L488" s="14">
        <v>851</v>
      </c>
      <c r="M488" s="34">
        <f t="shared" si="38"/>
        <v>13219.48</v>
      </c>
      <c r="N488" s="17">
        <v>10659.83</v>
      </c>
      <c r="O488" s="17">
        <v>2559.65</v>
      </c>
      <c r="P488" s="3">
        <v>0</v>
      </c>
    </row>
    <row r="489" spans="1:16" ht="24.95" hidden="1" customHeight="1" x14ac:dyDescent="0.2">
      <c r="A489" s="21" t="str">
        <f t="shared" si="36"/>
        <v>1441|1440011|90|2026|87992400763|3611|8404,11</v>
      </c>
      <c r="B489" s="21" t="str">
        <f t="shared" si="37"/>
        <v>1441|1440011|90|2026|910</v>
      </c>
      <c r="C489" s="14">
        <v>1441</v>
      </c>
      <c r="D489" s="14">
        <v>1440011</v>
      </c>
      <c r="E489" s="14">
        <v>90</v>
      </c>
      <c r="F489" s="14">
        <v>2026</v>
      </c>
      <c r="G489" s="14">
        <v>87992400763</v>
      </c>
      <c r="H489" s="15" t="s">
        <v>146</v>
      </c>
      <c r="I489" s="14">
        <v>3611</v>
      </c>
      <c r="J489" s="14" t="s">
        <v>308</v>
      </c>
      <c r="K489" s="16">
        <v>46064</v>
      </c>
      <c r="L489" s="14">
        <v>910</v>
      </c>
      <c r="M489" s="34">
        <f t="shared" si="38"/>
        <v>8404.11</v>
      </c>
      <c r="N489" s="17">
        <v>7168.69</v>
      </c>
      <c r="O489" s="17">
        <v>1235.42</v>
      </c>
      <c r="P489" s="3">
        <v>0</v>
      </c>
    </row>
    <row r="490" spans="1:16" ht="24.95" hidden="1" customHeight="1" x14ac:dyDescent="0.2">
      <c r="A490" s="21" t="str">
        <f t="shared" si="36"/>
        <v>1441|1440011|90|2026|87992400763|3611|434,69</v>
      </c>
      <c r="B490" s="21" t="str">
        <f t="shared" si="37"/>
        <v>1441|1440011|90|2026|1029</v>
      </c>
      <c r="C490" s="14">
        <v>1441</v>
      </c>
      <c r="D490" s="14">
        <v>1440011</v>
      </c>
      <c r="E490" s="14">
        <v>90</v>
      </c>
      <c r="F490" s="14">
        <v>2026</v>
      </c>
      <c r="G490" s="14">
        <v>87992400763</v>
      </c>
      <c r="H490" s="15" t="s">
        <v>146</v>
      </c>
      <c r="I490" s="14">
        <v>3611</v>
      </c>
      <c r="J490" s="14" t="s">
        <v>308</v>
      </c>
      <c r="K490" s="16">
        <v>46072</v>
      </c>
      <c r="L490" s="14">
        <v>1029</v>
      </c>
      <c r="M490" s="34">
        <f t="shared" si="38"/>
        <v>434.69</v>
      </c>
      <c r="N490" s="17">
        <v>44.2</v>
      </c>
      <c r="O490" s="17">
        <v>390.49</v>
      </c>
      <c r="P490" s="3">
        <v>0</v>
      </c>
    </row>
    <row r="491" spans="1:16" ht="24.95" hidden="1" customHeight="1" x14ac:dyDescent="0.2">
      <c r="A491" s="21" t="str">
        <f t="shared" si="36"/>
        <v>1441|1440011|91|2025|21154554000113|3920|17797,15</v>
      </c>
      <c r="B491" s="21" t="str">
        <f t="shared" si="37"/>
        <v>1441|1440011|91|2025|201</v>
      </c>
      <c r="C491" s="14">
        <v>1441</v>
      </c>
      <c r="D491" s="14">
        <v>1440011</v>
      </c>
      <c r="E491" s="14">
        <v>91</v>
      </c>
      <c r="F491" s="14">
        <v>2025</v>
      </c>
      <c r="G491" s="14">
        <v>21154554000113</v>
      </c>
      <c r="H491" s="15" t="s">
        <v>129</v>
      </c>
      <c r="I491" s="14">
        <v>3920</v>
      </c>
      <c r="J491" s="14" t="s">
        <v>289</v>
      </c>
      <c r="K491" s="16">
        <v>46058</v>
      </c>
      <c r="L491" s="14">
        <v>201</v>
      </c>
      <c r="M491" s="34">
        <f t="shared" si="38"/>
        <v>17797.150000000001</v>
      </c>
      <c r="N491" s="17">
        <v>17797.150000000001</v>
      </c>
      <c r="O491" s="17">
        <v>0</v>
      </c>
      <c r="P491" s="3">
        <v>0</v>
      </c>
    </row>
    <row r="492" spans="1:16" ht="24.95" hidden="1" customHeight="1" x14ac:dyDescent="0.2">
      <c r="A492" s="21" t="str">
        <f t="shared" si="36"/>
        <v>1441|1440011|91|2025|21154554000113|3920|17699,36</v>
      </c>
      <c r="B492" s="21" t="str">
        <f t="shared" si="37"/>
        <v>1441|1440011|91|2025|240</v>
      </c>
      <c r="C492" s="14">
        <v>1441</v>
      </c>
      <c r="D492" s="14">
        <v>1440011</v>
      </c>
      <c r="E492" s="14">
        <v>91</v>
      </c>
      <c r="F492" s="14">
        <v>2025</v>
      </c>
      <c r="G492" s="14">
        <v>21154554000113</v>
      </c>
      <c r="H492" s="15" t="s">
        <v>129</v>
      </c>
      <c r="I492" s="14">
        <v>3920</v>
      </c>
      <c r="J492" s="14" t="s">
        <v>289</v>
      </c>
      <c r="K492" s="16">
        <v>46072</v>
      </c>
      <c r="L492" s="14">
        <v>240</v>
      </c>
      <c r="M492" s="34">
        <f t="shared" si="38"/>
        <v>17699.36</v>
      </c>
      <c r="N492" s="17">
        <v>17699.36</v>
      </c>
      <c r="O492" s="17">
        <v>0</v>
      </c>
      <c r="P492" s="3">
        <v>0</v>
      </c>
    </row>
    <row r="493" spans="1:16" ht="24.95" hidden="1" customHeight="1" x14ac:dyDescent="0.2">
      <c r="A493" s="21" t="str">
        <f t="shared" si="36"/>
        <v>1441|1440011|91|2026|14408503649|3611|6985,94</v>
      </c>
      <c r="B493" s="21" t="str">
        <f t="shared" si="37"/>
        <v>1441|1440011|91|2026|871</v>
      </c>
      <c r="C493" s="14">
        <v>1441</v>
      </c>
      <c r="D493" s="14">
        <v>1440011</v>
      </c>
      <c r="E493" s="14">
        <v>91</v>
      </c>
      <c r="F493" s="14">
        <v>2026</v>
      </c>
      <c r="G493" s="14">
        <v>14408503649</v>
      </c>
      <c r="H493" s="15" t="s">
        <v>147</v>
      </c>
      <c r="I493" s="14">
        <v>3611</v>
      </c>
      <c r="J493" s="14" t="s">
        <v>308</v>
      </c>
      <c r="K493" s="16">
        <v>46064</v>
      </c>
      <c r="L493" s="14">
        <v>871</v>
      </c>
      <c r="M493" s="34">
        <f t="shared" si="38"/>
        <v>6985.9400000000005</v>
      </c>
      <c r="N493" s="17">
        <v>6189</v>
      </c>
      <c r="O493" s="17">
        <v>796.94</v>
      </c>
      <c r="P493" s="3">
        <v>0</v>
      </c>
    </row>
    <row r="494" spans="1:16" ht="24.95" hidden="1" customHeight="1" x14ac:dyDescent="0.2">
      <c r="A494" s="21" t="str">
        <f t="shared" si="36"/>
        <v>1441|1440011|92|2026|58352910604|3611|6985,94</v>
      </c>
      <c r="B494" s="21" t="str">
        <f t="shared" si="37"/>
        <v>1441|1440011|92|2026|873</v>
      </c>
      <c r="C494" s="14">
        <v>1441</v>
      </c>
      <c r="D494" s="14">
        <v>1440011</v>
      </c>
      <c r="E494" s="14">
        <v>92</v>
      </c>
      <c r="F494" s="14">
        <v>2026</v>
      </c>
      <c r="G494" s="14">
        <v>58352910604</v>
      </c>
      <c r="H494" s="15" t="s">
        <v>148</v>
      </c>
      <c r="I494" s="14">
        <v>3611</v>
      </c>
      <c r="J494" s="14" t="s">
        <v>308</v>
      </c>
      <c r="K494" s="16">
        <v>46064</v>
      </c>
      <c r="L494" s="14">
        <v>873</v>
      </c>
      <c r="M494" s="34">
        <f t="shared" si="38"/>
        <v>6985.9400000000005</v>
      </c>
      <c r="N494" s="17">
        <v>6189</v>
      </c>
      <c r="O494" s="17">
        <v>796.94</v>
      </c>
      <c r="P494" s="3">
        <v>0</v>
      </c>
    </row>
    <row r="495" spans="1:16" ht="24.95" hidden="1" customHeight="1" x14ac:dyDescent="0.2">
      <c r="A495" s="21" t="str">
        <f t="shared" si="36"/>
        <v>1441|1440011|93|2026|51801027668|3611|5458,84</v>
      </c>
      <c r="B495" s="21" t="str">
        <f t="shared" si="37"/>
        <v>1441|1440011|93|2026|868</v>
      </c>
      <c r="C495" s="14">
        <v>1441</v>
      </c>
      <c r="D495" s="14">
        <v>1440011</v>
      </c>
      <c r="E495" s="14">
        <v>93</v>
      </c>
      <c r="F495" s="14">
        <v>2026</v>
      </c>
      <c r="G495" s="14">
        <v>51801027668</v>
      </c>
      <c r="H495" s="15" t="s">
        <v>149</v>
      </c>
      <c r="I495" s="14">
        <v>3611</v>
      </c>
      <c r="J495" s="14" t="s">
        <v>308</v>
      </c>
      <c r="K495" s="16">
        <v>46064</v>
      </c>
      <c r="L495" s="14">
        <v>868</v>
      </c>
      <c r="M495" s="34">
        <f t="shared" si="38"/>
        <v>5458.84</v>
      </c>
      <c r="N495" s="17">
        <v>5285.17</v>
      </c>
      <c r="O495" s="17">
        <v>173.67</v>
      </c>
      <c r="P495" s="3">
        <v>0</v>
      </c>
    </row>
    <row r="496" spans="1:16" ht="24.95" hidden="1" customHeight="1" x14ac:dyDescent="0.2">
      <c r="A496" s="21" t="str">
        <f t="shared" si="36"/>
        <v>1441|1440011|94|2026|83507191687|3611|3834,92</v>
      </c>
      <c r="B496" s="21" t="str">
        <f t="shared" si="37"/>
        <v>1441|1440011|94|2026|676</v>
      </c>
      <c r="C496" s="14">
        <v>1441</v>
      </c>
      <c r="D496" s="14">
        <v>1440011</v>
      </c>
      <c r="E496" s="14">
        <v>94</v>
      </c>
      <c r="F496" s="14">
        <v>2026</v>
      </c>
      <c r="G496" s="14">
        <v>83507191687</v>
      </c>
      <c r="H496" s="15" t="s">
        <v>150</v>
      </c>
      <c r="I496" s="14">
        <v>3611</v>
      </c>
      <c r="J496" s="14" t="s">
        <v>308</v>
      </c>
      <c r="K496" s="16">
        <v>46062</v>
      </c>
      <c r="L496" s="14">
        <v>676</v>
      </c>
      <c r="M496" s="34">
        <f t="shared" si="38"/>
        <v>3834.92</v>
      </c>
      <c r="N496" s="17">
        <v>3834.92</v>
      </c>
      <c r="O496" s="17">
        <v>0</v>
      </c>
      <c r="P496" s="3">
        <v>0</v>
      </c>
    </row>
    <row r="497" spans="1:16" ht="24.95" hidden="1" customHeight="1" x14ac:dyDescent="0.2">
      <c r="A497" s="21" t="str">
        <f t="shared" si="36"/>
        <v>1441|1440011|95|2026|11713521660|3611|2867,89</v>
      </c>
      <c r="B497" s="21" t="str">
        <f t="shared" si="37"/>
        <v>1441|1440011|95|2026|733</v>
      </c>
      <c r="C497" s="14">
        <v>1441</v>
      </c>
      <c r="D497" s="14">
        <v>1440011</v>
      </c>
      <c r="E497" s="14">
        <v>95</v>
      </c>
      <c r="F497" s="14">
        <v>2026</v>
      </c>
      <c r="G497" s="14">
        <v>11713521660</v>
      </c>
      <c r="H497" s="15" t="s">
        <v>151</v>
      </c>
      <c r="I497" s="14">
        <v>3611</v>
      </c>
      <c r="J497" s="14" t="s">
        <v>308</v>
      </c>
      <c r="K497" s="16">
        <v>46062</v>
      </c>
      <c r="L497" s="14">
        <v>733</v>
      </c>
      <c r="M497" s="34">
        <f t="shared" si="38"/>
        <v>2867.89</v>
      </c>
      <c r="N497" s="17">
        <v>2867.89</v>
      </c>
      <c r="O497" s="17">
        <v>0</v>
      </c>
      <c r="P497" s="3">
        <v>0</v>
      </c>
    </row>
    <row r="498" spans="1:16" ht="24.95" hidden="1" customHeight="1" x14ac:dyDescent="0.2">
      <c r="A498" s="21" t="str">
        <f t="shared" si="36"/>
        <v>1441|1440011|96|2026|84939974634|3611|5273,86</v>
      </c>
      <c r="B498" s="21" t="str">
        <f t="shared" si="37"/>
        <v>1441|1440011|96|2026|735</v>
      </c>
      <c r="C498" s="14">
        <v>1441</v>
      </c>
      <c r="D498" s="14">
        <v>1440011</v>
      </c>
      <c r="E498" s="14">
        <v>96</v>
      </c>
      <c r="F498" s="14">
        <v>2026</v>
      </c>
      <c r="G498" s="14">
        <v>84939974634</v>
      </c>
      <c r="H498" s="15" t="s">
        <v>152</v>
      </c>
      <c r="I498" s="14">
        <v>3611</v>
      </c>
      <c r="J498" s="14" t="s">
        <v>308</v>
      </c>
      <c r="K498" s="16">
        <v>46062</v>
      </c>
      <c r="L498" s="14">
        <v>735</v>
      </c>
      <c r="M498" s="34">
        <f t="shared" si="38"/>
        <v>5273.86</v>
      </c>
      <c r="N498" s="17">
        <v>5175.6899999999996</v>
      </c>
      <c r="O498" s="17">
        <v>98.17</v>
      </c>
      <c r="P498" s="3">
        <v>0</v>
      </c>
    </row>
    <row r="499" spans="1:16" ht="24.95" hidden="1" customHeight="1" x14ac:dyDescent="0.2">
      <c r="A499" s="21" t="str">
        <f t="shared" si="36"/>
        <v>1441|1440011|97|2026|24891606649|3611|5273,86</v>
      </c>
      <c r="B499" s="21" t="str">
        <f t="shared" si="37"/>
        <v>1441|1440011|97|2026|738</v>
      </c>
      <c r="C499" s="14">
        <v>1441</v>
      </c>
      <c r="D499" s="14">
        <v>1440011</v>
      </c>
      <c r="E499" s="14">
        <v>97</v>
      </c>
      <c r="F499" s="14">
        <v>2026</v>
      </c>
      <c r="G499" s="14">
        <v>24891606649</v>
      </c>
      <c r="H499" s="15" t="s">
        <v>153</v>
      </c>
      <c r="I499" s="14">
        <v>3611</v>
      </c>
      <c r="J499" s="14" t="s">
        <v>308</v>
      </c>
      <c r="K499" s="16">
        <v>46062</v>
      </c>
      <c r="L499" s="14">
        <v>738</v>
      </c>
      <c r="M499" s="34">
        <f t="shared" si="38"/>
        <v>5273.86</v>
      </c>
      <c r="N499" s="17">
        <v>5175.6899999999996</v>
      </c>
      <c r="O499" s="17">
        <v>98.17</v>
      </c>
      <c r="P499" s="3">
        <v>0</v>
      </c>
    </row>
    <row r="500" spans="1:16" ht="24.95" hidden="1" customHeight="1" x14ac:dyDescent="0.2">
      <c r="A500" s="21" t="str">
        <f t="shared" si="36"/>
        <v>1441|1440011|98|2026|21374872687|3611|8151,05</v>
      </c>
      <c r="B500" s="21" t="str">
        <f t="shared" si="37"/>
        <v>1441|1440011|98|2026|660</v>
      </c>
      <c r="C500" s="14">
        <v>1441</v>
      </c>
      <c r="D500" s="14">
        <v>1440011</v>
      </c>
      <c r="E500" s="14">
        <v>98</v>
      </c>
      <c r="F500" s="14">
        <v>2026</v>
      </c>
      <c r="G500" s="14">
        <v>21374872687</v>
      </c>
      <c r="H500" s="15" t="s">
        <v>154</v>
      </c>
      <c r="I500" s="14">
        <v>3611</v>
      </c>
      <c r="J500" s="14" t="s">
        <v>308</v>
      </c>
      <c r="K500" s="16">
        <v>46062</v>
      </c>
      <c r="L500" s="14">
        <v>660</v>
      </c>
      <c r="M500" s="34">
        <f t="shared" si="38"/>
        <v>8151.05</v>
      </c>
      <c r="N500" s="17">
        <v>6985.22</v>
      </c>
      <c r="O500" s="17">
        <v>1165.83</v>
      </c>
      <c r="P500" s="3">
        <v>0</v>
      </c>
    </row>
    <row r="501" spans="1:16" ht="24.95" hidden="1" customHeight="1" x14ac:dyDescent="0.2">
      <c r="A501" s="21" t="str">
        <f t="shared" si="36"/>
        <v>1441|1440011|99|2026|82839425653|3611|12642,14</v>
      </c>
      <c r="B501" s="21" t="str">
        <f t="shared" si="37"/>
        <v>1441|1440011|99|2026|741</v>
      </c>
      <c r="C501" s="14">
        <v>1441</v>
      </c>
      <c r="D501" s="14">
        <v>1440011</v>
      </c>
      <c r="E501" s="14">
        <v>99</v>
      </c>
      <c r="F501" s="14">
        <v>2026</v>
      </c>
      <c r="G501" s="14">
        <v>82839425653</v>
      </c>
      <c r="H501" s="15" t="s">
        <v>155</v>
      </c>
      <c r="I501" s="14">
        <v>3611</v>
      </c>
      <c r="J501" s="14" t="s">
        <v>308</v>
      </c>
      <c r="K501" s="16">
        <v>46062</v>
      </c>
      <c r="L501" s="14">
        <v>741</v>
      </c>
      <c r="M501" s="34">
        <f t="shared" si="38"/>
        <v>12642.14</v>
      </c>
      <c r="N501" s="17">
        <v>10241.26</v>
      </c>
      <c r="O501" s="17">
        <v>2400.88</v>
      </c>
      <c r="P501" s="3">
        <v>0</v>
      </c>
    </row>
    <row r="502" spans="1:16" ht="24.95" hidden="1" customHeight="1" x14ac:dyDescent="0.2">
      <c r="A502" s="21" t="str">
        <f t="shared" si="36"/>
        <v>1441|1440011|100|2026|4928579895|3611|7673,24</v>
      </c>
      <c r="B502" s="21" t="str">
        <f t="shared" si="37"/>
        <v>1441|1440011|100|2026|749</v>
      </c>
      <c r="C502" s="14">
        <v>1441</v>
      </c>
      <c r="D502" s="14">
        <v>1440011</v>
      </c>
      <c r="E502" s="14">
        <v>100</v>
      </c>
      <c r="F502" s="14">
        <v>2026</v>
      </c>
      <c r="G502" s="14">
        <v>4928579895</v>
      </c>
      <c r="H502" s="15" t="s">
        <v>156</v>
      </c>
      <c r="I502" s="14">
        <v>3611</v>
      </c>
      <c r="J502" s="14" t="s">
        <v>308</v>
      </c>
      <c r="K502" s="16">
        <v>46063</v>
      </c>
      <c r="L502" s="14">
        <v>749</v>
      </c>
      <c r="M502" s="34">
        <f t="shared" si="38"/>
        <v>7673.2400000000007</v>
      </c>
      <c r="N502" s="17">
        <v>6638.81</v>
      </c>
      <c r="O502" s="17">
        <v>1034.43</v>
      </c>
      <c r="P502" s="3">
        <v>0</v>
      </c>
    </row>
    <row r="503" spans="1:16" ht="24.95" hidden="1" customHeight="1" x14ac:dyDescent="0.2">
      <c r="A503" s="21" t="str">
        <f t="shared" si="36"/>
        <v>1441|1440011|101|2026|49463330615|3611|3792,45</v>
      </c>
      <c r="B503" s="21" t="str">
        <f t="shared" si="37"/>
        <v>1441|1440011|101|2026|742</v>
      </c>
      <c r="C503" s="14">
        <v>1441</v>
      </c>
      <c r="D503" s="14">
        <v>1440011</v>
      </c>
      <c r="E503" s="14">
        <v>101</v>
      </c>
      <c r="F503" s="14">
        <v>2026</v>
      </c>
      <c r="G503" s="14">
        <v>49463330615</v>
      </c>
      <c r="H503" s="15" t="s">
        <v>157</v>
      </c>
      <c r="I503" s="14">
        <v>3611</v>
      </c>
      <c r="J503" s="14" t="s">
        <v>308</v>
      </c>
      <c r="K503" s="16">
        <v>46063</v>
      </c>
      <c r="L503" s="14">
        <v>742</v>
      </c>
      <c r="M503" s="34">
        <f t="shared" si="38"/>
        <v>3792.45</v>
      </c>
      <c r="N503" s="17">
        <v>3792.45</v>
      </c>
      <c r="O503" s="17">
        <v>0</v>
      </c>
      <c r="P503" s="3">
        <v>0</v>
      </c>
    </row>
    <row r="504" spans="1:16" ht="24.95" hidden="1" customHeight="1" x14ac:dyDescent="0.2">
      <c r="A504" s="21" t="str">
        <f t="shared" si="36"/>
        <v>1441|1440011|102|2026|86784552687|3611|5403,59</v>
      </c>
      <c r="B504" s="21" t="str">
        <f t="shared" si="37"/>
        <v>1441|1440011|102|2026|745</v>
      </c>
      <c r="C504" s="14">
        <v>1441</v>
      </c>
      <c r="D504" s="14">
        <v>1440011</v>
      </c>
      <c r="E504" s="14">
        <v>102</v>
      </c>
      <c r="F504" s="14">
        <v>2026</v>
      </c>
      <c r="G504" s="14">
        <v>86784552687</v>
      </c>
      <c r="H504" s="15" t="s">
        <v>158</v>
      </c>
      <c r="I504" s="14">
        <v>3611</v>
      </c>
      <c r="J504" s="14" t="s">
        <v>308</v>
      </c>
      <c r="K504" s="16">
        <v>46063</v>
      </c>
      <c r="L504" s="14">
        <v>745</v>
      </c>
      <c r="M504" s="34">
        <f t="shared" si="38"/>
        <v>5403.59</v>
      </c>
      <c r="N504" s="17">
        <v>5252.47</v>
      </c>
      <c r="O504" s="17">
        <v>151.12</v>
      </c>
      <c r="P504" s="3">
        <v>0</v>
      </c>
    </row>
    <row r="505" spans="1:16" ht="24.95" hidden="1" customHeight="1" x14ac:dyDescent="0.2">
      <c r="A505" s="21" t="str">
        <f t="shared" si="36"/>
        <v>1441|1440011|103|2026|84374071687|3611|3508,65</v>
      </c>
      <c r="B505" s="21" t="str">
        <f t="shared" si="37"/>
        <v>1441|1440011|103|2026|721</v>
      </c>
      <c r="C505" s="14">
        <v>1441</v>
      </c>
      <c r="D505" s="14">
        <v>1440011</v>
      </c>
      <c r="E505" s="14">
        <v>103</v>
      </c>
      <c r="F505" s="14">
        <v>2026</v>
      </c>
      <c r="G505" s="14">
        <v>84374071687</v>
      </c>
      <c r="H505" s="15" t="s">
        <v>159</v>
      </c>
      <c r="I505" s="14">
        <v>3611</v>
      </c>
      <c r="J505" s="14" t="s">
        <v>308</v>
      </c>
      <c r="K505" s="16">
        <v>46062</v>
      </c>
      <c r="L505" s="14">
        <v>721</v>
      </c>
      <c r="M505" s="34">
        <f t="shared" si="38"/>
        <v>3508.65</v>
      </c>
      <c r="N505" s="17">
        <v>3508.65</v>
      </c>
      <c r="O505" s="17">
        <v>0</v>
      </c>
      <c r="P505" s="3">
        <v>0</v>
      </c>
    </row>
    <row r="506" spans="1:16" ht="24.95" hidden="1" customHeight="1" x14ac:dyDescent="0.2">
      <c r="A506" s="21" t="str">
        <f t="shared" si="36"/>
        <v>1441|1440011|104|2026|32734751615|3611|6159,34</v>
      </c>
      <c r="B506" s="21" t="str">
        <f t="shared" si="37"/>
        <v>1441|1440011|104|2026|756</v>
      </c>
      <c r="C506" s="14">
        <v>1441</v>
      </c>
      <c r="D506" s="14">
        <v>1440011</v>
      </c>
      <c r="E506" s="14">
        <v>104</v>
      </c>
      <c r="F506" s="14">
        <v>2026</v>
      </c>
      <c r="G506" s="14">
        <v>32734751615</v>
      </c>
      <c r="H506" s="15" t="s">
        <v>160</v>
      </c>
      <c r="I506" s="14">
        <v>3611</v>
      </c>
      <c r="J506" s="14" t="s">
        <v>308</v>
      </c>
      <c r="K506" s="16">
        <v>46063</v>
      </c>
      <c r="L506" s="14">
        <v>756</v>
      </c>
      <c r="M506" s="34">
        <f t="shared" si="38"/>
        <v>6159.34</v>
      </c>
      <c r="N506" s="17">
        <v>5699.76</v>
      </c>
      <c r="O506" s="17">
        <v>459.58</v>
      </c>
      <c r="P506" s="3">
        <v>0</v>
      </c>
    </row>
    <row r="507" spans="1:16" ht="24.95" hidden="1" customHeight="1" x14ac:dyDescent="0.2">
      <c r="A507" s="21" t="str">
        <f t="shared" si="36"/>
        <v>1441|1440011|105|2026|9269157628|3611|3932,79</v>
      </c>
      <c r="B507" s="21" t="str">
        <f t="shared" si="37"/>
        <v>1441|1440011|105|2026|722</v>
      </c>
      <c r="C507" s="14">
        <v>1441</v>
      </c>
      <c r="D507" s="14">
        <v>1440011</v>
      </c>
      <c r="E507" s="14">
        <v>105</v>
      </c>
      <c r="F507" s="14">
        <v>2026</v>
      </c>
      <c r="G507" s="14">
        <v>9269157628</v>
      </c>
      <c r="H507" s="15" t="s">
        <v>161</v>
      </c>
      <c r="I507" s="14">
        <v>3611</v>
      </c>
      <c r="J507" s="14" t="s">
        <v>308</v>
      </c>
      <c r="K507" s="16">
        <v>46062</v>
      </c>
      <c r="L507" s="14">
        <v>722</v>
      </c>
      <c r="M507" s="34">
        <f t="shared" si="38"/>
        <v>3932.79</v>
      </c>
      <c r="N507" s="17">
        <v>3932.79</v>
      </c>
      <c r="O507" s="17">
        <v>0</v>
      </c>
      <c r="P507" s="3">
        <v>0</v>
      </c>
    </row>
    <row r="508" spans="1:16" ht="24.95" hidden="1" customHeight="1" x14ac:dyDescent="0.2">
      <c r="A508" s="21" t="str">
        <f t="shared" si="36"/>
        <v>1441|1440011|106|2026|22068043000141|3920|8772,93</v>
      </c>
      <c r="B508" s="21" t="str">
        <f t="shared" si="37"/>
        <v>1441|1440011|106|2026|743</v>
      </c>
      <c r="C508" s="14">
        <v>1441</v>
      </c>
      <c r="D508" s="14">
        <v>1440011</v>
      </c>
      <c r="E508" s="14">
        <v>106</v>
      </c>
      <c r="F508" s="14">
        <v>2026</v>
      </c>
      <c r="G508" s="14">
        <v>22068043000141</v>
      </c>
      <c r="H508" s="15" t="s">
        <v>162</v>
      </c>
      <c r="I508" s="14">
        <v>3920</v>
      </c>
      <c r="J508" s="14" t="s">
        <v>289</v>
      </c>
      <c r="K508" s="16">
        <v>46063</v>
      </c>
      <c r="L508" s="14">
        <v>743</v>
      </c>
      <c r="M508" s="34">
        <f t="shared" si="38"/>
        <v>8772.93</v>
      </c>
      <c r="N508" s="17">
        <v>8351.83</v>
      </c>
      <c r="O508" s="17">
        <v>421.1</v>
      </c>
      <c r="P508" s="3">
        <v>0</v>
      </c>
    </row>
    <row r="509" spans="1:16" ht="24.95" hidden="1" customHeight="1" x14ac:dyDescent="0.2">
      <c r="A509" s="21" t="str">
        <f t="shared" si="36"/>
        <v>1441|1440011|106|2026|22068043000141|3920|8772,93</v>
      </c>
      <c r="B509" s="21" t="str">
        <f t="shared" si="37"/>
        <v>1441|1440011|106|2026|1360</v>
      </c>
      <c r="C509" s="14">
        <v>1441</v>
      </c>
      <c r="D509" s="14">
        <v>1440011</v>
      </c>
      <c r="E509" s="14">
        <v>106</v>
      </c>
      <c r="F509" s="14">
        <v>2026</v>
      </c>
      <c r="G509" s="14">
        <v>22068043000141</v>
      </c>
      <c r="H509" s="15" t="s">
        <v>162</v>
      </c>
      <c r="I509" s="14">
        <v>3920</v>
      </c>
      <c r="J509" s="14" t="s">
        <v>289</v>
      </c>
      <c r="K509" s="16">
        <v>46087</v>
      </c>
      <c r="L509" s="14">
        <v>1360</v>
      </c>
      <c r="M509" s="34">
        <f t="shared" si="38"/>
        <v>8772.93</v>
      </c>
      <c r="N509" s="17">
        <v>8351.83</v>
      </c>
      <c r="O509" s="17">
        <v>421.1</v>
      </c>
      <c r="P509" s="3">
        <v>0</v>
      </c>
    </row>
    <row r="510" spans="1:16" ht="24.95" hidden="1" customHeight="1" x14ac:dyDescent="0.2">
      <c r="A510" s="21" t="str">
        <f t="shared" si="36"/>
        <v>1441|1440011|107|2026|73694126600|3611|7785,03</v>
      </c>
      <c r="B510" s="21" t="str">
        <f t="shared" si="37"/>
        <v>1441|1440011|107|2026|755</v>
      </c>
      <c r="C510" s="14">
        <v>1441</v>
      </c>
      <c r="D510" s="14">
        <v>1440011</v>
      </c>
      <c r="E510" s="14">
        <v>107</v>
      </c>
      <c r="F510" s="14">
        <v>2026</v>
      </c>
      <c r="G510" s="14">
        <v>73694126600</v>
      </c>
      <c r="H510" s="15" t="s">
        <v>163</v>
      </c>
      <c r="I510" s="14">
        <v>3611</v>
      </c>
      <c r="J510" s="14" t="s">
        <v>308</v>
      </c>
      <c r="K510" s="16">
        <v>46063</v>
      </c>
      <c r="L510" s="14">
        <v>755</v>
      </c>
      <c r="M510" s="34">
        <f t="shared" si="38"/>
        <v>7785.03</v>
      </c>
      <c r="N510" s="17">
        <v>6719.86</v>
      </c>
      <c r="O510" s="17">
        <v>1065.17</v>
      </c>
      <c r="P510" s="3">
        <v>0</v>
      </c>
    </row>
    <row r="511" spans="1:16" ht="24.95" hidden="1" customHeight="1" x14ac:dyDescent="0.2">
      <c r="A511" s="21" t="str">
        <f t="shared" si="36"/>
        <v>1441|1440011|108|2026|89330994687|3611|4056,31</v>
      </c>
      <c r="B511" s="21" t="str">
        <f t="shared" si="37"/>
        <v>1441|1440011|108|2026|865</v>
      </c>
      <c r="C511" s="14">
        <v>1441</v>
      </c>
      <c r="D511" s="14">
        <v>1440011</v>
      </c>
      <c r="E511" s="14">
        <v>108</v>
      </c>
      <c r="F511" s="14">
        <v>2026</v>
      </c>
      <c r="G511" s="14">
        <v>89330994687</v>
      </c>
      <c r="H511" s="15" t="s">
        <v>164</v>
      </c>
      <c r="I511" s="14">
        <v>3611</v>
      </c>
      <c r="J511" s="14" t="s">
        <v>308</v>
      </c>
      <c r="K511" s="16">
        <v>46064</v>
      </c>
      <c r="L511" s="14">
        <v>865</v>
      </c>
      <c r="M511" s="34">
        <f t="shared" si="38"/>
        <v>4056.31</v>
      </c>
      <c r="N511" s="17">
        <v>4056.31</v>
      </c>
      <c r="O511" s="17">
        <v>0</v>
      </c>
      <c r="P511" s="3">
        <v>0</v>
      </c>
    </row>
    <row r="512" spans="1:16" ht="24.95" hidden="1" customHeight="1" x14ac:dyDescent="0.2">
      <c r="A512" s="21" t="str">
        <f t="shared" si="36"/>
        <v>1441|1440011|109|2026|10212674650|3611|3977,87</v>
      </c>
      <c r="B512" s="21" t="str">
        <f t="shared" si="37"/>
        <v>1441|1440011|109|2026|724</v>
      </c>
      <c r="C512" s="14">
        <v>1441</v>
      </c>
      <c r="D512" s="14">
        <v>1440011</v>
      </c>
      <c r="E512" s="14">
        <v>109</v>
      </c>
      <c r="F512" s="14">
        <v>2026</v>
      </c>
      <c r="G512" s="14">
        <v>10212674650</v>
      </c>
      <c r="H512" s="15" t="s">
        <v>165</v>
      </c>
      <c r="I512" s="14">
        <v>3611</v>
      </c>
      <c r="J512" s="14" t="s">
        <v>308</v>
      </c>
      <c r="K512" s="16">
        <v>46062</v>
      </c>
      <c r="L512" s="14">
        <v>724</v>
      </c>
      <c r="M512" s="34">
        <f t="shared" si="38"/>
        <v>3977.87</v>
      </c>
      <c r="N512" s="17">
        <v>3977.87</v>
      </c>
      <c r="O512" s="17">
        <v>0</v>
      </c>
      <c r="P512" s="3">
        <v>0</v>
      </c>
    </row>
    <row r="513" spans="1:16" ht="24.95" hidden="1" customHeight="1" x14ac:dyDescent="0.2">
      <c r="A513" s="21" t="str">
        <f t="shared" si="36"/>
        <v>1441|1440011|110|2026|17709692000144|3920|30679,36</v>
      </c>
      <c r="B513" s="21" t="str">
        <f t="shared" si="37"/>
        <v>1441|1440011|110|2026|753</v>
      </c>
      <c r="C513" s="14">
        <v>1441</v>
      </c>
      <c r="D513" s="14">
        <v>1440011</v>
      </c>
      <c r="E513" s="14">
        <v>110</v>
      </c>
      <c r="F513" s="14">
        <v>2026</v>
      </c>
      <c r="G513" s="14">
        <v>17709692000144</v>
      </c>
      <c r="H513" s="15" t="s">
        <v>166</v>
      </c>
      <c r="I513" s="14">
        <v>3920</v>
      </c>
      <c r="J513" s="14" t="s">
        <v>289</v>
      </c>
      <c r="K513" s="16">
        <v>46063</v>
      </c>
      <c r="L513" s="14">
        <v>753</v>
      </c>
      <c r="M513" s="34">
        <f t="shared" si="38"/>
        <v>30679.360000000001</v>
      </c>
      <c r="N513" s="17">
        <v>30679.360000000001</v>
      </c>
      <c r="O513" s="17">
        <v>0</v>
      </c>
      <c r="P513" s="3">
        <v>0</v>
      </c>
    </row>
    <row r="514" spans="1:16" ht="24.95" hidden="1" customHeight="1" x14ac:dyDescent="0.2">
      <c r="A514" s="21" t="str">
        <f t="shared" si="36"/>
        <v>1441|1440011|111|2026|62297406649|3611|1955,33</v>
      </c>
      <c r="B514" s="21" t="str">
        <f t="shared" si="37"/>
        <v>1441|1440011|111|2026|728</v>
      </c>
      <c r="C514" s="14">
        <v>1441</v>
      </c>
      <c r="D514" s="14">
        <v>1440011</v>
      </c>
      <c r="E514" s="14">
        <v>111</v>
      </c>
      <c r="F514" s="14">
        <v>2026</v>
      </c>
      <c r="G514" s="14">
        <v>62297406649</v>
      </c>
      <c r="H514" s="15" t="s">
        <v>167</v>
      </c>
      <c r="I514" s="14">
        <v>3611</v>
      </c>
      <c r="J514" s="14" t="s">
        <v>308</v>
      </c>
      <c r="K514" s="16">
        <v>46062</v>
      </c>
      <c r="L514" s="14">
        <v>728</v>
      </c>
      <c r="M514" s="34">
        <f t="shared" si="38"/>
        <v>1955.33</v>
      </c>
      <c r="N514" s="17">
        <v>1955.33</v>
      </c>
      <c r="O514" s="17">
        <v>0</v>
      </c>
      <c r="P514" s="3">
        <v>0</v>
      </c>
    </row>
    <row r="515" spans="1:16" ht="24.95" hidden="1" customHeight="1" x14ac:dyDescent="0.2">
      <c r="A515" s="21" t="str">
        <f t="shared" si="36"/>
        <v>1441|1440011|112|2026|98321560687|3611|3480,75</v>
      </c>
      <c r="B515" s="21" t="str">
        <f t="shared" si="37"/>
        <v>1441|1440011|112|2026|731</v>
      </c>
      <c r="C515" s="14">
        <v>1441</v>
      </c>
      <c r="D515" s="14">
        <v>1440011</v>
      </c>
      <c r="E515" s="14">
        <v>112</v>
      </c>
      <c r="F515" s="14">
        <v>2026</v>
      </c>
      <c r="G515" s="14">
        <v>98321560687</v>
      </c>
      <c r="H515" s="15" t="s">
        <v>168</v>
      </c>
      <c r="I515" s="14">
        <v>3611</v>
      </c>
      <c r="J515" s="14" t="s">
        <v>308</v>
      </c>
      <c r="K515" s="16">
        <v>46062</v>
      </c>
      <c r="L515" s="14">
        <v>731</v>
      </c>
      <c r="M515" s="34">
        <f t="shared" si="38"/>
        <v>3480.75</v>
      </c>
      <c r="N515" s="17">
        <v>3480.75</v>
      </c>
      <c r="O515" s="17">
        <v>0</v>
      </c>
      <c r="P515" s="3">
        <v>0</v>
      </c>
    </row>
    <row r="516" spans="1:16" ht="24.95" hidden="1" customHeight="1" x14ac:dyDescent="0.2">
      <c r="A516" s="21" t="str">
        <f t="shared" si="36"/>
        <v>1441|1440011|113|2026|9256973000160|3920|10556,41</v>
      </c>
      <c r="B516" s="21" t="str">
        <f t="shared" si="37"/>
        <v>1441|1440011|113|2026|760</v>
      </c>
      <c r="C516" s="14">
        <v>1441</v>
      </c>
      <c r="D516" s="14">
        <v>1440011</v>
      </c>
      <c r="E516" s="14">
        <v>113</v>
      </c>
      <c r="F516" s="14">
        <v>2026</v>
      </c>
      <c r="G516" s="14">
        <v>9256973000160</v>
      </c>
      <c r="H516" s="15" t="s">
        <v>169</v>
      </c>
      <c r="I516" s="14">
        <v>3920</v>
      </c>
      <c r="J516" s="14" t="s">
        <v>289</v>
      </c>
      <c r="K516" s="16">
        <v>46063</v>
      </c>
      <c r="L516" s="14">
        <v>760</v>
      </c>
      <c r="M516" s="34">
        <f t="shared" si="38"/>
        <v>10556.41</v>
      </c>
      <c r="N516" s="17">
        <v>10049.700000000001</v>
      </c>
      <c r="O516" s="17">
        <v>506.71</v>
      </c>
      <c r="P516" s="3">
        <v>0</v>
      </c>
    </row>
    <row r="517" spans="1:16" ht="24.95" hidden="1" customHeight="1" x14ac:dyDescent="0.2">
      <c r="A517" s="21" t="str">
        <f t="shared" si="36"/>
        <v>1441|1440011|114|2026|56653212653|3611|2109,82</v>
      </c>
      <c r="B517" s="21" t="str">
        <f t="shared" si="37"/>
        <v>1441|1440011|114|2026|723</v>
      </c>
      <c r="C517" s="14">
        <v>1441</v>
      </c>
      <c r="D517" s="14">
        <v>1440011</v>
      </c>
      <c r="E517" s="14">
        <v>114</v>
      </c>
      <c r="F517" s="14">
        <v>2026</v>
      </c>
      <c r="G517" s="14">
        <v>56653212653</v>
      </c>
      <c r="H517" s="15" t="s">
        <v>170</v>
      </c>
      <c r="I517" s="14">
        <v>3611</v>
      </c>
      <c r="J517" s="14" t="s">
        <v>308</v>
      </c>
      <c r="K517" s="16">
        <v>46062</v>
      </c>
      <c r="L517" s="14">
        <v>723</v>
      </c>
      <c r="M517" s="34">
        <f t="shared" si="38"/>
        <v>2109.8200000000002</v>
      </c>
      <c r="N517" s="17">
        <v>2109.8200000000002</v>
      </c>
      <c r="O517" s="17">
        <v>0</v>
      </c>
      <c r="P517" s="3">
        <v>0</v>
      </c>
    </row>
    <row r="518" spans="1:16" ht="24.95" hidden="1" customHeight="1" x14ac:dyDescent="0.2">
      <c r="A518" s="21" t="str">
        <f t="shared" si="36"/>
        <v>1441|1440011|115|2026|59424451687|3611|3239,75</v>
      </c>
      <c r="B518" s="21" t="str">
        <f t="shared" si="37"/>
        <v>1441|1440011|115|2026|887</v>
      </c>
      <c r="C518" s="14">
        <v>1441</v>
      </c>
      <c r="D518" s="14">
        <v>1440011</v>
      </c>
      <c r="E518" s="14">
        <v>115</v>
      </c>
      <c r="F518" s="14">
        <v>2026</v>
      </c>
      <c r="G518" s="14">
        <v>59424451687</v>
      </c>
      <c r="H518" s="15" t="s">
        <v>171</v>
      </c>
      <c r="I518" s="14">
        <v>3611</v>
      </c>
      <c r="J518" s="14" t="s">
        <v>308</v>
      </c>
      <c r="K518" s="16">
        <v>46064</v>
      </c>
      <c r="L518" s="14">
        <v>887</v>
      </c>
      <c r="M518" s="34">
        <f t="shared" si="38"/>
        <v>3239.75</v>
      </c>
      <c r="N518" s="17">
        <v>3239.75</v>
      </c>
      <c r="O518" s="17">
        <v>0</v>
      </c>
      <c r="P518" s="3">
        <v>0</v>
      </c>
    </row>
    <row r="519" spans="1:16" ht="24.95" hidden="1" customHeight="1" x14ac:dyDescent="0.2">
      <c r="A519" s="21" t="str">
        <f t="shared" si="36"/>
        <v>1441|1440011|116|2026|69209960653|3611|2113,32</v>
      </c>
      <c r="B519" s="21" t="str">
        <f t="shared" si="37"/>
        <v>1441|1440011|116|2026|855</v>
      </c>
      <c r="C519" s="14">
        <v>1441</v>
      </c>
      <c r="D519" s="14">
        <v>1440011</v>
      </c>
      <c r="E519" s="14">
        <v>116</v>
      </c>
      <c r="F519" s="14">
        <v>2026</v>
      </c>
      <c r="G519" s="14">
        <v>69209960653</v>
      </c>
      <c r="H519" s="15" t="s">
        <v>172</v>
      </c>
      <c r="I519" s="14">
        <v>3611</v>
      </c>
      <c r="J519" s="14" t="s">
        <v>308</v>
      </c>
      <c r="K519" s="16">
        <v>46064</v>
      </c>
      <c r="L519" s="14">
        <v>855</v>
      </c>
      <c r="M519" s="34">
        <f t="shared" si="38"/>
        <v>2113.3200000000002</v>
      </c>
      <c r="N519" s="17">
        <v>2113.3200000000002</v>
      </c>
      <c r="O519" s="17">
        <v>0</v>
      </c>
      <c r="P519" s="3">
        <v>0</v>
      </c>
    </row>
    <row r="520" spans="1:16" ht="24.95" hidden="1" customHeight="1" x14ac:dyDescent="0.2">
      <c r="A520" s="21" t="str">
        <f t="shared" si="36"/>
        <v>1441|1440011|117|2026|54710693668|3611|9554,1</v>
      </c>
      <c r="B520" s="21" t="str">
        <f t="shared" si="37"/>
        <v>1441|1440011|117|2026|763</v>
      </c>
      <c r="C520" s="14">
        <v>1441</v>
      </c>
      <c r="D520" s="14">
        <v>1440011</v>
      </c>
      <c r="E520" s="14">
        <v>117</v>
      </c>
      <c r="F520" s="14">
        <v>2026</v>
      </c>
      <c r="G520" s="14">
        <v>54710693668</v>
      </c>
      <c r="H520" s="15" t="s">
        <v>173</v>
      </c>
      <c r="I520" s="14">
        <v>3611</v>
      </c>
      <c r="J520" s="14" t="s">
        <v>308</v>
      </c>
      <c r="K520" s="16">
        <v>46063</v>
      </c>
      <c r="L520" s="14">
        <v>763</v>
      </c>
      <c r="M520" s="34">
        <f t="shared" si="38"/>
        <v>9554.1</v>
      </c>
      <c r="N520" s="17">
        <v>8002.43</v>
      </c>
      <c r="O520" s="17">
        <v>1551.67</v>
      </c>
      <c r="P520" s="3">
        <v>0</v>
      </c>
    </row>
    <row r="521" spans="1:16" ht="24.95" hidden="1" customHeight="1" x14ac:dyDescent="0.2">
      <c r="A521" s="21" t="str">
        <f t="shared" ref="A521:A560" si="39">C521&amp;"|"&amp;D521&amp;"|"&amp;E521&amp;"|"&amp;F521&amp;"|"&amp;G521&amp;"|"&amp;I521&amp;"|"&amp;N521+O521-P521</f>
        <v>1441|1440011|118|2026|16618025672|3611|3698,77</v>
      </c>
      <c r="B521" s="21" t="str">
        <f t="shared" ref="B521:B560" si="40">C521&amp;"|"&amp;D521&amp;"|"&amp;E521&amp;"|"&amp;F521&amp;"|"&amp;L521</f>
        <v>1441|1440011|118|2026|863</v>
      </c>
      <c r="C521" s="14">
        <v>1441</v>
      </c>
      <c r="D521" s="14">
        <v>1440011</v>
      </c>
      <c r="E521" s="14">
        <v>118</v>
      </c>
      <c r="F521" s="14">
        <v>2026</v>
      </c>
      <c r="G521" s="14">
        <v>16618025672</v>
      </c>
      <c r="H521" s="15" t="s">
        <v>174</v>
      </c>
      <c r="I521" s="14">
        <v>3611</v>
      </c>
      <c r="J521" s="14" t="s">
        <v>308</v>
      </c>
      <c r="K521" s="16">
        <v>46064</v>
      </c>
      <c r="L521" s="14">
        <v>863</v>
      </c>
      <c r="M521" s="34">
        <f t="shared" si="38"/>
        <v>3698.77</v>
      </c>
      <c r="N521" s="17">
        <v>3698.77</v>
      </c>
      <c r="O521" s="17">
        <v>0</v>
      </c>
      <c r="P521" s="3">
        <v>0</v>
      </c>
    </row>
    <row r="522" spans="1:16" ht="24.95" hidden="1" customHeight="1" x14ac:dyDescent="0.2">
      <c r="A522" s="21" t="str">
        <f t="shared" si="39"/>
        <v>1441|1440011|119|2026|56445180604|3611|3343,34</v>
      </c>
      <c r="B522" s="21" t="str">
        <f t="shared" si="40"/>
        <v>1441|1440011|119|2026|902</v>
      </c>
      <c r="C522" s="14">
        <v>1441</v>
      </c>
      <c r="D522" s="14">
        <v>1440011</v>
      </c>
      <c r="E522" s="14">
        <v>119</v>
      </c>
      <c r="F522" s="14">
        <v>2026</v>
      </c>
      <c r="G522" s="14">
        <v>56445180604</v>
      </c>
      <c r="H522" s="15" t="s">
        <v>175</v>
      </c>
      <c r="I522" s="14">
        <v>3611</v>
      </c>
      <c r="J522" s="14" t="s">
        <v>308</v>
      </c>
      <c r="K522" s="16">
        <v>46064</v>
      </c>
      <c r="L522" s="14">
        <v>902</v>
      </c>
      <c r="M522" s="34">
        <f t="shared" ref="M522:M561" si="41">N522+O522</f>
        <v>3343.34</v>
      </c>
      <c r="N522" s="17">
        <v>3343.34</v>
      </c>
      <c r="O522" s="17">
        <v>0</v>
      </c>
      <c r="P522" s="3">
        <v>0</v>
      </c>
    </row>
    <row r="523" spans="1:16" ht="24.95" hidden="1" customHeight="1" x14ac:dyDescent="0.2">
      <c r="A523" s="21" t="str">
        <f t="shared" si="39"/>
        <v>1441|1440011|120|2026|62895958653|3611|1552,3</v>
      </c>
      <c r="B523" s="21" t="str">
        <f t="shared" si="40"/>
        <v>1441|1440011|120|2026|751</v>
      </c>
      <c r="C523" s="14">
        <v>1441</v>
      </c>
      <c r="D523" s="14">
        <v>1440011</v>
      </c>
      <c r="E523" s="14">
        <v>120</v>
      </c>
      <c r="F523" s="14">
        <v>2026</v>
      </c>
      <c r="G523" s="14">
        <v>62895958653</v>
      </c>
      <c r="H523" s="15" t="s">
        <v>176</v>
      </c>
      <c r="I523" s="14">
        <v>3611</v>
      </c>
      <c r="J523" s="14" t="s">
        <v>308</v>
      </c>
      <c r="K523" s="16">
        <v>46063</v>
      </c>
      <c r="L523" s="14">
        <v>751</v>
      </c>
      <c r="M523" s="34">
        <f t="shared" si="41"/>
        <v>1552.3</v>
      </c>
      <c r="N523" s="17">
        <v>1552.3</v>
      </c>
      <c r="O523" s="17">
        <v>0</v>
      </c>
      <c r="P523" s="3">
        <v>0</v>
      </c>
    </row>
    <row r="524" spans="1:16" ht="24.95" hidden="1" customHeight="1" x14ac:dyDescent="0.2">
      <c r="A524" s="21" t="str">
        <f t="shared" si="39"/>
        <v>1441|1440011|121|2026|54565707691|3611|1552,3</v>
      </c>
      <c r="B524" s="21" t="str">
        <f t="shared" si="40"/>
        <v>1441|1440011|121|2026|748</v>
      </c>
      <c r="C524" s="14">
        <v>1441</v>
      </c>
      <c r="D524" s="14">
        <v>1440011</v>
      </c>
      <c r="E524" s="14">
        <v>121</v>
      </c>
      <c r="F524" s="14">
        <v>2026</v>
      </c>
      <c r="G524" s="14">
        <v>54565707691</v>
      </c>
      <c r="H524" s="15" t="s">
        <v>177</v>
      </c>
      <c r="I524" s="14">
        <v>3611</v>
      </c>
      <c r="J524" s="14" t="s">
        <v>308</v>
      </c>
      <c r="K524" s="16">
        <v>46063</v>
      </c>
      <c r="L524" s="14">
        <v>748</v>
      </c>
      <c r="M524" s="34">
        <f t="shared" si="41"/>
        <v>1552.3</v>
      </c>
      <c r="N524" s="17">
        <v>1552.3</v>
      </c>
      <c r="O524" s="17">
        <v>0</v>
      </c>
      <c r="P524" s="3">
        <v>0</v>
      </c>
    </row>
    <row r="525" spans="1:16" ht="24.95" hidden="1" customHeight="1" x14ac:dyDescent="0.2">
      <c r="A525" s="21" t="str">
        <f t="shared" si="39"/>
        <v>1441|1440011|122|2026|62897306653|3611|1552,31</v>
      </c>
      <c r="B525" s="21" t="str">
        <f t="shared" si="40"/>
        <v>1441|1440011|122|2026|750</v>
      </c>
      <c r="C525" s="14">
        <v>1441</v>
      </c>
      <c r="D525" s="14">
        <v>1440011</v>
      </c>
      <c r="E525" s="14">
        <v>122</v>
      </c>
      <c r="F525" s="14">
        <v>2026</v>
      </c>
      <c r="G525" s="14">
        <v>62897306653</v>
      </c>
      <c r="H525" s="15" t="s">
        <v>178</v>
      </c>
      <c r="I525" s="14">
        <v>3611</v>
      </c>
      <c r="J525" s="14" t="s">
        <v>308</v>
      </c>
      <c r="K525" s="16">
        <v>46063</v>
      </c>
      <c r="L525" s="14">
        <v>750</v>
      </c>
      <c r="M525" s="34">
        <f t="shared" si="41"/>
        <v>1552.31</v>
      </c>
      <c r="N525" s="17">
        <v>1552.31</v>
      </c>
      <c r="O525" s="17">
        <v>0</v>
      </c>
      <c r="P525" s="3">
        <v>0</v>
      </c>
    </row>
    <row r="526" spans="1:16" ht="24.95" hidden="1" customHeight="1" x14ac:dyDescent="0.2">
      <c r="A526" s="21" t="str">
        <f t="shared" si="39"/>
        <v>1441|1440011|123|2026|66606667615|3611|6914,83</v>
      </c>
      <c r="B526" s="21" t="str">
        <f t="shared" si="40"/>
        <v>1441|1440011|123|2026|900</v>
      </c>
      <c r="C526" s="14">
        <v>1441</v>
      </c>
      <c r="D526" s="14">
        <v>1440011</v>
      </c>
      <c r="E526" s="14">
        <v>123</v>
      </c>
      <c r="F526" s="14">
        <v>2026</v>
      </c>
      <c r="G526" s="14">
        <v>66606667615</v>
      </c>
      <c r="H526" s="15" t="s">
        <v>179</v>
      </c>
      <c r="I526" s="14">
        <v>3611</v>
      </c>
      <c r="J526" s="14" t="s">
        <v>308</v>
      </c>
      <c r="K526" s="16">
        <v>46064</v>
      </c>
      <c r="L526" s="14">
        <v>900</v>
      </c>
      <c r="M526" s="34">
        <f t="shared" si="41"/>
        <v>6914.83</v>
      </c>
      <c r="N526" s="17">
        <v>6146.9</v>
      </c>
      <c r="O526" s="17">
        <v>767.93</v>
      </c>
      <c r="P526" s="3">
        <v>0</v>
      </c>
    </row>
    <row r="527" spans="1:16" ht="24.95" hidden="1" customHeight="1" x14ac:dyDescent="0.2">
      <c r="A527" s="21" t="str">
        <f t="shared" si="39"/>
        <v>1441|1440011|124|2026|2895180679|3611|5278,01</v>
      </c>
      <c r="B527" s="21" t="str">
        <f t="shared" si="40"/>
        <v>1441|1440011|124|2026|668</v>
      </c>
      <c r="C527" s="14">
        <v>1441</v>
      </c>
      <c r="D527" s="14">
        <v>1440011</v>
      </c>
      <c r="E527" s="14">
        <v>124</v>
      </c>
      <c r="F527" s="14">
        <v>2026</v>
      </c>
      <c r="G527" s="14">
        <v>2895180679</v>
      </c>
      <c r="H527" s="15" t="s">
        <v>180</v>
      </c>
      <c r="I527" s="14">
        <v>3611</v>
      </c>
      <c r="J527" s="14" t="s">
        <v>308</v>
      </c>
      <c r="K527" s="16">
        <v>46062</v>
      </c>
      <c r="L527" s="14">
        <v>668</v>
      </c>
      <c r="M527" s="34">
        <f t="shared" si="41"/>
        <v>5278.0099999999993</v>
      </c>
      <c r="N527" s="17">
        <v>5178.1499999999996</v>
      </c>
      <c r="O527" s="17">
        <v>99.86</v>
      </c>
      <c r="P527" s="3">
        <v>0</v>
      </c>
    </row>
    <row r="528" spans="1:16" ht="24.95" hidden="1" customHeight="1" x14ac:dyDescent="0.2">
      <c r="A528" s="21" t="str">
        <f t="shared" si="39"/>
        <v>1441|1440011|125|2026|20660570610|3611|13721,82</v>
      </c>
      <c r="B528" s="21" t="str">
        <f t="shared" si="40"/>
        <v>1441|1440011|125|2026|889</v>
      </c>
      <c r="C528" s="14">
        <v>1441</v>
      </c>
      <c r="D528" s="14">
        <v>1440011</v>
      </c>
      <c r="E528" s="14">
        <v>125</v>
      </c>
      <c r="F528" s="14">
        <v>2026</v>
      </c>
      <c r="G528" s="14">
        <v>20660570610</v>
      </c>
      <c r="H528" s="15" t="s">
        <v>181</v>
      </c>
      <c r="I528" s="14">
        <v>3611</v>
      </c>
      <c r="J528" s="14" t="s">
        <v>308</v>
      </c>
      <c r="K528" s="16">
        <v>46064</v>
      </c>
      <c r="L528" s="14">
        <v>889</v>
      </c>
      <c r="M528" s="34">
        <f t="shared" si="41"/>
        <v>13721.82</v>
      </c>
      <c r="N528" s="17">
        <v>11024.03</v>
      </c>
      <c r="O528" s="17">
        <v>2697.79</v>
      </c>
      <c r="P528" s="3">
        <v>0</v>
      </c>
    </row>
    <row r="529" spans="1:16" ht="24.95" hidden="1" customHeight="1" x14ac:dyDescent="0.2">
      <c r="A529" s="21" t="str">
        <f t="shared" si="39"/>
        <v>1441|1440011|126|2026|95644954668|3611|9985,08</v>
      </c>
      <c r="B529" s="21" t="str">
        <f t="shared" si="40"/>
        <v>1441|1440011|126|2026|727</v>
      </c>
      <c r="C529" s="14">
        <v>1441</v>
      </c>
      <c r="D529" s="14">
        <v>1440011</v>
      </c>
      <c r="E529" s="14">
        <v>126</v>
      </c>
      <c r="F529" s="14">
        <v>2026</v>
      </c>
      <c r="G529" s="14">
        <v>95644954668</v>
      </c>
      <c r="H529" s="15" t="s">
        <v>182</v>
      </c>
      <c r="I529" s="14">
        <v>3611</v>
      </c>
      <c r="J529" s="14" t="s">
        <v>308</v>
      </c>
      <c r="K529" s="16">
        <v>46062</v>
      </c>
      <c r="L529" s="14">
        <v>727</v>
      </c>
      <c r="M529" s="34">
        <f t="shared" si="41"/>
        <v>9985.08</v>
      </c>
      <c r="N529" s="17">
        <v>8314.89</v>
      </c>
      <c r="O529" s="17">
        <v>1670.19</v>
      </c>
      <c r="P529" s="3">
        <v>0</v>
      </c>
    </row>
    <row r="530" spans="1:16" ht="24.95" hidden="1" customHeight="1" x14ac:dyDescent="0.2">
      <c r="A530" s="21" t="str">
        <f t="shared" si="39"/>
        <v>1441|1440011|129|2026|25769548000121|4707|798,9</v>
      </c>
      <c r="B530" s="21" t="str">
        <f t="shared" si="40"/>
        <v>1441|1440011|129|2026|972</v>
      </c>
      <c r="C530" s="14">
        <v>1441</v>
      </c>
      <c r="D530" s="14">
        <v>1440011</v>
      </c>
      <c r="E530" s="14">
        <v>129</v>
      </c>
      <c r="F530" s="14">
        <v>2026</v>
      </c>
      <c r="G530" s="14">
        <v>25769548000121</v>
      </c>
      <c r="H530" s="15" t="s">
        <v>429</v>
      </c>
      <c r="I530" s="14">
        <v>4707</v>
      </c>
      <c r="J530" s="14" t="s">
        <v>465</v>
      </c>
      <c r="K530" s="16">
        <v>46066</v>
      </c>
      <c r="L530" s="14">
        <v>972</v>
      </c>
      <c r="M530" s="34">
        <f t="shared" si="41"/>
        <v>798.9</v>
      </c>
      <c r="N530" s="17">
        <v>798.9</v>
      </c>
      <c r="O530" s="17">
        <v>0</v>
      </c>
      <c r="P530" s="3">
        <v>0</v>
      </c>
    </row>
    <row r="531" spans="1:16" ht="24.95" hidden="1" customHeight="1" x14ac:dyDescent="0.2">
      <c r="A531" s="21" t="str">
        <f t="shared" si="39"/>
        <v>1441|1440011|129|2026|25769548000121|4707|798,9</v>
      </c>
      <c r="B531" s="21" t="str">
        <f t="shared" si="40"/>
        <v>1441|1440011|129|2026|973</v>
      </c>
      <c r="C531" s="14">
        <v>1441</v>
      </c>
      <c r="D531" s="14">
        <v>1440011</v>
      </c>
      <c r="E531" s="14">
        <v>129</v>
      </c>
      <c r="F531" s="14">
        <v>2026</v>
      </c>
      <c r="G531" s="14">
        <v>25769548000121</v>
      </c>
      <c r="H531" s="15" t="s">
        <v>429</v>
      </c>
      <c r="I531" s="14">
        <v>4707</v>
      </c>
      <c r="J531" s="14" t="s">
        <v>465</v>
      </c>
      <c r="K531" s="16">
        <v>46066</v>
      </c>
      <c r="L531" s="14">
        <v>973</v>
      </c>
      <c r="M531" s="34">
        <f t="shared" si="41"/>
        <v>798.9</v>
      </c>
      <c r="N531" s="17">
        <v>798.9</v>
      </c>
      <c r="O531" s="17">
        <v>0</v>
      </c>
      <c r="P531" s="3">
        <v>0</v>
      </c>
    </row>
    <row r="532" spans="1:16" ht="24.95" hidden="1" customHeight="1" x14ac:dyDescent="0.2">
      <c r="A532" s="21" t="str">
        <f t="shared" si="39"/>
        <v>1441|1440011|130|2026|38133478000162|3920|11434,85</v>
      </c>
      <c r="B532" s="21" t="str">
        <f t="shared" si="40"/>
        <v>1441|1440011|130|2026|719</v>
      </c>
      <c r="C532" s="14">
        <v>1441</v>
      </c>
      <c r="D532" s="14">
        <v>1440011</v>
      </c>
      <c r="E532" s="14">
        <v>130</v>
      </c>
      <c r="F532" s="14">
        <v>2026</v>
      </c>
      <c r="G532" s="14">
        <v>38133478000162</v>
      </c>
      <c r="H532" s="15" t="s">
        <v>183</v>
      </c>
      <c r="I532" s="14">
        <v>3920</v>
      </c>
      <c r="J532" s="14" t="s">
        <v>289</v>
      </c>
      <c r="K532" s="16">
        <v>46062</v>
      </c>
      <c r="L532" s="14">
        <v>719</v>
      </c>
      <c r="M532" s="34">
        <f t="shared" si="41"/>
        <v>11434.85</v>
      </c>
      <c r="N532" s="17">
        <v>10885.98</v>
      </c>
      <c r="O532" s="17">
        <v>548.87</v>
      </c>
      <c r="P532" s="3">
        <v>0</v>
      </c>
    </row>
    <row r="533" spans="1:16" ht="24.95" hidden="1" customHeight="1" x14ac:dyDescent="0.2">
      <c r="A533" s="21" t="str">
        <f t="shared" si="39"/>
        <v>1441|1440011|130|2026|38133478000162|3920|11434,85</v>
      </c>
      <c r="B533" s="21" t="str">
        <f t="shared" si="40"/>
        <v>1441|1440011|130|2026|1349</v>
      </c>
      <c r="C533" s="14">
        <v>1441</v>
      </c>
      <c r="D533" s="14">
        <v>1440011</v>
      </c>
      <c r="E533" s="14">
        <v>130</v>
      </c>
      <c r="F533" s="14">
        <v>2026</v>
      </c>
      <c r="G533" s="14">
        <v>38133478000162</v>
      </c>
      <c r="H533" s="15" t="s">
        <v>183</v>
      </c>
      <c r="I533" s="14">
        <v>3920</v>
      </c>
      <c r="J533" s="14" t="s">
        <v>289</v>
      </c>
      <c r="K533" s="16">
        <v>46087</v>
      </c>
      <c r="L533" s="14">
        <v>1349</v>
      </c>
      <c r="M533" s="34">
        <f t="shared" si="41"/>
        <v>11434.85</v>
      </c>
      <c r="N533" s="17">
        <v>10885.98</v>
      </c>
      <c r="O533" s="17">
        <v>548.87</v>
      </c>
      <c r="P533" s="3">
        <v>0</v>
      </c>
    </row>
    <row r="534" spans="1:16" ht="24.95" hidden="1" customHeight="1" x14ac:dyDescent="0.2">
      <c r="A534" s="21" t="str">
        <f t="shared" si="39"/>
        <v>1441|1440011|131|2026|7353227000160|3920|400553,49</v>
      </c>
      <c r="B534" s="21" t="str">
        <f t="shared" si="40"/>
        <v>1441|1440011|131|2026|718</v>
      </c>
      <c r="C534" s="14">
        <v>1441</v>
      </c>
      <c r="D534" s="14">
        <v>1440011</v>
      </c>
      <c r="E534" s="14">
        <v>131</v>
      </c>
      <c r="F534" s="14">
        <v>2026</v>
      </c>
      <c r="G534" s="14">
        <v>7353227000160</v>
      </c>
      <c r="H534" s="15" t="s">
        <v>184</v>
      </c>
      <c r="I534" s="14">
        <v>3920</v>
      </c>
      <c r="J534" s="14" t="s">
        <v>289</v>
      </c>
      <c r="K534" s="16">
        <v>46062</v>
      </c>
      <c r="L534" s="14">
        <v>718</v>
      </c>
      <c r="M534" s="34">
        <f t="shared" si="41"/>
        <v>400553.49</v>
      </c>
      <c r="N534" s="17">
        <v>381326.92</v>
      </c>
      <c r="O534" s="17">
        <v>19226.57</v>
      </c>
      <c r="P534" s="3">
        <v>0</v>
      </c>
    </row>
    <row r="535" spans="1:16" ht="24.95" hidden="1" customHeight="1" x14ac:dyDescent="0.2">
      <c r="A535" s="21" t="str">
        <f t="shared" si="39"/>
        <v>1441|1440011|132|2026|40574380000192|3920|194356,62</v>
      </c>
      <c r="B535" s="21" t="str">
        <f t="shared" si="40"/>
        <v>1441|1440011|132|2026|717</v>
      </c>
      <c r="C535" s="14">
        <v>1441</v>
      </c>
      <c r="D535" s="14">
        <v>1440011</v>
      </c>
      <c r="E535" s="14">
        <v>132</v>
      </c>
      <c r="F535" s="14">
        <v>2026</v>
      </c>
      <c r="G535" s="14">
        <v>40574380000192</v>
      </c>
      <c r="H535" s="15" t="s">
        <v>185</v>
      </c>
      <c r="I535" s="14">
        <v>3920</v>
      </c>
      <c r="J535" s="14" t="s">
        <v>289</v>
      </c>
      <c r="K535" s="16">
        <v>46062</v>
      </c>
      <c r="L535" s="14">
        <v>717</v>
      </c>
      <c r="M535" s="34">
        <f t="shared" si="41"/>
        <v>194356.62</v>
      </c>
      <c r="N535" s="17">
        <v>185027.5</v>
      </c>
      <c r="O535" s="17">
        <v>9329.1200000000008</v>
      </c>
      <c r="P535" s="3">
        <v>0</v>
      </c>
    </row>
    <row r="536" spans="1:16" ht="24.95" hidden="1" customHeight="1" x14ac:dyDescent="0.2">
      <c r="A536" s="21" t="str">
        <f t="shared" si="39"/>
        <v>1441|1440011|134|2026|12791300000115|3920|20000</v>
      </c>
      <c r="B536" s="21" t="str">
        <f t="shared" si="40"/>
        <v>1441|1440011|134|2026|752</v>
      </c>
      <c r="C536" s="14">
        <v>1441</v>
      </c>
      <c r="D536" s="14">
        <v>1440011</v>
      </c>
      <c r="E536" s="14">
        <v>134</v>
      </c>
      <c r="F536" s="14">
        <v>2026</v>
      </c>
      <c r="G536" s="14">
        <v>12791300000115</v>
      </c>
      <c r="H536" s="15" t="s">
        <v>186</v>
      </c>
      <c r="I536" s="14">
        <v>3920</v>
      </c>
      <c r="J536" s="14" t="s">
        <v>289</v>
      </c>
      <c r="K536" s="16">
        <v>46063</v>
      </c>
      <c r="L536" s="14">
        <v>752</v>
      </c>
      <c r="M536" s="34">
        <f t="shared" si="41"/>
        <v>20000</v>
      </c>
      <c r="N536" s="17">
        <v>19040</v>
      </c>
      <c r="O536" s="17">
        <v>960</v>
      </c>
      <c r="P536" s="3">
        <v>0</v>
      </c>
    </row>
    <row r="537" spans="1:16" ht="24.95" hidden="1" customHeight="1" x14ac:dyDescent="0.2">
      <c r="A537" s="21" t="str">
        <f t="shared" si="39"/>
        <v>1441|1440011|134|2026|12791300000115|3920|20000</v>
      </c>
      <c r="B537" s="21" t="str">
        <f t="shared" si="40"/>
        <v>1441|1440011|134|2026|1354</v>
      </c>
      <c r="C537" s="14">
        <v>1441</v>
      </c>
      <c r="D537" s="14">
        <v>1440011</v>
      </c>
      <c r="E537" s="14">
        <v>134</v>
      </c>
      <c r="F537" s="14">
        <v>2026</v>
      </c>
      <c r="G537" s="14">
        <v>12791300000115</v>
      </c>
      <c r="H537" s="15" t="s">
        <v>186</v>
      </c>
      <c r="I537" s="14">
        <v>3920</v>
      </c>
      <c r="J537" s="14" t="s">
        <v>289</v>
      </c>
      <c r="K537" s="16">
        <v>46087</v>
      </c>
      <c r="L537" s="14">
        <v>1354</v>
      </c>
      <c r="M537" s="34">
        <f t="shared" si="41"/>
        <v>20000</v>
      </c>
      <c r="N537" s="17">
        <v>19040</v>
      </c>
      <c r="O537" s="17">
        <v>960</v>
      </c>
      <c r="P537" s="3">
        <v>0</v>
      </c>
    </row>
    <row r="538" spans="1:16" ht="24.95" hidden="1" customHeight="1" x14ac:dyDescent="0.2">
      <c r="A538" s="21" t="str">
        <f t="shared" si="39"/>
        <v>1441|1440011|135|2026|28771161000106|3920|5316,76</v>
      </c>
      <c r="B538" s="21" t="str">
        <f t="shared" si="40"/>
        <v>1441|1440011|135|2026|859</v>
      </c>
      <c r="C538" s="14">
        <v>1441</v>
      </c>
      <c r="D538" s="14">
        <v>1440011</v>
      </c>
      <c r="E538" s="14">
        <v>135</v>
      </c>
      <c r="F538" s="14">
        <v>2026</v>
      </c>
      <c r="G538" s="14">
        <v>28771161000106</v>
      </c>
      <c r="H538" s="15" t="s">
        <v>187</v>
      </c>
      <c r="I538" s="14">
        <v>3920</v>
      </c>
      <c r="J538" s="14" t="s">
        <v>289</v>
      </c>
      <c r="K538" s="16">
        <v>46064</v>
      </c>
      <c r="L538" s="14">
        <v>859</v>
      </c>
      <c r="M538" s="34">
        <f t="shared" si="41"/>
        <v>5316.76</v>
      </c>
      <c r="N538" s="17">
        <v>5061.5600000000004</v>
      </c>
      <c r="O538" s="17">
        <v>255.2</v>
      </c>
      <c r="P538" s="3">
        <v>0</v>
      </c>
    </row>
    <row r="539" spans="1:16" ht="24.95" hidden="1" customHeight="1" x14ac:dyDescent="0.2">
      <c r="A539" s="21" t="str">
        <f t="shared" si="39"/>
        <v>1441|1440011|136|2026|4858733629|3611|6000</v>
      </c>
      <c r="B539" s="21" t="str">
        <f t="shared" si="40"/>
        <v>1441|1440011|136|2026|720</v>
      </c>
      <c r="C539" s="14">
        <v>1441</v>
      </c>
      <c r="D539" s="14">
        <v>1440011</v>
      </c>
      <c r="E539" s="14">
        <v>136</v>
      </c>
      <c r="F539" s="14">
        <v>2026</v>
      </c>
      <c r="G539" s="14">
        <v>4858733629</v>
      </c>
      <c r="H539" s="15" t="s">
        <v>188</v>
      </c>
      <c r="I539" s="14">
        <v>3611</v>
      </c>
      <c r="J539" s="14" t="s">
        <v>308</v>
      </c>
      <c r="K539" s="16">
        <v>46062</v>
      </c>
      <c r="L539" s="14">
        <v>720</v>
      </c>
      <c r="M539" s="34">
        <f t="shared" si="41"/>
        <v>6000</v>
      </c>
      <c r="N539" s="17">
        <v>5605.46</v>
      </c>
      <c r="O539" s="17">
        <v>394.54</v>
      </c>
      <c r="P539" s="3">
        <v>0</v>
      </c>
    </row>
    <row r="540" spans="1:16" ht="24.95" hidden="1" customHeight="1" x14ac:dyDescent="0.2">
      <c r="A540" s="21" t="str">
        <f t="shared" si="39"/>
        <v>1441|1440011|137|2026|5845088000166|3920|30603,62</v>
      </c>
      <c r="B540" s="21" t="str">
        <f t="shared" si="40"/>
        <v>1441|1440011|137|2026|715</v>
      </c>
      <c r="C540" s="14">
        <v>1441</v>
      </c>
      <c r="D540" s="14">
        <v>1440011</v>
      </c>
      <c r="E540" s="14">
        <v>137</v>
      </c>
      <c r="F540" s="14">
        <v>2026</v>
      </c>
      <c r="G540" s="14">
        <v>5845088000166</v>
      </c>
      <c r="H540" s="15" t="s">
        <v>189</v>
      </c>
      <c r="I540" s="14">
        <v>3920</v>
      </c>
      <c r="J540" s="14" t="s">
        <v>289</v>
      </c>
      <c r="K540" s="16">
        <v>46062</v>
      </c>
      <c r="L540" s="14">
        <v>715</v>
      </c>
      <c r="M540" s="34">
        <f t="shared" si="41"/>
        <v>30603.620000000003</v>
      </c>
      <c r="N540" s="17">
        <v>29869.13</v>
      </c>
      <c r="O540" s="17">
        <v>734.49</v>
      </c>
      <c r="P540" s="3">
        <v>0</v>
      </c>
    </row>
    <row r="541" spans="1:16" ht="24.95" hidden="1" customHeight="1" x14ac:dyDescent="0.2">
      <c r="A541" s="21" t="str">
        <f t="shared" si="39"/>
        <v>1441|1440011|137|2026|5845088000166|3920|30603,62</v>
      </c>
      <c r="B541" s="21" t="str">
        <f t="shared" si="40"/>
        <v>1441|1440011|137|2026|1356</v>
      </c>
      <c r="C541" s="14">
        <v>1441</v>
      </c>
      <c r="D541" s="14">
        <v>1440011</v>
      </c>
      <c r="E541" s="14">
        <v>137</v>
      </c>
      <c r="F541" s="14">
        <v>2026</v>
      </c>
      <c r="G541" s="14">
        <v>5845088000166</v>
      </c>
      <c r="H541" s="15" t="s">
        <v>189</v>
      </c>
      <c r="I541" s="14">
        <v>3920</v>
      </c>
      <c r="J541" s="14" t="s">
        <v>289</v>
      </c>
      <c r="K541" s="16">
        <v>46087</v>
      </c>
      <c r="L541" s="14">
        <v>1356</v>
      </c>
      <c r="M541" s="34">
        <f t="shared" si="41"/>
        <v>30603.620000000003</v>
      </c>
      <c r="N541" s="17">
        <v>29869.13</v>
      </c>
      <c r="O541" s="17">
        <v>734.49</v>
      </c>
      <c r="P541" s="3">
        <v>0</v>
      </c>
    </row>
    <row r="542" spans="1:16" ht="24.95" hidden="1" customHeight="1" x14ac:dyDescent="0.2">
      <c r="A542" s="21" t="str">
        <f t="shared" si="39"/>
        <v>1441|1440011|138|2026|58445252000104|3920|37200</v>
      </c>
      <c r="B542" s="21" t="str">
        <f t="shared" si="40"/>
        <v>1441|1440011|138|2026|754</v>
      </c>
      <c r="C542" s="14">
        <v>1441</v>
      </c>
      <c r="D542" s="14">
        <v>1440011</v>
      </c>
      <c r="E542" s="14">
        <v>138</v>
      </c>
      <c r="F542" s="14">
        <v>2026</v>
      </c>
      <c r="G542" s="14">
        <v>58445252000104</v>
      </c>
      <c r="H542" s="15" t="s">
        <v>190</v>
      </c>
      <c r="I542" s="14">
        <v>3920</v>
      </c>
      <c r="J542" s="14" t="s">
        <v>289</v>
      </c>
      <c r="K542" s="16">
        <v>46063</v>
      </c>
      <c r="L542" s="14">
        <v>754</v>
      </c>
      <c r="M542" s="34">
        <f t="shared" si="41"/>
        <v>37200</v>
      </c>
      <c r="N542" s="17">
        <v>35414.400000000001</v>
      </c>
      <c r="O542" s="17">
        <v>1785.6</v>
      </c>
      <c r="P542" s="3">
        <v>0</v>
      </c>
    </row>
    <row r="543" spans="1:16" ht="24.95" hidden="1" customHeight="1" x14ac:dyDescent="0.2">
      <c r="A543" s="21" t="str">
        <f t="shared" si="39"/>
        <v>1441|1440011|138|2026|58445252000104|3920|37200</v>
      </c>
      <c r="B543" s="21" t="str">
        <f t="shared" si="40"/>
        <v>1441|1440011|138|2026|1358</v>
      </c>
      <c r="C543" s="14">
        <v>1441</v>
      </c>
      <c r="D543" s="14">
        <v>1440011</v>
      </c>
      <c r="E543" s="14">
        <v>138</v>
      </c>
      <c r="F543" s="14">
        <v>2026</v>
      </c>
      <c r="G543" s="14">
        <v>58445252000104</v>
      </c>
      <c r="H543" s="15" t="s">
        <v>190</v>
      </c>
      <c r="I543" s="14">
        <v>3920</v>
      </c>
      <c r="J543" s="14" t="s">
        <v>289</v>
      </c>
      <c r="K543" s="16">
        <v>46087</v>
      </c>
      <c r="L543" s="14">
        <v>1358</v>
      </c>
      <c r="M543" s="34">
        <f t="shared" si="41"/>
        <v>37200</v>
      </c>
      <c r="N543" s="17">
        <v>35414.400000000001</v>
      </c>
      <c r="O543" s="17">
        <v>1785.6</v>
      </c>
      <c r="P543" s="3">
        <v>0</v>
      </c>
    </row>
    <row r="544" spans="1:16" ht="24.95" hidden="1" customHeight="1" x14ac:dyDescent="0.2">
      <c r="A544" s="21" t="str">
        <f t="shared" si="39"/>
        <v>1441|1440011|139|2026|7887283000184|3920|6350,08</v>
      </c>
      <c r="B544" s="21" t="str">
        <f t="shared" si="40"/>
        <v>1441|1440011|139|2026|661</v>
      </c>
      <c r="C544" s="14">
        <v>1441</v>
      </c>
      <c r="D544" s="14">
        <v>1440011</v>
      </c>
      <c r="E544" s="14">
        <v>139</v>
      </c>
      <c r="F544" s="14">
        <v>2026</v>
      </c>
      <c r="G544" s="14">
        <v>7887283000184</v>
      </c>
      <c r="H544" s="15" t="s">
        <v>191</v>
      </c>
      <c r="I544" s="14">
        <v>3920</v>
      </c>
      <c r="J544" s="14" t="s">
        <v>289</v>
      </c>
      <c r="K544" s="16">
        <v>46062</v>
      </c>
      <c r="L544" s="14">
        <v>661</v>
      </c>
      <c r="M544" s="34">
        <f t="shared" si="41"/>
        <v>6350.08</v>
      </c>
      <c r="N544" s="17">
        <v>6045.28</v>
      </c>
      <c r="O544" s="17">
        <v>304.8</v>
      </c>
      <c r="P544" s="3">
        <v>0</v>
      </c>
    </row>
    <row r="545" spans="1:16" ht="24.95" hidden="1" customHeight="1" x14ac:dyDescent="0.2">
      <c r="A545" s="21" t="str">
        <f t="shared" si="39"/>
        <v>1441|1440011|140|2026|9069772000154|3920|17332,26</v>
      </c>
      <c r="B545" s="21" t="str">
        <f t="shared" si="40"/>
        <v>1441|1440011|140|2026|739</v>
      </c>
      <c r="C545" s="14">
        <v>1441</v>
      </c>
      <c r="D545" s="14">
        <v>1440011</v>
      </c>
      <c r="E545" s="14">
        <v>140</v>
      </c>
      <c r="F545" s="14">
        <v>2026</v>
      </c>
      <c r="G545" s="14">
        <v>9069772000154</v>
      </c>
      <c r="H545" s="15" t="s">
        <v>192</v>
      </c>
      <c r="I545" s="14">
        <v>3920</v>
      </c>
      <c r="J545" s="14" t="s">
        <v>289</v>
      </c>
      <c r="K545" s="16">
        <v>46062</v>
      </c>
      <c r="L545" s="14">
        <v>739</v>
      </c>
      <c r="M545" s="34">
        <f t="shared" si="41"/>
        <v>17332.260000000002</v>
      </c>
      <c r="N545" s="17">
        <v>16500.310000000001</v>
      </c>
      <c r="O545" s="17">
        <v>831.95</v>
      </c>
      <c r="P545" s="3">
        <v>0</v>
      </c>
    </row>
    <row r="546" spans="1:16" ht="24.95" hidden="1" customHeight="1" x14ac:dyDescent="0.2">
      <c r="A546" s="21" t="str">
        <f t="shared" si="39"/>
        <v>1441|1440011|142|2025|87992400763|3611|985,29</v>
      </c>
      <c r="B546" s="21" t="str">
        <f t="shared" si="40"/>
        <v>1441|1440011|142|2025|1028</v>
      </c>
      <c r="C546" s="14">
        <v>1441</v>
      </c>
      <c r="D546" s="14">
        <v>1440011</v>
      </c>
      <c r="E546" s="14">
        <v>142</v>
      </c>
      <c r="F546" s="14">
        <v>2025</v>
      </c>
      <c r="G546" s="14">
        <v>87992400763</v>
      </c>
      <c r="H546" s="15" t="s">
        <v>146</v>
      </c>
      <c r="I546" s="14">
        <v>3611</v>
      </c>
      <c r="J546" s="14" t="s">
        <v>308</v>
      </c>
      <c r="K546" s="16">
        <v>46072</v>
      </c>
      <c r="L546" s="14">
        <v>1028</v>
      </c>
      <c r="M546" s="34">
        <f>N546+O546</f>
        <v>985.29</v>
      </c>
      <c r="N546" s="17">
        <v>985.29</v>
      </c>
      <c r="O546" s="17">
        <v>0</v>
      </c>
      <c r="P546" s="3">
        <v>0</v>
      </c>
    </row>
    <row r="547" spans="1:16" ht="24.95" hidden="1" customHeight="1" x14ac:dyDescent="0.2">
      <c r="A547" s="21" t="str">
        <f t="shared" si="39"/>
        <v>1441|1440011|143|2026|37454422000147|3920|6934,9</v>
      </c>
      <c r="B547" s="21" t="str">
        <f t="shared" si="40"/>
        <v>1441|1440011|143|2026|903</v>
      </c>
      <c r="C547" s="14">
        <v>1441</v>
      </c>
      <c r="D547" s="14">
        <v>1440011</v>
      </c>
      <c r="E547" s="14">
        <v>143</v>
      </c>
      <c r="F547" s="14">
        <v>2026</v>
      </c>
      <c r="G547" s="14">
        <v>37454422000147</v>
      </c>
      <c r="H547" s="15" t="s">
        <v>193</v>
      </c>
      <c r="I547" s="14">
        <v>3920</v>
      </c>
      <c r="J547" s="14" t="s">
        <v>289</v>
      </c>
      <c r="K547" s="16">
        <v>46064</v>
      </c>
      <c r="L547" s="14">
        <v>903</v>
      </c>
      <c r="M547" s="34">
        <f t="shared" si="41"/>
        <v>6934.9</v>
      </c>
      <c r="N547" s="17">
        <v>6158.78</v>
      </c>
      <c r="O547" s="17">
        <v>776.12</v>
      </c>
      <c r="P547" s="3">
        <v>0</v>
      </c>
    </row>
    <row r="548" spans="1:16" ht="24.95" hidden="1" customHeight="1" x14ac:dyDescent="0.2">
      <c r="A548" s="21" t="str">
        <f t="shared" si="39"/>
        <v>1441|1440011|144|2026|12723002000198|3920|4212,79</v>
      </c>
      <c r="B548" s="21" t="str">
        <f t="shared" si="40"/>
        <v>1441|1440011|144|2026|737</v>
      </c>
      <c r="C548" s="14">
        <v>1441</v>
      </c>
      <c r="D548" s="14">
        <v>1440011</v>
      </c>
      <c r="E548" s="14">
        <v>144</v>
      </c>
      <c r="F548" s="14">
        <v>2026</v>
      </c>
      <c r="G548" s="14">
        <v>12723002000198</v>
      </c>
      <c r="H548" s="15" t="s">
        <v>194</v>
      </c>
      <c r="I548" s="14">
        <v>3920</v>
      </c>
      <c r="J548" s="14" t="s">
        <v>289</v>
      </c>
      <c r="K548" s="16">
        <v>46062</v>
      </c>
      <c r="L548" s="14">
        <v>737</v>
      </c>
      <c r="M548" s="34">
        <f t="shared" si="41"/>
        <v>4212.79</v>
      </c>
      <c r="N548" s="17">
        <v>4010.58</v>
      </c>
      <c r="O548" s="17">
        <v>202.21</v>
      </c>
      <c r="P548" s="3">
        <v>0</v>
      </c>
    </row>
    <row r="549" spans="1:16" ht="24.95" hidden="1" customHeight="1" x14ac:dyDescent="0.2">
      <c r="A549" s="21" t="str">
        <f t="shared" si="39"/>
        <v>1441|1440011|145|2026|52549488000104|3920|28000</v>
      </c>
      <c r="B549" s="21" t="str">
        <f t="shared" si="40"/>
        <v>1441|1440011|145|2026|757</v>
      </c>
      <c r="C549" s="14">
        <v>1441</v>
      </c>
      <c r="D549" s="14">
        <v>1440011</v>
      </c>
      <c r="E549" s="14">
        <v>145</v>
      </c>
      <c r="F549" s="14">
        <v>2026</v>
      </c>
      <c r="G549" s="14">
        <v>52549488000104</v>
      </c>
      <c r="H549" s="15" t="s">
        <v>195</v>
      </c>
      <c r="I549" s="14">
        <v>3920</v>
      </c>
      <c r="J549" s="14" t="s">
        <v>289</v>
      </c>
      <c r="K549" s="16">
        <v>46063</v>
      </c>
      <c r="L549" s="14">
        <v>757</v>
      </c>
      <c r="M549" s="34">
        <f t="shared" si="41"/>
        <v>28000</v>
      </c>
      <c r="N549" s="17">
        <v>26656</v>
      </c>
      <c r="O549" s="17">
        <v>1344</v>
      </c>
      <c r="P549" s="3">
        <v>0</v>
      </c>
    </row>
    <row r="550" spans="1:16" ht="24.95" hidden="1" customHeight="1" x14ac:dyDescent="0.2">
      <c r="A550" s="21" t="str">
        <f t="shared" si="39"/>
        <v>1441|1440011|146|2026|64486426000180|3920|12500</v>
      </c>
      <c r="B550" s="21" t="str">
        <f t="shared" si="40"/>
        <v>1441|1440011|146|2026|678</v>
      </c>
      <c r="C550" s="14">
        <v>1441</v>
      </c>
      <c r="D550" s="14">
        <v>1440011</v>
      </c>
      <c r="E550" s="14">
        <v>146</v>
      </c>
      <c r="F550" s="14">
        <v>2026</v>
      </c>
      <c r="G550" s="14">
        <v>64486426000180</v>
      </c>
      <c r="H550" s="15" t="s">
        <v>196</v>
      </c>
      <c r="I550" s="14">
        <v>3920</v>
      </c>
      <c r="J550" s="14" t="s">
        <v>289</v>
      </c>
      <c r="K550" s="16">
        <v>46062</v>
      </c>
      <c r="L550" s="14">
        <v>678</v>
      </c>
      <c r="M550" s="34">
        <f t="shared" si="41"/>
        <v>12500</v>
      </c>
      <c r="N550" s="17">
        <v>11900</v>
      </c>
      <c r="O550" s="17">
        <v>600</v>
      </c>
      <c r="P550" s="3">
        <v>0</v>
      </c>
    </row>
    <row r="551" spans="1:16" ht="24.95" hidden="1" customHeight="1" x14ac:dyDescent="0.2">
      <c r="A551" s="21" t="str">
        <f t="shared" si="39"/>
        <v>1441|1440011|147|2026|35502073000166|3920|10267,32</v>
      </c>
      <c r="B551" s="21" t="str">
        <f t="shared" si="40"/>
        <v>1441|1440011|147|2026|875</v>
      </c>
      <c r="C551" s="14">
        <v>1441</v>
      </c>
      <c r="D551" s="14">
        <v>1440011</v>
      </c>
      <c r="E551" s="14">
        <v>147</v>
      </c>
      <c r="F551" s="14">
        <v>2026</v>
      </c>
      <c r="G551" s="14">
        <v>35502073000166</v>
      </c>
      <c r="H551" s="15" t="s">
        <v>197</v>
      </c>
      <c r="I551" s="14">
        <v>3920</v>
      </c>
      <c r="J551" s="14" t="s">
        <v>289</v>
      </c>
      <c r="K551" s="16">
        <v>46064</v>
      </c>
      <c r="L551" s="14">
        <v>875</v>
      </c>
      <c r="M551" s="34">
        <f t="shared" si="41"/>
        <v>10267.32</v>
      </c>
      <c r="N551" s="17">
        <v>9774.49</v>
      </c>
      <c r="O551" s="17">
        <v>492.83</v>
      </c>
      <c r="P551" s="3">
        <v>0</v>
      </c>
    </row>
    <row r="552" spans="1:16" ht="24.95" hidden="1" customHeight="1" x14ac:dyDescent="0.2">
      <c r="A552" s="21" t="str">
        <f t="shared" si="39"/>
        <v>1441|1440011|148|2026|31519474000178|3920|17300</v>
      </c>
      <c r="B552" s="21" t="str">
        <f t="shared" si="40"/>
        <v>1441|1440011|148|2026|896</v>
      </c>
      <c r="C552" s="14">
        <v>1441</v>
      </c>
      <c r="D552" s="14">
        <v>1440011</v>
      </c>
      <c r="E552" s="14">
        <v>148</v>
      </c>
      <c r="F552" s="14">
        <v>2026</v>
      </c>
      <c r="G552" s="14">
        <v>31519474000178</v>
      </c>
      <c r="H552" s="15" t="s">
        <v>198</v>
      </c>
      <c r="I552" s="14">
        <v>3920</v>
      </c>
      <c r="J552" s="14" t="s">
        <v>289</v>
      </c>
      <c r="K552" s="16">
        <v>46064</v>
      </c>
      <c r="L552" s="14">
        <v>896</v>
      </c>
      <c r="M552" s="34">
        <f t="shared" si="41"/>
        <v>17300</v>
      </c>
      <c r="N552" s="17">
        <v>16469.599999999999</v>
      </c>
      <c r="O552" s="17">
        <v>830.4</v>
      </c>
      <c r="P552" s="3">
        <v>0</v>
      </c>
    </row>
    <row r="553" spans="1:16" ht="24.95" hidden="1" customHeight="1" x14ac:dyDescent="0.2">
      <c r="A553" s="21" t="str">
        <f t="shared" si="39"/>
        <v>1441|1440011|148|2026|31519474000178|3920|17300</v>
      </c>
      <c r="B553" s="21" t="str">
        <f t="shared" si="40"/>
        <v>1441|1440011|148|2026|1359</v>
      </c>
      <c r="C553" s="14">
        <v>1441</v>
      </c>
      <c r="D553" s="14">
        <v>1440011</v>
      </c>
      <c r="E553" s="14">
        <v>148</v>
      </c>
      <c r="F553" s="14">
        <v>2026</v>
      </c>
      <c r="G553" s="14">
        <v>31519474000178</v>
      </c>
      <c r="H553" s="15" t="s">
        <v>198</v>
      </c>
      <c r="I553" s="14">
        <v>3920</v>
      </c>
      <c r="J553" s="14" t="s">
        <v>289</v>
      </c>
      <c r="K553" s="16">
        <v>46087</v>
      </c>
      <c r="L553" s="14">
        <v>1359</v>
      </c>
      <c r="M553" s="34">
        <f t="shared" si="41"/>
        <v>17300</v>
      </c>
      <c r="N553" s="17">
        <v>16469.599999999999</v>
      </c>
      <c r="O553" s="17">
        <v>830.4</v>
      </c>
      <c r="P553" s="3">
        <v>0</v>
      </c>
    </row>
    <row r="554" spans="1:16" ht="24.95" hidden="1" customHeight="1" x14ac:dyDescent="0.2">
      <c r="A554" s="21" t="str">
        <f t="shared" si="39"/>
        <v>1441|1440011|149|2026|16636540000104|4003|2515,92</v>
      </c>
      <c r="B554" s="21" t="str">
        <f t="shared" si="40"/>
        <v>1441|1440011|149|2026|1083</v>
      </c>
      <c r="C554" s="14">
        <v>1441</v>
      </c>
      <c r="D554" s="14">
        <v>1440011</v>
      </c>
      <c r="E554" s="14">
        <v>149</v>
      </c>
      <c r="F554" s="14">
        <v>2026</v>
      </c>
      <c r="G554" s="14">
        <v>16636540000104</v>
      </c>
      <c r="H554" s="15" t="s">
        <v>199</v>
      </c>
      <c r="I554" s="14">
        <v>4003</v>
      </c>
      <c r="J554" s="14" t="s">
        <v>290</v>
      </c>
      <c r="K554" s="16">
        <v>46076</v>
      </c>
      <c r="L554" s="14">
        <v>1083</v>
      </c>
      <c r="M554" s="34">
        <f t="shared" si="41"/>
        <v>2515.92</v>
      </c>
      <c r="N554" s="17">
        <v>2515.92</v>
      </c>
      <c r="O554" s="17">
        <v>0</v>
      </c>
      <c r="P554" s="3">
        <v>0</v>
      </c>
    </row>
    <row r="555" spans="1:16" ht="24.95" hidden="1" customHeight="1" x14ac:dyDescent="0.2">
      <c r="A555" s="21" t="str">
        <f t="shared" si="39"/>
        <v>1441|1440011|152|2025|14165537000116|3920|115,92</v>
      </c>
      <c r="B555" s="21" t="str">
        <f t="shared" si="40"/>
        <v>1441|1440011|152|2025|997</v>
      </c>
      <c r="C555" s="14">
        <v>1441</v>
      </c>
      <c r="D555" s="14">
        <v>1440011</v>
      </c>
      <c r="E555" s="14">
        <v>152</v>
      </c>
      <c r="F555" s="14">
        <v>2025</v>
      </c>
      <c r="G555" s="14">
        <v>14165537000116</v>
      </c>
      <c r="H555" s="15" t="s">
        <v>251</v>
      </c>
      <c r="I555" s="14">
        <v>3920</v>
      </c>
      <c r="J555" s="14" t="s">
        <v>289</v>
      </c>
      <c r="K555" s="16">
        <v>46066</v>
      </c>
      <c r="L555" s="14">
        <v>997</v>
      </c>
      <c r="M555" s="34">
        <f t="shared" si="41"/>
        <v>115.92</v>
      </c>
      <c r="N555" s="17">
        <v>115.92</v>
      </c>
      <c r="O555" s="17">
        <v>0</v>
      </c>
      <c r="P555" s="3">
        <v>0</v>
      </c>
    </row>
    <row r="556" spans="1:16" ht="24.95" hidden="1" customHeight="1" x14ac:dyDescent="0.2">
      <c r="A556" s="21" t="str">
        <f t="shared" si="39"/>
        <v>1441|1440011|152|2025|14165537000116|3920|434,69</v>
      </c>
      <c r="B556" s="21" t="str">
        <f t="shared" si="40"/>
        <v>1441|1440011|152|2025|999</v>
      </c>
      <c r="C556" s="14">
        <v>1441</v>
      </c>
      <c r="D556" s="14">
        <v>1440011</v>
      </c>
      <c r="E556" s="14">
        <v>152</v>
      </c>
      <c r="F556" s="14">
        <v>2025</v>
      </c>
      <c r="G556" s="14">
        <v>14165537000116</v>
      </c>
      <c r="H556" s="15" t="s">
        <v>251</v>
      </c>
      <c r="I556" s="14">
        <v>3920</v>
      </c>
      <c r="J556" s="14" t="s">
        <v>289</v>
      </c>
      <c r="K556" s="16">
        <v>46066</v>
      </c>
      <c r="L556" s="14">
        <v>999</v>
      </c>
      <c r="M556" s="34">
        <f t="shared" si="41"/>
        <v>434.69</v>
      </c>
      <c r="N556" s="17">
        <v>434.69</v>
      </c>
      <c r="O556" s="17">
        <v>0</v>
      </c>
      <c r="P556" s="3">
        <v>0</v>
      </c>
    </row>
    <row r="557" spans="1:16" ht="24.95" hidden="1" customHeight="1" x14ac:dyDescent="0.2">
      <c r="A557" s="21" t="str">
        <f t="shared" si="39"/>
        <v>1441|1440011|152|2025|14165537000116|3920|434,69</v>
      </c>
      <c r="B557" s="21" t="str">
        <f t="shared" si="40"/>
        <v>1441|1440011|152|2025|1000</v>
      </c>
      <c r="C557" s="14">
        <v>1441</v>
      </c>
      <c r="D557" s="14">
        <v>1440011</v>
      </c>
      <c r="E557" s="14">
        <v>152</v>
      </c>
      <c r="F557" s="14">
        <v>2025</v>
      </c>
      <c r="G557" s="14">
        <v>14165537000116</v>
      </c>
      <c r="H557" s="15" t="s">
        <v>251</v>
      </c>
      <c r="I557" s="14">
        <v>3920</v>
      </c>
      <c r="J557" s="14" t="s">
        <v>289</v>
      </c>
      <c r="K557" s="16">
        <v>46066</v>
      </c>
      <c r="L557" s="14">
        <v>1000</v>
      </c>
      <c r="M557" s="34">
        <f t="shared" si="41"/>
        <v>434.69</v>
      </c>
      <c r="N557" s="17">
        <v>387.4</v>
      </c>
      <c r="O557" s="17">
        <v>47.29</v>
      </c>
      <c r="P557" s="3">
        <v>0</v>
      </c>
    </row>
    <row r="558" spans="1:16" ht="24.95" hidden="1" customHeight="1" x14ac:dyDescent="0.2">
      <c r="A558" s="21" t="str">
        <f t="shared" si="39"/>
        <v>1441|1440011|153|2026|3922282000172|3920|800</v>
      </c>
      <c r="B558" s="21" t="str">
        <f t="shared" si="40"/>
        <v>1441|1440011|153|2026|911</v>
      </c>
      <c r="C558" s="14">
        <v>1441</v>
      </c>
      <c r="D558" s="14">
        <v>1440011</v>
      </c>
      <c r="E558" s="14">
        <v>153</v>
      </c>
      <c r="F558" s="14">
        <v>2026</v>
      </c>
      <c r="G558" s="14">
        <v>3922282000172</v>
      </c>
      <c r="H558" s="15" t="s">
        <v>201</v>
      </c>
      <c r="I558" s="14">
        <v>3920</v>
      </c>
      <c r="J558" s="14" t="s">
        <v>289</v>
      </c>
      <c r="K558" s="16">
        <v>46064</v>
      </c>
      <c r="L558" s="14">
        <v>911</v>
      </c>
      <c r="M558" s="34">
        <f t="shared" si="41"/>
        <v>800</v>
      </c>
      <c r="N558" s="17">
        <v>761.6</v>
      </c>
      <c r="O558" s="17">
        <v>38.4</v>
      </c>
      <c r="P558" s="3">
        <v>0</v>
      </c>
    </row>
    <row r="559" spans="1:16" ht="24.95" hidden="1" customHeight="1" x14ac:dyDescent="0.2">
      <c r="A559" s="21" t="str">
        <f t="shared" si="39"/>
        <v>1441|1440011|154|2026|9475334000196|3999|1425,56</v>
      </c>
      <c r="B559" s="21" t="str">
        <f t="shared" si="40"/>
        <v>1441|1440011|154|2026|683</v>
      </c>
      <c r="C559" s="14">
        <v>1441</v>
      </c>
      <c r="D559" s="14">
        <v>1440011</v>
      </c>
      <c r="E559" s="14">
        <v>154</v>
      </c>
      <c r="F559" s="14">
        <v>2026</v>
      </c>
      <c r="G559" s="14">
        <v>9475334000196</v>
      </c>
      <c r="H559" s="15" t="s">
        <v>202</v>
      </c>
      <c r="I559" s="14">
        <v>3999</v>
      </c>
      <c r="J559" s="14" t="s">
        <v>289</v>
      </c>
      <c r="K559" s="16">
        <v>46062</v>
      </c>
      <c r="L559" s="14">
        <v>683</v>
      </c>
      <c r="M559" s="34">
        <f t="shared" si="41"/>
        <v>1425.5600000000002</v>
      </c>
      <c r="N559" s="17">
        <v>1357.13</v>
      </c>
      <c r="O559" s="17">
        <v>68.430000000000007</v>
      </c>
      <c r="P559" s="3">
        <v>0</v>
      </c>
    </row>
    <row r="560" spans="1:16" ht="24.95" hidden="1" customHeight="1" x14ac:dyDescent="0.2">
      <c r="A560" s="21" t="str">
        <f t="shared" si="39"/>
        <v>1441|1440011|156|2025|99999957803|3601|431,19</v>
      </c>
      <c r="B560" s="21" t="str">
        <f t="shared" si="40"/>
        <v>1441|1440011|156|2025|235</v>
      </c>
      <c r="C560" s="14">
        <v>1441</v>
      </c>
      <c r="D560" s="14">
        <v>1440011</v>
      </c>
      <c r="E560" s="14">
        <v>156</v>
      </c>
      <c r="F560" s="14">
        <v>2025</v>
      </c>
      <c r="G560" s="14">
        <v>99999957803</v>
      </c>
      <c r="H560" s="15" t="s">
        <v>233</v>
      </c>
      <c r="I560" s="14">
        <v>3601</v>
      </c>
      <c r="J560" s="14" t="s">
        <v>308</v>
      </c>
      <c r="K560" s="16">
        <v>46064</v>
      </c>
      <c r="L560" s="14">
        <v>235</v>
      </c>
      <c r="M560" s="34">
        <f t="shared" si="41"/>
        <v>431.19</v>
      </c>
      <c r="N560" s="17">
        <v>431.19</v>
      </c>
      <c r="O560" s="17">
        <v>0</v>
      </c>
      <c r="P560" s="3">
        <v>0</v>
      </c>
    </row>
    <row r="561" spans="1:16" ht="24.95" hidden="1" customHeight="1" x14ac:dyDescent="0.2">
      <c r="A561" s="21" t="str">
        <f t="shared" ref="A561:A604" si="42">C561&amp;"|"&amp;D561&amp;"|"&amp;E561&amp;"|"&amp;F561&amp;"|"&amp;G561&amp;"|"&amp;I561&amp;"|"&amp;N561+O561-P561</f>
        <v>1441|1440011|156|2026|16630743000185|3921|24101,48</v>
      </c>
      <c r="B561" s="21" t="str">
        <f t="shared" ref="B561:B604" si="43">C561&amp;"|"&amp;D561&amp;"|"&amp;E561&amp;"|"&amp;F561&amp;"|"&amp;L561</f>
        <v>1441|1440011|156|2026|598</v>
      </c>
      <c r="C561" s="14">
        <v>1441</v>
      </c>
      <c r="D561" s="14">
        <v>1440011</v>
      </c>
      <c r="E561" s="14">
        <v>156</v>
      </c>
      <c r="F561" s="14">
        <v>2026</v>
      </c>
      <c r="G561" s="14">
        <v>16630743000185</v>
      </c>
      <c r="H561" s="15" t="s">
        <v>204</v>
      </c>
      <c r="I561" s="14">
        <v>3921</v>
      </c>
      <c r="J561" s="14" t="s">
        <v>289</v>
      </c>
      <c r="K561" s="16">
        <v>46057</v>
      </c>
      <c r="L561" s="14">
        <v>598</v>
      </c>
      <c r="M561" s="34">
        <f t="shared" si="41"/>
        <v>24101.48</v>
      </c>
      <c r="N561" s="17">
        <v>24101.48</v>
      </c>
      <c r="O561" s="17">
        <v>0</v>
      </c>
      <c r="P561" s="3">
        <v>0</v>
      </c>
    </row>
    <row r="562" spans="1:16" ht="24.95" hidden="1" customHeight="1" x14ac:dyDescent="0.2">
      <c r="A562" s="21" t="str">
        <f t="shared" si="42"/>
        <v>1441|1440011|156|2026|16630743000185|3921|24101,48</v>
      </c>
      <c r="B562" s="21" t="str">
        <f t="shared" si="43"/>
        <v>1441|1440011|156|2026|1275</v>
      </c>
      <c r="C562" s="14">
        <v>1441</v>
      </c>
      <c r="D562" s="14">
        <v>1440011</v>
      </c>
      <c r="E562" s="14">
        <v>156</v>
      </c>
      <c r="F562" s="14">
        <v>2026</v>
      </c>
      <c r="G562" s="14">
        <v>16630743000185</v>
      </c>
      <c r="H562" s="15" t="s">
        <v>204</v>
      </c>
      <c r="I562" s="14">
        <v>3921</v>
      </c>
      <c r="J562" s="14" t="s">
        <v>289</v>
      </c>
      <c r="K562" s="16">
        <v>46086</v>
      </c>
      <c r="L562" s="14">
        <v>1275</v>
      </c>
      <c r="M562" s="34">
        <f t="shared" ref="M562:M605" si="44">N562+O562</f>
        <v>24101.48</v>
      </c>
      <c r="N562" s="17">
        <v>24101.48</v>
      </c>
      <c r="O562" s="17">
        <v>0</v>
      </c>
      <c r="P562" s="3">
        <v>0</v>
      </c>
    </row>
    <row r="563" spans="1:16" ht="24.95" hidden="1" customHeight="1" x14ac:dyDescent="0.2">
      <c r="A563" s="21" t="str">
        <f t="shared" si="42"/>
        <v>1441|1440011|157|2025|33224254000142|3704|70296,67</v>
      </c>
      <c r="B563" s="21" t="str">
        <f t="shared" si="43"/>
        <v>1441|1440011|157|2025|974</v>
      </c>
      <c r="C563" s="14">
        <v>1441</v>
      </c>
      <c r="D563" s="14">
        <v>1440011</v>
      </c>
      <c r="E563" s="14">
        <v>157</v>
      </c>
      <c r="F563" s="14">
        <v>2025</v>
      </c>
      <c r="G563" s="14">
        <v>33224254000142</v>
      </c>
      <c r="H563" s="15" t="s">
        <v>464</v>
      </c>
      <c r="I563" s="14">
        <v>3704</v>
      </c>
      <c r="J563" s="14" t="s">
        <v>462</v>
      </c>
      <c r="K563" s="16">
        <v>46066</v>
      </c>
      <c r="L563" s="14">
        <v>974</v>
      </c>
      <c r="M563" s="34">
        <f t="shared" si="44"/>
        <v>70296.670000000013</v>
      </c>
      <c r="N563" s="17">
        <v>66432.100000000006</v>
      </c>
      <c r="O563" s="17">
        <v>3864.57</v>
      </c>
      <c r="P563" s="3">
        <v>0</v>
      </c>
    </row>
    <row r="564" spans="1:16" ht="24.95" hidden="1" customHeight="1" x14ac:dyDescent="0.2">
      <c r="A564" s="21" t="str">
        <f t="shared" si="42"/>
        <v>1441|1440011|157|2026|8458633000150|3921|738,69</v>
      </c>
      <c r="B564" s="21" t="str">
        <f t="shared" si="43"/>
        <v>1441|1440011|157|2026|609</v>
      </c>
      <c r="C564" s="14">
        <v>1441</v>
      </c>
      <c r="D564" s="14">
        <v>1440011</v>
      </c>
      <c r="E564" s="14">
        <v>157</v>
      </c>
      <c r="F564" s="14">
        <v>2026</v>
      </c>
      <c r="G564" s="14">
        <v>8458633000150</v>
      </c>
      <c r="H564" s="15" t="s">
        <v>206</v>
      </c>
      <c r="I564" s="14">
        <v>3921</v>
      </c>
      <c r="J564" s="14" t="s">
        <v>289</v>
      </c>
      <c r="K564" s="16">
        <v>46058</v>
      </c>
      <c r="L564" s="14">
        <v>609</v>
      </c>
      <c r="M564" s="34">
        <f t="shared" si="44"/>
        <v>738.69</v>
      </c>
      <c r="N564" s="17">
        <v>738.69</v>
      </c>
      <c r="O564" s="17">
        <v>0</v>
      </c>
      <c r="P564" s="3">
        <v>0</v>
      </c>
    </row>
    <row r="565" spans="1:16" ht="24.95" hidden="1" customHeight="1" x14ac:dyDescent="0.2">
      <c r="A565" s="21" t="str">
        <f t="shared" si="42"/>
        <v>1441|1440011|158|2025|33224254000142|3703|39388,75</v>
      </c>
      <c r="B565" s="21" t="str">
        <f t="shared" si="43"/>
        <v>1441|1440011|158|2025|975</v>
      </c>
      <c r="C565" s="14">
        <v>1441</v>
      </c>
      <c r="D565" s="14">
        <v>1440011</v>
      </c>
      <c r="E565" s="14">
        <v>158</v>
      </c>
      <c r="F565" s="14">
        <v>2025</v>
      </c>
      <c r="G565" s="14">
        <v>33224254000142</v>
      </c>
      <c r="H565" s="15" t="s">
        <v>464</v>
      </c>
      <c r="I565" s="14">
        <v>3703</v>
      </c>
      <c r="J565" s="14" t="s">
        <v>462</v>
      </c>
      <c r="K565" s="16">
        <v>46066</v>
      </c>
      <c r="L565" s="14">
        <v>975</v>
      </c>
      <c r="M565" s="34">
        <f t="shared" si="44"/>
        <v>39388.75</v>
      </c>
      <c r="N565" s="17">
        <v>37222.720000000001</v>
      </c>
      <c r="O565" s="17">
        <v>2166.0300000000002</v>
      </c>
      <c r="P565" s="3">
        <v>0</v>
      </c>
    </row>
    <row r="566" spans="1:16" ht="24.95" hidden="1" customHeight="1" x14ac:dyDescent="0.2">
      <c r="A566" s="21" t="str">
        <f t="shared" si="42"/>
        <v>1441|1440011|158|2026|5457677000410|3962|127637,53</v>
      </c>
      <c r="B566" s="21" t="str">
        <f t="shared" si="43"/>
        <v>1441|1440011|158|2026|1020</v>
      </c>
      <c r="C566" s="14">
        <v>1441</v>
      </c>
      <c r="D566" s="14">
        <v>1440011</v>
      </c>
      <c r="E566" s="14">
        <v>158</v>
      </c>
      <c r="F566" s="14">
        <v>2026</v>
      </c>
      <c r="G566" s="14">
        <v>5457677000410</v>
      </c>
      <c r="H566" s="15" t="s">
        <v>470</v>
      </c>
      <c r="I566" s="14">
        <v>3962</v>
      </c>
      <c r="J566" s="14" t="s">
        <v>289</v>
      </c>
      <c r="K566" s="16">
        <v>46072</v>
      </c>
      <c r="L566" s="14">
        <v>1020</v>
      </c>
      <c r="M566" s="34">
        <f t="shared" si="44"/>
        <v>127637.53</v>
      </c>
      <c r="N566" s="17">
        <v>120459.58</v>
      </c>
      <c r="O566" s="17">
        <v>7177.95</v>
      </c>
      <c r="P566" s="3">
        <v>0</v>
      </c>
    </row>
    <row r="567" spans="1:16" ht="24.95" hidden="1" customHeight="1" x14ac:dyDescent="0.2">
      <c r="A567" s="21" t="str">
        <f t="shared" si="42"/>
        <v>1441|1440011|159|2026|28309420000173|3921|622,86</v>
      </c>
      <c r="B567" s="21" t="str">
        <f t="shared" si="43"/>
        <v>1441|1440011|159|2026|704</v>
      </c>
      <c r="C567" s="14">
        <v>1441</v>
      </c>
      <c r="D567" s="14">
        <v>1440011</v>
      </c>
      <c r="E567" s="14">
        <v>159</v>
      </c>
      <c r="F567" s="14">
        <v>2026</v>
      </c>
      <c r="G567" s="14">
        <v>28309420000173</v>
      </c>
      <c r="H567" s="15" t="s">
        <v>208</v>
      </c>
      <c r="I567" s="14">
        <v>3921</v>
      </c>
      <c r="J567" s="14" t="s">
        <v>289</v>
      </c>
      <c r="K567" s="16">
        <v>46062</v>
      </c>
      <c r="L567" s="14">
        <v>704</v>
      </c>
      <c r="M567" s="34">
        <f t="shared" si="44"/>
        <v>622.86</v>
      </c>
      <c r="N567" s="17">
        <v>622.86</v>
      </c>
      <c r="O567" s="17">
        <v>0</v>
      </c>
      <c r="P567" s="3">
        <v>0</v>
      </c>
    </row>
    <row r="568" spans="1:16" ht="24.95" hidden="1" customHeight="1" x14ac:dyDescent="0.2">
      <c r="A568" s="21" t="str">
        <f t="shared" si="42"/>
        <v>1441|1440011|159|2026|28309420000173|3921|3213,55</v>
      </c>
      <c r="B568" s="21" t="str">
        <f t="shared" si="43"/>
        <v>1441|1440011|159|2026|708</v>
      </c>
      <c r="C568" s="14">
        <v>1441</v>
      </c>
      <c r="D568" s="14">
        <v>1440011</v>
      </c>
      <c r="E568" s="14">
        <v>159</v>
      </c>
      <c r="F568" s="14">
        <v>2026</v>
      </c>
      <c r="G568" s="14">
        <v>28309420000173</v>
      </c>
      <c r="H568" s="15" t="s">
        <v>208</v>
      </c>
      <c r="I568" s="14">
        <v>3921</v>
      </c>
      <c r="J568" s="14" t="s">
        <v>289</v>
      </c>
      <c r="K568" s="16">
        <v>46062</v>
      </c>
      <c r="L568" s="14">
        <v>708</v>
      </c>
      <c r="M568" s="34">
        <f t="shared" si="44"/>
        <v>3213.55</v>
      </c>
      <c r="N568" s="17">
        <v>3213.55</v>
      </c>
      <c r="O568" s="17">
        <v>0</v>
      </c>
      <c r="P568" s="3">
        <v>0</v>
      </c>
    </row>
    <row r="569" spans="1:16" ht="24.95" hidden="1" customHeight="1" x14ac:dyDescent="0.2">
      <c r="A569" s="21" t="str">
        <f t="shared" si="42"/>
        <v>1441|1440011|159|2026|28309420000173|3921|622,86</v>
      </c>
      <c r="B569" s="21" t="str">
        <f t="shared" si="43"/>
        <v>1441|1440011|159|2026|1284</v>
      </c>
      <c r="C569" s="14">
        <v>1441</v>
      </c>
      <c r="D569" s="14">
        <v>1440011</v>
      </c>
      <c r="E569" s="14">
        <v>159</v>
      </c>
      <c r="F569" s="14">
        <v>2026</v>
      </c>
      <c r="G569" s="14">
        <v>28309420000173</v>
      </c>
      <c r="H569" s="15" t="s">
        <v>208</v>
      </c>
      <c r="I569" s="14">
        <v>3921</v>
      </c>
      <c r="J569" s="14" t="s">
        <v>289</v>
      </c>
      <c r="K569" s="16">
        <v>46086</v>
      </c>
      <c r="L569" s="14">
        <v>1284</v>
      </c>
      <c r="M569" s="34">
        <f t="shared" si="44"/>
        <v>622.86</v>
      </c>
      <c r="N569" s="17">
        <v>622.86</v>
      </c>
      <c r="O569" s="17">
        <v>0</v>
      </c>
      <c r="P569" s="3">
        <v>0</v>
      </c>
    </row>
    <row r="570" spans="1:16" ht="24.95" hidden="1" customHeight="1" x14ac:dyDescent="0.2">
      <c r="A570" s="21" t="str">
        <f t="shared" si="42"/>
        <v>1441|1440011|160|2026|46019498000135|4002|7527,71</v>
      </c>
      <c r="B570" s="21" t="str">
        <f t="shared" si="43"/>
        <v>1441|1440011|160|2026|934</v>
      </c>
      <c r="C570" s="14">
        <v>1441</v>
      </c>
      <c r="D570" s="14">
        <v>1440011</v>
      </c>
      <c r="E570" s="14">
        <v>160</v>
      </c>
      <c r="F570" s="14">
        <v>2026</v>
      </c>
      <c r="G570" s="14">
        <v>46019498000135</v>
      </c>
      <c r="H570" s="15" t="s">
        <v>209</v>
      </c>
      <c r="I570" s="14">
        <v>4002</v>
      </c>
      <c r="J570" s="14" t="s">
        <v>290</v>
      </c>
      <c r="K570" s="16">
        <v>46065</v>
      </c>
      <c r="L570" s="14">
        <v>934</v>
      </c>
      <c r="M570" s="34">
        <f t="shared" si="44"/>
        <v>7527.71</v>
      </c>
      <c r="N570" s="17">
        <v>7166.38</v>
      </c>
      <c r="O570" s="17">
        <v>361.33</v>
      </c>
      <c r="P570" s="3">
        <v>0</v>
      </c>
    </row>
    <row r="571" spans="1:16" ht="24.95" hidden="1" customHeight="1" x14ac:dyDescent="0.2">
      <c r="A571" s="21" t="str">
        <f t="shared" si="42"/>
        <v>1441|1440011|161|2026|87883807000106|3910|303</v>
      </c>
      <c r="B571" s="21" t="str">
        <f t="shared" si="43"/>
        <v>1441|1440011|161|2026|1073</v>
      </c>
      <c r="C571" s="14">
        <v>1441</v>
      </c>
      <c r="D571" s="14">
        <v>1440011</v>
      </c>
      <c r="E571" s="14">
        <v>161</v>
      </c>
      <c r="F571" s="14">
        <v>2026</v>
      </c>
      <c r="G571" s="14">
        <v>87883807000106</v>
      </c>
      <c r="H571" s="15" t="s">
        <v>211</v>
      </c>
      <c r="I571" s="14">
        <v>3910</v>
      </c>
      <c r="J571" s="14" t="s">
        <v>289</v>
      </c>
      <c r="K571" s="16">
        <v>46076</v>
      </c>
      <c r="L571" s="14">
        <v>1073</v>
      </c>
      <c r="M571" s="34">
        <f t="shared" si="44"/>
        <v>303</v>
      </c>
      <c r="N571" s="17">
        <v>295.74</v>
      </c>
      <c r="O571" s="17">
        <v>7.26</v>
      </c>
      <c r="P571" s="3">
        <v>0</v>
      </c>
    </row>
    <row r="572" spans="1:16" ht="24.95" hidden="1" customHeight="1" x14ac:dyDescent="0.2">
      <c r="A572" s="21" t="str">
        <f t="shared" si="42"/>
        <v>1441|1440011|163|2026|8458633000150|3921|626,77</v>
      </c>
      <c r="B572" s="21" t="str">
        <f t="shared" si="43"/>
        <v>1441|1440011|163|2026|601</v>
      </c>
      <c r="C572" s="14">
        <v>1441</v>
      </c>
      <c r="D572" s="14">
        <v>1440011</v>
      </c>
      <c r="E572" s="14">
        <v>163</v>
      </c>
      <c r="F572" s="14">
        <v>2026</v>
      </c>
      <c r="G572" s="14">
        <v>8458633000150</v>
      </c>
      <c r="H572" s="15" t="s">
        <v>206</v>
      </c>
      <c r="I572" s="14">
        <v>3921</v>
      </c>
      <c r="J572" s="14" t="s">
        <v>289</v>
      </c>
      <c r="K572" s="16">
        <v>46058</v>
      </c>
      <c r="L572" s="14">
        <v>601</v>
      </c>
      <c r="M572" s="34">
        <f t="shared" si="44"/>
        <v>626.77</v>
      </c>
      <c r="N572" s="17">
        <v>626.77</v>
      </c>
      <c r="O572" s="17">
        <v>0</v>
      </c>
      <c r="P572" s="3">
        <v>0</v>
      </c>
    </row>
    <row r="573" spans="1:16" ht="24.95" hidden="1" customHeight="1" x14ac:dyDescent="0.2">
      <c r="A573" s="21" t="str">
        <f t="shared" si="42"/>
        <v>1441|1440011|165|2026|16636540000104|4003|431,46</v>
      </c>
      <c r="B573" s="21" t="str">
        <f t="shared" si="43"/>
        <v>1441|1440011|165|2026|1228</v>
      </c>
      <c r="C573" s="14">
        <v>1441</v>
      </c>
      <c r="D573" s="14">
        <v>1440011</v>
      </c>
      <c r="E573" s="14">
        <v>165</v>
      </c>
      <c r="F573" s="14">
        <v>2026</v>
      </c>
      <c r="G573" s="14">
        <v>16636540000104</v>
      </c>
      <c r="H573" s="15" t="s">
        <v>199</v>
      </c>
      <c r="I573" s="14">
        <v>4003</v>
      </c>
      <c r="J573" s="14" t="s">
        <v>290</v>
      </c>
      <c r="K573" s="16">
        <v>46080</v>
      </c>
      <c r="L573" s="14">
        <v>1228</v>
      </c>
      <c r="M573" s="34">
        <f t="shared" si="44"/>
        <v>431.46</v>
      </c>
      <c r="N573" s="17">
        <v>431.46</v>
      </c>
      <c r="O573" s="17">
        <v>0</v>
      </c>
      <c r="P573" s="3">
        <v>0</v>
      </c>
    </row>
    <row r="574" spans="1:16" ht="24.95" hidden="1" customHeight="1" x14ac:dyDescent="0.2">
      <c r="A574" s="21" t="str">
        <f t="shared" si="42"/>
        <v>1441|1440011|166|2026|45955633000191|3969|95342,3</v>
      </c>
      <c r="B574" s="21" t="str">
        <f t="shared" si="43"/>
        <v>1441|1440011|166|2026|1137</v>
      </c>
      <c r="C574" s="14">
        <v>1441</v>
      </c>
      <c r="D574" s="14">
        <v>1440011</v>
      </c>
      <c r="E574" s="14">
        <v>166</v>
      </c>
      <c r="F574" s="14">
        <v>2026</v>
      </c>
      <c r="G574" s="14">
        <v>45955633000191</v>
      </c>
      <c r="H574" s="15" t="s">
        <v>213</v>
      </c>
      <c r="I574" s="14">
        <v>3969</v>
      </c>
      <c r="J574" s="14" t="s">
        <v>289</v>
      </c>
      <c r="K574" s="16">
        <v>46078</v>
      </c>
      <c r="L574" s="14">
        <v>1137</v>
      </c>
      <c r="M574" s="34">
        <f t="shared" si="44"/>
        <v>95342.3</v>
      </c>
      <c r="N574" s="17">
        <v>95342.3</v>
      </c>
      <c r="O574" s="17">
        <v>0</v>
      </c>
      <c r="P574" s="3">
        <v>0</v>
      </c>
    </row>
    <row r="575" spans="1:16" ht="24.95" hidden="1" customHeight="1" x14ac:dyDescent="0.2">
      <c r="A575" s="21" t="str">
        <f t="shared" si="42"/>
        <v>1441|1440011|169|2026|19201128000141|3702|92541,37</v>
      </c>
      <c r="B575" s="21" t="str">
        <f t="shared" si="43"/>
        <v>1441|1440011|169|2026|952</v>
      </c>
      <c r="C575" s="14">
        <v>1441</v>
      </c>
      <c r="D575" s="14">
        <v>1440011</v>
      </c>
      <c r="E575" s="14">
        <v>169</v>
      </c>
      <c r="F575" s="14">
        <v>2026</v>
      </c>
      <c r="G575" s="14">
        <v>19201128000141</v>
      </c>
      <c r="H575" s="15" t="s">
        <v>215</v>
      </c>
      <c r="I575" s="14">
        <v>3702</v>
      </c>
      <c r="J575" s="14" t="s">
        <v>462</v>
      </c>
      <c r="K575" s="16">
        <v>46065</v>
      </c>
      <c r="L575" s="14">
        <v>952</v>
      </c>
      <c r="M575" s="34">
        <f t="shared" si="44"/>
        <v>92541.37</v>
      </c>
      <c r="N575" s="17">
        <v>92541.37</v>
      </c>
      <c r="O575" s="17">
        <v>0</v>
      </c>
      <c r="P575" s="3">
        <v>0</v>
      </c>
    </row>
    <row r="576" spans="1:16" ht="24.95" hidden="1" customHeight="1" x14ac:dyDescent="0.2">
      <c r="A576" s="21" t="str">
        <f t="shared" si="42"/>
        <v>1441|1440011|169|2026|19201128000141|3702|142109,28</v>
      </c>
      <c r="B576" s="21" t="str">
        <f t="shared" si="43"/>
        <v>1441|1440011|169|2026|1315</v>
      </c>
      <c r="C576" s="14">
        <v>1441</v>
      </c>
      <c r="D576" s="14">
        <v>1440011</v>
      </c>
      <c r="E576" s="14">
        <v>169</v>
      </c>
      <c r="F576" s="14">
        <v>2026</v>
      </c>
      <c r="G576" s="14">
        <v>19201128000141</v>
      </c>
      <c r="H576" s="15" t="s">
        <v>215</v>
      </c>
      <c r="I576" s="14">
        <v>3702</v>
      </c>
      <c r="J576" s="14" t="s">
        <v>462</v>
      </c>
      <c r="K576" s="16">
        <v>46086</v>
      </c>
      <c r="L576" s="14">
        <v>1315</v>
      </c>
      <c r="M576" s="34">
        <f t="shared" si="44"/>
        <v>142109.28</v>
      </c>
      <c r="N576" s="17">
        <v>142109.28</v>
      </c>
      <c r="O576" s="17">
        <v>0</v>
      </c>
      <c r="P576" s="3">
        <v>0</v>
      </c>
    </row>
    <row r="577" spans="1:16" ht="24.95" hidden="1" customHeight="1" x14ac:dyDescent="0.2">
      <c r="A577" s="21" t="str">
        <f t="shared" si="42"/>
        <v>1441|1440011|170|2026|38219504000170|3921|14607,78</v>
      </c>
      <c r="B577" s="21" t="str">
        <f t="shared" si="43"/>
        <v>1441|1440011|170|2026|778</v>
      </c>
      <c r="C577" s="14">
        <v>1441</v>
      </c>
      <c r="D577" s="14">
        <v>1440011</v>
      </c>
      <c r="E577" s="14">
        <v>170</v>
      </c>
      <c r="F577" s="14">
        <v>2026</v>
      </c>
      <c r="G577" s="14">
        <v>38219504000170</v>
      </c>
      <c r="H577" s="15" t="s">
        <v>217</v>
      </c>
      <c r="I577" s="14">
        <v>3921</v>
      </c>
      <c r="J577" s="14" t="s">
        <v>289</v>
      </c>
      <c r="K577" s="16">
        <v>46063</v>
      </c>
      <c r="L577" s="14">
        <v>778</v>
      </c>
      <c r="M577" s="34">
        <f t="shared" si="44"/>
        <v>14607.78</v>
      </c>
      <c r="N577" s="17">
        <v>14607.78</v>
      </c>
      <c r="O577" s="17">
        <v>0</v>
      </c>
      <c r="P577" s="3">
        <v>0</v>
      </c>
    </row>
    <row r="578" spans="1:16" ht="24.95" hidden="1" customHeight="1" x14ac:dyDescent="0.2">
      <c r="A578" s="21" t="str">
        <f t="shared" si="42"/>
        <v>1441|1440011|171|2026|18839001000190|3961|2175,38</v>
      </c>
      <c r="B578" s="21" t="str">
        <f t="shared" si="43"/>
        <v>1441|1440011|171|2026|970</v>
      </c>
      <c r="C578" s="14">
        <v>1441</v>
      </c>
      <c r="D578" s="14">
        <v>1440011</v>
      </c>
      <c r="E578" s="14">
        <v>171</v>
      </c>
      <c r="F578" s="14">
        <v>2026</v>
      </c>
      <c r="G578" s="14">
        <v>18839001000190</v>
      </c>
      <c r="H578" s="15" t="s">
        <v>219</v>
      </c>
      <c r="I578" s="14">
        <v>3961</v>
      </c>
      <c r="J578" s="14" t="s">
        <v>289</v>
      </c>
      <c r="K578" s="16">
        <v>46066</v>
      </c>
      <c r="L578" s="14">
        <v>970</v>
      </c>
      <c r="M578" s="34">
        <f t="shared" si="44"/>
        <v>2175.38</v>
      </c>
      <c r="N578" s="17">
        <v>2175.38</v>
      </c>
      <c r="O578" s="17">
        <v>0</v>
      </c>
      <c r="P578" s="3">
        <v>0</v>
      </c>
    </row>
    <row r="579" spans="1:16" ht="24.95" hidden="1" customHeight="1" x14ac:dyDescent="0.2">
      <c r="A579" s="21" t="str">
        <f t="shared" si="42"/>
        <v>1441|1440011|172|2026|8458633000150|3921|500</v>
      </c>
      <c r="B579" s="21" t="str">
        <f t="shared" si="43"/>
        <v>1441|1440011|172|2026|608</v>
      </c>
      <c r="C579" s="14">
        <v>1441</v>
      </c>
      <c r="D579" s="14">
        <v>1440011</v>
      </c>
      <c r="E579" s="14">
        <v>172</v>
      </c>
      <c r="F579" s="14">
        <v>2026</v>
      </c>
      <c r="G579" s="14">
        <v>8458633000150</v>
      </c>
      <c r="H579" s="15" t="s">
        <v>206</v>
      </c>
      <c r="I579" s="14">
        <v>3921</v>
      </c>
      <c r="J579" s="14" t="s">
        <v>289</v>
      </c>
      <c r="K579" s="16">
        <v>46058</v>
      </c>
      <c r="L579" s="14">
        <v>608</v>
      </c>
      <c r="M579" s="34">
        <f t="shared" si="44"/>
        <v>500</v>
      </c>
      <c r="N579" s="17">
        <v>500</v>
      </c>
      <c r="O579" s="17">
        <v>0</v>
      </c>
      <c r="P579" s="3">
        <v>0</v>
      </c>
    </row>
    <row r="580" spans="1:16" ht="24.95" hidden="1" customHeight="1" x14ac:dyDescent="0.2">
      <c r="A580" s="21" t="str">
        <f t="shared" si="42"/>
        <v>1441|1440011|174|2026|32271161000106|3968|510</v>
      </c>
      <c r="B580" s="21" t="str">
        <f t="shared" si="43"/>
        <v>1441|1440011|174|2026|1274</v>
      </c>
      <c r="C580" s="14">
        <v>1441</v>
      </c>
      <c r="D580" s="14">
        <v>1440011</v>
      </c>
      <c r="E580" s="14">
        <v>174</v>
      </c>
      <c r="F580" s="14">
        <v>2026</v>
      </c>
      <c r="G580" s="14">
        <v>32271161000106</v>
      </c>
      <c r="H580" s="15" t="s">
        <v>474</v>
      </c>
      <c r="I580" s="14">
        <v>3968</v>
      </c>
      <c r="J580" s="14" t="s">
        <v>289</v>
      </c>
      <c r="K580" s="16">
        <v>46086</v>
      </c>
      <c r="L580" s="14">
        <v>1274</v>
      </c>
      <c r="M580" s="34">
        <f t="shared" si="44"/>
        <v>510</v>
      </c>
      <c r="N580" s="17">
        <v>485.52</v>
      </c>
      <c r="O580" s="17">
        <v>24.48</v>
      </c>
      <c r="P580" s="3">
        <v>0</v>
      </c>
    </row>
    <row r="581" spans="1:16" ht="24.95" hidden="1" customHeight="1" x14ac:dyDescent="0.2">
      <c r="A581" s="21" t="str">
        <f t="shared" si="42"/>
        <v>1441|1440011|175|2026|7132995000193|3955|3232,04</v>
      </c>
      <c r="B581" s="21" t="str">
        <f t="shared" si="43"/>
        <v>1441|1440011|175|2026|1223</v>
      </c>
      <c r="C581" s="14">
        <v>1441</v>
      </c>
      <c r="D581" s="14">
        <v>1440011</v>
      </c>
      <c r="E581" s="14">
        <v>175</v>
      </c>
      <c r="F581" s="14">
        <v>2026</v>
      </c>
      <c r="G581" s="14">
        <v>7132995000193</v>
      </c>
      <c r="H581" s="15" t="s">
        <v>220</v>
      </c>
      <c r="I581" s="14">
        <v>3955</v>
      </c>
      <c r="J581" s="14" t="s">
        <v>289</v>
      </c>
      <c r="K581" s="16">
        <v>46080</v>
      </c>
      <c r="L581" s="14">
        <v>1223</v>
      </c>
      <c r="M581" s="34">
        <f t="shared" si="44"/>
        <v>3232.04</v>
      </c>
      <c r="N581" s="17">
        <v>3232.04</v>
      </c>
      <c r="O581" s="17">
        <v>0</v>
      </c>
      <c r="P581" s="3">
        <v>0</v>
      </c>
    </row>
    <row r="582" spans="1:16" ht="24.95" hidden="1" customHeight="1" x14ac:dyDescent="0.2">
      <c r="A582" s="21" t="str">
        <f t="shared" si="42"/>
        <v>1441|1440011|176|2026|18839001000190|3961|610,48</v>
      </c>
      <c r="B582" s="21" t="str">
        <f t="shared" si="43"/>
        <v>1441|1440011|176|2026|612</v>
      </c>
      <c r="C582" s="14">
        <v>1441</v>
      </c>
      <c r="D582" s="14">
        <v>1440011</v>
      </c>
      <c r="E582" s="14">
        <v>176</v>
      </c>
      <c r="F582" s="14">
        <v>2026</v>
      </c>
      <c r="G582" s="14">
        <v>18839001000190</v>
      </c>
      <c r="H582" s="15" t="s">
        <v>219</v>
      </c>
      <c r="I582" s="14">
        <v>3961</v>
      </c>
      <c r="J582" s="14" t="s">
        <v>289</v>
      </c>
      <c r="K582" s="16">
        <v>46058</v>
      </c>
      <c r="L582" s="14">
        <v>612</v>
      </c>
      <c r="M582" s="34">
        <f t="shared" si="44"/>
        <v>610.48</v>
      </c>
      <c r="N582" s="17">
        <v>610.48</v>
      </c>
      <c r="O582" s="17">
        <v>0</v>
      </c>
      <c r="P582" s="3">
        <v>0</v>
      </c>
    </row>
    <row r="583" spans="1:16" ht="24.95" hidden="1" customHeight="1" x14ac:dyDescent="0.2">
      <c r="A583" s="21" t="str">
        <f t="shared" si="42"/>
        <v>1441|1440011|178|2026|17328595000101|3917|45777,7</v>
      </c>
      <c r="B583" s="21" t="str">
        <f t="shared" si="43"/>
        <v>1441|1440011|178|2026|602</v>
      </c>
      <c r="C583" s="14">
        <v>1441</v>
      </c>
      <c r="D583" s="14">
        <v>1440011</v>
      </c>
      <c r="E583" s="14">
        <v>178</v>
      </c>
      <c r="F583" s="14">
        <v>2026</v>
      </c>
      <c r="G583" s="14">
        <v>17328595000101</v>
      </c>
      <c r="H583" s="15" t="s">
        <v>221</v>
      </c>
      <c r="I583" s="14">
        <v>3917</v>
      </c>
      <c r="J583" s="14" t="s">
        <v>289</v>
      </c>
      <c r="K583" s="16">
        <v>46058</v>
      </c>
      <c r="L583" s="14">
        <v>602</v>
      </c>
      <c r="M583" s="34">
        <f t="shared" si="44"/>
        <v>45777.700000000004</v>
      </c>
      <c r="N583" s="17">
        <v>43580.37</v>
      </c>
      <c r="O583" s="17">
        <v>2197.33</v>
      </c>
      <c r="P583" s="3">
        <v>0</v>
      </c>
    </row>
    <row r="584" spans="1:16" ht="24.95" hidden="1" customHeight="1" x14ac:dyDescent="0.2">
      <c r="A584" s="21" t="str">
        <f t="shared" si="42"/>
        <v>1441|1440011|180|2026|7346478000117|3921|37555,49</v>
      </c>
      <c r="B584" s="21" t="str">
        <f t="shared" si="43"/>
        <v>1441|1440011|180|2026|682</v>
      </c>
      <c r="C584" s="14">
        <v>1441</v>
      </c>
      <c r="D584" s="14">
        <v>1440011</v>
      </c>
      <c r="E584" s="14">
        <v>180</v>
      </c>
      <c r="F584" s="14">
        <v>2026</v>
      </c>
      <c r="G584" s="14">
        <v>7346478000117</v>
      </c>
      <c r="H584" s="15" t="s">
        <v>223</v>
      </c>
      <c r="I584" s="14">
        <v>3921</v>
      </c>
      <c r="J584" s="14" t="s">
        <v>289</v>
      </c>
      <c r="K584" s="16">
        <v>46062</v>
      </c>
      <c r="L584" s="14">
        <v>682</v>
      </c>
      <c r="M584" s="34">
        <f t="shared" si="44"/>
        <v>37555.490000000005</v>
      </c>
      <c r="N584" s="17">
        <v>35752.83</v>
      </c>
      <c r="O584" s="17">
        <v>1802.66</v>
      </c>
      <c r="P584" s="3">
        <v>0</v>
      </c>
    </row>
    <row r="585" spans="1:16" ht="24.95" hidden="1" customHeight="1" x14ac:dyDescent="0.2">
      <c r="A585" s="21" t="str">
        <f t="shared" si="42"/>
        <v>1441|1440011|181|2026|5097591000180|3920|26293,09</v>
      </c>
      <c r="B585" s="21" t="str">
        <f t="shared" si="43"/>
        <v>1441|1440011|181|2026|907</v>
      </c>
      <c r="C585" s="14">
        <v>1441</v>
      </c>
      <c r="D585" s="14">
        <v>1440011</v>
      </c>
      <c r="E585" s="14">
        <v>181</v>
      </c>
      <c r="F585" s="14">
        <v>2026</v>
      </c>
      <c r="G585" s="14">
        <v>5097591000180</v>
      </c>
      <c r="H585" s="15" t="s">
        <v>224</v>
      </c>
      <c r="I585" s="14">
        <v>3920</v>
      </c>
      <c r="J585" s="14" t="s">
        <v>289</v>
      </c>
      <c r="K585" s="16">
        <v>46064</v>
      </c>
      <c r="L585" s="14">
        <v>907</v>
      </c>
      <c r="M585" s="34">
        <f t="shared" si="44"/>
        <v>26293.09</v>
      </c>
      <c r="N585" s="17">
        <v>25031.02</v>
      </c>
      <c r="O585" s="17">
        <v>1262.07</v>
      </c>
      <c r="P585" s="3">
        <v>0</v>
      </c>
    </row>
    <row r="586" spans="1:16" ht="24.95" hidden="1" customHeight="1" x14ac:dyDescent="0.2">
      <c r="A586" s="21" t="str">
        <f t="shared" si="42"/>
        <v>1441|1440011|182|2026|29315416000180|3920|2664,49</v>
      </c>
      <c r="B586" s="21" t="str">
        <f t="shared" si="43"/>
        <v>1441|1440011|182|2026|852</v>
      </c>
      <c r="C586" s="14">
        <v>1441</v>
      </c>
      <c r="D586" s="14">
        <v>1440011</v>
      </c>
      <c r="E586" s="14">
        <v>182</v>
      </c>
      <c r="F586" s="14">
        <v>2026</v>
      </c>
      <c r="G586" s="14">
        <v>29315416000180</v>
      </c>
      <c r="H586" s="15" t="s">
        <v>225</v>
      </c>
      <c r="I586" s="14">
        <v>3920</v>
      </c>
      <c r="J586" s="14" t="s">
        <v>289</v>
      </c>
      <c r="K586" s="16">
        <v>46064</v>
      </c>
      <c r="L586" s="14">
        <v>852</v>
      </c>
      <c r="M586" s="34">
        <f t="shared" si="44"/>
        <v>2664.4900000000002</v>
      </c>
      <c r="N586" s="17">
        <v>2536.59</v>
      </c>
      <c r="O586" s="17">
        <v>127.9</v>
      </c>
      <c r="P586" s="3">
        <v>0</v>
      </c>
    </row>
    <row r="587" spans="1:16" ht="24.95" hidden="1" customHeight="1" x14ac:dyDescent="0.2">
      <c r="A587" s="21" t="str">
        <f t="shared" si="42"/>
        <v>1441|1440011|183|2026|18124040000100|3920|10455,78</v>
      </c>
      <c r="B587" s="21" t="str">
        <f t="shared" si="43"/>
        <v>1441|1440011|183|2026|769</v>
      </c>
      <c r="C587" s="14">
        <v>1441</v>
      </c>
      <c r="D587" s="14">
        <v>1440011</v>
      </c>
      <c r="E587" s="14">
        <v>183</v>
      </c>
      <c r="F587" s="14">
        <v>2026</v>
      </c>
      <c r="G587" s="14">
        <v>18124040000100</v>
      </c>
      <c r="H587" s="15" t="s">
        <v>226</v>
      </c>
      <c r="I587" s="14">
        <v>3920</v>
      </c>
      <c r="J587" s="14" t="s">
        <v>289</v>
      </c>
      <c r="K587" s="16">
        <v>46063</v>
      </c>
      <c r="L587" s="14">
        <v>769</v>
      </c>
      <c r="M587" s="34">
        <f t="shared" si="44"/>
        <v>10455.779999999999</v>
      </c>
      <c r="N587" s="17">
        <v>9953.9</v>
      </c>
      <c r="O587" s="17">
        <v>501.88</v>
      </c>
      <c r="P587" s="3">
        <v>0</v>
      </c>
    </row>
    <row r="588" spans="1:16" ht="24.95" hidden="1" customHeight="1" x14ac:dyDescent="0.2">
      <c r="A588" s="21" t="str">
        <f t="shared" si="42"/>
        <v>1441|1440011|184|2026|28408684000184|3920|21300</v>
      </c>
      <c r="B588" s="21" t="str">
        <f t="shared" si="43"/>
        <v>1441|1440011|184|2026|894</v>
      </c>
      <c r="C588" s="14">
        <v>1441</v>
      </c>
      <c r="D588" s="14">
        <v>1440011</v>
      </c>
      <c r="E588" s="14">
        <v>184</v>
      </c>
      <c r="F588" s="14">
        <v>2026</v>
      </c>
      <c r="G588" s="14">
        <v>28408684000184</v>
      </c>
      <c r="H588" s="15" t="s">
        <v>227</v>
      </c>
      <c r="I588" s="14">
        <v>3920</v>
      </c>
      <c r="J588" s="14" t="s">
        <v>289</v>
      </c>
      <c r="K588" s="16">
        <v>46064</v>
      </c>
      <c r="L588" s="14">
        <v>894</v>
      </c>
      <c r="M588" s="34">
        <f t="shared" si="44"/>
        <v>21300</v>
      </c>
      <c r="N588" s="17">
        <v>20277.599999999999</v>
      </c>
      <c r="O588" s="17">
        <v>1022.4</v>
      </c>
      <c r="P588" s="3">
        <v>0</v>
      </c>
    </row>
    <row r="589" spans="1:16" ht="24.95" hidden="1" customHeight="1" x14ac:dyDescent="0.2">
      <c r="A589" s="21" t="str">
        <f t="shared" si="42"/>
        <v>1441|1440011|185|2026|22510183000128|3920|14294,6</v>
      </c>
      <c r="B589" s="21" t="str">
        <f t="shared" si="43"/>
        <v>1441|1440011|185|2026|882</v>
      </c>
      <c r="C589" s="14">
        <v>1441</v>
      </c>
      <c r="D589" s="14">
        <v>1440011</v>
      </c>
      <c r="E589" s="14">
        <v>185</v>
      </c>
      <c r="F589" s="14">
        <v>2026</v>
      </c>
      <c r="G589" s="14">
        <v>22510183000128</v>
      </c>
      <c r="H589" s="15" t="s">
        <v>228</v>
      </c>
      <c r="I589" s="14">
        <v>3920</v>
      </c>
      <c r="J589" s="14" t="s">
        <v>289</v>
      </c>
      <c r="K589" s="16">
        <v>46064</v>
      </c>
      <c r="L589" s="14">
        <v>882</v>
      </c>
      <c r="M589" s="34">
        <f t="shared" si="44"/>
        <v>14294.599999999999</v>
      </c>
      <c r="N589" s="17">
        <v>13608.46</v>
      </c>
      <c r="O589" s="17">
        <v>686.14</v>
      </c>
      <c r="P589" s="3">
        <v>0</v>
      </c>
    </row>
    <row r="590" spans="1:16" ht="24.95" hidden="1" customHeight="1" x14ac:dyDescent="0.2">
      <c r="A590" s="21" t="str">
        <f t="shared" si="42"/>
        <v>1441|1440011|186|2026|76809528920|3611|1228,25</v>
      </c>
      <c r="B590" s="21" t="str">
        <f t="shared" si="43"/>
        <v>1441|1440011|186|2026|762</v>
      </c>
      <c r="C590" s="14">
        <v>1441</v>
      </c>
      <c r="D590" s="14">
        <v>1440011</v>
      </c>
      <c r="E590" s="14">
        <v>186</v>
      </c>
      <c r="F590" s="14">
        <v>2026</v>
      </c>
      <c r="G590" s="14">
        <v>76809528920</v>
      </c>
      <c r="H590" s="15" t="s">
        <v>229</v>
      </c>
      <c r="I590" s="14">
        <v>3611</v>
      </c>
      <c r="J590" s="14" t="s">
        <v>308</v>
      </c>
      <c r="K590" s="16">
        <v>46063</v>
      </c>
      <c r="L590" s="14">
        <v>762</v>
      </c>
      <c r="M590" s="34">
        <f t="shared" si="44"/>
        <v>1228.25</v>
      </c>
      <c r="N590" s="17">
        <v>1228.25</v>
      </c>
      <c r="O590" s="17">
        <v>0</v>
      </c>
      <c r="P590" s="3">
        <v>0</v>
      </c>
    </row>
    <row r="591" spans="1:16" ht="24.95" hidden="1" customHeight="1" x14ac:dyDescent="0.2">
      <c r="A591" s="21" t="str">
        <f t="shared" si="42"/>
        <v>1441|1440011|187|2026|96572523691|3611|9634,86</v>
      </c>
      <c r="B591" s="21" t="str">
        <f t="shared" si="43"/>
        <v>1441|1440011|187|2026|879</v>
      </c>
      <c r="C591" s="14">
        <v>1441</v>
      </c>
      <c r="D591" s="14">
        <v>1440011</v>
      </c>
      <c r="E591" s="14">
        <v>187</v>
      </c>
      <c r="F591" s="14">
        <v>2026</v>
      </c>
      <c r="G591" s="14">
        <v>96572523691</v>
      </c>
      <c r="H591" s="15" t="s">
        <v>230</v>
      </c>
      <c r="I591" s="14">
        <v>3611</v>
      </c>
      <c r="J591" s="14" t="s">
        <v>308</v>
      </c>
      <c r="K591" s="16">
        <v>46064</v>
      </c>
      <c r="L591" s="14">
        <v>879</v>
      </c>
      <c r="M591" s="34">
        <f t="shared" si="44"/>
        <v>9634.86</v>
      </c>
      <c r="N591" s="17">
        <v>8060.98</v>
      </c>
      <c r="O591" s="17">
        <v>1573.88</v>
      </c>
      <c r="P591" s="3">
        <v>0</v>
      </c>
    </row>
    <row r="592" spans="1:16" ht="24.95" hidden="1" customHeight="1" x14ac:dyDescent="0.2">
      <c r="A592" s="21" t="str">
        <f t="shared" si="42"/>
        <v>1441|1440011|188|2026|41733882000181|3920|9053,79</v>
      </c>
      <c r="B592" s="21" t="str">
        <f t="shared" si="43"/>
        <v>1441|1440011|188|2026|899</v>
      </c>
      <c r="C592" s="14">
        <v>1441</v>
      </c>
      <c r="D592" s="14">
        <v>1440011</v>
      </c>
      <c r="E592" s="14">
        <v>188</v>
      </c>
      <c r="F592" s="14">
        <v>2026</v>
      </c>
      <c r="G592" s="14">
        <v>41733882000181</v>
      </c>
      <c r="H592" s="15" t="s">
        <v>231</v>
      </c>
      <c r="I592" s="14">
        <v>3920</v>
      </c>
      <c r="J592" s="14" t="s">
        <v>289</v>
      </c>
      <c r="K592" s="16">
        <v>46064</v>
      </c>
      <c r="L592" s="14">
        <v>899</v>
      </c>
      <c r="M592" s="34">
        <f t="shared" si="44"/>
        <v>9053.7899999999991</v>
      </c>
      <c r="N592" s="17">
        <v>8619.2099999999991</v>
      </c>
      <c r="O592" s="17">
        <v>434.58</v>
      </c>
      <c r="P592" s="3">
        <v>0</v>
      </c>
    </row>
    <row r="593" spans="1:16" ht="24.95" hidden="1" customHeight="1" x14ac:dyDescent="0.2">
      <c r="A593" s="21" t="str">
        <f t="shared" si="42"/>
        <v>1441|1440011|189|2026|23732170000166|3920|16007,38</v>
      </c>
      <c r="B593" s="21" t="str">
        <f t="shared" si="43"/>
        <v>1441|1440011|189|2026|897</v>
      </c>
      <c r="C593" s="14">
        <v>1441</v>
      </c>
      <c r="D593" s="14">
        <v>1440011</v>
      </c>
      <c r="E593" s="14">
        <v>189</v>
      </c>
      <c r="F593" s="14">
        <v>2026</v>
      </c>
      <c r="G593" s="14">
        <v>23732170000166</v>
      </c>
      <c r="H593" s="15" t="s">
        <v>232</v>
      </c>
      <c r="I593" s="14">
        <v>3920</v>
      </c>
      <c r="J593" s="14" t="s">
        <v>289</v>
      </c>
      <c r="K593" s="16">
        <v>46064</v>
      </c>
      <c r="L593" s="14">
        <v>897</v>
      </c>
      <c r="M593" s="34">
        <f t="shared" si="44"/>
        <v>16007.380000000001</v>
      </c>
      <c r="N593" s="17">
        <v>15239.03</v>
      </c>
      <c r="O593" s="17">
        <v>768.35</v>
      </c>
      <c r="P593" s="3">
        <v>0</v>
      </c>
    </row>
    <row r="594" spans="1:16" ht="24.95" hidden="1" customHeight="1" x14ac:dyDescent="0.2">
      <c r="A594" s="21" t="str">
        <f t="shared" si="42"/>
        <v>1441|1440011|190|2026|99999957803|3601|2865385,83</v>
      </c>
      <c r="B594" s="21" t="str">
        <f t="shared" si="43"/>
        <v>1441|1440011|190|2026|236</v>
      </c>
      <c r="C594" s="14">
        <v>1441</v>
      </c>
      <c r="D594" s="14">
        <v>1440011</v>
      </c>
      <c r="E594" s="14">
        <v>190</v>
      </c>
      <c r="F594" s="14">
        <v>2026</v>
      </c>
      <c r="G594" s="14">
        <v>99999957803</v>
      </c>
      <c r="H594" s="15" t="s">
        <v>233</v>
      </c>
      <c r="I594" s="14">
        <v>3601</v>
      </c>
      <c r="J594" s="14" t="s">
        <v>308</v>
      </c>
      <c r="K594" s="16">
        <v>46064</v>
      </c>
      <c r="L594" s="14">
        <v>236</v>
      </c>
      <c r="M594" s="34">
        <f t="shared" si="44"/>
        <v>2865385.83</v>
      </c>
      <c r="N594" s="17">
        <v>2865385.83</v>
      </c>
      <c r="O594" s="17">
        <v>0</v>
      </c>
      <c r="P594" s="3">
        <v>0</v>
      </c>
    </row>
    <row r="595" spans="1:16" ht="24.95" hidden="1" customHeight="1" x14ac:dyDescent="0.2">
      <c r="A595" s="21" t="str">
        <f t="shared" si="42"/>
        <v>1441|1440011|191|2026|5487631000109|9329|195,69</v>
      </c>
      <c r="B595" s="21" t="str">
        <f t="shared" si="43"/>
        <v>1441|1440011|191|2026|603</v>
      </c>
      <c r="C595" s="14">
        <v>1441</v>
      </c>
      <c r="D595" s="14">
        <v>1440011</v>
      </c>
      <c r="E595" s="14">
        <v>191</v>
      </c>
      <c r="F595" s="14">
        <v>2026</v>
      </c>
      <c r="G595" s="14">
        <v>5487631000109</v>
      </c>
      <c r="H595" s="15" t="s">
        <v>235</v>
      </c>
      <c r="I595" s="14">
        <v>9329</v>
      </c>
      <c r="J595" s="14" t="s">
        <v>475</v>
      </c>
      <c r="K595" s="16">
        <v>46058</v>
      </c>
      <c r="L595" s="14">
        <v>603</v>
      </c>
      <c r="M595" s="34">
        <f t="shared" si="44"/>
        <v>195.69</v>
      </c>
      <c r="N595" s="17">
        <v>195.69</v>
      </c>
      <c r="O595" s="17">
        <v>0</v>
      </c>
      <c r="P595" s="3">
        <v>0</v>
      </c>
    </row>
    <row r="596" spans="1:16" ht="24.95" hidden="1" customHeight="1" x14ac:dyDescent="0.2">
      <c r="A596" s="21" t="str">
        <f t="shared" si="42"/>
        <v>1441|1440011|191|2026|5487631000109|9329|195,39</v>
      </c>
      <c r="B596" s="21" t="str">
        <f t="shared" si="43"/>
        <v>1441|1440011|191|2026|604</v>
      </c>
      <c r="C596" s="14">
        <v>1441</v>
      </c>
      <c r="D596" s="14">
        <v>1440011</v>
      </c>
      <c r="E596" s="14">
        <v>191</v>
      </c>
      <c r="F596" s="14">
        <v>2026</v>
      </c>
      <c r="G596" s="14">
        <v>5487631000109</v>
      </c>
      <c r="H596" s="15" t="s">
        <v>235</v>
      </c>
      <c r="I596" s="14">
        <v>9329</v>
      </c>
      <c r="J596" s="14" t="s">
        <v>475</v>
      </c>
      <c r="K596" s="16">
        <v>46058</v>
      </c>
      <c r="L596" s="14">
        <v>604</v>
      </c>
      <c r="M596" s="34">
        <f t="shared" si="44"/>
        <v>195.39</v>
      </c>
      <c r="N596" s="17">
        <v>195.39</v>
      </c>
      <c r="O596" s="17">
        <v>0</v>
      </c>
      <c r="P596" s="3">
        <v>0</v>
      </c>
    </row>
    <row r="597" spans="1:16" ht="24.95" hidden="1" customHeight="1" x14ac:dyDescent="0.2">
      <c r="A597" s="21" t="str">
        <f t="shared" si="42"/>
        <v>1441|1440011|191|2026|5487631000109|9329|390,77</v>
      </c>
      <c r="B597" s="21" t="str">
        <f t="shared" si="43"/>
        <v>1441|1440011|191|2026|605</v>
      </c>
      <c r="C597" s="14">
        <v>1441</v>
      </c>
      <c r="D597" s="14">
        <v>1440011</v>
      </c>
      <c r="E597" s="14">
        <v>191</v>
      </c>
      <c r="F597" s="14">
        <v>2026</v>
      </c>
      <c r="G597" s="14">
        <v>5487631000109</v>
      </c>
      <c r="H597" s="15" t="s">
        <v>235</v>
      </c>
      <c r="I597" s="14">
        <v>9329</v>
      </c>
      <c r="J597" s="14" t="s">
        <v>475</v>
      </c>
      <c r="K597" s="16">
        <v>46058</v>
      </c>
      <c r="L597" s="14">
        <v>605</v>
      </c>
      <c r="M597" s="34">
        <f t="shared" si="44"/>
        <v>390.77</v>
      </c>
      <c r="N597" s="17">
        <v>390.77</v>
      </c>
      <c r="O597" s="17">
        <v>0</v>
      </c>
      <c r="P597" s="3">
        <v>0</v>
      </c>
    </row>
    <row r="598" spans="1:16" ht="24.95" hidden="1" customHeight="1" x14ac:dyDescent="0.2">
      <c r="A598" s="21" t="str">
        <f t="shared" si="42"/>
        <v>1441|1440011|191|2026|5487631000109|9329|1160</v>
      </c>
      <c r="B598" s="21" t="str">
        <f t="shared" si="43"/>
        <v>1441|1440011|191|2026|1294</v>
      </c>
      <c r="C598" s="14">
        <v>1441</v>
      </c>
      <c r="D598" s="14">
        <v>1440011</v>
      </c>
      <c r="E598" s="14">
        <v>191</v>
      </c>
      <c r="F598" s="14">
        <v>2026</v>
      </c>
      <c r="G598" s="14">
        <v>5487631000109</v>
      </c>
      <c r="H598" s="15" t="s">
        <v>235</v>
      </c>
      <c r="I598" s="14">
        <v>9329</v>
      </c>
      <c r="J598" s="14" t="s">
        <v>475</v>
      </c>
      <c r="K598" s="16">
        <v>46086</v>
      </c>
      <c r="L598" s="14">
        <v>1294</v>
      </c>
      <c r="M598" s="34">
        <f t="shared" si="44"/>
        <v>1160</v>
      </c>
      <c r="N598" s="17">
        <v>1160</v>
      </c>
      <c r="O598" s="17">
        <v>0</v>
      </c>
      <c r="P598" s="3">
        <v>0</v>
      </c>
    </row>
    <row r="599" spans="1:16" ht="24.95" hidden="1" customHeight="1" x14ac:dyDescent="0.2">
      <c r="A599" s="21" t="str">
        <f t="shared" si="42"/>
        <v>1441|1440011|192|2026|8486867000100|3920|12500</v>
      </c>
      <c r="B599" s="21" t="str">
        <f t="shared" si="43"/>
        <v>1441|1440011|192|2026|884</v>
      </c>
      <c r="C599" s="14">
        <v>1441</v>
      </c>
      <c r="D599" s="14">
        <v>1440011</v>
      </c>
      <c r="E599" s="14">
        <v>192</v>
      </c>
      <c r="F599" s="14">
        <v>2026</v>
      </c>
      <c r="G599" s="14">
        <v>8486867000100</v>
      </c>
      <c r="H599" s="15" t="s">
        <v>237</v>
      </c>
      <c r="I599" s="14">
        <v>3920</v>
      </c>
      <c r="J599" s="14" t="s">
        <v>289</v>
      </c>
      <c r="K599" s="16">
        <v>46064</v>
      </c>
      <c r="L599" s="14">
        <v>884</v>
      </c>
      <c r="M599" s="34">
        <f t="shared" si="44"/>
        <v>12500</v>
      </c>
      <c r="N599" s="17">
        <v>11900</v>
      </c>
      <c r="O599" s="17">
        <v>600</v>
      </c>
      <c r="P599" s="3">
        <v>0</v>
      </c>
    </row>
    <row r="600" spans="1:16" ht="24.95" hidden="1" customHeight="1" x14ac:dyDescent="0.2">
      <c r="A600" s="21" t="str">
        <f t="shared" si="42"/>
        <v>1441|1440011|194|2025|46019498000135|4002|333,19</v>
      </c>
      <c r="B600" s="21" t="str">
        <f t="shared" si="43"/>
        <v>1441|1440011|194|2025|526</v>
      </c>
      <c r="C600" s="14">
        <v>1441</v>
      </c>
      <c r="D600" s="14">
        <v>1440011</v>
      </c>
      <c r="E600" s="14">
        <v>194</v>
      </c>
      <c r="F600" s="14">
        <v>2025</v>
      </c>
      <c r="G600" s="14">
        <v>46019498000135</v>
      </c>
      <c r="H600" s="15" t="s">
        <v>209</v>
      </c>
      <c r="I600" s="14">
        <v>4002</v>
      </c>
      <c r="J600" s="14" t="s">
        <v>290</v>
      </c>
      <c r="K600" s="16">
        <v>46055</v>
      </c>
      <c r="L600" s="14">
        <v>526</v>
      </c>
      <c r="M600" s="34">
        <f t="shared" si="44"/>
        <v>333.19</v>
      </c>
      <c r="N600" s="17">
        <v>333.19</v>
      </c>
      <c r="O600" s="17">
        <v>0</v>
      </c>
      <c r="P600" s="3">
        <v>0</v>
      </c>
    </row>
    <row r="601" spans="1:16" ht="24.95" hidden="1" customHeight="1" x14ac:dyDescent="0.2">
      <c r="A601" s="21" t="str">
        <f t="shared" si="42"/>
        <v>1441|1440011|194|2025|46019498000135|4002|370,21</v>
      </c>
      <c r="B601" s="21" t="str">
        <f t="shared" si="43"/>
        <v>1441|1440011|194|2025|527</v>
      </c>
      <c r="C601" s="14">
        <v>1441</v>
      </c>
      <c r="D601" s="14">
        <v>1440011</v>
      </c>
      <c r="E601" s="14">
        <v>194</v>
      </c>
      <c r="F601" s="14">
        <v>2025</v>
      </c>
      <c r="G601" s="14">
        <v>46019498000135</v>
      </c>
      <c r="H601" s="15" t="s">
        <v>209</v>
      </c>
      <c r="I601" s="14">
        <v>4002</v>
      </c>
      <c r="J601" s="14" t="s">
        <v>290</v>
      </c>
      <c r="K601" s="16">
        <v>46055</v>
      </c>
      <c r="L601" s="14">
        <v>527</v>
      </c>
      <c r="M601" s="34">
        <f t="shared" si="44"/>
        <v>370.21</v>
      </c>
      <c r="N601" s="17">
        <v>336.45</v>
      </c>
      <c r="O601" s="17">
        <v>33.76</v>
      </c>
      <c r="P601" s="3">
        <v>0</v>
      </c>
    </row>
    <row r="602" spans="1:16" ht="24.95" hidden="1" customHeight="1" x14ac:dyDescent="0.2">
      <c r="A602" s="21" t="str">
        <f t="shared" si="42"/>
        <v>1441|1440011|194|2026|11027551000165|3920|8161,21</v>
      </c>
      <c r="B602" s="21" t="str">
        <f t="shared" si="43"/>
        <v>1441|1440011|194|2026|895</v>
      </c>
      <c r="C602" s="14">
        <v>1441</v>
      </c>
      <c r="D602" s="14">
        <v>1440011</v>
      </c>
      <c r="E602" s="14">
        <v>194</v>
      </c>
      <c r="F602" s="14">
        <v>2026</v>
      </c>
      <c r="G602" s="14">
        <v>11027551000165</v>
      </c>
      <c r="H602" s="15" t="s">
        <v>238</v>
      </c>
      <c r="I602" s="14">
        <v>3920</v>
      </c>
      <c r="J602" s="14" t="s">
        <v>289</v>
      </c>
      <c r="K602" s="16">
        <v>46064</v>
      </c>
      <c r="L602" s="14">
        <v>895</v>
      </c>
      <c r="M602" s="34">
        <f t="shared" si="44"/>
        <v>8161.21</v>
      </c>
      <c r="N602" s="17">
        <v>7769.47</v>
      </c>
      <c r="O602" s="17">
        <v>391.74</v>
      </c>
      <c r="P602" s="3">
        <v>0</v>
      </c>
    </row>
    <row r="603" spans="1:16" ht="24.95" hidden="1" customHeight="1" x14ac:dyDescent="0.2">
      <c r="A603" s="21" t="str">
        <f t="shared" si="42"/>
        <v>1441|1440011|195|2026|38236252000197|3920|26220,15</v>
      </c>
      <c r="B603" s="21" t="str">
        <f t="shared" si="43"/>
        <v>1441|1440011|195|2026|892</v>
      </c>
      <c r="C603" s="14">
        <v>1441</v>
      </c>
      <c r="D603" s="14">
        <v>1440011</v>
      </c>
      <c r="E603" s="14">
        <v>195</v>
      </c>
      <c r="F603" s="14">
        <v>2026</v>
      </c>
      <c r="G603" s="14">
        <v>38236252000197</v>
      </c>
      <c r="H603" s="15" t="s">
        <v>239</v>
      </c>
      <c r="I603" s="14">
        <v>3920</v>
      </c>
      <c r="J603" s="14" t="s">
        <v>289</v>
      </c>
      <c r="K603" s="16">
        <v>46064</v>
      </c>
      <c r="L603" s="14">
        <v>892</v>
      </c>
      <c r="M603" s="34">
        <f t="shared" si="44"/>
        <v>26220.15</v>
      </c>
      <c r="N603" s="17">
        <v>24961.58</v>
      </c>
      <c r="O603" s="17">
        <v>1258.57</v>
      </c>
      <c r="P603" s="3">
        <v>0</v>
      </c>
    </row>
    <row r="604" spans="1:16" ht="24.95" hidden="1" customHeight="1" x14ac:dyDescent="0.2">
      <c r="A604" s="21" t="str">
        <f t="shared" si="42"/>
        <v>1441|1440011|196|2026|34454477000169|3921|2988,98</v>
      </c>
      <c r="B604" s="21" t="str">
        <f t="shared" si="43"/>
        <v>1441|1440011|196|2026|599</v>
      </c>
      <c r="C604" s="14">
        <v>1441</v>
      </c>
      <c r="D604" s="14">
        <v>1440011</v>
      </c>
      <c r="E604" s="14">
        <v>196</v>
      </c>
      <c r="F604" s="14">
        <v>2026</v>
      </c>
      <c r="G604" s="14">
        <v>34454477000169</v>
      </c>
      <c r="H604" s="15" t="s">
        <v>240</v>
      </c>
      <c r="I604" s="14">
        <v>3921</v>
      </c>
      <c r="J604" s="14" t="s">
        <v>289</v>
      </c>
      <c r="K604" s="16">
        <v>46057</v>
      </c>
      <c r="L604" s="14">
        <v>599</v>
      </c>
      <c r="M604" s="34">
        <f t="shared" si="44"/>
        <v>2988.98</v>
      </c>
      <c r="N604" s="17">
        <v>2988.98</v>
      </c>
      <c r="O604" s="17">
        <v>0</v>
      </c>
      <c r="P604" s="3">
        <v>0</v>
      </c>
    </row>
    <row r="605" spans="1:16" ht="24.95" hidden="1" customHeight="1" x14ac:dyDescent="0.2">
      <c r="A605" s="21" t="str">
        <f t="shared" ref="A605:A644" si="45">C605&amp;"|"&amp;D605&amp;"|"&amp;E605&amp;"|"&amp;F605&amp;"|"&amp;G605&amp;"|"&amp;I605&amp;"|"&amp;N605+O605-P605</f>
        <v>1441|1440011|196|2026|34454477000169|3921|877,5</v>
      </c>
      <c r="B605" s="21" t="str">
        <f t="shared" ref="B605:B644" si="46">C605&amp;"|"&amp;D605&amp;"|"&amp;E605&amp;"|"&amp;F605&amp;"|"&amp;L605</f>
        <v>1441|1440011|196|2026|1134</v>
      </c>
      <c r="C605" s="14">
        <v>1441</v>
      </c>
      <c r="D605" s="14">
        <v>1440011</v>
      </c>
      <c r="E605" s="14">
        <v>196</v>
      </c>
      <c r="F605" s="14">
        <v>2026</v>
      </c>
      <c r="G605" s="14">
        <v>34454477000169</v>
      </c>
      <c r="H605" s="15" t="s">
        <v>240</v>
      </c>
      <c r="I605" s="14">
        <v>3921</v>
      </c>
      <c r="J605" s="14" t="s">
        <v>289</v>
      </c>
      <c r="K605" s="16">
        <v>46078</v>
      </c>
      <c r="L605" s="14">
        <v>1134</v>
      </c>
      <c r="M605" s="34">
        <f t="shared" si="44"/>
        <v>877.5</v>
      </c>
      <c r="N605" s="17">
        <v>877.5</v>
      </c>
      <c r="O605" s="17">
        <v>0</v>
      </c>
      <c r="P605" s="3">
        <v>0</v>
      </c>
    </row>
    <row r="606" spans="1:16" ht="24.95" hidden="1" customHeight="1" x14ac:dyDescent="0.2">
      <c r="A606" s="21" t="str">
        <f t="shared" si="45"/>
        <v>1441|1440011|196|2026|34454477000169|3921|2988,98</v>
      </c>
      <c r="B606" s="21" t="str">
        <f t="shared" si="46"/>
        <v>1441|1440011|196|2026|1273</v>
      </c>
      <c r="C606" s="14">
        <v>1441</v>
      </c>
      <c r="D606" s="14">
        <v>1440011</v>
      </c>
      <c r="E606" s="14">
        <v>196</v>
      </c>
      <c r="F606" s="14">
        <v>2026</v>
      </c>
      <c r="G606" s="14">
        <v>34454477000169</v>
      </c>
      <c r="H606" s="15" t="s">
        <v>240</v>
      </c>
      <c r="I606" s="14">
        <v>3921</v>
      </c>
      <c r="J606" s="14" t="s">
        <v>289</v>
      </c>
      <c r="K606" s="16">
        <v>46086</v>
      </c>
      <c r="L606" s="14">
        <v>1273</v>
      </c>
      <c r="M606" s="34">
        <f t="shared" ref="M606:M644" si="47">N606+O606</f>
        <v>2988.98</v>
      </c>
      <c r="N606" s="17">
        <v>2988.98</v>
      </c>
      <c r="O606" s="17">
        <v>0</v>
      </c>
      <c r="P606" s="3">
        <v>0</v>
      </c>
    </row>
    <row r="607" spans="1:16" ht="24.95" hidden="1" customHeight="1" x14ac:dyDescent="0.2">
      <c r="A607" s="21" t="str">
        <f t="shared" si="45"/>
        <v>1441|1440011|197|2026|5340639000130|3987|13222,51</v>
      </c>
      <c r="B607" s="21" t="str">
        <f t="shared" si="46"/>
        <v>1441|1440011|197|2026|1308</v>
      </c>
      <c r="C607" s="14">
        <v>1441</v>
      </c>
      <c r="D607" s="14">
        <v>1440011</v>
      </c>
      <c r="E607" s="14">
        <v>197</v>
      </c>
      <c r="F607" s="14">
        <v>2026</v>
      </c>
      <c r="G607" s="14">
        <v>5340639000130</v>
      </c>
      <c r="H607" s="15" t="s">
        <v>469</v>
      </c>
      <c r="I607" s="14">
        <v>3987</v>
      </c>
      <c r="J607" s="14" t="s">
        <v>289</v>
      </c>
      <c r="K607" s="16">
        <v>46086</v>
      </c>
      <c r="L607" s="14">
        <v>1308</v>
      </c>
      <c r="M607" s="34">
        <f t="shared" si="47"/>
        <v>13222.509999999998</v>
      </c>
      <c r="N607" s="17">
        <v>13190.13</v>
      </c>
      <c r="O607" s="17">
        <v>32.380000000000003</v>
      </c>
      <c r="P607" s="3">
        <v>0</v>
      </c>
    </row>
    <row r="608" spans="1:16" ht="24.95" hidden="1" customHeight="1" x14ac:dyDescent="0.2">
      <c r="A608" s="21" t="str">
        <f t="shared" si="45"/>
        <v>1441|1440011|198|2025|7403266000124|4002|427354,56</v>
      </c>
      <c r="B608" s="21" t="str">
        <f t="shared" si="46"/>
        <v>1441|1440011|198|2025|596</v>
      </c>
      <c r="C608" s="14">
        <v>1441</v>
      </c>
      <c r="D608" s="14">
        <v>1440011</v>
      </c>
      <c r="E608" s="14">
        <v>198</v>
      </c>
      <c r="F608" s="14">
        <v>2025</v>
      </c>
      <c r="G608" s="14">
        <v>7403266000124</v>
      </c>
      <c r="H608" s="15" t="s">
        <v>471</v>
      </c>
      <c r="I608" s="14">
        <v>4002</v>
      </c>
      <c r="J608" s="14" t="s">
        <v>290</v>
      </c>
      <c r="K608" s="16">
        <v>46057</v>
      </c>
      <c r="L608" s="14">
        <v>596</v>
      </c>
      <c r="M608" s="34">
        <f t="shared" si="47"/>
        <v>427354.56</v>
      </c>
      <c r="N608" s="17">
        <v>406841.54</v>
      </c>
      <c r="O608" s="17">
        <v>20513.02</v>
      </c>
      <c r="P608" s="3">
        <v>0</v>
      </c>
    </row>
    <row r="609" spans="1:16" ht="24.95" hidden="1" customHeight="1" x14ac:dyDescent="0.2">
      <c r="A609" s="21" t="str">
        <f t="shared" si="45"/>
        <v>1441|1440011|198|2026|5814441000140|3919|15914,67</v>
      </c>
      <c r="B609" s="21" t="str">
        <f t="shared" si="46"/>
        <v>1441|1440011|198|2026|597</v>
      </c>
      <c r="C609" s="14">
        <v>1441</v>
      </c>
      <c r="D609" s="14">
        <v>1440011</v>
      </c>
      <c r="E609" s="14">
        <v>198</v>
      </c>
      <c r="F609" s="14">
        <v>2026</v>
      </c>
      <c r="G609" s="14">
        <v>5814441000140</v>
      </c>
      <c r="H609" s="15" t="s">
        <v>241</v>
      </c>
      <c r="I609" s="14">
        <v>3919</v>
      </c>
      <c r="J609" s="14" t="s">
        <v>289</v>
      </c>
      <c r="K609" s="16">
        <v>46057</v>
      </c>
      <c r="L609" s="14">
        <v>597</v>
      </c>
      <c r="M609" s="34">
        <f t="shared" si="47"/>
        <v>15914.67</v>
      </c>
      <c r="N609" s="17">
        <v>15150.77</v>
      </c>
      <c r="O609" s="17">
        <v>763.9</v>
      </c>
      <c r="P609" s="3">
        <v>0</v>
      </c>
    </row>
    <row r="610" spans="1:16" ht="24.95" hidden="1" customHeight="1" x14ac:dyDescent="0.2">
      <c r="A610" s="21" t="str">
        <f t="shared" si="45"/>
        <v>1441|1440011|199|2026|7290137000177|3999|11875</v>
      </c>
      <c r="B610" s="21" t="str">
        <f t="shared" si="46"/>
        <v>1441|1440011|199|2026|592</v>
      </c>
      <c r="C610" s="14">
        <v>1441</v>
      </c>
      <c r="D610" s="14">
        <v>1440011</v>
      </c>
      <c r="E610" s="14">
        <v>199</v>
      </c>
      <c r="F610" s="14">
        <v>2026</v>
      </c>
      <c r="G610" s="14">
        <v>7290137000177</v>
      </c>
      <c r="H610" s="15" t="s">
        <v>243</v>
      </c>
      <c r="I610" s="14">
        <v>3999</v>
      </c>
      <c r="J610" s="14" t="s">
        <v>289</v>
      </c>
      <c r="K610" s="16">
        <v>46056</v>
      </c>
      <c r="L610" s="14">
        <v>592</v>
      </c>
      <c r="M610" s="34">
        <f t="shared" si="47"/>
        <v>11875</v>
      </c>
      <c r="N610" s="17">
        <v>11875</v>
      </c>
      <c r="O610" s="17">
        <v>0</v>
      </c>
      <c r="P610" s="3">
        <v>0</v>
      </c>
    </row>
    <row r="611" spans="1:16" ht="24.95" hidden="1" customHeight="1" x14ac:dyDescent="0.2">
      <c r="A611" s="21" t="str">
        <f t="shared" si="45"/>
        <v>1441|1440011|199|2026|7290137000177|3999|11875</v>
      </c>
      <c r="B611" s="21" t="str">
        <f t="shared" si="46"/>
        <v>1441|1440011|199|2026|1217</v>
      </c>
      <c r="C611" s="14">
        <v>1441</v>
      </c>
      <c r="D611" s="14">
        <v>1440011</v>
      </c>
      <c r="E611" s="14">
        <v>199</v>
      </c>
      <c r="F611" s="14">
        <v>2026</v>
      </c>
      <c r="G611" s="14">
        <v>7290137000177</v>
      </c>
      <c r="H611" s="15" t="s">
        <v>243</v>
      </c>
      <c r="I611" s="14">
        <v>3999</v>
      </c>
      <c r="J611" s="14" t="s">
        <v>289</v>
      </c>
      <c r="K611" s="16">
        <v>46080</v>
      </c>
      <c r="L611" s="14">
        <v>1217</v>
      </c>
      <c r="M611" s="34">
        <f t="shared" si="47"/>
        <v>11875</v>
      </c>
      <c r="N611" s="17">
        <v>11875</v>
      </c>
      <c r="O611" s="17">
        <v>0</v>
      </c>
      <c r="P611" s="3">
        <v>0</v>
      </c>
    </row>
    <row r="612" spans="1:16" ht="24.95" hidden="1" customHeight="1" x14ac:dyDescent="0.2">
      <c r="A612" s="21" t="str">
        <f t="shared" si="45"/>
        <v>1441|1440011|200|2026|54823333000140|3921|13000</v>
      </c>
      <c r="B612" s="21" t="str">
        <f t="shared" si="46"/>
        <v>1441|1440011|200|2026|595</v>
      </c>
      <c r="C612" s="14">
        <v>1441</v>
      </c>
      <c r="D612" s="14">
        <v>1440011</v>
      </c>
      <c r="E612" s="14">
        <v>200</v>
      </c>
      <c r="F612" s="14">
        <v>2026</v>
      </c>
      <c r="G612" s="14">
        <v>54823333000140</v>
      </c>
      <c r="H612" s="15" t="s">
        <v>244</v>
      </c>
      <c r="I612" s="14">
        <v>3921</v>
      </c>
      <c r="J612" s="14" t="s">
        <v>289</v>
      </c>
      <c r="K612" s="16">
        <v>46057</v>
      </c>
      <c r="L612" s="14">
        <v>595</v>
      </c>
      <c r="M612" s="34">
        <f t="shared" si="47"/>
        <v>13000</v>
      </c>
      <c r="N612" s="17">
        <v>13000</v>
      </c>
      <c r="O612" s="17">
        <v>0</v>
      </c>
      <c r="P612" s="3">
        <v>0</v>
      </c>
    </row>
    <row r="613" spans="1:16" ht="24.95" hidden="1" customHeight="1" x14ac:dyDescent="0.2">
      <c r="A613" s="21" t="str">
        <f t="shared" si="45"/>
        <v>1441|1440011|200|2026|54823333000140|3921|1950</v>
      </c>
      <c r="B613" s="21" t="str">
        <f t="shared" si="46"/>
        <v>1441|1440011|200|2026|1272</v>
      </c>
      <c r="C613" s="14">
        <v>1441</v>
      </c>
      <c r="D613" s="14">
        <v>1440011</v>
      </c>
      <c r="E613" s="14">
        <v>200</v>
      </c>
      <c r="F613" s="14">
        <v>2026</v>
      </c>
      <c r="G613" s="14">
        <v>54823333000140</v>
      </c>
      <c r="H613" s="15" t="s">
        <v>244</v>
      </c>
      <c r="I613" s="14">
        <v>3921</v>
      </c>
      <c r="J613" s="14" t="s">
        <v>289</v>
      </c>
      <c r="K613" s="16">
        <v>46086</v>
      </c>
      <c r="L613" s="14">
        <v>1272</v>
      </c>
      <c r="M613" s="34">
        <f t="shared" si="47"/>
        <v>1950</v>
      </c>
      <c r="N613" s="17">
        <v>1950</v>
      </c>
      <c r="O613" s="17">
        <v>0</v>
      </c>
      <c r="P613" s="3">
        <v>0</v>
      </c>
    </row>
    <row r="614" spans="1:16" ht="24.95" hidden="1" customHeight="1" x14ac:dyDescent="0.2">
      <c r="A614" s="21" t="str">
        <f t="shared" si="45"/>
        <v>1441|1440011|200|2026|54823333000140|3921|13000</v>
      </c>
      <c r="B614" s="21" t="str">
        <f t="shared" si="46"/>
        <v>1441|1440011|200|2026|1317</v>
      </c>
      <c r="C614" s="14">
        <v>1441</v>
      </c>
      <c r="D614" s="14">
        <v>1440011</v>
      </c>
      <c r="E614" s="14">
        <v>200</v>
      </c>
      <c r="F614" s="14">
        <v>2026</v>
      </c>
      <c r="G614" s="14">
        <v>54823333000140</v>
      </c>
      <c r="H614" s="15" t="s">
        <v>244</v>
      </c>
      <c r="I614" s="14">
        <v>3921</v>
      </c>
      <c r="J614" s="14" t="s">
        <v>289</v>
      </c>
      <c r="K614" s="16">
        <v>46086</v>
      </c>
      <c r="L614" s="14">
        <v>1317</v>
      </c>
      <c r="M614" s="34">
        <f t="shared" si="47"/>
        <v>13000</v>
      </c>
      <c r="N614" s="17">
        <v>13000</v>
      </c>
      <c r="O614" s="17">
        <v>0</v>
      </c>
      <c r="P614" s="3">
        <v>0</v>
      </c>
    </row>
    <row r="615" spans="1:16" ht="24.95" hidden="1" customHeight="1" x14ac:dyDescent="0.2">
      <c r="A615" s="21" t="str">
        <f t="shared" si="45"/>
        <v>1441|1440011|201|2026|34975444000164|3920|42953,91</v>
      </c>
      <c r="B615" s="21" t="str">
        <f t="shared" si="46"/>
        <v>1441|1440011|201|2026|886</v>
      </c>
      <c r="C615" s="14">
        <v>1441</v>
      </c>
      <c r="D615" s="14">
        <v>1440011</v>
      </c>
      <c r="E615" s="14">
        <v>201</v>
      </c>
      <c r="F615" s="14">
        <v>2026</v>
      </c>
      <c r="G615" s="14">
        <v>34975444000164</v>
      </c>
      <c r="H615" s="15" t="s">
        <v>245</v>
      </c>
      <c r="I615" s="14">
        <v>3920</v>
      </c>
      <c r="J615" s="14" t="s">
        <v>289</v>
      </c>
      <c r="K615" s="16">
        <v>46064</v>
      </c>
      <c r="L615" s="14">
        <v>886</v>
      </c>
      <c r="M615" s="34">
        <f t="shared" si="47"/>
        <v>42953.91</v>
      </c>
      <c r="N615" s="17">
        <v>40892.120000000003</v>
      </c>
      <c r="O615" s="17">
        <v>2061.79</v>
      </c>
      <c r="P615" s="3">
        <v>0</v>
      </c>
    </row>
    <row r="616" spans="1:16" ht="24.95" hidden="1" customHeight="1" x14ac:dyDescent="0.2">
      <c r="A616" s="21" t="str">
        <f t="shared" si="45"/>
        <v>1441|1440011|202|2026|38437345000180|3920|11468,31</v>
      </c>
      <c r="B616" s="21" t="str">
        <f t="shared" si="46"/>
        <v>1441|1440011|202|2026|665</v>
      </c>
      <c r="C616" s="14">
        <v>1441</v>
      </c>
      <c r="D616" s="14">
        <v>1440011</v>
      </c>
      <c r="E616" s="14">
        <v>202</v>
      </c>
      <c r="F616" s="14">
        <v>2026</v>
      </c>
      <c r="G616" s="14">
        <v>38437345000180</v>
      </c>
      <c r="H616" s="15" t="s">
        <v>246</v>
      </c>
      <c r="I616" s="14">
        <v>3920</v>
      </c>
      <c r="J616" s="14" t="s">
        <v>289</v>
      </c>
      <c r="K616" s="16">
        <v>46062</v>
      </c>
      <c r="L616" s="14">
        <v>665</v>
      </c>
      <c r="M616" s="34">
        <f t="shared" si="47"/>
        <v>11468.31</v>
      </c>
      <c r="N616" s="17">
        <v>10917.83</v>
      </c>
      <c r="O616" s="17">
        <v>550.48</v>
      </c>
      <c r="P616" s="3">
        <v>0</v>
      </c>
    </row>
    <row r="617" spans="1:16" ht="24.95" hidden="1" customHeight="1" x14ac:dyDescent="0.2">
      <c r="A617" s="21" t="str">
        <f t="shared" si="45"/>
        <v>1441|1440011|203|2026|6880466000105|3939|216,6</v>
      </c>
      <c r="B617" s="21" t="str">
        <f t="shared" si="46"/>
        <v>1441|1440011|203|2026|1118</v>
      </c>
      <c r="C617" s="14">
        <v>1441</v>
      </c>
      <c r="D617" s="14">
        <v>1440011</v>
      </c>
      <c r="E617" s="14">
        <v>203</v>
      </c>
      <c r="F617" s="14">
        <v>2026</v>
      </c>
      <c r="G617" s="14">
        <v>6880466000105</v>
      </c>
      <c r="H617" s="15" t="s">
        <v>247</v>
      </c>
      <c r="I617" s="14">
        <v>3939</v>
      </c>
      <c r="J617" s="14" t="s">
        <v>289</v>
      </c>
      <c r="K617" s="16">
        <v>46077</v>
      </c>
      <c r="L617" s="14">
        <v>1118</v>
      </c>
      <c r="M617" s="34">
        <f t="shared" si="47"/>
        <v>216.6</v>
      </c>
      <c r="N617" s="17">
        <v>206.04</v>
      </c>
      <c r="O617" s="17">
        <v>10.56</v>
      </c>
      <c r="P617" s="3">
        <v>0</v>
      </c>
    </row>
    <row r="618" spans="1:16" ht="24.95" hidden="1" customHeight="1" x14ac:dyDescent="0.2">
      <c r="A618" s="21" t="str">
        <f t="shared" si="45"/>
        <v>1441|1440011|204|2026|12751850000100|3962|5044,3</v>
      </c>
      <c r="B618" s="21" t="str">
        <f t="shared" si="46"/>
        <v>1441|1440011|204|2026|775</v>
      </c>
      <c r="C618" s="14">
        <v>1441</v>
      </c>
      <c r="D618" s="14">
        <v>1440011</v>
      </c>
      <c r="E618" s="14">
        <v>204</v>
      </c>
      <c r="F618" s="14">
        <v>2026</v>
      </c>
      <c r="G618" s="14">
        <v>12751850000100</v>
      </c>
      <c r="H618" s="15" t="s">
        <v>468</v>
      </c>
      <c r="I618" s="14">
        <v>3962</v>
      </c>
      <c r="J618" s="14" t="s">
        <v>289</v>
      </c>
      <c r="K618" s="16">
        <v>46063</v>
      </c>
      <c r="L618" s="14">
        <v>775</v>
      </c>
      <c r="M618" s="34">
        <f t="shared" si="47"/>
        <v>5044.3</v>
      </c>
      <c r="N618" s="17">
        <v>4765.99</v>
      </c>
      <c r="O618" s="17">
        <v>278.31</v>
      </c>
      <c r="P618" s="3">
        <v>0</v>
      </c>
    </row>
    <row r="619" spans="1:16" ht="24.95" hidden="1" customHeight="1" x14ac:dyDescent="0.2">
      <c r="A619" s="21" t="str">
        <f t="shared" si="45"/>
        <v>1441|1440011|204|2026|12751850000100|3962|5044,3</v>
      </c>
      <c r="B619" s="21" t="str">
        <f t="shared" si="46"/>
        <v>1441|1440011|204|2026|1340</v>
      </c>
      <c r="C619" s="14">
        <v>1441</v>
      </c>
      <c r="D619" s="14">
        <v>1440011</v>
      </c>
      <c r="E619" s="14">
        <v>204</v>
      </c>
      <c r="F619" s="14">
        <v>2026</v>
      </c>
      <c r="G619" s="14">
        <v>12751850000100</v>
      </c>
      <c r="H619" s="15" t="s">
        <v>468</v>
      </c>
      <c r="I619" s="14">
        <v>3962</v>
      </c>
      <c r="J619" s="14" t="s">
        <v>289</v>
      </c>
      <c r="K619" s="16">
        <v>46087</v>
      </c>
      <c r="L619" s="14">
        <v>1340</v>
      </c>
      <c r="M619" s="34">
        <f t="shared" si="47"/>
        <v>5044.3</v>
      </c>
      <c r="N619" s="17">
        <v>4765.99</v>
      </c>
      <c r="O619" s="17">
        <v>278.31</v>
      </c>
      <c r="P619" s="3">
        <v>0</v>
      </c>
    </row>
    <row r="620" spans="1:16" ht="24.95" hidden="1" customHeight="1" x14ac:dyDescent="0.2">
      <c r="A620" s="21" t="str">
        <f t="shared" si="45"/>
        <v>1441|1440011|205|2026|12751850000100|3962|5030,29</v>
      </c>
      <c r="B620" s="21" t="str">
        <f t="shared" si="46"/>
        <v>1441|1440011|205|2026|712</v>
      </c>
      <c r="C620" s="14">
        <v>1441</v>
      </c>
      <c r="D620" s="14">
        <v>1440011</v>
      </c>
      <c r="E620" s="14">
        <v>205</v>
      </c>
      <c r="F620" s="14">
        <v>2026</v>
      </c>
      <c r="G620" s="14">
        <v>12751850000100</v>
      </c>
      <c r="H620" s="15" t="s">
        <v>468</v>
      </c>
      <c r="I620" s="14">
        <v>3962</v>
      </c>
      <c r="J620" s="14" t="s">
        <v>289</v>
      </c>
      <c r="K620" s="16">
        <v>46062</v>
      </c>
      <c r="L620" s="14">
        <v>712</v>
      </c>
      <c r="M620" s="34">
        <f t="shared" si="47"/>
        <v>5030.29</v>
      </c>
      <c r="N620" s="17">
        <v>4742.84</v>
      </c>
      <c r="O620" s="17">
        <v>287.45</v>
      </c>
      <c r="P620" s="3">
        <v>0</v>
      </c>
    </row>
    <row r="621" spans="1:16" ht="24.95" hidden="1" customHeight="1" x14ac:dyDescent="0.2">
      <c r="A621" s="21" t="str">
        <f t="shared" si="45"/>
        <v>1441|1440011|206|2025|81243735000148|4002|29146,92</v>
      </c>
      <c r="B621" s="21" t="str">
        <f t="shared" si="46"/>
        <v>1441|1440011|206|2025|679</v>
      </c>
      <c r="C621" s="14">
        <v>1441</v>
      </c>
      <c r="D621" s="14">
        <v>1440011</v>
      </c>
      <c r="E621" s="14">
        <v>206</v>
      </c>
      <c r="F621" s="14">
        <v>2025</v>
      </c>
      <c r="G621" s="14">
        <v>81243735000148</v>
      </c>
      <c r="H621" s="15" t="s">
        <v>300</v>
      </c>
      <c r="I621" s="14">
        <v>4002</v>
      </c>
      <c r="J621" s="14" t="s">
        <v>290</v>
      </c>
      <c r="K621" s="16">
        <v>46062</v>
      </c>
      <c r="L621" s="14">
        <v>679</v>
      </c>
      <c r="M621" s="34">
        <f t="shared" si="47"/>
        <v>29146.92</v>
      </c>
      <c r="N621" s="17">
        <v>27747.87</v>
      </c>
      <c r="O621" s="17">
        <v>1399.05</v>
      </c>
      <c r="P621" s="3">
        <v>0</v>
      </c>
    </row>
    <row r="622" spans="1:16" ht="24.95" hidden="1" customHeight="1" x14ac:dyDescent="0.2">
      <c r="A622" s="21" t="str">
        <f t="shared" si="45"/>
        <v>1441|1440011|206|2026|12751850000100|3962|5044,3</v>
      </c>
      <c r="B622" s="21" t="str">
        <f t="shared" si="46"/>
        <v>1441|1440011|206|2026|772</v>
      </c>
      <c r="C622" s="14">
        <v>1441</v>
      </c>
      <c r="D622" s="14">
        <v>1440011</v>
      </c>
      <c r="E622" s="14">
        <v>206</v>
      </c>
      <c r="F622" s="14">
        <v>2026</v>
      </c>
      <c r="G622" s="14">
        <v>12751850000100</v>
      </c>
      <c r="H622" s="15" t="s">
        <v>468</v>
      </c>
      <c r="I622" s="14">
        <v>3962</v>
      </c>
      <c r="J622" s="14" t="s">
        <v>289</v>
      </c>
      <c r="K622" s="16">
        <v>46063</v>
      </c>
      <c r="L622" s="14">
        <v>772</v>
      </c>
      <c r="M622" s="34">
        <f t="shared" si="47"/>
        <v>5044.3</v>
      </c>
      <c r="N622" s="17">
        <v>4765.99</v>
      </c>
      <c r="O622" s="17">
        <v>278.31</v>
      </c>
      <c r="P622" s="3">
        <v>0</v>
      </c>
    </row>
    <row r="623" spans="1:16" ht="24.95" hidden="1" customHeight="1" x14ac:dyDescent="0.2">
      <c r="A623" s="21" t="str">
        <f t="shared" si="45"/>
        <v>1441|1440011|207|2026|12751850000100|3962|5030,29</v>
      </c>
      <c r="B623" s="21" t="str">
        <f t="shared" si="46"/>
        <v>1441|1440011|207|2026|709</v>
      </c>
      <c r="C623" s="14">
        <v>1441</v>
      </c>
      <c r="D623" s="14">
        <v>1440011</v>
      </c>
      <c r="E623" s="14">
        <v>207</v>
      </c>
      <c r="F623" s="14">
        <v>2026</v>
      </c>
      <c r="G623" s="14">
        <v>12751850000100</v>
      </c>
      <c r="H623" s="15" t="s">
        <v>468</v>
      </c>
      <c r="I623" s="14">
        <v>3962</v>
      </c>
      <c r="J623" s="14" t="s">
        <v>289</v>
      </c>
      <c r="K623" s="16">
        <v>46062</v>
      </c>
      <c r="L623" s="14">
        <v>709</v>
      </c>
      <c r="M623" s="34">
        <f t="shared" si="47"/>
        <v>5030.29</v>
      </c>
      <c r="N623" s="17">
        <v>4742.84</v>
      </c>
      <c r="O623" s="17">
        <v>287.45</v>
      </c>
      <c r="P623" s="3">
        <v>0</v>
      </c>
    </row>
    <row r="624" spans="1:16" ht="24.95" hidden="1" customHeight="1" x14ac:dyDescent="0.2">
      <c r="A624" s="21" t="str">
        <f t="shared" si="45"/>
        <v>1441|1440011|208|2026|34028316001509|3915|31125,84</v>
      </c>
      <c r="B624" s="21" t="str">
        <f t="shared" si="46"/>
        <v>1441|1440011|208|2026|950</v>
      </c>
      <c r="C624" s="14">
        <v>1441</v>
      </c>
      <c r="D624" s="14">
        <v>1440011</v>
      </c>
      <c r="E624" s="14">
        <v>208</v>
      </c>
      <c r="F624" s="14">
        <v>2026</v>
      </c>
      <c r="G624" s="14">
        <v>34028316001509</v>
      </c>
      <c r="H624" s="15" t="s">
        <v>249</v>
      </c>
      <c r="I624" s="14">
        <v>3915</v>
      </c>
      <c r="J624" s="14" t="s">
        <v>289</v>
      </c>
      <c r="K624" s="16">
        <v>46065</v>
      </c>
      <c r="L624" s="14">
        <v>950</v>
      </c>
      <c r="M624" s="34">
        <f t="shared" si="47"/>
        <v>31125.84</v>
      </c>
      <c r="N624" s="17">
        <v>31125.84</v>
      </c>
      <c r="O624" s="17">
        <v>0</v>
      </c>
      <c r="P624" s="3">
        <v>0</v>
      </c>
    </row>
    <row r="625" spans="1:16" ht="24.95" hidden="1" customHeight="1" x14ac:dyDescent="0.2">
      <c r="A625" s="21" t="str">
        <f t="shared" si="45"/>
        <v>1441|1440011|210|2026|35063715000178|3962|5172,55</v>
      </c>
      <c r="B625" s="21" t="str">
        <f t="shared" si="46"/>
        <v>1441|1440011|210|2026|780</v>
      </c>
      <c r="C625" s="14">
        <v>1441</v>
      </c>
      <c r="D625" s="14">
        <v>1440011</v>
      </c>
      <c r="E625" s="14">
        <v>210</v>
      </c>
      <c r="F625" s="14">
        <v>2026</v>
      </c>
      <c r="G625" s="14">
        <v>35063715000178</v>
      </c>
      <c r="H625" s="15" t="s">
        <v>476</v>
      </c>
      <c r="I625" s="14">
        <v>3962</v>
      </c>
      <c r="J625" s="14" t="s">
        <v>289</v>
      </c>
      <c r="K625" s="16">
        <v>46063</v>
      </c>
      <c r="L625" s="14">
        <v>780</v>
      </c>
      <c r="M625" s="34">
        <f t="shared" si="47"/>
        <v>5172.55</v>
      </c>
      <c r="N625" s="17">
        <v>4880.45</v>
      </c>
      <c r="O625" s="17">
        <v>292.10000000000002</v>
      </c>
      <c r="P625" s="3">
        <v>0</v>
      </c>
    </row>
    <row r="626" spans="1:16" ht="24.95" hidden="1" customHeight="1" x14ac:dyDescent="0.2">
      <c r="A626" s="21" t="str">
        <f t="shared" si="45"/>
        <v>1441|1440011|213|2026|14165537000116|3920|8404,1</v>
      </c>
      <c r="B626" s="21" t="str">
        <f t="shared" si="46"/>
        <v>1441|1440011|213|2026|909</v>
      </c>
      <c r="C626" s="14">
        <v>1441</v>
      </c>
      <c r="D626" s="14">
        <v>1440011</v>
      </c>
      <c r="E626" s="14">
        <v>213</v>
      </c>
      <c r="F626" s="14">
        <v>2026</v>
      </c>
      <c r="G626" s="14">
        <v>14165537000116</v>
      </c>
      <c r="H626" s="15" t="s">
        <v>251</v>
      </c>
      <c r="I626" s="14">
        <v>3920</v>
      </c>
      <c r="J626" s="14" t="s">
        <v>289</v>
      </c>
      <c r="K626" s="16">
        <v>46064</v>
      </c>
      <c r="L626" s="14">
        <v>909</v>
      </c>
      <c r="M626" s="34">
        <f t="shared" si="47"/>
        <v>8404.1</v>
      </c>
      <c r="N626" s="17">
        <v>8000.7</v>
      </c>
      <c r="O626" s="17">
        <v>403.4</v>
      </c>
      <c r="P626" s="3">
        <v>0</v>
      </c>
    </row>
    <row r="627" spans="1:16" ht="24.95" hidden="1" customHeight="1" x14ac:dyDescent="0.2">
      <c r="A627" s="21" t="str">
        <f t="shared" si="45"/>
        <v>1441|1440011|213|2026|14165537000116|3920|434,69</v>
      </c>
      <c r="B627" s="21" t="str">
        <f t="shared" si="46"/>
        <v>1441|1440011|213|2026|1002</v>
      </c>
      <c r="C627" s="14">
        <v>1441</v>
      </c>
      <c r="D627" s="14">
        <v>1440011</v>
      </c>
      <c r="E627" s="14">
        <v>213</v>
      </c>
      <c r="F627" s="14">
        <v>2026</v>
      </c>
      <c r="G627" s="14">
        <v>14165537000116</v>
      </c>
      <c r="H627" s="15" t="s">
        <v>251</v>
      </c>
      <c r="I627" s="14">
        <v>3920</v>
      </c>
      <c r="J627" s="14" t="s">
        <v>289</v>
      </c>
      <c r="K627" s="16">
        <v>46066</v>
      </c>
      <c r="L627" s="14">
        <v>1002</v>
      </c>
      <c r="M627" s="34">
        <f t="shared" si="47"/>
        <v>434.69</v>
      </c>
      <c r="N627" s="17">
        <v>413.82</v>
      </c>
      <c r="O627" s="17">
        <v>20.87</v>
      </c>
      <c r="P627" s="3">
        <v>0</v>
      </c>
    </row>
    <row r="628" spans="1:16" ht="24.95" hidden="1" customHeight="1" x14ac:dyDescent="0.2">
      <c r="A628" s="21" t="str">
        <f t="shared" si="45"/>
        <v>1441|1440011|214|2026|15210046000102|3920|4610,81</v>
      </c>
      <c r="B628" s="21" t="str">
        <f t="shared" si="46"/>
        <v>1441|1440011|214|2026|758</v>
      </c>
      <c r="C628" s="14">
        <v>1441</v>
      </c>
      <c r="D628" s="14">
        <v>1440011</v>
      </c>
      <c r="E628" s="14">
        <v>214</v>
      </c>
      <c r="F628" s="14">
        <v>2026</v>
      </c>
      <c r="G628" s="14">
        <v>15210046000102</v>
      </c>
      <c r="H628" s="15" t="s">
        <v>252</v>
      </c>
      <c r="I628" s="14">
        <v>3920</v>
      </c>
      <c r="J628" s="14" t="s">
        <v>289</v>
      </c>
      <c r="K628" s="16">
        <v>46063</v>
      </c>
      <c r="L628" s="14">
        <v>758</v>
      </c>
      <c r="M628" s="34">
        <f t="shared" si="47"/>
        <v>4610.8099999999995</v>
      </c>
      <c r="N628" s="17">
        <v>4389.49</v>
      </c>
      <c r="O628" s="17">
        <v>221.32</v>
      </c>
      <c r="P628" s="3">
        <v>0</v>
      </c>
    </row>
    <row r="629" spans="1:16" ht="24.95" customHeight="1" x14ac:dyDescent="0.2">
      <c r="A629" s="21" t="str">
        <f t="shared" si="45"/>
        <v>1441|1440011|215|2026|10658360000139|3921|1109,67</v>
      </c>
      <c r="B629" s="21" t="str">
        <f t="shared" si="46"/>
        <v>1441|1440011|215|2026|1105</v>
      </c>
      <c r="C629" s="14">
        <v>1441</v>
      </c>
      <c r="D629" s="14">
        <v>1440011</v>
      </c>
      <c r="E629" s="14">
        <v>215</v>
      </c>
      <c r="F629" s="14">
        <v>2026</v>
      </c>
      <c r="G629" s="14">
        <v>10658360000139</v>
      </c>
      <c r="H629" s="15" t="s">
        <v>253</v>
      </c>
      <c r="I629" s="14">
        <v>3921</v>
      </c>
      <c r="J629" s="14" t="s">
        <v>289</v>
      </c>
      <c r="K629" s="16">
        <v>46077</v>
      </c>
      <c r="L629" s="14">
        <v>1105</v>
      </c>
      <c r="M629" s="34">
        <f t="shared" si="47"/>
        <v>1109.6699999999998</v>
      </c>
      <c r="N629" s="17">
        <v>1049.83</v>
      </c>
      <c r="O629" s="17">
        <v>59.84</v>
      </c>
      <c r="P629" s="3">
        <v>0</v>
      </c>
    </row>
    <row r="630" spans="1:16" ht="24.95" hidden="1" customHeight="1" x14ac:dyDescent="0.2">
      <c r="A630" s="21" t="str">
        <f t="shared" si="45"/>
        <v>1441|1440011|218|2025|8458633000150|3921|18,74</v>
      </c>
      <c r="B630" s="21" t="str">
        <f t="shared" si="46"/>
        <v>1441|1440011|218|2025|610</v>
      </c>
      <c r="C630" s="14">
        <v>1441</v>
      </c>
      <c r="D630" s="14">
        <v>1440011</v>
      </c>
      <c r="E630" s="14">
        <v>218</v>
      </c>
      <c r="F630" s="14">
        <v>2025</v>
      </c>
      <c r="G630" s="14">
        <v>8458633000150</v>
      </c>
      <c r="H630" s="15" t="s">
        <v>206</v>
      </c>
      <c r="I630" s="14">
        <v>3921</v>
      </c>
      <c r="J630" s="14" t="s">
        <v>289</v>
      </c>
      <c r="K630" s="16">
        <v>46058</v>
      </c>
      <c r="L630" s="14">
        <v>610</v>
      </c>
      <c r="M630" s="34">
        <f t="shared" si="47"/>
        <v>18.739999999999998</v>
      </c>
      <c r="N630" s="17">
        <v>18.739999999999998</v>
      </c>
      <c r="O630" s="17">
        <v>0</v>
      </c>
      <c r="P630" s="3">
        <v>0</v>
      </c>
    </row>
    <row r="631" spans="1:16" ht="24.95" hidden="1" customHeight="1" x14ac:dyDescent="0.2">
      <c r="A631" s="21" t="str">
        <f t="shared" si="45"/>
        <v>1441|1440011|219|2025|8458633000150|3921|13,67</v>
      </c>
      <c r="B631" s="21" t="str">
        <f t="shared" si="46"/>
        <v>1441|1440011|219|2025|611</v>
      </c>
      <c r="C631" s="14">
        <v>1441</v>
      </c>
      <c r="D631" s="14">
        <v>1440011</v>
      </c>
      <c r="E631" s="14">
        <v>219</v>
      </c>
      <c r="F631" s="14">
        <v>2025</v>
      </c>
      <c r="G631" s="14">
        <v>8458633000150</v>
      </c>
      <c r="H631" s="15" t="s">
        <v>206</v>
      </c>
      <c r="I631" s="14">
        <v>3921</v>
      </c>
      <c r="J631" s="14" t="s">
        <v>289</v>
      </c>
      <c r="K631" s="16">
        <v>46058</v>
      </c>
      <c r="L631" s="14">
        <v>611</v>
      </c>
      <c r="M631" s="34">
        <f t="shared" si="47"/>
        <v>13.67</v>
      </c>
      <c r="N631" s="17">
        <v>13.67</v>
      </c>
      <c r="O631" s="17">
        <v>0</v>
      </c>
      <c r="P631" s="3">
        <v>0</v>
      </c>
    </row>
    <row r="632" spans="1:16" ht="24.95" hidden="1" customHeight="1" x14ac:dyDescent="0.2">
      <c r="A632" s="21" t="str">
        <f t="shared" si="45"/>
        <v>1441|1440011|220|2026|1980768000131|3920|9333,42</v>
      </c>
      <c r="B632" s="21" t="str">
        <f t="shared" si="46"/>
        <v>1441|1440011|220|2026|740</v>
      </c>
      <c r="C632" s="14">
        <v>1441</v>
      </c>
      <c r="D632" s="14">
        <v>1440011</v>
      </c>
      <c r="E632" s="14">
        <v>220</v>
      </c>
      <c r="F632" s="14">
        <v>2026</v>
      </c>
      <c r="G632" s="14">
        <v>1980768000131</v>
      </c>
      <c r="H632" s="15" t="s">
        <v>254</v>
      </c>
      <c r="I632" s="14">
        <v>3920</v>
      </c>
      <c r="J632" s="14" t="s">
        <v>289</v>
      </c>
      <c r="K632" s="16">
        <v>46062</v>
      </c>
      <c r="L632" s="14">
        <v>740</v>
      </c>
      <c r="M632" s="34">
        <f t="shared" si="47"/>
        <v>9333.42</v>
      </c>
      <c r="N632" s="17">
        <v>7842.44</v>
      </c>
      <c r="O632" s="17">
        <v>1490.98</v>
      </c>
      <c r="P632" s="3">
        <v>0</v>
      </c>
    </row>
    <row r="633" spans="1:16" ht="24.95" hidden="1" customHeight="1" x14ac:dyDescent="0.2">
      <c r="A633" s="21" t="str">
        <f t="shared" si="45"/>
        <v>1441|1440011|221|2026|20622890000180|4707|1436,85</v>
      </c>
      <c r="B633" s="21" t="str">
        <f t="shared" si="46"/>
        <v>1441|1440011|221|2026|616</v>
      </c>
      <c r="C633" s="14">
        <v>1441</v>
      </c>
      <c r="D633" s="14">
        <v>1440011</v>
      </c>
      <c r="E633" s="14">
        <v>221</v>
      </c>
      <c r="F633" s="14">
        <v>2026</v>
      </c>
      <c r="G633" s="14">
        <v>20622890000180</v>
      </c>
      <c r="H633" s="15" t="s">
        <v>411</v>
      </c>
      <c r="I633" s="14">
        <v>4707</v>
      </c>
      <c r="J633" s="14" t="s">
        <v>465</v>
      </c>
      <c r="K633" s="16">
        <v>46059</v>
      </c>
      <c r="L633" s="14">
        <v>616</v>
      </c>
      <c r="M633" s="34">
        <f t="shared" si="47"/>
        <v>1436.85</v>
      </c>
      <c r="N633" s="17">
        <v>1436.85</v>
      </c>
      <c r="O633" s="17">
        <v>0</v>
      </c>
      <c r="P633" s="3">
        <v>0</v>
      </c>
    </row>
    <row r="634" spans="1:16" ht="24.95" hidden="1" customHeight="1" x14ac:dyDescent="0.2">
      <c r="A634" s="21" t="str">
        <f t="shared" si="45"/>
        <v>1441|1440011|223|2026|20655817000105|3920|9398,41</v>
      </c>
      <c r="B634" s="21" t="str">
        <f t="shared" si="46"/>
        <v>1441|1440011|223|2026|901</v>
      </c>
      <c r="C634" s="14">
        <v>1441</v>
      </c>
      <c r="D634" s="14">
        <v>1440011</v>
      </c>
      <c r="E634" s="14">
        <v>223</v>
      </c>
      <c r="F634" s="14">
        <v>2026</v>
      </c>
      <c r="G634" s="14">
        <v>20655817000105</v>
      </c>
      <c r="H634" s="15" t="s">
        <v>255</v>
      </c>
      <c r="I634" s="14">
        <v>3920</v>
      </c>
      <c r="J634" s="14" t="s">
        <v>289</v>
      </c>
      <c r="K634" s="16">
        <v>46064</v>
      </c>
      <c r="L634" s="14">
        <v>901</v>
      </c>
      <c r="M634" s="34">
        <f t="shared" si="47"/>
        <v>9398.4100000000017</v>
      </c>
      <c r="N634" s="17">
        <v>8947.2900000000009</v>
      </c>
      <c r="O634" s="17">
        <v>451.12</v>
      </c>
      <c r="P634" s="3">
        <v>0</v>
      </c>
    </row>
    <row r="635" spans="1:16" ht="24.95" hidden="1" customHeight="1" x14ac:dyDescent="0.2">
      <c r="A635" s="21" t="str">
        <f t="shared" si="45"/>
        <v>1441|1440011|224|2026|94454981604|3611|17000</v>
      </c>
      <c r="B635" s="21" t="str">
        <f t="shared" si="46"/>
        <v>1441|1440011|224|2026|888</v>
      </c>
      <c r="C635" s="14">
        <v>1441</v>
      </c>
      <c r="D635" s="14">
        <v>1440011</v>
      </c>
      <c r="E635" s="14">
        <v>224</v>
      </c>
      <c r="F635" s="14">
        <v>2026</v>
      </c>
      <c r="G635" s="14">
        <v>94454981604</v>
      </c>
      <c r="H635" s="15" t="s">
        <v>256</v>
      </c>
      <c r="I635" s="14">
        <v>3611</v>
      </c>
      <c r="J635" s="14" t="s">
        <v>308</v>
      </c>
      <c r="K635" s="16">
        <v>46064</v>
      </c>
      <c r="L635" s="14">
        <v>888</v>
      </c>
      <c r="M635" s="34">
        <f t="shared" si="47"/>
        <v>17000</v>
      </c>
      <c r="N635" s="17">
        <v>13400.71</v>
      </c>
      <c r="O635" s="17">
        <v>3599.29</v>
      </c>
      <c r="P635" s="3">
        <v>0</v>
      </c>
    </row>
    <row r="636" spans="1:16" ht="24.95" hidden="1" customHeight="1" x14ac:dyDescent="0.2">
      <c r="A636" s="21" t="str">
        <f t="shared" si="45"/>
        <v>1441|1440011|225|2026|15165937000194|3903|1290,5</v>
      </c>
      <c r="B636" s="21" t="str">
        <f t="shared" si="46"/>
        <v>1441|1440011|225|2026|808</v>
      </c>
      <c r="C636" s="14">
        <v>1441</v>
      </c>
      <c r="D636" s="14">
        <v>1440011</v>
      </c>
      <c r="E636" s="14">
        <v>225</v>
      </c>
      <c r="F636" s="14">
        <v>2026</v>
      </c>
      <c r="G636" s="14">
        <v>15165937000194</v>
      </c>
      <c r="H636" s="15" t="s">
        <v>257</v>
      </c>
      <c r="I636" s="14">
        <v>3903</v>
      </c>
      <c r="J636" s="14" t="s">
        <v>289</v>
      </c>
      <c r="K636" s="16">
        <v>46064</v>
      </c>
      <c r="L636" s="14">
        <v>808</v>
      </c>
      <c r="M636" s="34">
        <f t="shared" si="47"/>
        <v>1290.5</v>
      </c>
      <c r="N636" s="17">
        <v>1290.5</v>
      </c>
      <c r="O636" s="17">
        <v>0</v>
      </c>
      <c r="P636" s="3">
        <v>0</v>
      </c>
    </row>
    <row r="637" spans="1:16" ht="24.95" hidden="1" customHeight="1" x14ac:dyDescent="0.2">
      <c r="A637" s="21" t="str">
        <f t="shared" si="45"/>
        <v>1441|1440011|226|2025|19378769005305|3998|4607,13</v>
      </c>
      <c r="B637" s="21" t="str">
        <f t="shared" si="46"/>
        <v>1441|1440011|226|2025|1246</v>
      </c>
      <c r="C637" s="14">
        <v>1441</v>
      </c>
      <c r="D637" s="14">
        <v>1440011</v>
      </c>
      <c r="E637" s="14">
        <v>226</v>
      </c>
      <c r="F637" s="14">
        <v>2025</v>
      </c>
      <c r="G637" s="14">
        <v>19378769005305</v>
      </c>
      <c r="H637" s="15" t="s">
        <v>467</v>
      </c>
      <c r="I637" s="14">
        <v>3998</v>
      </c>
      <c r="J637" s="14" t="s">
        <v>289</v>
      </c>
      <c r="K637" s="16">
        <v>46083</v>
      </c>
      <c r="L637" s="14">
        <v>1246</v>
      </c>
      <c r="M637" s="34">
        <f t="shared" si="47"/>
        <v>4607.13</v>
      </c>
      <c r="N637" s="17">
        <v>4551.84</v>
      </c>
      <c r="O637" s="17">
        <v>55.29</v>
      </c>
      <c r="P637" s="3">
        <v>0</v>
      </c>
    </row>
    <row r="638" spans="1:16" ht="24.95" hidden="1" customHeight="1" x14ac:dyDescent="0.2">
      <c r="A638" s="21" t="str">
        <f t="shared" si="45"/>
        <v>1441|1440011|226|2025|19378769005305|3998|3878,84</v>
      </c>
      <c r="B638" s="21" t="str">
        <f t="shared" si="46"/>
        <v>1441|1440011|226|2025|1269</v>
      </c>
      <c r="C638" s="14">
        <v>1441</v>
      </c>
      <c r="D638" s="14">
        <v>1440011</v>
      </c>
      <c r="E638" s="14">
        <v>226</v>
      </c>
      <c r="F638" s="14">
        <v>2025</v>
      </c>
      <c r="G638" s="14">
        <v>19378769005305</v>
      </c>
      <c r="H638" s="15" t="s">
        <v>467</v>
      </c>
      <c r="I638" s="14">
        <v>3998</v>
      </c>
      <c r="J638" s="14" t="s">
        <v>289</v>
      </c>
      <c r="K638" s="16">
        <v>46085</v>
      </c>
      <c r="L638" s="14">
        <v>1269</v>
      </c>
      <c r="M638" s="34">
        <f t="shared" si="47"/>
        <v>3878.84</v>
      </c>
      <c r="N638" s="17">
        <v>3832.29</v>
      </c>
      <c r="O638" s="17">
        <v>46.55</v>
      </c>
      <c r="P638" s="3">
        <v>0</v>
      </c>
    </row>
    <row r="639" spans="1:16" ht="24.95" hidden="1" customHeight="1" x14ac:dyDescent="0.2">
      <c r="A639" s="21" t="str">
        <f t="shared" si="45"/>
        <v>1441|1440011|226|2026|8458633000150|3921|2458,2</v>
      </c>
      <c r="B639" s="21" t="str">
        <f t="shared" si="46"/>
        <v>1441|1440011|226|2026|810</v>
      </c>
      <c r="C639" s="14">
        <v>1441</v>
      </c>
      <c r="D639" s="14">
        <v>1440011</v>
      </c>
      <c r="E639" s="14">
        <v>226</v>
      </c>
      <c r="F639" s="14">
        <v>2026</v>
      </c>
      <c r="G639" s="14">
        <v>8458633000150</v>
      </c>
      <c r="H639" s="15" t="s">
        <v>206</v>
      </c>
      <c r="I639" s="14">
        <v>3921</v>
      </c>
      <c r="J639" s="14" t="s">
        <v>289</v>
      </c>
      <c r="K639" s="16">
        <v>46064</v>
      </c>
      <c r="L639" s="14">
        <v>810</v>
      </c>
      <c r="M639" s="34">
        <f t="shared" si="47"/>
        <v>2458.1999999999998</v>
      </c>
      <c r="N639" s="17">
        <v>2458.1999999999998</v>
      </c>
      <c r="O639" s="17">
        <v>0</v>
      </c>
      <c r="P639" s="3">
        <v>0</v>
      </c>
    </row>
    <row r="640" spans="1:16" ht="24.95" hidden="1" customHeight="1" x14ac:dyDescent="0.2">
      <c r="A640" s="21" t="str">
        <f t="shared" si="45"/>
        <v>1441|1440011|227|2026|29156814000100|3921|20215</v>
      </c>
      <c r="B640" s="21" t="str">
        <f t="shared" si="46"/>
        <v>1441|1440011|227|2026|818</v>
      </c>
      <c r="C640" s="14">
        <v>1441</v>
      </c>
      <c r="D640" s="14">
        <v>1440011</v>
      </c>
      <c r="E640" s="14">
        <v>227</v>
      </c>
      <c r="F640" s="14">
        <v>2026</v>
      </c>
      <c r="G640" s="14">
        <v>29156814000100</v>
      </c>
      <c r="H640" s="15" t="s">
        <v>258</v>
      </c>
      <c r="I640" s="14">
        <v>3921</v>
      </c>
      <c r="J640" s="14" t="s">
        <v>289</v>
      </c>
      <c r="K640" s="16">
        <v>46064</v>
      </c>
      <c r="L640" s="14">
        <v>818</v>
      </c>
      <c r="M640" s="34">
        <f t="shared" si="47"/>
        <v>20215</v>
      </c>
      <c r="N640" s="17">
        <v>20215</v>
      </c>
      <c r="O640" s="17">
        <v>0</v>
      </c>
      <c r="P640" s="3">
        <v>0</v>
      </c>
    </row>
    <row r="641" spans="1:16" ht="24.95" hidden="1" customHeight="1" x14ac:dyDescent="0.2">
      <c r="A641" s="21" t="str">
        <f t="shared" si="45"/>
        <v>1441|1440011|227|2026|29156814000100|3921|131,8</v>
      </c>
      <c r="B641" s="21" t="str">
        <f t="shared" si="46"/>
        <v>1441|1440011|227|2026|936</v>
      </c>
      <c r="C641" s="14">
        <v>1441</v>
      </c>
      <c r="D641" s="14">
        <v>1440011</v>
      </c>
      <c r="E641" s="14">
        <v>227</v>
      </c>
      <c r="F641" s="14">
        <v>2026</v>
      </c>
      <c r="G641" s="14">
        <v>29156814000100</v>
      </c>
      <c r="H641" s="15" t="s">
        <v>258</v>
      </c>
      <c r="I641" s="14">
        <v>3921</v>
      </c>
      <c r="J641" s="14" t="s">
        <v>289</v>
      </c>
      <c r="K641" s="16">
        <v>46065</v>
      </c>
      <c r="L641" s="14">
        <v>936</v>
      </c>
      <c r="M641" s="34">
        <f t="shared" si="47"/>
        <v>131.80000000000001</v>
      </c>
      <c r="N641" s="17">
        <v>131.80000000000001</v>
      </c>
      <c r="O641" s="17">
        <v>0</v>
      </c>
      <c r="P641" s="3">
        <v>0</v>
      </c>
    </row>
    <row r="642" spans="1:16" ht="24.95" hidden="1" customHeight="1" x14ac:dyDescent="0.2">
      <c r="A642" s="21" t="str">
        <f t="shared" si="45"/>
        <v>1441|1440011|227|2026|29156814000100|3921|20325</v>
      </c>
      <c r="B642" s="21" t="str">
        <f t="shared" si="46"/>
        <v>1441|1440011|227|2026|1311</v>
      </c>
      <c r="C642" s="14">
        <v>1441</v>
      </c>
      <c r="D642" s="14">
        <v>1440011</v>
      </c>
      <c r="E642" s="14">
        <v>227</v>
      </c>
      <c r="F642" s="14">
        <v>2026</v>
      </c>
      <c r="G642" s="14">
        <v>29156814000100</v>
      </c>
      <c r="H642" s="15" t="s">
        <v>258</v>
      </c>
      <c r="I642" s="14">
        <v>3921</v>
      </c>
      <c r="J642" s="14" t="s">
        <v>289</v>
      </c>
      <c r="K642" s="16">
        <v>46086</v>
      </c>
      <c r="L642" s="14">
        <v>1311</v>
      </c>
      <c r="M642" s="34">
        <f t="shared" si="47"/>
        <v>20325</v>
      </c>
      <c r="N642" s="17">
        <v>20325</v>
      </c>
      <c r="O642" s="17">
        <v>0</v>
      </c>
      <c r="P642" s="3">
        <v>0</v>
      </c>
    </row>
    <row r="643" spans="1:16" ht="24.95" hidden="1" customHeight="1" x14ac:dyDescent="0.2">
      <c r="A643" s="21" t="str">
        <f t="shared" si="45"/>
        <v>1441|1440011|228|2026|12964038000163|3920|6547,24</v>
      </c>
      <c r="B643" s="21" t="str">
        <f t="shared" si="46"/>
        <v>1441|1440011|228|2026|906</v>
      </c>
      <c r="C643" s="14">
        <v>1441</v>
      </c>
      <c r="D643" s="14">
        <v>1440011</v>
      </c>
      <c r="E643" s="14">
        <v>228</v>
      </c>
      <c r="F643" s="14">
        <v>2026</v>
      </c>
      <c r="G643" s="14">
        <v>12964038000163</v>
      </c>
      <c r="H643" s="15" t="s">
        <v>259</v>
      </c>
      <c r="I643" s="14">
        <v>3920</v>
      </c>
      <c r="J643" s="14" t="s">
        <v>289</v>
      </c>
      <c r="K643" s="16">
        <v>46064</v>
      </c>
      <c r="L643" s="14">
        <v>906</v>
      </c>
      <c r="M643" s="34">
        <f t="shared" si="47"/>
        <v>6547.24</v>
      </c>
      <c r="N643" s="17">
        <v>6232.97</v>
      </c>
      <c r="O643" s="17">
        <v>314.27</v>
      </c>
      <c r="P643" s="3">
        <v>0</v>
      </c>
    </row>
    <row r="644" spans="1:16" ht="24.95" hidden="1" customHeight="1" x14ac:dyDescent="0.2">
      <c r="A644" s="21" t="str">
        <f t="shared" si="45"/>
        <v>1441|1440011|229|2026|26385765000180|3920|37870,77</v>
      </c>
      <c r="B644" s="21" t="str">
        <f t="shared" si="46"/>
        <v>1441|1440011|229|2026|905</v>
      </c>
      <c r="C644" s="14">
        <v>1441</v>
      </c>
      <c r="D644" s="14">
        <v>1440011</v>
      </c>
      <c r="E644" s="14">
        <v>229</v>
      </c>
      <c r="F644" s="14">
        <v>2026</v>
      </c>
      <c r="G644" s="14">
        <v>26385765000180</v>
      </c>
      <c r="H644" s="15" t="s">
        <v>260</v>
      </c>
      <c r="I644" s="14">
        <v>3920</v>
      </c>
      <c r="J644" s="14" t="s">
        <v>289</v>
      </c>
      <c r="K644" s="16">
        <v>46064</v>
      </c>
      <c r="L644" s="14">
        <v>905</v>
      </c>
      <c r="M644" s="34">
        <f t="shared" si="47"/>
        <v>37870.770000000004</v>
      </c>
      <c r="N644" s="17">
        <v>36052.97</v>
      </c>
      <c r="O644" s="17">
        <v>1817.8</v>
      </c>
      <c r="P644" s="3">
        <v>0</v>
      </c>
    </row>
    <row r="645" spans="1:16" ht="24.95" hidden="1" customHeight="1" x14ac:dyDescent="0.2">
      <c r="A645" s="21" t="str">
        <f t="shared" ref="A645:A682" si="48">C645&amp;"|"&amp;D645&amp;"|"&amp;E645&amp;"|"&amp;F645&amp;"|"&amp;G645&amp;"|"&amp;I645&amp;"|"&amp;N645+O645-P645</f>
        <v>1441|1440011|229|2026|26385765000180|3920|37870,77</v>
      </c>
      <c r="B645" s="21" t="str">
        <f t="shared" ref="B645:B682" si="49">C645&amp;"|"&amp;D645&amp;"|"&amp;E645&amp;"|"&amp;F645&amp;"|"&amp;L645</f>
        <v>1441|1440011|229|2026|1351</v>
      </c>
      <c r="C645" s="14">
        <v>1441</v>
      </c>
      <c r="D645" s="14">
        <v>1440011</v>
      </c>
      <c r="E645" s="14">
        <v>229</v>
      </c>
      <c r="F645" s="14">
        <v>2026</v>
      </c>
      <c r="G645" s="14">
        <v>26385765000180</v>
      </c>
      <c r="H645" s="15" t="s">
        <v>260</v>
      </c>
      <c r="I645" s="14">
        <v>3920</v>
      </c>
      <c r="J645" s="14" t="s">
        <v>289</v>
      </c>
      <c r="K645" s="16">
        <v>46087</v>
      </c>
      <c r="L645" s="14">
        <v>1351</v>
      </c>
      <c r="M645" s="34">
        <f t="shared" ref="M645:M683" si="50">N645+O645</f>
        <v>37870.770000000004</v>
      </c>
      <c r="N645" s="17">
        <v>36052.97</v>
      </c>
      <c r="O645" s="17">
        <v>1817.8</v>
      </c>
      <c r="P645" s="3">
        <v>0</v>
      </c>
    </row>
    <row r="646" spans="1:16" ht="24.95" hidden="1" customHeight="1" x14ac:dyDescent="0.2">
      <c r="A646" s="21" t="str">
        <f t="shared" si="48"/>
        <v>1441|1440011|230|2026|12057731000152|3922|700</v>
      </c>
      <c r="B646" s="21" t="str">
        <f t="shared" si="49"/>
        <v>1441|1440011|230|2026|784</v>
      </c>
      <c r="C646" s="14">
        <v>1441</v>
      </c>
      <c r="D646" s="14">
        <v>1440011</v>
      </c>
      <c r="E646" s="14">
        <v>230</v>
      </c>
      <c r="F646" s="14">
        <v>2026</v>
      </c>
      <c r="G646" s="14">
        <v>12057731000152</v>
      </c>
      <c r="H646" s="15" t="s">
        <v>261</v>
      </c>
      <c r="I646" s="14">
        <v>3922</v>
      </c>
      <c r="J646" s="14" t="s">
        <v>289</v>
      </c>
      <c r="K646" s="16">
        <v>46063</v>
      </c>
      <c r="L646" s="14">
        <v>784</v>
      </c>
      <c r="M646" s="34">
        <f t="shared" si="50"/>
        <v>700</v>
      </c>
      <c r="N646" s="17">
        <v>700</v>
      </c>
      <c r="O646" s="17">
        <v>0</v>
      </c>
      <c r="P646" s="3">
        <v>0</v>
      </c>
    </row>
    <row r="647" spans="1:16" ht="24.95" hidden="1" customHeight="1" x14ac:dyDescent="0.2">
      <c r="A647" s="21" t="str">
        <f t="shared" si="48"/>
        <v>1441|1440011|230|2026|12057731000152|3922|450</v>
      </c>
      <c r="B647" s="21" t="str">
        <f t="shared" si="49"/>
        <v>1441|1440011|230|2026|802</v>
      </c>
      <c r="C647" s="14">
        <v>1441</v>
      </c>
      <c r="D647" s="14">
        <v>1440011</v>
      </c>
      <c r="E647" s="14">
        <v>230</v>
      </c>
      <c r="F647" s="14">
        <v>2026</v>
      </c>
      <c r="G647" s="14">
        <v>12057731000152</v>
      </c>
      <c r="H647" s="15" t="s">
        <v>261</v>
      </c>
      <c r="I647" s="14">
        <v>3922</v>
      </c>
      <c r="J647" s="14" t="s">
        <v>289</v>
      </c>
      <c r="K647" s="16">
        <v>46064</v>
      </c>
      <c r="L647" s="14">
        <v>802</v>
      </c>
      <c r="M647" s="34">
        <f t="shared" si="50"/>
        <v>450</v>
      </c>
      <c r="N647" s="17">
        <v>450</v>
      </c>
      <c r="O647" s="17">
        <v>0</v>
      </c>
      <c r="P647" s="3">
        <v>0</v>
      </c>
    </row>
    <row r="648" spans="1:16" ht="24.95" hidden="1" customHeight="1" x14ac:dyDescent="0.2">
      <c r="A648" s="21" t="str">
        <f t="shared" si="48"/>
        <v>1441|1440011|231|2026|12057731000152|3921|6184,5</v>
      </c>
      <c r="B648" s="21" t="str">
        <f t="shared" si="49"/>
        <v>1441|1440011|231|2026|770</v>
      </c>
      <c r="C648" s="14">
        <v>1441</v>
      </c>
      <c r="D648" s="14">
        <v>1440011</v>
      </c>
      <c r="E648" s="14">
        <v>231</v>
      </c>
      <c r="F648" s="14">
        <v>2026</v>
      </c>
      <c r="G648" s="14">
        <v>12057731000152</v>
      </c>
      <c r="H648" s="15" t="s">
        <v>261</v>
      </c>
      <c r="I648" s="14">
        <v>3921</v>
      </c>
      <c r="J648" s="14" t="s">
        <v>289</v>
      </c>
      <c r="K648" s="16">
        <v>46063</v>
      </c>
      <c r="L648" s="14">
        <v>770</v>
      </c>
      <c r="M648" s="34">
        <f t="shared" si="50"/>
        <v>6184.5</v>
      </c>
      <c r="N648" s="17">
        <v>5872.02</v>
      </c>
      <c r="O648" s="17">
        <v>312.48</v>
      </c>
      <c r="P648" s="3">
        <v>0</v>
      </c>
    </row>
    <row r="649" spans="1:16" ht="24.95" hidden="1" customHeight="1" x14ac:dyDescent="0.2">
      <c r="A649" s="21" t="str">
        <f t="shared" si="48"/>
        <v>1441|1440011|231|2026|12057731000152|3921|4268,5</v>
      </c>
      <c r="B649" s="21" t="str">
        <f t="shared" si="49"/>
        <v>1441|1440011|231|2026|786</v>
      </c>
      <c r="C649" s="14">
        <v>1441</v>
      </c>
      <c r="D649" s="14">
        <v>1440011</v>
      </c>
      <c r="E649" s="14">
        <v>231</v>
      </c>
      <c r="F649" s="14">
        <v>2026</v>
      </c>
      <c r="G649" s="14">
        <v>12057731000152</v>
      </c>
      <c r="H649" s="15" t="s">
        <v>261</v>
      </c>
      <c r="I649" s="14">
        <v>3921</v>
      </c>
      <c r="J649" s="14" t="s">
        <v>289</v>
      </c>
      <c r="K649" s="16">
        <v>46063</v>
      </c>
      <c r="L649" s="14">
        <v>786</v>
      </c>
      <c r="M649" s="34">
        <f t="shared" si="50"/>
        <v>4268.5</v>
      </c>
      <c r="N649" s="17">
        <v>4017.46</v>
      </c>
      <c r="O649" s="17">
        <v>251.04</v>
      </c>
      <c r="P649" s="3">
        <v>0</v>
      </c>
    </row>
    <row r="650" spans="1:16" ht="24.95" hidden="1" customHeight="1" x14ac:dyDescent="0.2">
      <c r="A650" s="21" t="str">
        <f t="shared" si="48"/>
        <v>1441|1440011|231|2026|12057731000152|3921|6119,25</v>
      </c>
      <c r="B650" s="21" t="str">
        <f t="shared" si="49"/>
        <v>1441|1440011|231|2026|815</v>
      </c>
      <c r="C650" s="14">
        <v>1441</v>
      </c>
      <c r="D650" s="14">
        <v>1440011</v>
      </c>
      <c r="E650" s="14">
        <v>231</v>
      </c>
      <c r="F650" s="14">
        <v>2026</v>
      </c>
      <c r="G650" s="14">
        <v>12057731000152</v>
      </c>
      <c r="H650" s="15" t="s">
        <v>261</v>
      </c>
      <c r="I650" s="14">
        <v>3921</v>
      </c>
      <c r="J650" s="14" t="s">
        <v>289</v>
      </c>
      <c r="K650" s="16">
        <v>46064</v>
      </c>
      <c r="L650" s="14">
        <v>815</v>
      </c>
      <c r="M650" s="34">
        <f t="shared" si="50"/>
        <v>6119.25</v>
      </c>
      <c r="N650" s="17">
        <v>5787.33</v>
      </c>
      <c r="O650" s="17">
        <v>331.92</v>
      </c>
      <c r="P650" s="3">
        <v>0</v>
      </c>
    </row>
    <row r="651" spans="1:16" ht="24.95" hidden="1" customHeight="1" x14ac:dyDescent="0.2">
      <c r="A651" s="21" t="str">
        <f t="shared" si="48"/>
        <v>1441|1440011|231|2026|12057731000152|3921|5814</v>
      </c>
      <c r="B651" s="21" t="str">
        <f t="shared" si="49"/>
        <v>1441|1440011|231|2026|1229</v>
      </c>
      <c r="C651" s="14">
        <v>1441</v>
      </c>
      <c r="D651" s="14">
        <v>1440011</v>
      </c>
      <c r="E651" s="14">
        <v>231</v>
      </c>
      <c r="F651" s="14">
        <v>2026</v>
      </c>
      <c r="G651" s="14">
        <v>12057731000152</v>
      </c>
      <c r="H651" s="15" t="s">
        <v>261</v>
      </c>
      <c r="I651" s="14">
        <v>3921</v>
      </c>
      <c r="J651" s="14" t="s">
        <v>289</v>
      </c>
      <c r="K651" s="16">
        <v>46080</v>
      </c>
      <c r="L651" s="14">
        <v>1229</v>
      </c>
      <c r="M651" s="34">
        <f t="shared" si="50"/>
        <v>5814</v>
      </c>
      <c r="N651" s="17">
        <v>5520.24</v>
      </c>
      <c r="O651" s="17">
        <v>293.76</v>
      </c>
      <c r="P651" s="3">
        <v>0</v>
      </c>
    </row>
    <row r="652" spans="1:16" ht="24.95" hidden="1" customHeight="1" x14ac:dyDescent="0.2">
      <c r="A652" s="21" t="str">
        <f t="shared" si="48"/>
        <v>1441|1440011|232|2026|45347438000189|3920|15829,46</v>
      </c>
      <c r="B652" s="21" t="str">
        <f t="shared" si="49"/>
        <v>1441|1440011|232|2026|904</v>
      </c>
      <c r="C652" s="14">
        <v>1441</v>
      </c>
      <c r="D652" s="14">
        <v>1440011</v>
      </c>
      <c r="E652" s="14">
        <v>232</v>
      </c>
      <c r="F652" s="14">
        <v>2026</v>
      </c>
      <c r="G652" s="14">
        <v>45347438000189</v>
      </c>
      <c r="H652" s="15" t="s">
        <v>263</v>
      </c>
      <c r="I652" s="14">
        <v>3920</v>
      </c>
      <c r="J652" s="14" t="s">
        <v>289</v>
      </c>
      <c r="K652" s="16">
        <v>46064</v>
      </c>
      <c r="L652" s="14">
        <v>904</v>
      </c>
      <c r="M652" s="34">
        <f t="shared" si="50"/>
        <v>15829.46</v>
      </c>
      <c r="N652" s="17">
        <v>15069.65</v>
      </c>
      <c r="O652" s="17">
        <v>759.81</v>
      </c>
      <c r="P652" s="3">
        <v>0</v>
      </c>
    </row>
    <row r="653" spans="1:16" ht="24.95" hidden="1" customHeight="1" x14ac:dyDescent="0.2">
      <c r="A653" s="21" t="str">
        <f t="shared" si="48"/>
        <v>1441|1440011|232|2026|45347438000189|3920|15829,46</v>
      </c>
      <c r="B653" s="21" t="str">
        <f t="shared" si="49"/>
        <v>1441|1440011|232|2026|1357</v>
      </c>
      <c r="C653" s="14">
        <v>1441</v>
      </c>
      <c r="D653" s="14">
        <v>1440011</v>
      </c>
      <c r="E653" s="14">
        <v>232</v>
      </c>
      <c r="F653" s="14">
        <v>2026</v>
      </c>
      <c r="G653" s="14">
        <v>45347438000189</v>
      </c>
      <c r="H653" s="15" t="s">
        <v>263</v>
      </c>
      <c r="I653" s="14">
        <v>3920</v>
      </c>
      <c r="J653" s="14" t="s">
        <v>289</v>
      </c>
      <c r="K653" s="16">
        <v>46087</v>
      </c>
      <c r="L653" s="14">
        <v>1357</v>
      </c>
      <c r="M653" s="34">
        <f t="shared" si="50"/>
        <v>15829.46</v>
      </c>
      <c r="N653" s="17">
        <v>15069.65</v>
      </c>
      <c r="O653" s="17">
        <v>759.81</v>
      </c>
      <c r="P653" s="3">
        <v>0</v>
      </c>
    </row>
    <row r="654" spans="1:16" ht="24.95" hidden="1" customHeight="1" x14ac:dyDescent="0.2">
      <c r="A654" s="21" t="str">
        <f t="shared" si="48"/>
        <v>1441|1440011|234|2026|6981180000116|3926|0</v>
      </c>
      <c r="B654" s="21" t="str">
        <f t="shared" si="49"/>
        <v>1441|1440011|234|2026|233</v>
      </c>
      <c r="C654" s="14">
        <v>1441</v>
      </c>
      <c r="D654" s="14">
        <v>1440011</v>
      </c>
      <c r="E654" s="14">
        <v>234</v>
      </c>
      <c r="F654" s="14">
        <v>2026</v>
      </c>
      <c r="G654" s="14">
        <v>6981180000116</v>
      </c>
      <c r="H654" s="15" t="s">
        <v>473</v>
      </c>
      <c r="I654" s="14">
        <v>3926</v>
      </c>
      <c r="J654" s="14" t="s">
        <v>289</v>
      </c>
      <c r="K654" s="16">
        <v>46064</v>
      </c>
      <c r="L654" s="14">
        <v>233</v>
      </c>
      <c r="M654" s="34">
        <f t="shared" si="50"/>
        <v>49.06</v>
      </c>
      <c r="N654" s="17">
        <v>49.06</v>
      </c>
      <c r="O654" s="17">
        <v>0</v>
      </c>
      <c r="P654" s="3">
        <v>49.06</v>
      </c>
    </row>
    <row r="655" spans="1:16" ht="24.95" hidden="1" customHeight="1" x14ac:dyDescent="0.2">
      <c r="A655" s="21" t="str">
        <f t="shared" si="48"/>
        <v>1441|1440011|235|2026|18229133000108|3920|4950,22</v>
      </c>
      <c r="B655" s="21" t="str">
        <f t="shared" si="49"/>
        <v>1441|1440011|235|2026|916</v>
      </c>
      <c r="C655" s="14">
        <v>1441</v>
      </c>
      <c r="D655" s="14">
        <v>1440011</v>
      </c>
      <c r="E655" s="14">
        <v>235</v>
      </c>
      <c r="F655" s="14">
        <v>2026</v>
      </c>
      <c r="G655" s="14">
        <v>18229133000108</v>
      </c>
      <c r="H655" s="15" t="s">
        <v>264</v>
      </c>
      <c r="I655" s="14">
        <v>3920</v>
      </c>
      <c r="J655" s="14" t="s">
        <v>289</v>
      </c>
      <c r="K655" s="16">
        <v>46064</v>
      </c>
      <c r="L655" s="14">
        <v>916</v>
      </c>
      <c r="M655" s="34">
        <f t="shared" si="50"/>
        <v>4950.2199999999993</v>
      </c>
      <c r="N655" s="17">
        <v>4712.6099999999997</v>
      </c>
      <c r="O655" s="17">
        <v>237.61</v>
      </c>
      <c r="P655" s="3">
        <v>0</v>
      </c>
    </row>
    <row r="656" spans="1:16" ht="24.95" hidden="1" customHeight="1" x14ac:dyDescent="0.2">
      <c r="A656" s="21" t="str">
        <f t="shared" si="48"/>
        <v>1441|1440011|235|2026|18229133000108|3920|4950,22</v>
      </c>
      <c r="B656" s="21" t="str">
        <f t="shared" si="49"/>
        <v>1441|1440011|235|2026|1347</v>
      </c>
      <c r="C656" s="14">
        <v>1441</v>
      </c>
      <c r="D656" s="14">
        <v>1440011</v>
      </c>
      <c r="E656" s="14">
        <v>235</v>
      </c>
      <c r="F656" s="14">
        <v>2026</v>
      </c>
      <c r="G656" s="14">
        <v>18229133000108</v>
      </c>
      <c r="H656" s="15" t="s">
        <v>264</v>
      </c>
      <c r="I656" s="14">
        <v>3920</v>
      </c>
      <c r="J656" s="14" t="s">
        <v>289</v>
      </c>
      <c r="K656" s="16">
        <v>46087</v>
      </c>
      <c r="L656" s="14">
        <v>1347</v>
      </c>
      <c r="M656" s="34">
        <f t="shared" si="50"/>
        <v>4950.2199999999993</v>
      </c>
      <c r="N656" s="17">
        <v>4712.6099999999997</v>
      </c>
      <c r="O656" s="17">
        <v>237.61</v>
      </c>
      <c r="P656" s="3">
        <v>0</v>
      </c>
    </row>
    <row r="657" spans="1:16" ht="24.95" hidden="1" customHeight="1" x14ac:dyDescent="0.2">
      <c r="A657" s="21" t="str">
        <f t="shared" si="48"/>
        <v>1441|1440011|237|2026|3410541000186|3921|24338,25</v>
      </c>
      <c r="B657" s="21" t="str">
        <f t="shared" si="49"/>
        <v>1441|1440011|237|2026|944</v>
      </c>
      <c r="C657" s="14">
        <v>1441</v>
      </c>
      <c r="D657" s="14">
        <v>1440011</v>
      </c>
      <c r="E657" s="14">
        <v>237</v>
      </c>
      <c r="F657" s="14">
        <v>2026</v>
      </c>
      <c r="G657" s="14">
        <v>3410541000186</v>
      </c>
      <c r="H657" s="15" t="s">
        <v>265</v>
      </c>
      <c r="I657" s="14">
        <v>3921</v>
      </c>
      <c r="J657" s="14" t="s">
        <v>289</v>
      </c>
      <c r="K657" s="16">
        <v>46065</v>
      </c>
      <c r="L657" s="14">
        <v>944</v>
      </c>
      <c r="M657" s="34">
        <f t="shared" si="50"/>
        <v>24338.25</v>
      </c>
      <c r="N657" s="17">
        <v>24338.25</v>
      </c>
      <c r="O657" s="17">
        <v>0</v>
      </c>
      <c r="P657" s="3">
        <v>0</v>
      </c>
    </row>
    <row r="658" spans="1:16" ht="24.95" hidden="1" customHeight="1" x14ac:dyDescent="0.2">
      <c r="A658" s="21" t="str">
        <f t="shared" si="48"/>
        <v>1441|1440011|238|2026|9264396000159|3920|4094,61</v>
      </c>
      <c r="B658" s="21" t="str">
        <f t="shared" si="49"/>
        <v>1441|1440011|238|2026|915</v>
      </c>
      <c r="C658" s="14">
        <v>1441</v>
      </c>
      <c r="D658" s="14">
        <v>1440011</v>
      </c>
      <c r="E658" s="14">
        <v>238</v>
      </c>
      <c r="F658" s="14">
        <v>2026</v>
      </c>
      <c r="G658" s="14">
        <v>9264396000159</v>
      </c>
      <c r="H658" s="15" t="s">
        <v>266</v>
      </c>
      <c r="I658" s="14">
        <v>3920</v>
      </c>
      <c r="J658" s="14" t="s">
        <v>289</v>
      </c>
      <c r="K658" s="16">
        <v>46064</v>
      </c>
      <c r="L658" s="14">
        <v>915</v>
      </c>
      <c r="M658" s="34">
        <f t="shared" si="50"/>
        <v>4094.61</v>
      </c>
      <c r="N658" s="17">
        <v>3898.07</v>
      </c>
      <c r="O658" s="17">
        <v>196.54</v>
      </c>
      <c r="P658" s="3">
        <v>0</v>
      </c>
    </row>
    <row r="659" spans="1:16" ht="24.95" hidden="1" customHeight="1" x14ac:dyDescent="0.2">
      <c r="A659" s="21" t="str">
        <f t="shared" si="48"/>
        <v>1441|1440011|238|2026|9264396000159|3920|4094,61</v>
      </c>
      <c r="B659" s="21" t="str">
        <f t="shared" si="49"/>
        <v>1441|1440011|238|2026|1353</v>
      </c>
      <c r="C659" s="14">
        <v>1441</v>
      </c>
      <c r="D659" s="14">
        <v>1440011</v>
      </c>
      <c r="E659" s="14">
        <v>238</v>
      </c>
      <c r="F659" s="14">
        <v>2026</v>
      </c>
      <c r="G659" s="14">
        <v>9264396000159</v>
      </c>
      <c r="H659" s="15" t="s">
        <v>266</v>
      </c>
      <c r="I659" s="14">
        <v>3920</v>
      </c>
      <c r="J659" s="14" t="s">
        <v>289</v>
      </c>
      <c r="K659" s="16">
        <v>46087</v>
      </c>
      <c r="L659" s="14">
        <v>1353</v>
      </c>
      <c r="M659" s="34">
        <f t="shared" si="50"/>
        <v>4094.61</v>
      </c>
      <c r="N659" s="17">
        <v>3898.07</v>
      </c>
      <c r="O659" s="17">
        <v>196.54</v>
      </c>
      <c r="P659" s="3">
        <v>0</v>
      </c>
    </row>
    <row r="660" spans="1:16" ht="24.95" hidden="1" customHeight="1" x14ac:dyDescent="0.2">
      <c r="A660" s="21" t="str">
        <f t="shared" si="48"/>
        <v>1441|1440011|240|2025|76535764000143|4005|1223,58</v>
      </c>
      <c r="B660" s="21" t="str">
        <f t="shared" si="49"/>
        <v>1441|1440011|240|2025|532</v>
      </c>
      <c r="C660" s="14">
        <v>1441</v>
      </c>
      <c r="D660" s="14">
        <v>1440011</v>
      </c>
      <c r="E660" s="14">
        <v>240</v>
      </c>
      <c r="F660" s="14">
        <v>2025</v>
      </c>
      <c r="G660" s="14">
        <v>76535764000143</v>
      </c>
      <c r="H660" s="15" t="s">
        <v>472</v>
      </c>
      <c r="I660" s="14">
        <v>4005</v>
      </c>
      <c r="J660" s="14" t="s">
        <v>290</v>
      </c>
      <c r="K660" s="16">
        <v>46055</v>
      </c>
      <c r="L660" s="14">
        <v>532</v>
      </c>
      <c r="M660" s="34">
        <f t="shared" si="50"/>
        <v>1223.58</v>
      </c>
      <c r="N660" s="17">
        <v>1164.8499999999999</v>
      </c>
      <c r="O660" s="17">
        <v>58.73</v>
      </c>
      <c r="P660" s="3">
        <v>0</v>
      </c>
    </row>
    <row r="661" spans="1:16" ht="24.95" hidden="1" customHeight="1" x14ac:dyDescent="0.2">
      <c r="A661" s="21" t="str">
        <f t="shared" si="48"/>
        <v>1441|1440011|241|2026|16636540000104|4003|8051</v>
      </c>
      <c r="B661" s="21" t="str">
        <f t="shared" si="49"/>
        <v>1441|1440011|241|2026|1071</v>
      </c>
      <c r="C661" s="14">
        <v>1441</v>
      </c>
      <c r="D661" s="14">
        <v>1440011</v>
      </c>
      <c r="E661" s="14">
        <v>241</v>
      </c>
      <c r="F661" s="14">
        <v>2026</v>
      </c>
      <c r="G661" s="14">
        <v>16636540000104</v>
      </c>
      <c r="H661" s="15" t="s">
        <v>199</v>
      </c>
      <c r="I661" s="14">
        <v>4003</v>
      </c>
      <c r="J661" s="14" t="s">
        <v>290</v>
      </c>
      <c r="K661" s="16">
        <v>46076</v>
      </c>
      <c r="L661" s="14">
        <v>1071</v>
      </c>
      <c r="M661" s="34">
        <f t="shared" si="50"/>
        <v>8051</v>
      </c>
      <c r="N661" s="17">
        <v>8051</v>
      </c>
      <c r="O661" s="17">
        <v>0</v>
      </c>
      <c r="P661" s="3">
        <v>0</v>
      </c>
    </row>
    <row r="662" spans="1:16" ht="24.95" hidden="1" customHeight="1" x14ac:dyDescent="0.2">
      <c r="A662" s="21" t="str">
        <f t="shared" si="48"/>
        <v>1441|1440011|242|2026|16636540000104|4003|37178</v>
      </c>
      <c r="B662" s="21" t="str">
        <f t="shared" si="49"/>
        <v>1441|1440011|242|2026|1065</v>
      </c>
      <c r="C662" s="14">
        <v>1441</v>
      </c>
      <c r="D662" s="14">
        <v>1440011</v>
      </c>
      <c r="E662" s="14">
        <v>242</v>
      </c>
      <c r="F662" s="14">
        <v>2026</v>
      </c>
      <c r="G662" s="14">
        <v>16636540000104</v>
      </c>
      <c r="H662" s="15" t="s">
        <v>199</v>
      </c>
      <c r="I662" s="14">
        <v>4003</v>
      </c>
      <c r="J662" s="14" t="s">
        <v>290</v>
      </c>
      <c r="K662" s="16">
        <v>46076</v>
      </c>
      <c r="L662" s="14">
        <v>1065</v>
      </c>
      <c r="M662" s="34">
        <f t="shared" si="50"/>
        <v>37178</v>
      </c>
      <c r="N662" s="17">
        <v>37178</v>
      </c>
      <c r="O662" s="17">
        <v>0</v>
      </c>
      <c r="P662" s="3">
        <v>0</v>
      </c>
    </row>
    <row r="663" spans="1:16" ht="24.95" hidden="1" customHeight="1" x14ac:dyDescent="0.2">
      <c r="A663" s="21" t="str">
        <f t="shared" si="48"/>
        <v>1441|1440011|243|2026|18140756000100|4703|1048,05</v>
      </c>
      <c r="B663" s="21" t="str">
        <f t="shared" si="49"/>
        <v>1441|1440011|243|2026|826</v>
      </c>
      <c r="C663" s="14">
        <v>1441</v>
      </c>
      <c r="D663" s="14">
        <v>1440011</v>
      </c>
      <c r="E663" s="14">
        <v>243</v>
      </c>
      <c r="F663" s="14">
        <v>2026</v>
      </c>
      <c r="G663" s="14">
        <v>18140756000100</v>
      </c>
      <c r="H663" s="15" t="s">
        <v>340</v>
      </c>
      <c r="I663" s="14">
        <v>4703</v>
      </c>
      <c r="J663" s="14" t="s">
        <v>465</v>
      </c>
      <c r="K663" s="16">
        <v>46064</v>
      </c>
      <c r="L663" s="14">
        <v>826</v>
      </c>
      <c r="M663" s="34">
        <f t="shared" si="50"/>
        <v>1048.05</v>
      </c>
      <c r="N663" s="17">
        <v>1048.05</v>
      </c>
      <c r="O663" s="17">
        <v>0</v>
      </c>
      <c r="P663" s="3">
        <v>0</v>
      </c>
    </row>
    <row r="664" spans="1:16" ht="24.95" hidden="1" customHeight="1" x14ac:dyDescent="0.2">
      <c r="A664" s="21" t="str">
        <f t="shared" si="48"/>
        <v>1441|1440011|243|2026|18140756000100|4703|930,51</v>
      </c>
      <c r="B664" s="21" t="str">
        <f t="shared" si="49"/>
        <v>1441|1440011|243|2026|828</v>
      </c>
      <c r="C664" s="14">
        <v>1441</v>
      </c>
      <c r="D664" s="14">
        <v>1440011</v>
      </c>
      <c r="E664" s="14">
        <v>243</v>
      </c>
      <c r="F664" s="14">
        <v>2026</v>
      </c>
      <c r="G664" s="14">
        <v>18140756000100</v>
      </c>
      <c r="H664" s="15" t="s">
        <v>340</v>
      </c>
      <c r="I664" s="14">
        <v>4703</v>
      </c>
      <c r="J664" s="14" t="s">
        <v>465</v>
      </c>
      <c r="K664" s="16">
        <v>46064</v>
      </c>
      <c r="L664" s="14">
        <v>828</v>
      </c>
      <c r="M664" s="34">
        <f t="shared" si="50"/>
        <v>930.51</v>
      </c>
      <c r="N664" s="17">
        <v>930.51</v>
      </c>
      <c r="O664" s="17">
        <v>0</v>
      </c>
      <c r="P664" s="3">
        <v>0</v>
      </c>
    </row>
    <row r="665" spans="1:16" ht="24.95" hidden="1" customHeight="1" x14ac:dyDescent="0.2">
      <c r="A665" s="21" t="str">
        <f t="shared" si="48"/>
        <v>1441|1440011|244|2026|7329219000188|3920|21000</v>
      </c>
      <c r="B665" s="21" t="str">
        <f t="shared" si="49"/>
        <v>1441|1440011|244|2026|917</v>
      </c>
      <c r="C665" s="14">
        <v>1441</v>
      </c>
      <c r="D665" s="14">
        <v>1440011</v>
      </c>
      <c r="E665" s="14">
        <v>244</v>
      </c>
      <c r="F665" s="14">
        <v>2026</v>
      </c>
      <c r="G665" s="14">
        <v>7329219000188</v>
      </c>
      <c r="H665" s="15" t="s">
        <v>267</v>
      </c>
      <c r="I665" s="14">
        <v>3920</v>
      </c>
      <c r="J665" s="14" t="s">
        <v>289</v>
      </c>
      <c r="K665" s="16">
        <v>46064</v>
      </c>
      <c r="L665" s="14">
        <v>917</v>
      </c>
      <c r="M665" s="34">
        <f t="shared" si="50"/>
        <v>21000</v>
      </c>
      <c r="N665" s="17">
        <v>19992</v>
      </c>
      <c r="O665" s="17">
        <v>1008</v>
      </c>
      <c r="P665" s="3">
        <v>0</v>
      </c>
    </row>
    <row r="666" spans="1:16" ht="24.95" hidden="1" customHeight="1" x14ac:dyDescent="0.2">
      <c r="A666" s="21" t="str">
        <f t="shared" si="48"/>
        <v>1441|1440011|246|2026|3354844000129|4002|153608,96</v>
      </c>
      <c r="B666" s="21" t="str">
        <f t="shared" si="49"/>
        <v>1441|1440011|246|2026|948</v>
      </c>
      <c r="C666" s="14">
        <v>1441</v>
      </c>
      <c r="D666" s="14">
        <v>1440011</v>
      </c>
      <c r="E666" s="14">
        <v>246</v>
      </c>
      <c r="F666" s="14">
        <v>2026</v>
      </c>
      <c r="G666" s="14">
        <v>3354844000129</v>
      </c>
      <c r="H666" s="15" t="s">
        <v>268</v>
      </c>
      <c r="I666" s="14">
        <v>4002</v>
      </c>
      <c r="J666" s="14" t="s">
        <v>290</v>
      </c>
      <c r="K666" s="16">
        <v>46065</v>
      </c>
      <c r="L666" s="14">
        <v>948</v>
      </c>
      <c r="M666" s="34">
        <f t="shared" si="50"/>
        <v>153608.96000000002</v>
      </c>
      <c r="N666" s="17">
        <v>146235.73000000001</v>
      </c>
      <c r="O666" s="17">
        <v>7373.23</v>
      </c>
      <c r="P666" s="3">
        <v>0</v>
      </c>
    </row>
    <row r="667" spans="1:16" ht="24.95" hidden="1" customHeight="1" x14ac:dyDescent="0.2">
      <c r="A667" s="21" t="str">
        <f t="shared" si="48"/>
        <v>1441|1440011|247|2026|14822303000102|4002|59496,74</v>
      </c>
      <c r="B667" s="21" t="str">
        <f t="shared" si="49"/>
        <v>1441|1440011|247|2026|939</v>
      </c>
      <c r="C667" s="14">
        <v>1441</v>
      </c>
      <c r="D667" s="14">
        <v>1440011</v>
      </c>
      <c r="E667" s="14">
        <v>247</v>
      </c>
      <c r="F667" s="14">
        <v>2026</v>
      </c>
      <c r="G667" s="14">
        <v>14822303000102</v>
      </c>
      <c r="H667" s="15" t="s">
        <v>269</v>
      </c>
      <c r="I667" s="14">
        <v>4002</v>
      </c>
      <c r="J667" s="14" t="s">
        <v>290</v>
      </c>
      <c r="K667" s="16">
        <v>46065</v>
      </c>
      <c r="L667" s="14">
        <v>939</v>
      </c>
      <c r="M667" s="34">
        <f t="shared" si="50"/>
        <v>59496.74</v>
      </c>
      <c r="N667" s="17">
        <v>56640.89</v>
      </c>
      <c r="O667" s="17">
        <v>2855.85</v>
      </c>
      <c r="P667" s="3">
        <v>0</v>
      </c>
    </row>
    <row r="668" spans="1:16" ht="24.95" hidden="1" customHeight="1" x14ac:dyDescent="0.2">
      <c r="A668" s="21" t="str">
        <f t="shared" si="48"/>
        <v>1441|1440011|247|2026|14822303000102|4002|59994,44</v>
      </c>
      <c r="B668" s="21" t="str">
        <f t="shared" si="49"/>
        <v>1441|1440011|247|2026|1234</v>
      </c>
      <c r="C668" s="14">
        <v>1441</v>
      </c>
      <c r="D668" s="14">
        <v>1440011</v>
      </c>
      <c r="E668" s="14">
        <v>247</v>
      </c>
      <c r="F668" s="14">
        <v>2026</v>
      </c>
      <c r="G668" s="14">
        <v>14822303000102</v>
      </c>
      <c r="H668" s="15" t="s">
        <v>269</v>
      </c>
      <c r="I668" s="14">
        <v>4002</v>
      </c>
      <c r="J668" s="14" t="s">
        <v>290</v>
      </c>
      <c r="K668" s="16">
        <v>46083</v>
      </c>
      <c r="L668" s="14">
        <v>1234</v>
      </c>
      <c r="M668" s="34">
        <f t="shared" si="50"/>
        <v>59994.439999999995</v>
      </c>
      <c r="N668" s="17">
        <v>57114.7</v>
      </c>
      <c r="O668" s="17">
        <v>2879.74</v>
      </c>
      <c r="P668" s="3">
        <v>0</v>
      </c>
    </row>
    <row r="669" spans="1:16" ht="24.95" hidden="1" customHeight="1" x14ac:dyDescent="0.2">
      <c r="A669" s="21" t="str">
        <f t="shared" si="48"/>
        <v>1441|1440011|248|2026|7094346000145|4002|39404</v>
      </c>
      <c r="B669" s="21" t="str">
        <f t="shared" si="49"/>
        <v>1441|1440011|248|2026|1184</v>
      </c>
      <c r="C669" s="14">
        <v>1441</v>
      </c>
      <c r="D669" s="14">
        <v>1440011</v>
      </c>
      <c r="E669" s="14">
        <v>248</v>
      </c>
      <c r="F669" s="14">
        <v>2026</v>
      </c>
      <c r="G669" s="14">
        <v>7094346000145</v>
      </c>
      <c r="H669" s="15" t="s">
        <v>270</v>
      </c>
      <c r="I669" s="14">
        <v>4002</v>
      </c>
      <c r="J669" s="14" t="s">
        <v>290</v>
      </c>
      <c r="K669" s="16">
        <v>46079</v>
      </c>
      <c r="L669" s="14">
        <v>1184</v>
      </c>
      <c r="M669" s="34">
        <f t="shared" si="50"/>
        <v>39404</v>
      </c>
      <c r="N669" s="17">
        <v>37402.53</v>
      </c>
      <c r="O669" s="17">
        <v>2001.47</v>
      </c>
      <c r="P669" s="3">
        <v>0</v>
      </c>
    </row>
    <row r="670" spans="1:16" ht="24.95" hidden="1" customHeight="1" x14ac:dyDescent="0.2">
      <c r="A670" s="21" t="str">
        <f t="shared" si="48"/>
        <v>1441|1440011|250|2025|16928483000129|4799|2,7</v>
      </c>
      <c r="B670" s="21" t="str">
        <f t="shared" si="49"/>
        <v>1441|1440011|250|2025|238</v>
      </c>
      <c r="C670" s="14">
        <v>1441</v>
      </c>
      <c r="D670" s="14">
        <v>1440011</v>
      </c>
      <c r="E670" s="14">
        <v>250</v>
      </c>
      <c r="F670" s="14">
        <v>2025</v>
      </c>
      <c r="G670" s="14">
        <v>16928483000129</v>
      </c>
      <c r="H670" s="15" t="s">
        <v>313</v>
      </c>
      <c r="I670" s="14">
        <v>4799</v>
      </c>
      <c r="J670" s="14" t="s">
        <v>465</v>
      </c>
      <c r="K670" s="16">
        <v>46066</v>
      </c>
      <c r="L670" s="14">
        <v>238</v>
      </c>
      <c r="M670" s="34">
        <f t="shared" si="50"/>
        <v>2.7</v>
      </c>
      <c r="N670" s="17">
        <v>2.7</v>
      </c>
      <c r="O670" s="17">
        <v>0</v>
      </c>
      <c r="P670" s="3">
        <v>0</v>
      </c>
    </row>
    <row r="671" spans="1:16" ht="24.95" hidden="1" customHeight="1" x14ac:dyDescent="0.2">
      <c r="A671" s="21" t="str">
        <f t="shared" si="48"/>
        <v>1441|1440011|250|2026|22327565000110|3962|77045,75</v>
      </c>
      <c r="B671" s="21" t="str">
        <f t="shared" si="49"/>
        <v>1441|1440011|250|2026|1057</v>
      </c>
      <c r="C671" s="14">
        <v>1441</v>
      </c>
      <c r="D671" s="14">
        <v>1440011</v>
      </c>
      <c r="E671" s="14">
        <v>250</v>
      </c>
      <c r="F671" s="14">
        <v>2026</v>
      </c>
      <c r="G671" s="14">
        <v>22327565000110</v>
      </c>
      <c r="H671" s="15" t="s">
        <v>477</v>
      </c>
      <c r="I671" s="14">
        <v>3962</v>
      </c>
      <c r="J671" s="14" t="s">
        <v>289</v>
      </c>
      <c r="K671" s="16">
        <v>46076</v>
      </c>
      <c r="L671" s="14">
        <v>1057</v>
      </c>
      <c r="M671" s="34">
        <f t="shared" si="50"/>
        <v>77045.75</v>
      </c>
      <c r="N671" s="17">
        <v>72643.14</v>
      </c>
      <c r="O671" s="17">
        <v>4402.6099999999997</v>
      </c>
      <c r="P671" s="3">
        <v>0</v>
      </c>
    </row>
    <row r="672" spans="1:16" ht="24.95" hidden="1" customHeight="1" x14ac:dyDescent="0.2">
      <c r="A672" s="21" t="str">
        <f t="shared" si="48"/>
        <v>1441|1440011|251|2026|18677591000100|4703|293,4</v>
      </c>
      <c r="B672" s="21" t="str">
        <f t="shared" si="49"/>
        <v>1441|1440011|251|2026|979</v>
      </c>
      <c r="C672" s="14">
        <v>1441</v>
      </c>
      <c r="D672" s="14">
        <v>1440011</v>
      </c>
      <c r="E672" s="14">
        <v>251</v>
      </c>
      <c r="F672" s="14">
        <v>2026</v>
      </c>
      <c r="G672" s="14">
        <v>18677591000100</v>
      </c>
      <c r="H672" s="15" t="s">
        <v>398</v>
      </c>
      <c r="I672" s="14">
        <v>4703</v>
      </c>
      <c r="J672" s="14" t="s">
        <v>465</v>
      </c>
      <c r="K672" s="16">
        <v>46066</v>
      </c>
      <c r="L672" s="14">
        <v>979</v>
      </c>
      <c r="M672" s="34">
        <f t="shared" si="50"/>
        <v>293.39999999999998</v>
      </c>
      <c r="N672" s="17">
        <v>293.39999999999998</v>
      </c>
      <c r="O672" s="17">
        <v>0</v>
      </c>
      <c r="P672" s="3">
        <v>0</v>
      </c>
    </row>
    <row r="673" spans="1:16" ht="24.95" hidden="1" customHeight="1" x14ac:dyDescent="0.2">
      <c r="A673" s="21" t="str">
        <f t="shared" si="48"/>
        <v>1441|1440011|251|2026|18677591000100|4703|319,63</v>
      </c>
      <c r="B673" s="21" t="str">
        <f t="shared" si="49"/>
        <v>1441|1440011|251|2026|982</v>
      </c>
      <c r="C673" s="14">
        <v>1441</v>
      </c>
      <c r="D673" s="14">
        <v>1440011</v>
      </c>
      <c r="E673" s="14">
        <v>251</v>
      </c>
      <c r="F673" s="14">
        <v>2026</v>
      </c>
      <c r="G673" s="14">
        <v>18677591000100</v>
      </c>
      <c r="H673" s="15" t="s">
        <v>398</v>
      </c>
      <c r="I673" s="14">
        <v>4703</v>
      </c>
      <c r="J673" s="14" t="s">
        <v>465</v>
      </c>
      <c r="K673" s="16">
        <v>46066</v>
      </c>
      <c r="L673" s="14">
        <v>982</v>
      </c>
      <c r="M673" s="34">
        <f t="shared" si="50"/>
        <v>319.63</v>
      </c>
      <c r="N673" s="17">
        <v>319.63</v>
      </c>
      <c r="O673" s="17">
        <v>0</v>
      </c>
      <c r="P673" s="3">
        <v>0</v>
      </c>
    </row>
    <row r="674" spans="1:16" ht="24.95" hidden="1" customHeight="1" x14ac:dyDescent="0.2">
      <c r="A674" s="21" t="str">
        <f t="shared" si="48"/>
        <v>1441|1440011|252|2026|18659334000137|4703|1505,63</v>
      </c>
      <c r="B674" s="21" t="str">
        <f t="shared" si="49"/>
        <v>1441|1440011|252|2026|985</v>
      </c>
      <c r="C674" s="14">
        <v>1441</v>
      </c>
      <c r="D674" s="14">
        <v>1440011</v>
      </c>
      <c r="E674" s="14">
        <v>252</v>
      </c>
      <c r="F674" s="14">
        <v>2026</v>
      </c>
      <c r="G674" s="14">
        <v>18659334000137</v>
      </c>
      <c r="H674" s="15" t="s">
        <v>392</v>
      </c>
      <c r="I674" s="14">
        <v>4703</v>
      </c>
      <c r="J674" s="14" t="s">
        <v>465</v>
      </c>
      <c r="K674" s="16">
        <v>46066</v>
      </c>
      <c r="L674" s="14">
        <v>985</v>
      </c>
      <c r="M674" s="34">
        <f t="shared" si="50"/>
        <v>1505.63</v>
      </c>
      <c r="N674" s="17">
        <v>1505.63</v>
      </c>
      <c r="O674" s="17">
        <v>0</v>
      </c>
      <c r="P674" s="3">
        <v>0</v>
      </c>
    </row>
    <row r="675" spans="1:16" ht="24.95" hidden="1" customHeight="1" x14ac:dyDescent="0.2">
      <c r="A675" s="21" t="str">
        <f t="shared" si="48"/>
        <v>1441|1440011|254|2026|33683111000107|4002|40166,61</v>
      </c>
      <c r="B675" s="21" t="str">
        <f t="shared" si="49"/>
        <v>1441|1440011|254|2026|1109</v>
      </c>
      <c r="C675" s="14">
        <v>1441</v>
      </c>
      <c r="D675" s="14">
        <v>1440011</v>
      </c>
      <c r="E675" s="14">
        <v>254</v>
      </c>
      <c r="F675" s="14">
        <v>2026</v>
      </c>
      <c r="G675" s="14">
        <v>33683111000107</v>
      </c>
      <c r="H675" s="15" t="s">
        <v>272</v>
      </c>
      <c r="I675" s="14">
        <v>4002</v>
      </c>
      <c r="J675" s="14" t="s">
        <v>290</v>
      </c>
      <c r="K675" s="16">
        <v>46077</v>
      </c>
      <c r="L675" s="14">
        <v>1109</v>
      </c>
      <c r="M675" s="34">
        <f t="shared" si="50"/>
        <v>40166.61</v>
      </c>
      <c r="N675" s="17">
        <v>38238.61</v>
      </c>
      <c r="O675" s="17">
        <v>1928</v>
      </c>
      <c r="P675" s="3">
        <v>0</v>
      </c>
    </row>
    <row r="676" spans="1:16" ht="24.95" hidden="1" customHeight="1" x14ac:dyDescent="0.2">
      <c r="A676" s="21" t="str">
        <f t="shared" si="48"/>
        <v>1441|1440011|255|2026|18025940000109|4703|433,55</v>
      </c>
      <c r="B676" s="21" t="str">
        <f t="shared" si="49"/>
        <v>1441|1440011|255|2026|1098</v>
      </c>
      <c r="C676" s="14">
        <v>1441</v>
      </c>
      <c r="D676" s="14">
        <v>1440011</v>
      </c>
      <c r="E676" s="14">
        <v>255</v>
      </c>
      <c r="F676" s="14">
        <v>2026</v>
      </c>
      <c r="G676" s="14">
        <v>18025940000109</v>
      </c>
      <c r="H676" s="15" t="s">
        <v>334</v>
      </c>
      <c r="I676" s="14">
        <v>4703</v>
      </c>
      <c r="J676" s="14" t="s">
        <v>465</v>
      </c>
      <c r="K676" s="16">
        <v>46077</v>
      </c>
      <c r="L676" s="14">
        <v>1098</v>
      </c>
      <c r="M676" s="34">
        <f t="shared" si="50"/>
        <v>433.55</v>
      </c>
      <c r="N676" s="17">
        <v>433.55</v>
      </c>
      <c r="O676" s="17">
        <v>0</v>
      </c>
      <c r="P676" s="3">
        <v>0</v>
      </c>
    </row>
    <row r="677" spans="1:16" ht="24.95" hidden="1" customHeight="1" x14ac:dyDescent="0.2">
      <c r="A677" s="21" t="str">
        <f t="shared" si="48"/>
        <v>1441|1440011|255|2026|18025940000109|4703|404,95</v>
      </c>
      <c r="B677" s="21" t="str">
        <f t="shared" si="49"/>
        <v>1441|1440011|255|2026|1099</v>
      </c>
      <c r="C677" s="14">
        <v>1441</v>
      </c>
      <c r="D677" s="14">
        <v>1440011</v>
      </c>
      <c r="E677" s="14">
        <v>255</v>
      </c>
      <c r="F677" s="14">
        <v>2026</v>
      </c>
      <c r="G677" s="14">
        <v>18025940000109</v>
      </c>
      <c r="H677" s="15" t="s">
        <v>334</v>
      </c>
      <c r="I677" s="14">
        <v>4703</v>
      </c>
      <c r="J677" s="14" t="s">
        <v>465</v>
      </c>
      <c r="K677" s="16">
        <v>46077</v>
      </c>
      <c r="L677" s="14">
        <v>1099</v>
      </c>
      <c r="M677" s="34">
        <f t="shared" si="50"/>
        <v>404.95</v>
      </c>
      <c r="N677" s="17">
        <v>404.95</v>
      </c>
      <c r="O677" s="17">
        <v>0</v>
      </c>
      <c r="P677" s="3">
        <v>0</v>
      </c>
    </row>
    <row r="678" spans="1:16" ht="24.95" hidden="1" customHeight="1" x14ac:dyDescent="0.2">
      <c r="A678" s="21" t="str">
        <f t="shared" si="48"/>
        <v>1441|1440011|255|2026|18025940000109|4703|421,58</v>
      </c>
      <c r="B678" s="21" t="str">
        <f t="shared" si="49"/>
        <v>1441|1440011|255|2026|1100</v>
      </c>
      <c r="C678" s="14">
        <v>1441</v>
      </c>
      <c r="D678" s="14">
        <v>1440011</v>
      </c>
      <c r="E678" s="14">
        <v>255</v>
      </c>
      <c r="F678" s="14">
        <v>2026</v>
      </c>
      <c r="G678" s="14">
        <v>18025940000109</v>
      </c>
      <c r="H678" s="15" t="s">
        <v>334</v>
      </c>
      <c r="I678" s="14">
        <v>4703</v>
      </c>
      <c r="J678" s="14" t="s">
        <v>465</v>
      </c>
      <c r="K678" s="16">
        <v>46077</v>
      </c>
      <c r="L678" s="14">
        <v>1100</v>
      </c>
      <c r="M678" s="34">
        <f t="shared" si="50"/>
        <v>421.58</v>
      </c>
      <c r="N678" s="17">
        <v>421.58</v>
      </c>
      <c r="O678" s="17">
        <v>0</v>
      </c>
      <c r="P678" s="3">
        <v>0</v>
      </c>
    </row>
    <row r="679" spans="1:16" ht="24.95" hidden="1" customHeight="1" x14ac:dyDescent="0.2">
      <c r="A679" s="21" t="str">
        <f t="shared" si="48"/>
        <v>1441|1440011|255|2026|18025940000109|4703|410,34</v>
      </c>
      <c r="B679" s="21" t="str">
        <f t="shared" si="49"/>
        <v>1441|1440011|255|2026|1101</v>
      </c>
      <c r="C679" s="14">
        <v>1441</v>
      </c>
      <c r="D679" s="14">
        <v>1440011</v>
      </c>
      <c r="E679" s="14">
        <v>255</v>
      </c>
      <c r="F679" s="14">
        <v>2026</v>
      </c>
      <c r="G679" s="14">
        <v>18025940000109</v>
      </c>
      <c r="H679" s="15" t="s">
        <v>334</v>
      </c>
      <c r="I679" s="14">
        <v>4703</v>
      </c>
      <c r="J679" s="14" t="s">
        <v>465</v>
      </c>
      <c r="K679" s="16">
        <v>46077</v>
      </c>
      <c r="L679" s="14">
        <v>1101</v>
      </c>
      <c r="M679" s="34">
        <f t="shared" si="50"/>
        <v>410.34</v>
      </c>
      <c r="N679" s="17">
        <v>410.34</v>
      </c>
      <c r="O679" s="17">
        <v>0</v>
      </c>
      <c r="P679" s="3">
        <v>0</v>
      </c>
    </row>
    <row r="680" spans="1:16" ht="24.95" hidden="1" customHeight="1" x14ac:dyDescent="0.2">
      <c r="A680" s="21" t="str">
        <f t="shared" si="48"/>
        <v>1441|1440011|255|2026|18025940000109|4703|415,51</v>
      </c>
      <c r="B680" s="21" t="str">
        <f t="shared" si="49"/>
        <v>1441|1440011|255|2026|1102</v>
      </c>
      <c r="C680" s="14">
        <v>1441</v>
      </c>
      <c r="D680" s="14">
        <v>1440011</v>
      </c>
      <c r="E680" s="14">
        <v>255</v>
      </c>
      <c r="F680" s="14">
        <v>2026</v>
      </c>
      <c r="G680" s="14">
        <v>18025940000109</v>
      </c>
      <c r="H680" s="15" t="s">
        <v>334</v>
      </c>
      <c r="I680" s="14">
        <v>4703</v>
      </c>
      <c r="J680" s="14" t="s">
        <v>465</v>
      </c>
      <c r="K680" s="16">
        <v>46077</v>
      </c>
      <c r="L680" s="14">
        <v>1102</v>
      </c>
      <c r="M680" s="34">
        <f t="shared" si="50"/>
        <v>415.51</v>
      </c>
      <c r="N680" s="17">
        <v>415.51</v>
      </c>
      <c r="O680" s="17">
        <v>0</v>
      </c>
      <c r="P680" s="3">
        <v>0</v>
      </c>
    </row>
    <row r="681" spans="1:16" ht="24.95" hidden="1" customHeight="1" x14ac:dyDescent="0.2">
      <c r="A681" s="21" t="str">
        <f t="shared" si="48"/>
        <v>1441|1440011|255|2026|18025940000109|4703|550,93</v>
      </c>
      <c r="B681" s="21" t="str">
        <f t="shared" si="49"/>
        <v>1441|1440011|255|2026|1103</v>
      </c>
      <c r="C681" s="14">
        <v>1441</v>
      </c>
      <c r="D681" s="14">
        <v>1440011</v>
      </c>
      <c r="E681" s="14">
        <v>255</v>
      </c>
      <c r="F681" s="14">
        <v>2026</v>
      </c>
      <c r="G681" s="14">
        <v>18025940000109</v>
      </c>
      <c r="H681" s="15" t="s">
        <v>334</v>
      </c>
      <c r="I681" s="14">
        <v>4703</v>
      </c>
      <c r="J681" s="14" t="s">
        <v>465</v>
      </c>
      <c r="K681" s="16">
        <v>46077</v>
      </c>
      <c r="L681" s="14">
        <v>1103</v>
      </c>
      <c r="M681" s="34">
        <f t="shared" si="50"/>
        <v>550.92999999999995</v>
      </c>
      <c r="N681" s="17">
        <v>550.92999999999995</v>
      </c>
      <c r="O681" s="17">
        <v>0</v>
      </c>
      <c r="P681" s="3">
        <v>0</v>
      </c>
    </row>
    <row r="682" spans="1:16" ht="24.95" hidden="1" customHeight="1" x14ac:dyDescent="0.2">
      <c r="A682" s="21" t="str">
        <f t="shared" si="48"/>
        <v>1441|1440011|255|2026|18025940000109|4703|665,69</v>
      </c>
      <c r="B682" s="21" t="str">
        <f t="shared" si="49"/>
        <v>1441|1440011|255|2026|1104</v>
      </c>
      <c r="C682" s="14">
        <v>1441</v>
      </c>
      <c r="D682" s="14">
        <v>1440011</v>
      </c>
      <c r="E682" s="14">
        <v>255</v>
      </c>
      <c r="F682" s="14">
        <v>2026</v>
      </c>
      <c r="G682" s="14">
        <v>18025940000109</v>
      </c>
      <c r="H682" s="15" t="s">
        <v>334</v>
      </c>
      <c r="I682" s="14">
        <v>4703</v>
      </c>
      <c r="J682" s="14" t="s">
        <v>465</v>
      </c>
      <c r="K682" s="16">
        <v>46077</v>
      </c>
      <c r="L682" s="14">
        <v>1104</v>
      </c>
      <c r="M682" s="34">
        <f t="shared" si="50"/>
        <v>665.69</v>
      </c>
      <c r="N682" s="17">
        <v>665.69</v>
      </c>
      <c r="O682" s="17">
        <v>0</v>
      </c>
      <c r="P682" s="3">
        <v>0</v>
      </c>
    </row>
    <row r="683" spans="1:16" ht="24.95" hidden="1" customHeight="1" x14ac:dyDescent="0.2">
      <c r="A683" s="21" t="str">
        <f t="shared" ref="A683:A731" si="51">C683&amp;"|"&amp;D683&amp;"|"&amp;E683&amp;"|"&amp;F683&amp;"|"&amp;G683&amp;"|"&amp;I683&amp;"|"&amp;N683+O683-P683</f>
        <v>1441|1440011|256|2026|1017250000105|3304|6436,31</v>
      </c>
      <c r="B683" s="21" t="str">
        <f t="shared" ref="B683:B731" si="52">C683&amp;"|"&amp;D683&amp;"|"&amp;E683&amp;"|"&amp;F683&amp;"|"&amp;L683</f>
        <v>1441|1440011|256|2026|1171</v>
      </c>
      <c r="C683" s="14">
        <v>1441</v>
      </c>
      <c r="D683" s="14">
        <v>1440011</v>
      </c>
      <c r="E683" s="14">
        <v>256</v>
      </c>
      <c r="F683" s="14">
        <v>2026</v>
      </c>
      <c r="G683" s="14">
        <v>1017250000105</v>
      </c>
      <c r="H683" s="15" t="s">
        <v>273</v>
      </c>
      <c r="I683" s="14">
        <v>3304</v>
      </c>
      <c r="J683" s="14" t="s">
        <v>306</v>
      </c>
      <c r="K683" s="16">
        <v>46079</v>
      </c>
      <c r="L683" s="14">
        <v>1171</v>
      </c>
      <c r="M683" s="34">
        <f t="shared" si="50"/>
        <v>6436.31</v>
      </c>
      <c r="N683" s="17">
        <v>6280.39</v>
      </c>
      <c r="O683" s="17">
        <v>155.91999999999999</v>
      </c>
      <c r="P683" s="3">
        <v>0</v>
      </c>
    </row>
    <row r="684" spans="1:16" ht="24.95" hidden="1" customHeight="1" x14ac:dyDescent="0.2">
      <c r="A684" s="21" t="str">
        <f t="shared" si="51"/>
        <v>1441|1440011|258|2026|33683111000107|4002|2850,2</v>
      </c>
      <c r="B684" s="21" t="str">
        <f t="shared" si="52"/>
        <v>1441|1440011|258|2026|1117</v>
      </c>
      <c r="C684" s="14">
        <v>1441</v>
      </c>
      <c r="D684" s="14">
        <v>1440011</v>
      </c>
      <c r="E684" s="14">
        <v>258</v>
      </c>
      <c r="F684" s="14">
        <v>2026</v>
      </c>
      <c r="G684" s="14">
        <v>33683111000107</v>
      </c>
      <c r="H684" s="15" t="s">
        <v>272</v>
      </c>
      <c r="I684" s="14">
        <v>4002</v>
      </c>
      <c r="J684" s="14" t="s">
        <v>290</v>
      </c>
      <c r="K684" s="16">
        <v>46077</v>
      </c>
      <c r="L684" s="14">
        <v>1117</v>
      </c>
      <c r="M684" s="34">
        <f t="shared" ref="M684:M732" si="53">N684+O684</f>
        <v>2850.2</v>
      </c>
      <c r="N684" s="17">
        <v>2713.39</v>
      </c>
      <c r="O684" s="17">
        <v>136.81</v>
      </c>
      <c r="P684" s="3">
        <v>0</v>
      </c>
    </row>
    <row r="685" spans="1:16" ht="24.95" hidden="1" customHeight="1" x14ac:dyDescent="0.2">
      <c r="A685" s="21" t="str">
        <f t="shared" si="51"/>
        <v>1441|1440011|263|2026|18715508000131|4703|865,86</v>
      </c>
      <c r="B685" s="21" t="str">
        <f t="shared" si="52"/>
        <v>1441|1440011|263|2026|1187</v>
      </c>
      <c r="C685" s="14">
        <v>1441</v>
      </c>
      <c r="D685" s="14">
        <v>1440011</v>
      </c>
      <c r="E685" s="14">
        <v>263</v>
      </c>
      <c r="F685" s="14">
        <v>2026</v>
      </c>
      <c r="G685" s="14">
        <v>18715508000131</v>
      </c>
      <c r="H685" s="15" t="s">
        <v>406</v>
      </c>
      <c r="I685" s="14">
        <v>4703</v>
      </c>
      <c r="J685" s="14" t="s">
        <v>465</v>
      </c>
      <c r="K685" s="16">
        <v>46080</v>
      </c>
      <c r="L685" s="14">
        <v>1187</v>
      </c>
      <c r="M685" s="34">
        <f t="shared" si="53"/>
        <v>865.86</v>
      </c>
      <c r="N685" s="17">
        <v>865.86</v>
      </c>
      <c r="O685" s="17">
        <v>0</v>
      </c>
      <c r="P685" s="3">
        <v>0</v>
      </c>
    </row>
    <row r="686" spans="1:16" ht="24.95" hidden="1" customHeight="1" x14ac:dyDescent="0.2">
      <c r="A686" s="21" t="str">
        <f t="shared" si="51"/>
        <v>1441|1440011|263|2026|18715508000131|4703|812,12</v>
      </c>
      <c r="B686" s="21" t="str">
        <f t="shared" si="52"/>
        <v>1441|1440011|263|2026|1188</v>
      </c>
      <c r="C686" s="14">
        <v>1441</v>
      </c>
      <c r="D686" s="14">
        <v>1440011</v>
      </c>
      <c r="E686" s="14">
        <v>263</v>
      </c>
      <c r="F686" s="14">
        <v>2026</v>
      </c>
      <c r="G686" s="14">
        <v>18715508000131</v>
      </c>
      <c r="H686" s="15" t="s">
        <v>406</v>
      </c>
      <c r="I686" s="14">
        <v>4703</v>
      </c>
      <c r="J686" s="14" t="s">
        <v>465</v>
      </c>
      <c r="K686" s="16">
        <v>46080</v>
      </c>
      <c r="L686" s="14">
        <v>1188</v>
      </c>
      <c r="M686" s="34">
        <f t="shared" si="53"/>
        <v>812.12</v>
      </c>
      <c r="N686" s="17">
        <v>812.12</v>
      </c>
      <c r="O686" s="17">
        <v>0</v>
      </c>
      <c r="P686" s="3">
        <v>0</v>
      </c>
    </row>
    <row r="687" spans="1:16" ht="24.95" hidden="1" customHeight="1" x14ac:dyDescent="0.2">
      <c r="A687" s="21" t="str">
        <f t="shared" si="51"/>
        <v>1441|1440011|263|2026|18715508000131|4703|863,31</v>
      </c>
      <c r="B687" s="21" t="str">
        <f t="shared" si="52"/>
        <v>1441|1440011|263|2026|1189</v>
      </c>
      <c r="C687" s="14">
        <v>1441</v>
      </c>
      <c r="D687" s="14">
        <v>1440011</v>
      </c>
      <c r="E687" s="14">
        <v>263</v>
      </c>
      <c r="F687" s="14">
        <v>2026</v>
      </c>
      <c r="G687" s="14">
        <v>18715508000131</v>
      </c>
      <c r="H687" s="15" t="s">
        <v>406</v>
      </c>
      <c r="I687" s="14">
        <v>4703</v>
      </c>
      <c r="J687" s="14" t="s">
        <v>465</v>
      </c>
      <c r="K687" s="16">
        <v>46080</v>
      </c>
      <c r="L687" s="14">
        <v>1189</v>
      </c>
      <c r="M687" s="34">
        <f t="shared" si="53"/>
        <v>863.31</v>
      </c>
      <c r="N687" s="17">
        <v>863.31</v>
      </c>
      <c r="O687" s="17">
        <v>0</v>
      </c>
      <c r="P687" s="3">
        <v>0</v>
      </c>
    </row>
    <row r="688" spans="1:16" ht="24.95" hidden="1" customHeight="1" x14ac:dyDescent="0.2">
      <c r="A688" s="21" t="str">
        <f t="shared" si="51"/>
        <v>1441|1440011|263|2026|18715508000131|4703|876,59</v>
      </c>
      <c r="B688" s="21" t="str">
        <f t="shared" si="52"/>
        <v>1441|1440011|263|2026|1190</v>
      </c>
      <c r="C688" s="14">
        <v>1441</v>
      </c>
      <c r="D688" s="14">
        <v>1440011</v>
      </c>
      <c r="E688" s="14">
        <v>263</v>
      </c>
      <c r="F688" s="14">
        <v>2026</v>
      </c>
      <c r="G688" s="14">
        <v>18715508000131</v>
      </c>
      <c r="H688" s="15" t="s">
        <v>406</v>
      </c>
      <c r="I688" s="14">
        <v>4703</v>
      </c>
      <c r="J688" s="14" t="s">
        <v>465</v>
      </c>
      <c r="K688" s="16">
        <v>46080</v>
      </c>
      <c r="L688" s="14">
        <v>1190</v>
      </c>
      <c r="M688" s="34">
        <f t="shared" si="53"/>
        <v>876.59</v>
      </c>
      <c r="N688" s="17">
        <v>876.59</v>
      </c>
      <c r="O688" s="17">
        <v>0</v>
      </c>
      <c r="P688" s="3">
        <v>0</v>
      </c>
    </row>
    <row r="689" spans="1:16" ht="24.95" hidden="1" customHeight="1" x14ac:dyDescent="0.2">
      <c r="A689" s="21" t="str">
        <f t="shared" si="51"/>
        <v>1441|1440011|263|2026|18715508000131|4703|1038,62</v>
      </c>
      <c r="B689" s="21" t="str">
        <f t="shared" si="52"/>
        <v>1441|1440011|263|2026|1191</v>
      </c>
      <c r="C689" s="14">
        <v>1441</v>
      </c>
      <c r="D689" s="14">
        <v>1440011</v>
      </c>
      <c r="E689" s="14">
        <v>263</v>
      </c>
      <c r="F689" s="14">
        <v>2026</v>
      </c>
      <c r="G689" s="14">
        <v>18715508000131</v>
      </c>
      <c r="H689" s="15" t="s">
        <v>406</v>
      </c>
      <c r="I689" s="14">
        <v>4703</v>
      </c>
      <c r="J689" s="14" t="s">
        <v>465</v>
      </c>
      <c r="K689" s="16">
        <v>46080</v>
      </c>
      <c r="L689" s="14">
        <v>1191</v>
      </c>
      <c r="M689" s="34">
        <f t="shared" si="53"/>
        <v>1038.6199999999999</v>
      </c>
      <c r="N689" s="17">
        <v>1038.6199999999999</v>
      </c>
      <c r="O689" s="17">
        <v>0</v>
      </c>
      <c r="P689" s="3">
        <v>0</v>
      </c>
    </row>
    <row r="690" spans="1:16" ht="24.95" hidden="1" customHeight="1" x14ac:dyDescent="0.2">
      <c r="A690" s="21" t="str">
        <f t="shared" si="51"/>
        <v>1441|1440011|263|2026|18715508000131|4703|1784,75</v>
      </c>
      <c r="B690" s="21" t="str">
        <f t="shared" si="52"/>
        <v>1441|1440011|263|2026|1192</v>
      </c>
      <c r="C690" s="14">
        <v>1441</v>
      </c>
      <c r="D690" s="14">
        <v>1440011</v>
      </c>
      <c r="E690" s="14">
        <v>263</v>
      </c>
      <c r="F690" s="14">
        <v>2026</v>
      </c>
      <c r="G690" s="14">
        <v>18715508000131</v>
      </c>
      <c r="H690" s="15" t="s">
        <v>406</v>
      </c>
      <c r="I690" s="14">
        <v>4703</v>
      </c>
      <c r="J690" s="14" t="s">
        <v>465</v>
      </c>
      <c r="K690" s="16">
        <v>46080</v>
      </c>
      <c r="L690" s="14">
        <v>1192</v>
      </c>
      <c r="M690" s="34">
        <f t="shared" si="53"/>
        <v>1784.75</v>
      </c>
      <c r="N690" s="17">
        <v>1784.75</v>
      </c>
      <c r="O690" s="17">
        <v>0</v>
      </c>
      <c r="P690" s="3">
        <v>0</v>
      </c>
    </row>
    <row r="691" spans="1:16" ht="24.95" hidden="1" customHeight="1" x14ac:dyDescent="0.2">
      <c r="A691" s="21" t="str">
        <f t="shared" si="51"/>
        <v>1441|1440011|263|2026|18715508000131|4703|2229,84</v>
      </c>
      <c r="B691" s="21" t="str">
        <f t="shared" si="52"/>
        <v>1441|1440011|263|2026|1193</v>
      </c>
      <c r="C691" s="14">
        <v>1441</v>
      </c>
      <c r="D691" s="14">
        <v>1440011</v>
      </c>
      <c r="E691" s="14">
        <v>263</v>
      </c>
      <c r="F691" s="14">
        <v>2026</v>
      </c>
      <c r="G691" s="14">
        <v>18715508000131</v>
      </c>
      <c r="H691" s="15" t="s">
        <v>406</v>
      </c>
      <c r="I691" s="14">
        <v>4703</v>
      </c>
      <c r="J691" s="14" t="s">
        <v>465</v>
      </c>
      <c r="K691" s="16">
        <v>46080</v>
      </c>
      <c r="L691" s="14">
        <v>1193</v>
      </c>
      <c r="M691" s="34">
        <f t="shared" si="53"/>
        <v>2229.84</v>
      </c>
      <c r="N691" s="17">
        <v>2229.84</v>
      </c>
      <c r="O691" s="17">
        <v>0</v>
      </c>
      <c r="P691" s="3">
        <v>0</v>
      </c>
    </row>
    <row r="692" spans="1:16" ht="24.95" hidden="1" customHeight="1" x14ac:dyDescent="0.2">
      <c r="A692" s="21" t="str">
        <f t="shared" si="51"/>
        <v>1441|1440011|263|2026|18715508000131|4703|504,31</v>
      </c>
      <c r="B692" s="21" t="str">
        <f t="shared" si="52"/>
        <v>1441|1440011|263|2026|1194</v>
      </c>
      <c r="C692" s="14">
        <v>1441</v>
      </c>
      <c r="D692" s="14">
        <v>1440011</v>
      </c>
      <c r="E692" s="14">
        <v>263</v>
      </c>
      <c r="F692" s="14">
        <v>2026</v>
      </c>
      <c r="G692" s="14">
        <v>18715508000131</v>
      </c>
      <c r="H692" s="15" t="s">
        <v>406</v>
      </c>
      <c r="I692" s="14">
        <v>4703</v>
      </c>
      <c r="J692" s="14" t="s">
        <v>465</v>
      </c>
      <c r="K692" s="16">
        <v>46080</v>
      </c>
      <c r="L692" s="14">
        <v>1194</v>
      </c>
      <c r="M692" s="34">
        <f t="shared" si="53"/>
        <v>504.31</v>
      </c>
      <c r="N692" s="17">
        <v>504.31</v>
      </c>
      <c r="O692" s="17">
        <v>0</v>
      </c>
      <c r="P692" s="3">
        <v>0</v>
      </c>
    </row>
    <row r="693" spans="1:16" ht="24.95" hidden="1" customHeight="1" x14ac:dyDescent="0.2">
      <c r="A693" s="21" t="str">
        <f t="shared" si="51"/>
        <v>1441|1440011|263|2026|18715508000131|4703|541,86</v>
      </c>
      <c r="B693" s="21" t="str">
        <f t="shared" si="52"/>
        <v>1441|1440011|263|2026|1195</v>
      </c>
      <c r="C693" s="14">
        <v>1441</v>
      </c>
      <c r="D693" s="14">
        <v>1440011</v>
      </c>
      <c r="E693" s="14">
        <v>263</v>
      </c>
      <c r="F693" s="14">
        <v>2026</v>
      </c>
      <c r="G693" s="14">
        <v>18715508000131</v>
      </c>
      <c r="H693" s="15" t="s">
        <v>406</v>
      </c>
      <c r="I693" s="14">
        <v>4703</v>
      </c>
      <c r="J693" s="14" t="s">
        <v>465</v>
      </c>
      <c r="K693" s="16">
        <v>46080</v>
      </c>
      <c r="L693" s="14">
        <v>1195</v>
      </c>
      <c r="M693" s="34">
        <f t="shared" si="53"/>
        <v>541.86</v>
      </c>
      <c r="N693" s="17">
        <v>541.86</v>
      </c>
      <c r="O693" s="17">
        <v>0</v>
      </c>
      <c r="P693" s="3">
        <v>0</v>
      </c>
    </row>
    <row r="694" spans="1:16" ht="24.95" hidden="1" customHeight="1" x14ac:dyDescent="0.2">
      <c r="A694" s="21" t="str">
        <f t="shared" si="51"/>
        <v>1441|1440011|263|2026|18715508000131|4703|486,2</v>
      </c>
      <c r="B694" s="21" t="str">
        <f t="shared" si="52"/>
        <v>1441|1440011|263|2026|1196</v>
      </c>
      <c r="C694" s="14">
        <v>1441</v>
      </c>
      <c r="D694" s="14">
        <v>1440011</v>
      </c>
      <c r="E694" s="14">
        <v>263</v>
      </c>
      <c r="F694" s="14">
        <v>2026</v>
      </c>
      <c r="G694" s="14">
        <v>18715508000131</v>
      </c>
      <c r="H694" s="15" t="s">
        <v>406</v>
      </c>
      <c r="I694" s="14">
        <v>4703</v>
      </c>
      <c r="J694" s="14" t="s">
        <v>465</v>
      </c>
      <c r="K694" s="16">
        <v>46080</v>
      </c>
      <c r="L694" s="14">
        <v>1196</v>
      </c>
      <c r="M694" s="34">
        <f t="shared" si="53"/>
        <v>486.2</v>
      </c>
      <c r="N694" s="17">
        <v>486.2</v>
      </c>
      <c r="O694" s="17">
        <v>0</v>
      </c>
      <c r="P694" s="3">
        <v>0</v>
      </c>
    </row>
    <row r="695" spans="1:16" ht="24.95" hidden="1" customHeight="1" x14ac:dyDescent="0.2">
      <c r="A695" s="21" t="str">
        <f t="shared" si="51"/>
        <v>1441|1440011|263|2026|18715508000131|4703|662,09</v>
      </c>
      <c r="B695" s="21" t="str">
        <f t="shared" si="52"/>
        <v>1441|1440011|263|2026|1197</v>
      </c>
      <c r="C695" s="14">
        <v>1441</v>
      </c>
      <c r="D695" s="14">
        <v>1440011</v>
      </c>
      <c r="E695" s="14">
        <v>263</v>
      </c>
      <c r="F695" s="14">
        <v>2026</v>
      </c>
      <c r="G695" s="14">
        <v>18715508000131</v>
      </c>
      <c r="H695" s="15" t="s">
        <v>406</v>
      </c>
      <c r="I695" s="14">
        <v>4703</v>
      </c>
      <c r="J695" s="14" t="s">
        <v>465</v>
      </c>
      <c r="K695" s="16">
        <v>46080</v>
      </c>
      <c r="L695" s="14">
        <v>1197</v>
      </c>
      <c r="M695" s="34">
        <f t="shared" si="53"/>
        <v>662.09</v>
      </c>
      <c r="N695" s="17">
        <v>662.09</v>
      </c>
      <c r="O695" s="17">
        <v>0</v>
      </c>
      <c r="P695" s="3">
        <v>0</v>
      </c>
    </row>
    <row r="696" spans="1:16" ht="24.95" hidden="1" customHeight="1" x14ac:dyDescent="0.2">
      <c r="A696" s="21" t="str">
        <f t="shared" si="51"/>
        <v>1441|1440011|263|2026|18715508000131|4703|1547,11</v>
      </c>
      <c r="B696" s="21" t="str">
        <f t="shared" si="52"/>
        <v>1441|1440011|263|2026|1198</v>
      </c>
      <c r="C696" s="14">
        <v>1441</v>
      </c>
      <c r="D696" s="14">
        <v>1440011</v>
      </c>
      <c r="E696" s="14">
        <v>263</v>
      </c>
      <c r="F696" s="14">
        <v>2026</v>
      </c>
      <c r="G696" s="14">
        <v>18715508000131</v>
      </c>
      <c r="H696" s="15" t="s">
        <v>406</v>
      </c>
      <c r="I696" s="14">
        <v>4703</v>
      </c>
      <c r="J696" s="14" t="s">
        <v>465</v>
      </c>
      <c r="K696" s="16">
        <v>46080</v>
      </c>
      <c r="L696" s="14">
        <v>1198</v>
      </c>
      <c r="M696" s="34">
        <f t="shared" si="53"/>
        <v>1547.11</v>
      </c>
      <c r="N696" s="17">
        <v>1547.11</v>
      </c>
      <c r="O696" s="17">
        <v>0</v>
      </c>
      <c r="P696" s="3">
        <v>0</v>
      </c>
    </row>
    <row r="697" spans="1:16" ht="24.95" hidden="1" customHeight="1" x14ac:dyDescent="0.2">
      <c r="A697" s="21" t="str">
        <f t="shared" si="51"/>
        <v>1441|1440011|263|2026|18715508000131|4703|1631</v>
      </c>
      <c r="B697" s="21" t="str">
        <f t="shared" si="52"/>
        <v>1441|1440011|263|2026|1199</v>
      </c>
      <c r="C697" s="14">
        <v>1441</v>
      </c>
      <c r="D697" s="14">
        <v>1440011</v>
      </c>
      <c r="E697" s="14">
        <v>263</v>
      </c>
      <c r="F697" s="14">
        <v>2026</v>
      </c>
      <c r="G697" s="14">
        <v>18715508000131</v>
      </c>
      <c r="H697" s="15" t="s">
        <v>406</v>
      </c>
      <c r="I697" s="14">
        <v>4703</v>
      </c>
      <c r="J697" s="14" t="s">
        <v>465</v>
      </c>
      <c r="K697" s="16">
        <v>46080</v>
      </c>
      <c r="L697" s="14">
        <v>1199</v>
      </c>
      <c r="M697" s="34">
        <f t="shared" si="53"/>
        <v>1631</v>
      </c>
      <c r="N697" s="17">
        <v>1631</v>
      </c>
      <c r="O697" s="17">
        <v>0</v>
      </c>
      <c r="P697" s="3">
        <v>0</v>
      </c>
    </row>
    <row r="698" spans="1:16" ht="24.95" hidden="1" customHeight="1" x14ac:dyDescent="0.2">
      <c r="A698" s="21" t="str">
        <f t="shared" si="51"/>
        <v>1441|1440011|263|2026|18715508000131|4703|616</v>
      </c>
      <c r="B698" s="21" t="str">
        <f t="shared" si="52"/>
        <v>1441|1440011|263|2026|1200</v>
      </c>
      <c r="C698" s="14">
        <v>1441</v>
      </c>
      <c r="D698" s="14">
        <v>1440011</v>
      </c>
      <c r="E698" s="14">
        <v>263</v>
      </c>
      <c r="F698" s="14">
        <v>2026</v>
      </c>
      <c r="G698" s="14">
        <v>18715508000131</v>
      </c>
      <c r="H698" s="15" t="s">
        <v>406</v>
      </c>
      <c r="I698" s="14">
        <v>4703</v>
      </c>
      <c r="J698" s="14" t="s">
        <v>465</v>
      </c>
      <c r="K698" s="16">
        <v>46080</v>
      </c>
      <c r="L698" s="14">
        <v>1200</v>
      </c>
      <c r="M698" s="34">
        <f t="shared" si="53"/>
        <v>616</v>
      </c>
      <c r="N698" s="17">
        <v>616</v>
      </c>
      <c r="O698" s="17">
        <v>0</v>
      </c>
      <c r="P698" s="3">
        <v>0</v>
      </c>
    </row>
    <row r="699" spans="1:16" ht="24.95" hidden="1" customHeight="1" x14ac:dyDescent="0.2">
      <c r="A699" s="21" t="str">
        <f t="shared" si="51"/>
        <v>1441|1440011|263|2026|18715508000131|4703|453,22</v>
      </c>
      <c r="B699" s="21" t="str">
        <f t="shared" si="52"/>
        <v>1441|1440011|263|2026|1201</v>
      </c>
      <c r="C699" s="14">
        <v>1441</v>
      </c>
      <c r="D699" s="14">
        <v>1440011</v>
      </c>
      <c r="E699" s="14">
        <v>263</v>
      </c>
      <c r="F699" s="14">
        <v>2026</v>
      </c>
      <c r="G699" s="14">
        <v>18715508000131</v>
      </c>
      <c r="H699" s="15" t="s">
        <v>406</v>
      </c>
      <c r="I699" s="14">
        <v>4703</v>
      </c>
      <c r="J699" s="14" t="s">
        <v>465</v>
      </c>
      <c r="K699" s="16">
        <v>46080</v>
      </c>
      <c r="L699" s="14">
        <v>1201</v>
      </c>
      <c r="M699" s="34">
        <f t="shared" si="53"/>
        <v>453.22</v>
      </c>
      <c r="N699" s="17">
        <v>453.22</v>
      </c>
      <c r="O699" s="17">
        <v>0</v>
      </c>
      <c r="P699" s="3">
        <v>0</v>
      </c>
    </row>
    <row r="700" spans="1:16" ht="24.95" hidden="1" customHeight="1" x14ac:dyDescent="0.2">
      <c r="A700" s="21" t="str">
        <f t="shared" si="51"/>
        <v>1441|1440011|263|2026|18715508000131|4703|404,94</v>
      </c>
      <c r="B700" s="21" t="str">
        <f t="shared" si="52"/>
        <v>1441|1440011|263|2026|1202</v>
      </c>
      <c r="C700" s="14">
        <v>1441</v>
      </c>
      <c r="D700" s="14">
        <v>1440011</v>
      </c>
      <c r="E700" s="14">
        <v>263</v>
      </c>
      <c r="F700" s="14">
        <v>2026</v>
      </c>
      <c r="G700" s="14">
        <v>18715508000131</v>
      </c>
      <c r="H700" s="15" t="s">
        <v>406</v>
      </c>
      <c r="I700" s="14">
        <v>4703</v>
      </c>
      <c r="J700" s="14" t="s">
        <v>465</v>
      </c>
      <c r="K700" s="16">
        <v>46080</v>
      </c>
      <c r="L700" s="14">
        <v>1202</v>
      </c>
      <c r="M700" s="34">
        <f t="shared" si="53"/>
        <v>404.94</v>
      </c>
      <c r="N700" s="17">
        <v>404.94</v>
      </c>
      <c r="O700" s="17">
        <v>0</v>
      </c>
      <c r="P700" s="3">
        <v>0</v>
      </c>
    </row>
    <row r="701" spans="1:16" ht="24.95" hidden="1" customHeight="1" x14ac:dyDescent="0.2">
      <c r="A701" s="21" t="str">
        <f t="shared" si="51"/>
        <v>1441|1440011|263|2026|18715508000131|4703|708</v>
      </c>
      <c r="B701" s="21" t="str">
        <f t="shared" si="52"/>
        <v>1441|1440011|263|2026|1203</v>
      </c>
      <c r="C701" s="14">
        <v>1441</v>
      </c>
      <c r="D701" s="14">
        <v>1440011</v>
      </c>
      <c r="E701" s="14">
        <v>263</v>
      </c>
      <c r="F701" s="14">
        <v>2026</v>
      </c>
      <c r="G701" s="14">
        <v>18715508000131</v>
      </c>
      <c r="H701" s="15" t="s">
        <v>406</v>
      </c>
      <c r="I701" s="14">
        <v>4703</v>
      </c>
      <c r="J701" s="14" t="s">
        <v>465</v>
      </c>
      <c r="K701" s="16">
        <v>46080</v>
      </c>
      <c r="L701" s="14">
        <v>1203</v>
      </c>
      <c r="M701" s="34">
        <f t="shared" si="53"/>
        <v>708</v>
      </c>
      <c r="N701" s="17">
        <v>708</v>
      </c>
      <c r="O701" s="17">
        <v>0</v>
      </c>
      <c r="P701" s="3">
        <v>0</v>
      </c>
    </row>
    <row r="702" spans="1:16" ht="24.95" hidden="1" customHeight="1" x14ac:dyDescent="0.2">
      <c r="A702" s="21" t="str">
        <f t="shared" si="51"/>
        <v>1441|1440011|263|2026|18715508000131|4703|790,93</v>
      </c>
      <c r="B702" s="21" t="str">
        <f t="shared" si="52"/>
        <v>1441|1440011|263|2026|1204</v>
      </c>
      <c r="C702" s="14">
        <v>1441</v>
      </c>
      <c r="D702" s="14">
        <v>1440011</v>
      </c>
      <c r="E702" s="14">
        <v>263</v>
      </c>
      <c r="F702" s="14">
        <v>2026</v>
      </c>
      <c r="G702" s="14">
        <v>18715508000131</v>
      </c>
      <c r="H702" s="15" t="s">
        <v>406</v>
      </c>
      <c r="I702" s="14">
        <v>4703</v>
      </c>
      <c r="J702" s="14" t="s">
        <v>465</v>
      </c>
      <c r="K702" s="16">
        <v>46080</v>
      </c>
      <c r="L702" s="14">
        <v>1204</v>
      </c>
      <c r="M702" s="34">
        <f t="shared" si="53"/>
        <v>790.93</v>
      </c>
      <c r="N702" s="17">
        <v>790.93</v>
      </c>
      <c r="O702" s="17">
        <v>0</v>
      </c>
      <c r="P702" s="3">
        <v>0</v>
      </c>
    </row>
    <row r="703" spans="1:16" ht="24.95" hidden="1" customHeight="1" x14ac:dyDescent="0.2">
      <c r="A703" s="21" t="str">
        <f t="shared" si="51"/>
        <v>1441|1440011|263|2026|18715508000131|4703|1332,42</v>
      </c>
      <c r="B703" s="21" t="str">
        <f t="shared" si="52"/>
        <v>1441|1440011|263|2026|1205</v>
      </c>
      <c r="C703" s="14">
        <v>1441</v>
      </c>
      <c r="D703" s="14">
        <v>1440011</v>
      </c>
      <c r="E703" s="14">
        <v>263</v>
      </c>
      <c r="F703" s="14">
        <v>2026</v>
      </c>
      <c r="G703" s="14">
        <v>18715508000131</v>
      </c>
      <c r="H703" s="15" t="s">
        <v>406</v>
      </c>
      <c r="I703" s="14">
        <v>4703</v>
      </c>
      <c r="J703" s="14" t="s">
        <v>465</v>
      </c>
      <c r="K703" s="16">
        <v>46080</v>
      </c>
      <c r="L703" s="14">
        <v>1205</v>
      </c>
      <c r="M703" s="34">
        <f t="shared" si="53"/>
        <v>1332.42</v>
      </c>
      <c r="N703" s="17">
        <v>1332.42</v>
      </c>
      <c r="O703" s="17">
        <v>0</v>
      </c>
      <c r="P703" s="3">
        <v>0</v>
      </c>
    </row>
    <row r="704" spans="1:16" ht="24.95" hidden="1" customHeight="1" x14ac:dyDescent="0.2">
      <c r="A704" s="21" t="str">
        <f t="shared" si="51"/>
        <v>1441|1440011|263|2026|18715508000131|4703|534,92</v>
      </c>
      <c r="B704" s="21" t="str">
        <f t="shared" si="52"/>
        <v>1441|1440011|263|2026|1206</v>
      </c>
      <c r="C704" s="14">
        <v>1441</v>
      </c>
      <c r="D704" s="14">
        <v>1440011</v>
      </c>
      <c r="E704" s="14">
        <v>263</v>
      </c>
      <c r="F704" s="14">
        <v>2026</v>
      </c>
      <c r="G704" s="14">
        <v>18715508000131</v>
      </c>
      <c r="H704" s="15" t="s">
        <v>406</v>
      </c>
      <c r="I704" s="14">
        <v>4703</v>
      </c>
      <c r="J704" s="14" t="s">
        <v>465</v>
      </c>
      <c r="K704" s="16">
        <v>46080</v>
      </c>
      <c r="L704" s="14">
        <v>1206</v>
      </c>
      <c r="M704" s="34">
        <f t="shared" si="53"/>
        <v>534.91999999999996</v>
      </c>
      <c r="N704" s="17">
        <v>534.91999999999996</v>
      </c>
      <c r="O704" s="17">
        <v>0</v>
      </c>
      <c r="P704" s="3">
        <v>0</v>
      </c>
    </row>
    <row r="705" spans="1:16" ht="24.95" hidden="1" customHeight="1" x14ac:dyDescent="0.2">
      <c r="A705" s="21" t="str">
        <f t="shared" si="51"/>
        <v>1441|1440011|263|2026|18715508000131|4703|624,72</v>
      </c>
      <c r="B705" s="21" t="str">
        <f t="shared" si="52"/>
        <v>1441|1440011|263|2026|1207</v>
      </c>
      <c r="C705" s="14">
        <v>1441</v>
      </c>
      <c r="D705" s="14">
        <v>1440011</v>
      </c>
      <c r="E705" s="14">
        <v>263</v>
      </c>
      <c r="F705" s="14">
        <v>2026</v>
      </c>
      <c r="G705" s="14">
        <v>18715508000131</v>
      </c>
      <c r="H705" s="15" t="s">
        <v>406</v>
      </c>
      <c r="I705" s="14">
        <v>4703</v>
      </c>
      <c r="J705" s="14" t="s">
        <v>465</v>
      </c>
      <c r="K705" s="16">
        <v>46080</v>
      </c>
      <c r="L705" s="14">
        <v>1207</v>
      </c>
      <c r="M705" s="34">
        <f t="shared" si="53"/>
        <v>624.72</v>
      </c>
      <c r="N705" s="17">
        <v>624.72</v>
      </c>
      <c r="O705" s="17">
        <v>0</v>
      </c>
      <c r="P705" s="3">
        <v>0</v>
      </c>
    </row>
    <row r="706" spans="1:16" ht="24.95" hidden="1" customHeight="1" x14ac:dyDescent="0.2">
      <c r="A706" s="21" t="str">
        <f t="shared" si="51"/>
        <v>1441|1440011|263|2026|18715508000131|4703|569,21</v>
      </c>
      <c r="B706" s="21" t="str">
        <f t="shared" si="52"/>
        <v>1441|1440011|263|2026|1208</v>
      </c>
      <c r="C706" s="14">
        <v>1441</v>
      </c>
      <c r="D706" s="14">
        <v>1440011</v>
      </c>
      <c r="E706" s="14">
        <v>263</v>
      </c>
      <c r="F706" s="14">
        <v>2026</v>
      </c>
      <c r="G706" s="14">
        <v>18715508000131</v>
      </c>
      <c r="H706" s="15" t="s">
        <v>406</v>
      </c>
      <c r="I706" s="14">
        <v>4703</v>
      </c>
      <c r="J706" s="14" t="s">
        <v>465</v>
      </c>
      <c r="K706" s="16">
        <v>46080</v>
      </c>
      <c r="L706" s="14">
        <v>1208</v>
      </c>
      <c r="M706" s="34">
        <f t="shared" si="53"/>
        <v>569.21</v>
      </c>
      <c r="N706" s="17">
        <v>569.21</v>
      </c>
      <c r="O706" s="17">
        <v>0</v>
      </c>
      <c r="P706" s="3">
        <v>0</v>
      </c>
    </row>
    <row r="707" spans="1:16" ht="24.95" hidden="1" customHeight="1" x14ac:dyDescent="0.2">
      <c r="A707" s="21" t="str">
        <f t="shared" si="51"/>
        <v>1441|1440011|263|2026|18715508000131|4703|542,04</v>
      </c>
      <c r="B707" s="21" t="str">
        <f t="shared" si="52"/>
        <v>1441|1440011|263|2026|1209</v>
      </c>
      <c r="C707" s="14">
        <v>1441</v>
      </c>
      <c r="D707" s="14">
        <v>1440011</v>
      </c>
      <c r="E707" s="14">
        <v>263</v>
      </c>
      <c r="F707" s="14">
        <v>2026</v>
      </c>
      <c r="G707" s="14">
        <v>18715508000131</v>
      </c>
      <c r="H707" s="15" t="s">
        <v>406</v>
      </c>
      <c r="I707" s="14">
        <v>4703</v>
      </c>
      <c r="J707" s="14" t="s">
        <v>465</v>
      </c>
      <c r="K707" s="16">
        <v>46080</v>
      </c>
      <c r="L707" s="14">
        <v>1209</v>
      </c>
      <c r="M707" s="34">
        <f t="shared" si="53"/>
        <v>542.04</v>
      </c>
      <c r="N707" s="17">
        <v>542.04</v>
      </c>
      <c r="O707" s="17">
        <v>0</v>
      </c>
      <c r="P707" s="3">
        <v>0</v>
      </c>
    </row>
    <row r="708" spans="1:16" ht="24.95" hidden="1" customHeight="1" x14ac:dyDescent="0.2">
      <c r="A708" s="21" t="str">
        <f t="shared" si="51"/>
        <v>1441|1440011|263|2026|18715508000131|4703|456,38</v>
      </c>
      <c r="B708" s="21" t="str">
        <f t="shared" si="52"/>
        <v>1441|1440011|263|2026|1210</v>
      </c>
      <c r="C708" s="14">
        <v>1441</v>
      </c>
      <c r="D708" s="14">
        <v>1440011</v>
      </c>
      <c r="E708" s="14">
        <v>263</v>
      </c>
      <c r="F708" s="14">
        <v>2026</v>
      </c>
      <c r="G708" s="14">
        <v>18715508000131</v>
      </c>
      <c r="H708" s="15" t="s">
        <v>406</v>
      </c>
      <c r="I708" s="14">
        <v>4703</v>
      </c>
      <c r="J708" s="14" t="s">
        <v>465</v>
      </c>
      <c r="K708" s="16">
        <v>46080</v>
      </c>
      <c r="L708" s="14">
        <v>1210</v>
      </c>
      <c r="M708" s="34">
        <f t="shared" si="53"/>
        <v>456.38</v>
      </c>
      <c r="N708" s="17">
        <v>456.38</v>
      </c>
      <c r="O708" s="17">
        <v>0</v>
      </c>
      <c r="P708" s="3">
        <v>0</v>
      </c>
    </row>
    <row r="709" spans="1:16" ht="24.95" hidden="1" customHeight="1" x14ac:dyDescent="0.2">
      <c r="A709" s="21" t="str">
        <f t="shared" si="51"/>
        <v>1441|1440011|263|2026|18715508000131|4703|1037,08</v>
      </c>
      <c r="B709" s="21" t="str">
        <f t="shared" si="52"/>
        <v>1441|1440011|263|2026|1211</v>
      </c>
      <c r="C709" s="14">
        <v>1441</v>
      </c>
      <c r="D709" s="14">
        <v>1440011</v>
      </c>
      <c r="E709" s="14">
        <v>263</v>
      </c>
      <c r="F709" s="14">
        <v>2026</v>
      </c>
      <c r="G709" s="14">
        <v>18715508000131</v>
      </c>
      <c r="H709" s="15" t="s">
        <v>406</v>
      </c>
      <c r="I709" s="14">
        <v>4703</v>
      </c>
      <c r="J709" s="14" t="s">
        <v>465</v>
      </c>
      <c r="K709" s="16">
        <v>46080</v>
      </c>
      <c r="L709" s="14">
        <v>1211</v>
      </c>
      <c r="M709" s="34">
        <f t="shared" si="53"/>
        <v>1037.08</v>
      </c>
      <c r="N709" s="17">
        <v>1037.08</v>
      </c>
      <c r="O709" s="17">
        <v>0</v>
      </c>
      <c r="P709" s="3">
        <v>0</v>
      </c>
    </row>
    <row r="710" spans="1:16" ht="24.95" hidden="1" customHeight="1" x14ac:dyDescent="0.2">
      <c r="A710" s="21" t="str">
        <f t="shared" si="51"/>
        <v>1441|1440011|263|2026|18715508000131|4703|1156,66</v>
      </c>
      <c r="B710" s="21" t="str">
        <f t="shared" si="52"/>
        <v>1441|1440011|263|2026|1212</v>
      </c>
      <c r="C710" s="14">
        <v>1441</v>
      </c>
      <c r="D710" s="14">
        <v>1440011</v>
      </c>
      <c r="E710" s="14">
        <v>263</v>
      </c>
      <c r="F710" s="14">
        <v>2026</v>
      </c>
      <c r="G710" s="14">
        <v>18715508000131</v>
      </c>
      <c r="H710" s="15" t="s">
        <v>406</v>
      </c>
      <c r="I710" s="14">
        <v>4703</v>
      </c>
      <c r="J710" s="14" t="s">
        <v>465</v>
      </c>
      <c r="K710" s="16">
        <v>46080</v>
      </c>
      <c r="L710" s="14">
        <v>1212</v>
      </c>
      <c r="M710" s="34">
        <f t="shared" si="53"/>
        <v>1156.6600000000001</v>
      </c>
      <c r="N710" s="17">
        <v>1156.6600000000001</v>
      </c>
      <c r="O710" s="17">
        <v>0</v>
      </c>
      <c r="P710" s="3">
        <v>0</v>
      </c>
    </row>
    <row r="711" spans="1:16" ht="24.95" hidden="1" customHeight="1" x14ac:dyDescent="0.2">
      <c r="A711" s="21" t="str">
        <f t="shared" si="51"/>
        <v>1441|1440011|263|2026|18715508000131|4703|526,82</v>
      </c>
      <c r="B711" s="21" t="str">
        <f t="shared" si="52"/>
        <v>1441|1440011|263|2026|1213</v>
      </c>
      <c r="C711" s="14">
        <v>1441</v>
      </c>
      <c r="D711" s="14">
        <v>1440011</v>
      </c>
      <c r="E711" s="14">
        <v>263</v>
      </c>
      <c r="F711" s="14">
        <v>2026</v>
      </c>
      <c r="G711" s="14">
        <v>18715508000131</v>
      </c>
      <c r="H711" s="15" t="s">
        <v>406</v>
      </c>
      <c r="I711" s="14">
        <v>4703</v>
      </c>
      <c r="J711" s="14" t="s">
        <v>465</v>
      </c>
      <c r="K711" s="16">
        <v>46080</v>
      </c>
      <c r="L711" s="14">
        <v>1213</v>
      </c>
      <c r="M711" s="34">
        <f t="shared" si="53"/>
        <v>526.82000000000005</v>
      </c>
      <c r="N711" s="17">
        <v>526.82000000000005</v>
      </c>
      <c r="O711" s="17">
        <v>0</v>
      </c>
      <c r="P711" s="3">
        <v>0</v>
      </c>
    </row>
    <row r="712" spans="1:16" ht="24.95" hidden="1" customHeight="1" x14ac:dyDescent="0.2">
      <c r="A712" s="21" t="str">
        <f t="shared" si="51"/>
        <v>1441|1440011|263|2026|18715508000131|4703|1175,28</v>
      </c>
      <c r="B712" s="21" t="str">
        <f t="shared" si="52"/>
        <v>1441|1440011|263|2026|1214</v>
      </c>
      <c r="C712" s="14">
        <v>1441</v>
      </c>
      <c r="D712" s="14">
        <v>1440011</v>
      </c>
      <c r="E712" s="14">
        <v>263</v>
      </c>
      <c r="F712" s="14">
        <v>2026</v>
      </c>
      <c r="G712" s="14">
        <v>18715508000131</v>
      </c>
      <c r="H712" s="15" t="s">
        <v>406</v>
      </c>
      <c r="I712" s="14">
        <v>4703</v>
      </c>
      <c r="J712" s="14" t="s">
        <v>465</v>
      </c>
      <c r="K712" s="16">
        <v>46080</v>
      </c>
      <c r="L712" s="14">
        <v>1214</v>
      </c>
      <c r="M712" s="34">
        <f t="shared" si="53"/>
        <v>1175.28</v>
      </c>
      <c r="N712" s="17">
        <v>1175.28</v>
      </c>
      <c r="O712" s="17">
        <v>0</v>
      </c>
      <c r="P712" s="3">
        <v>0</v>
      </c>
    </row>
    <row r="713" spans="1:16" ht="24.95" hidden="1" customHeight="1" x14ac:dyDescent="0.2">
      <c r="A713" s="21" t="str">
        <f t="shared" si="51"/>
        <v>1441|1440011|263|2026|18715508000131|4703|1152,04</v>
      </c>
      <c r="B713" s="21" t="str">
        <f t="shared" si="52"/>
        <v>1441|1440011|263|2026|1215</v>
      </c>
      <c r="C713" s="14">
        <v>1441</v>
      </c>
      <c r="D713" s="14">
        <v>1440011</v>
      </c>
      <c r="E713" s="14">
        <v>263</v>
      </c>
      <c r="F713" s="14">
        <v>2026</v>
      </c>
      <c r="G713" s="14">
        <v>18715508000131</v>
      </c>
      <c r="H713" s="15" t="s">
        <v>406</v>
      </c>
      <c r="I713" s="14">
        <v>4703</v>
      </c>
      <c r="J713" s="14" t="s">
        <v>465</v>
      </c>
      <c r="K713" s="16">
        <v>46080</v>
      </c>
      <c r="L713" s="14">
        <v>1215</v>
      </c>
      <c r="M713" s="34">
        <f t="shared" si="53"/>
        <v>1152.04</v>
      </c>
      <c r="N713" s="17">
        <v>1152.04</v>
      </c>
      <c r="O713" s="17">
        <v>0</v>
      </c>
      <c r="P713" s="3">
        <v>0</v>
      </c>
    </row>
    <row r="714" spans="1:16" ht="24.95" hidden="1" customHeight="1" x14ac:dyDescent="0.2">
      <c r="A714" s="21" t="str">
        <f t="shared" si="51"/>
        <v>1441|1440011|263|2026|18715508000131|4703|388,93</v>
      </c>
      <c r="B714" s="21" t="str">
        <f t="shared" si="52"/>
        <v>1441|1440011|263|2026|1216</v>
      </c>
      <c r="C714" s="14">
        <v>1441</v>
      </c>
      <c r="D714" s="14">
        <v>1440011</v>
      </c>
      <c r="E714" s="14">
        <v>263</v>
      </c>
      <c r="F714" s="14">
        <v>2026</v>
      </c>
      <c r="G714" s="14">
        <v>18715508000131</v>
      </c>
      <c r="H714" s="15" t="s">
        <v>406</v>
      </c>
      <c r="I714" s="14">
        <v>4703</v>
      </c>
      <c r="J714" s="14" t="s">
        <v>465</v>
      </c>
      <c r="K714" s="16">
        <v>46080</v>
      </c>
      <c r="L714" s="14">
        <v>1216</v>
      </c>
      <c r="M714" s="34">
        <f t="shared" si="53"/>
        <v>388.93</v>
      </c>
      <c r="N714" s="17">
        <v>388.93</v>
      </c>
      <c r="O714" s="17">
        <v>0</v>
      </c>
      <c r="P714" s="3">
        <v>0</v>
      </c>
    </row>
    <row r="715" spans="1:16" ht="24.95" hidden="1" customHeight="1" x14ac:dyDescent="0.2">
      <c r="A715" s="21" t="str">
        <f t="shared" si="51"/>
        <v>1441|1440011|264|2026|18404780000109|4703|1187,65</v>
      </c>
      <c r="B715" s="21" t="str">
        <f t="shared" si="52"/>
        <v>1441|1440011|264|2026|1226</v>
      </c>
      <c r="C715" s="14">
        <v>1441</v>
      </c>
      <c r="D715" s="14">
        <v>1440011</v>
      </c>
      <c r="E715" s="14">
        <v>264</v>
      </c>
      <c r="F715" s="14">
        <v>2026</v>
      </c>
      <c r="G715" s="14">
        <v>18404780000109</v>
      </c>
      <c r="H715" s="15" t="s">
        <v>378</v>
      </c>
      <c r="I715" s="14">
        <v>4703</v>
      </c>
      <c r="J715" s="14" t="s">
        <v>465</v>
      </c>
      <c r="K715" s="16">
        <v>46080</v>
      </c>
      <c r="L715" s="14">
        <v>1226</v>
      </c>
      <c r="M715" s="34">
        <f t="shared" si="53"/>
        <v>1187.6500000000001</v>
      </c>
      <c r="N715" s="17">
        <v>1187.6500000000001</v>
      </c>
      <c r="O715" s="17">
        <v>0</v>
      </c>
      <c r="P715" s="3">
        <v>0</v>
      </c>
    </row>
    <row r="716" spans="1:16" ht="24.95" hidden="1" customHeight="1" x14ac:dyDescent="0.2">
      <c r="A716" s="21" t="str">
        <f t="shared" si="51"/>
        <v>1441|1440011|264|2026|18404780000109|4703|952,21</v>
      </c>
      <c r="B716" s="21" t="str">
        <f t="shared" si="52"/>
        <v>1441|1440011|264|2026|1227</v>
      </c>
      <c r="C716" s="14">
        <v>1441</v>
      </c>
      <c r="D716" s="14">
        <v>1440011</v>
      </c>
      <c r="E716" s="14">
        <v>264</v>
      </c>
      <c r="F716" s="14">
        <v>2026</v>
      </c>
      <c r="G716" s="14">
        <v>18404780000109</v>
      </c>
      <c r="H716" s="15" t="s">
        <v>378</v>
      </c>
      <c r="I716" s="14">
        <v>4703</v>
      </c>
      <c r="J716" s="14" t="s">
        <v>465</v>
      </c>
      <c r="K716" s="16">
        <v>46080</v>
      </c>
      <c r="L716" s="14">
        <v>1227</v>
      </c>
      <c r="M716" s="34">
        <f t="shared" si="53"/>
        <v>952.21</v>
      </c>
      <c r="N716" s="17">
        <v>952.21</v>
      </c>
      <c r="O716" s="17">
        <v>0</v>
      </c>
      <c r="P716" s="3">
        <v>0</v>
      </c>
    </row>
    <row r="717" spans="1:16" ht="24.95" hidden="1" customHeight="1" x14ac:dyDescent="0.2">
      <c r="A717" s="21" t="str">
        <f t="shared" si="51"/>
        <v>1441|1440011|270|2026|17095043000109|4703|9251,77</v>
      </c>
      <c r="B717" s="21" t="str">
        <f t="shared" si="52"/>
        <v>1441|1440011|270|2026|1256</v>
      </c>
      <c r="C717" s="14">
        <v>1441</v>
      </c>
      <c r="D717" s="14">
        <v>1440011</v>
      </c>
      <c r="E717" s="14">
        <v>270</v>
      </c>
      <c r="F717" s="14">
        <v>2026</v>
      </c>
      <c r="G717" s="14">
        <v>17095043000109</v>
      </c>
      <c r="H717" s="15" t="s">
        <v>314</v>
      </c>
      <c r="I717" s="14">
        <v>4703</v>
      </c>
      <c r="J717" s="14" t="s">
        <v>465</v>
      </c>
      <c r="K717" s="16">
        <v>46084</v>
      </c>
      <c r="L717" s="14">
        <v>1256</v>
      </c>
      <c r="M717" s="34">
        <f t="shared" si="53"/>
        <v>9251.77</v>
      </c>
      <c r="N717" s="17">
        <v>9251.77</v>
      </c>
      <c r="O717" s="17">
        <v>0</v>
      </c>
      <c r="P717" s="3">
        <v>0</v>
      </c>
    </row>
    <row r="718" spans="1:16" ht="24.95" hidden="1" customHeight="1" x14ac:dyDescent="0.2">
      <c r="A718" s="21" t="str">
        <f t="shared" si="51"/>
        <v>1441|1440011|271|2026|19718360000151|4703|983,74</v>
      </c>
      <c r="B718" s="21" t="str">
        <f t="shared" si="52"/>
        <v>1441|1440011|271|2026|1257</v>
      </c>
      <c r="C718" s="14">
        <v>1441</v>
      </c>
      <c r="D718" s="14">
        <v>1440011</v>
      </c>
      <c r="E718" s="14">
        <v>271</v>
      </c>
      <c r="F718" s="14">
        <v>2026</v>
      </c>
      <c r="G718" s="14">
        <v>19718360000151</v>
      </c>
      <c r="H718" s="15" t="s">
        <v>409</v>
      </c>
      <c r="I718" s="14">
        <v>4703</v>
      </c>
      <c r="J718" s="14" t="s">
        <v>465</v>
      </c>
      <c r="K718" s="16">
        <v>46084</v>
      </c>
      <c r="L718" s="14">
        <v>1257</v>
      </c>
      <c r="M718" s="34">
        <f t="shared" si="53"/>
        <v>983.74</v>
      </c>
      <c r="N718" s="17">
        <v>983.74</v>
      </c>
      <c r="O718" s="17">
        <v>0</v>
      </c>
      <c r="P718" s="3">
        <v>0</v>
      </c>
    </row>
    <row r="719" spans="1:16" ht="24.95" hidden="1" customHeight="1" x14ac:dyDescent="0.2">
      <c r="A719" s="21" t="str">
        <f t="shared" si="51"/>
        <v>1441|1440011|272|2026|17141880000119|3962|5041,69</v>
      </c>
      <c r="B719" s="21" t="str">
        <f t="shared" si="52"/>
        <v>1441|1440011|272|2026|1270</v>
      </c>
      <c r="C719" s="14">
        <v>1441</v>
      </c>
      <c r="D719" s="14">
        <v>1440011</v>
      </c>
      <c r="E719" s="14">
        <v>272</v>
      </c>
      <c r="F719" s="14">
        <v>2026</v>
      </c>
      <c r="G719" s="14">
        <v>17141880000119</v>
      </c>
      <c r="H719" s="15" t="s">
        <v>478</v>
      </c>
      <c r="I719" s="14">
        <v>3962</v>
      </c>
      <c r="J719" s="14" t="s">
        <v>289</v>
      </c>
      <c r="K719" s="16">
        <v>46085</v>
      </c>
      <c r="L719" s="14">
        <v>1270</v>
      </c>
      <c r="M719" s="34">
        <f t="shared" si="53"/>
        <v>5041.6899999999996</v>
      </c>
      <c r="N719" s="17">
        <v>4763.53</v>
      </c>
      <c r="O719" s="17">
        <v>278.16000000000003</v>
      </c>
      <c r="P719" s="3">
        <v>0</v>
      </c>
    </row>
    <row r="720" spans="1:16" ht="24.95" hidden="1" customHeight="1" x14ac:dyDescent="0.2">
      <c r="A720" s="21" t="str">
        <f t="shared" si="51"/>
        <v>1441|1440011|357|2025|8458633000150|3921|2458,2</v>
      </c>
      <c r="B720" s="21" t="str">
        <f t="shared" si="52"/>
        <v>1441|1440011|357|2025|606</v>
      </c>
      <c r="C720" s="14">
        <v>1441</v>
      </c>
      <c r="D720" s="14">
        <v>1440011</v>
      </c>
      <c r="E720" s="14">
        <v>357</v>
      </c>
      <c r="F720" s="14">
        <v>2025</v>
      </c>
      <c r="G720" s="14">
        <v>8458633000150</v>
      </c>
      <c r="H720" s="15" t="s">
        <v>206</v>
      </c>
      <c r="I720" s="14">
        <v>3921</v>
      </c>
      <c r="J720" s="14" t="s">
        <v>289</v>
      </c>
      <c r="K720" s="16">
        <v>46058</v>
      </c>
      <c r="L720" s="14">
        <v>606</v>
      </c>
      <c r="M720" s="34">
        <f t="shared" si="53"/>
        <v>2458.1999999999998</v>
      </c>
      <c r="N720" s="17">
        <v>2458.1999999999998</v>
      </c>
      <c r="O720" s="17">
        <v>0</v>
      </c>
      <c r="P720" s="3">
        <v>0</v>
      </c>
    </row>
    <row r="721" spans="1:16" ht="24.95" hidden="1" customHeight="1" x14ac:dyDescent="0.2">
      <c r="A721" s="21" t="str">
        <f t="shared" si="51"/>
        <v>1441|1440011|360|2025|18939548000167|3922|23826,25</v>
      </c>
      <c r="B721" s="21" t="str">
        <f t="shared" si="52"/>
        <v>1441|1440011|360|2025|558</v>
      </c>
      <c r="C721" s="14">
        <v>1441</v>
      </c>
      <c r="D721" s="14">
        <v>1440011</v>
      </c>
      <c r="E721" s="14">
        <v>360</v>
      </c>
      <c r="F721" s="14">
        <v>2025</v>
      </c>
      <c r="G721" s="14">
        <v>18939548000167</v>
      </c>
      <c r="H721" s="15" t="s">
        <v>479</v>
      </c>
      <c r="I721" s="14">
        <v>3922</v>
      </c>
      <c r="J721" s="14" t="s">
        <v>289</v>
      </c>
      <c r="K721" s="16">
        <v>46055</v>
      </c>
      <c r="L721" s="14">
        <v>558</v>
      </c>
      <c r="M721" s="34">
        <f t="shared" si="53"/>
        <v>23826.25</v>
      </c>
      <c r="N721" s="17">
        <v>23826.25</v>
      </c>
      <c r="O721" s="17">
        <v>0</v>
      </c>
      <c r="P721" s="3">
        <v>0</v>
      </c>
    </row>
    <row r="722" spans="1:16" ht="24.95" hidden="1" customHeight="1" x14ac:dyDescent="0.2">
      <c r="A722" s="21" t="str">
        <f t="shared" si="51"/>
        <v>1441|1440011|377|2025|59240824000181|3904|7765,2</v>
      </c>
      <c r="B722" s="21" t="str">
        <f t="shared" si="52"/>
        <v>1441|1440011|377|2025|557</v>
      </c>
      <c r="C722" s="14">
        <v>1441</v>
      </c>
      <c r="D722" s="14">
        <v>1440011</v>
      </c>
      <c r="E722" s="14">
        <v>377</v>
      </c>
      <c r="F722" s="14">
        <v>2025</v>
      </c>
      <c r="G722" s="14">
        <v>59240824000181</v>
      </c>
      <c r="H722" s="15" t="s">
        <v>480</v>
      </c>
      <c r="I722" s="14">
        <v>3904</v>
      </c>
      <c r="J722" s="14" t="s">
        <v>289</v>
      </c>
      <c r="K722" s="16">
        <v>46055</v>
      </c>
      <c r="L722" s="14">
        <v>557</v>
      </c>
      <c r="M722" s="34">
        <f t="shared" si="53"/>
        <v>7765.2</v>
      </c>
      <c r="N722" s="17">
        <v>7765.2</v>
      </c>
      <c r="O722" s="17">
        <v>0</v>
      </c>
      <c r="P722" s="3">
        <v>0</v>
      </c>
    </row>
    <row r="723" spans="1:16" ht="24.95" hidden="1" customHeight="1" x14ac:dyDescent="0.2">
      <c r="A723" s="21" t="str">
        <f t="shared" si="51"/>
        <v>1441|1440011|377|2025|59240824000181|3904|3501,29</v>
      </c>
      <c r="B723" s="21" t="str">
        <f t="shared" si="52"/>
        <v>1441|1440011|377|2025|590</v>
      </c>
      <c r="C723" s="14">
        <v>1441</v>
      </c>
      <c r="D723" s="14">
        <v>1440011</v>
      </c>
      <c r="E723" s="14">
        <v>377</v>
      </c>
      <c r="F723" s="14">
        <v>2025</v>
      </c>
      <c r="G723" s="14">
        <v>59240824000181</v>
      </c>
      <c r="H723" s="15" t="s">
        <v>480</v>
      </c>
      <c r="I723" s="14">
        <v>3904</v>
      </c>
      <c r="J723" s="14" t="s">
        <v>289</v>
      </c>
      <c r="K723" s="16">
        <v>46056</v>
      </c>
      <c r="L723" s="14">
        <v>590</v>
      </c>
      <c r="M723" s="34">
        <f t="shared" si="53"/>
        <v>3501.29</v>
      </c>
      <c r="N723" s="17">
        <v>3501.29</v>
      </c>
      <c r="O723" s="17">
        <v>0</v>
      </c>
      <c r="P723" s="3">
        <v>0</v>
      </c>
    </row>
    <row r="724" spans="1:16" ht="24.95" hidden="1" customHeight="1" x14ac:dyDescent="0.2">
      <c r="A724" s="21" t="str">
        <f t="shared" si="51"/>
        <v>1441|1440011|390|2025|14560935000137|4005|2670,3</v>
      </c>
      <c r="B724" s="21" t="str">
        <f t="shared" si="52"/>
        <v>1441|1440011|390|2025|600</v>
      </c>
      <c r="C724" s="14">
        <v>1441</v>
      </c>
      <c r="D724" s="14">
        <v>1440011</v>
      </c>
      <c r="E724" s="14">
        <v>390</v>
      </c>
      <c r="F724" s="14">
        <v>2025</v>
      </c>
      <c r="G724" s="14">
        <v>14560935000137</v>
      </c>
      <c r="H724" s="15" t="s">
        <v>481</v>
      </c>
      <c r="I724" s="14">
        <v>4005</v>
      </c>
      <c r="J724" s="14" t="s">
        <v>290</v>
      </c>
      <c r="K724" s="16">
        <v>46058</v>
      </c>
      <c r="L724" s="14">
        <v>600</v>
      </c>
      <c r="M724" s="34">
        <f t="shared" si="53"/>
        <v>2670.3</v>
      </c>
      <c r="N724" s="17">
        <v>2542.13</v>
      </c>
      <c r="O724" s="17">
        <v>128.16999999999999</v>
      </c>
      <c r="P724" s="3">
        <v>0</v>
      </c>
    </row>
    <row r="725" spans="1:16" ht="24.95" hidden="1" customHeight="1" x14ac:dyDescent="0.2">
      <c r="A725" s="21" t="str">
        <f t="shared" si="51"/>
        <v>1441|1440011|414|2025|5407609000365|4002|296314,2</v>
      </c>
      <c r="B725" s="21" t="str">
        <f t="shared" si="52"/>
        <v>1441|1440011|414|2025|820</v>
      </c>
      <c r="C725" s="14">
        <v>1441</v>
      </c>
      <c r="D725" s="14">
        <v>1440011</v>
      </c>
      <c r="E725" s="14">
        <v>414</v>
      </c>
      <c r="F725" s="14">
        <v>2025</v>
      </c>
      <c r="G725" s="14">
        <v>5407609000365</v>
      </c>
      <c r="H725" s="15" t="s">
        <v>298</v>
      </c>
      <c r="I725" s="14">
        <v>4002</v>
      </c>
      <c r="J725" s="14" t="s">
        <v>290</v>
      </c>
      <c r="K725" s="16">
        <v>46064</v>
      </c>
      <c r="L725" s="14">
        <v>820</v>
      </c>
      <c r="M725" s="34">
        <f t="shared" si="53"/>
        <v>296314.2</v>
      </c>
      <c r="N725" s="17">
        <v>281726.42</v>
      </c>
      <c r="O725" s="17">
        <v>14587.78</v>
      </c>
      <c r="P725" s="3">
        <v>0</v>
      </c>
    </row>
    <row r="726" spans="1:16" ht="24.95" hidden="1" customHeight="1" x14ac:dyDescent="0.2">
      <c r="A726" s="21" t="str">
        <f t="shared" si="51"/>
        <v>1441|1440013|0|0|17947581000176|0|162,06</v>
      </c>
      <c r="B726" s="21" t="str">
        <f t="shared" si="52"/>
        <v>1441|1440013|0|0|19</v>
      </c>
      <c r="C726" s="14">
        <v>1441</v>
      </c>
      <c r="D726" s="14">
        <v>1440013</v>
      </c>
      <c r="E726" s="14">
        <v>0</v>
      </c>
      <c r="F726" s="14">
        <v>0</v>
      </c>
      <c r="G726" s="14">
        <v>17947581000176</v>
      </c>
      <c r="H726" s="15" t="s">
        <v>327</v>
      </c>
      <c r="I726" s="14">
        <v>0</v>
      </c>
      <c r="J726" s="14" t="s">
        <v>285</v>
      </c>
      <c r="K726" s="16">
        <v>46086</v>
      </c>
      <c r="L726" s="14">
        <v>19</v>
      </c>
      <c r="M726" s="34">
        <f t="shared" si="53"/>
        <v>162.06</v>
      </c>
      <c r="N726" s="17">
        <v>162.06</v>
      </c>
      <c r="O726" s="17">
        <v>0</v>
      </c>
      <c r="P726" s="3">
        <v>0</v>
      </c>
    </row>
    <row r="727" spans="1:16" ht="24.95" hidden="1" customHeight="1" x14ac:dyDescent="0.2">
      <c r="A727" s="21" t="str">
        <f t="shared" si="51"/>
        <v>1441|1440013|0|0|18715383000140|0|0</v>
      </c>
      <c r="B727" s="21" t="str">
        <f t="shared" si="52"/>
        <v>1441|1440013|0|0|13</v>
      </c>
      <c r="C727" s="14">
        <v>1441</v>
      </c>
      <c r="D727" s="14">
        <v>1440013</v>
      </c>
      <c r="E727" s="14">
        <v>0</v>
      </c>
      <c r="F727" s="14">
        <v>0</v>
      </c>
      <c r="G727" s="14">
        <v>18715383000140</v>
      </c>
      <c r="H727" s="15" t="s">
        <v>207</v>
      </c>
      <c r="I727" s="14">
        <v>0</v>
      </c>
      <c r="J727" s="14" t="s">
        <v>285</v>
      </c>
      <c r="K727" s="16">
        <v>46062</v>
      </c>
      <c r="L727" s="14">
        <v>13</v>
      </c>
      <c r="M727" s="34">
        <f t="shared" si="53"/>
        <v>0</v>
      </c>
      <c r="N727" s="17">
        <v>0</v>
      </c>
      <c r="O727" s="17">
        <v>0</v>
      </c>
      <c r="P727" s="3">
        <v>0</v>
      </c>
    </row>
    <row r="728" spans="1:16" ht="24.95" hidden="1" customHeight="1" x14ac:dyDescent="0.2">
      <c r="A728" s="21" t="str">
        <f t="shared" si="51"/>
        <v>1441|1440013|0|0|18715383000140|0|141,26</v>
      </c>
      <c r="B728" s="21" t="str">
        <f t="shared" si="52"/>
        <v>1441|1440013|0|0|16</v>
      </c>
      <c r="C728" s="14">
        <v>1441</v>
      </c>
      <c r="D728" s="14">
        <v>1440013</v>
      </c>
      <c r="E728" s="14">
        <v>0</v>
      </c>
      <c r="F728" s="14">
        <v>0</v>
      </c>
      <c r="G728" s="14">
        <v>18715383000140</v>
      </c>
      <c r="H728" s="15" t="s">
        <v>207</v>
      </c>
      <c r="I728" s="14">
        <v>0</v>
      </c>
      <c r="J728" s="14" t="s">
        <v>285</v>
      </c>
      <c r="K728" s="16">
        <v>46085</v>
      </c>
      <c r="L728" s="14">
        <v>16</v>
      </c>
      <c r="M728" s="34">
        <f t="shared" si="53"/>
        <v>141.26</v>
      </c>
      <c r="N728" s="17">
        <v>141.26</v>
      </c>
      <c r="O728" s="17">
        <v>0</v>
      </c>
      <c r="P728" s="3">
        <v>0</v>
      </c>
    </row>
    <row r="729" spans="1:16" ht="24.95" hidden="1" customHeight="1" x14ac:dyDescent="0.2">
      <c r="A729" s="21" t="str">
        <f t="shared" si="51"/>
        <v>1441|1440013|0|0|18715383000140|0|123,82</v>
      </c>
      <c r="B729" s="21" t="str">
        <f t="shared" si="52"/>
        <v>1441|1440013|0|0|17</v>
      </c>
      <c r="C729" s="14">
        <v>1441</v>
      </c>
      <c r="D729" s="14">
        <v>1440013</v>
      </c>
      <c r="E729" s="14">
        <v>0</v>
      </c>
      <c r="F729" s="14">
        <v>0</v>
      </c>
      <c r="G729" s="14">
        <v>18715383000140</v>
      </c>
      <c r="H729" s="15" t="s">
        <v>207</v>
      </c>
      <c r="I729" s="14">
        <v>0</v>
      </c>
      <c r="J729" s="14" t="s">
        <v>285</v>
      </c>
      <c r="K729" s="16">
        <v>46085</v>
      </c>
      <c r="L729" s="14">
        <v>17</v>
      </c>
      <c r="M729" s="34">
        <f t="shared" si="53"/>
        <v>123.82</v>
      </c>
      <c r="N729" s="17">
        <v>123.82</v>
      </c>
      <c r="O729" s="17">
        <v>0</v>
      </c>
      <c r="P729" s="3">
        <v>0</v>
      </c>
    </row>
    <row r="730" spans="1:16" ht="24.95" hidden="1" customHeight="1" x14ac:dyDescent="0.2">
      <c r="A730" s="21" t="str">
        <f t="shared" si="51"/>
        <v>1441|1440013|0|0|24996969000122|0|162,06</v>
      </c>
      <c r="B730" s="21" t="str">
        <f t="shared" si="52"/>
        <v>1441|1440013|0|0|18</v>
      </c>
      <c r="C730" s="14">
        <v>1441</v>
      </c>
      <c r="D730" s="14">
        <v>1440013</v>
      </c>
      <c r="E730" s="14">
        <v>0</v>
      </c>
      <c r="F730" s="14">
        <v>0</v>
      </c>
      <c r="G730" s="14">
        <v>24996969000122</v>
      </c>
      <c r="H730" s="15" t="s">
        <v>424</v>
      </c>
      <c r="I730" s="14">
        <v>0</v>
      </c>
      <c r="J730" s="14" t="s">
        <v>285</v>
      </c>
      <c r="K730" s="16">
        <v>46086</v>
      </c>
      <c r="L730" s="14">
        <v>18</v>
      </c>
      <c r="M730" s="34">
        <f t="shared" si="53"/>
        <v>162.06</v>
      </c>
      <c r="N730" s="17">
        <v>162.06</v>
      </c>
      <c r="O730" s="17">
        <v>0</v>
      </c>
      <c r="P730" s="3">
        <v>0</v>
      </c>
    </row>
    <row r="731" spans="1:16" ht="24.95" hidden="1" customHeight="1" x14ac:dyDescent="0.2">
      <c r="A731" s="21" t="str">
        <f t="shared" si="51"/>
        <v>1441|1440013|0|0|29979036000140|0|638,7</v>
      </c>
      <c r="B731" s="21" t="str">
        <f t="shared" si="52"/>
        <v>1441|1440013|0|0|14</v>
      </c>
      <c r="C731" s="14">
        <v>1441</v>
      </c>
      <c r="D731" s="14">
        <v>1440013</v>
      </c>
      <c r="E731" s="14">
        <v>0</v>
      </c>
      <c r="F731" s="14">
        <v>0</v>
      </c>
      <c r="G731" s="14">
        <v>29979036000140</v>
      </c>
      <c r="H731" s="15" t="s">
        <v>305</v>
      </c>
      <c r="I731" s="14">
        <v>0</v>
      </c>
      <c r="J731" s="14" t="s">
        <v>285</v>
      </c>
      <c r="K731" s="16">
        <v>46072</v>
      </c>
      <c r="L731" s="14">
        <v>14</v>
      </c>
      <c r="M731" s="34">
        <f t="shared" si="53"/>
        <v>638.70000000000005</v>
      </c>
      <c r="N731" s="17">
        <v>638.70000000000005</v>
      </c>
      <c r="O731" s="17">
        <v>0</v>
      </c>
      <c r="P731" s="3">
        <v>0</v>
      </c>
    </row>
    <row r="732" spans="1:16" ht="24.95" hidden="1" customHeight="1" x14ac:dyDescent="0.2">
      <c r="A732" s="21" t="str">
        <f t="shared" ref="A732:A782" si="54">C732&amp;"|"&amp;D732&amp;"|"&amp;E732&amp;"|"&amp;F732&amp;"|"&amp;G732&amp;"|"&amp;I732&amp;"|"&amp;N732+O732-P732</f>
        <v>1441|1440013|1|2026|26179697000101|3943|2684,02</v>
      </c>
      <c r="B732" s="21" t="str">
        <f t="shared" ref="B732:B782" si="55">C732&amp;"|"&amp;D732&amp;"|"&amp;E732&amp;"|"&amp;F732&amp;"|"&amp;L732</f>
        <v>1441|1440013|1|2026|15</v>
      </c>
      <c r="C732" s="14">
        <v>1441</v>
      </c>
      <c r="D732" s="14">
        <v>1440013</v>
      </c>
      <c r="E732" s="14">
        <v>1</v>
      </c>
      <c r="F732" s="14">
        <v>2026</v>
      </c>
      <c r="G732" s="14">
        <v>26179697000101</v>
      </c>
      <c r="H732" s="15" t="s">
        <v>466</v>
      </c>
      <c r="I732" s="14">
        <v>3943</v>
      </c>
      <c r="J732" s="14" t="s">
        <v>289</v>
      </c>
      <c r="K732" s="16">
        <v>46083</v>
      </c>
      <c r="L732" s="14">
        <v>15</v>
      </c>
      <c r="M732" s="34">
        <f t="shared" si="53"/>
        <v>2684.02</v>
      </c>
      <c r="N732" s="17">
        <v>2548.41</v>
      </c>
      <c r="O732" s="17">
        <v>135.61000000000001</v>
      </c>
      <c r="P732" s="3">
        <v>0</v>
      </c>
    </row>
    <row r="733" spans="1:16" ht="24.95" hidden="1" customHeight="1" x14ac:dyDescent="0.2">
      <c r="A733" s="21" t="str">
        <f t="shared" si="54"/>
        <v>1441|1440013|3|2025|26179697000101|3943|2352,66</v>
      </c>
      <c r="B733" s="21" t="str">
        <f t="shared" si="55"/>
        <v>1441|1440013|3|2025|12</v>
      </c>
      <c r="C733" s="14">
        <v>1441</v>
      </c>
      <c r="D733" s="14">
        <v>1440013</v>
      </c>
      <c r="E733" s="14">
        <v>3</v>
      </c>
      <c r="F733" s="14">
        <v>2025</v>
      </c>
      <c r="G733" s="14">
        <v>26179697000101</v>
      </c>
      <c r="H733" s="15" t="s">
        <v>466</v>
      </c>
      <c r="I733" s="14">
        <v>3943</v>
      </c>
      <c r="J733" s="14" t="s">
        <v>289</v>
      </c>
      <c r="K733" s="16">
        <v>46058</v>
      </c>
      <c r="L733" s="14">
        <v>12</v>
      </c>
      <c r="M733" s="34">
        <f t="shared" ref="M733:M778" si="56">N733+O733</f>
        <v>2352.66</v>
      </c>
      <c r="N733" s="17">
        <v>2233.79</v>
      </c>
      <c r="O733" s="17">
        <v>118.87</v>
      </c>
      <c r="P733" s="3">
        <v>0</v>
      </c>
    </row>
    <row r="734" spans="1:16" ht="24.95" hidden="1" customHeight="1" x14ac:dyDescent="0.2">
      <c r="A734" s="21" t="str">
        <f t="shared" si="54"/>
        <v>1441|1440020|2|2026|90351940634|3302|193,97</v>
      </c>
      <c r="B734" s="21" t="str">
        <f t="shared" si="55"/>
        <v>1441|1440020|2|2026|60</v>
      </c>
      <c r="C734" s="14">
        <v>1441</v>
      </c>
      <c r="D734" s="14">
        <v>1440020</v>
      </c>
      <c r="E734" s="14">
        <v>2</v>
      </c>
      <c r="F734" s="14">
        <v>2026</v>
      </c>
      <c r="G734" s="14">
        <v>90351940634</v>
      </c>
      <c r="H734" s="15" t="s">
        <v>483</v>
      </c>
      <c r="I734" s="14">
        <v>3302</v>
      </c>
      <c r="J734" s="14" t="s">
        <v>306</v>
      </c>
      <c r="K734" s="16">
        <v>46059</v>
      </c>
      <c r="L734" s="14">
        <v>60</v>
      </c>
      <c r="M734" s="34">
        <f t="shared" si="56"/>
        <v>193.97</v>
      </c>
      <c r="N734" s="17">
        <v>193.97</v>
      </c>
      <c r="O734" s="17">
        <v>0</v>
      </c>
      <c r="P734" s="3">
        <v>0</v>
      </c>
    </row>
    <row r="735" spans="1:16" ht="24.95" hidden="1" customHeight="1" x14ac:dyDescent="0.2">
      <c r="A735" s="21" t="str">
        <f t="shared" si="54"/>
        <v>1441|1440020|4|2026|3264888637|3302|180</v>
      </c>
      <c r="B735" s="21" t="str">
        <f t="shared" si="55"/>
        <v>1441|1440020|4|2026|66</v>
      </c>
      <c r="C735" s="14">
        <v>1441</v>
      </c>
      <c r="D735" s="14">
        <v>1440020</v>
      </c>
      <c r="E735" s="14">
        <v>4</v>
      </c>
      <c r="F735" s="14">
        <v>2026</v>
      </c>
      <c r="G735" s="14">
        <v>3264888637</v>
      </c>
      <c r="H735" s="15" t="s">
        <v>484</v>
      </c>
      <c r="I735" s="14">
        <v>3302</v>
      </c>
      <c r="J735" s="14" t="s">
        <v>306</v>
      </c>
      <c r="K735" s="16">
        <v>46059</v>
      </c>
      <c r="L735" s="14">
        <v>66</v>
      </c>
      <c r="M735" s="34">
        <f t="shared" si="56"/>
        <v>180</v>
      </c>
      <c r="N735" s="17">
        <v>180</v>
      </c>
      <c r="O735" s="17">
        <v>0</v>
      </c>
      <c r="P735" s="3">
        <v>0</v>
      </c>
    </row>
    <row r="736" spans="1:16" ht="24.95" hidden="1" customHeight="1" x14ac:dyDescent="0.2">
      <c r="A736" s="21" t="str">
        <f t="shared" si="54"/>
        <v>1441|1440020|6|2026|7390763450|3026|38,52</v>
      </c>
      <c r="B736" s="21" t="str">
        <f t="shared" si="55"/>
        <v>1441|1440020|6|2026|96</v>
      </c>
      <c r="C736" s="14">
        <v>1441</v>
      </c>
      <c r="D736" s="14">
        <v>1440020</v>
      </c>
      <c r="E736" s="14">
        <v>6</v>
      </c>
      <c r="F736" s="14">
        <v>2026</v>
      </c>
      <c r="G736" s="14">
        <v>7390763450</v>
      </c>
      <c r="H736" s="15" t="s">
        <v>486</v>
      </c>
      <c r="I736" s="14">
        <v>3026</v>
      </c>
      <c r="J736" s="14" t="s">
        <v>5</v>
      </c>
      <c r="K736" s="16">
        <v>46077</v>
      </c>
      <c r="L736" s="14">
        <v>96</v>
      </c>
      <c r="M736" s="34">
        <f t="shared" si="56"/>
        <v>38.520000000000003</v>
      </c>
      <c r="N736" s="17">
        <v>38.520000000000003</v>
      </c>
      <c r="O736" s="17">
        <v>0</v>
      </c>
      <c r="P736" s="3">
        <v>0</v>
      </c>
    </row>
    <row r="737" spans="1:16" ht="24.95" hidden="1" customHeight="1" x14ac:dyDescent="0.2">
      <c r="A737" s="21" t="str">
        <f t="shared" si="54"/>
        <v>1441|1440020|8|2026|95729895615|3026|174,48</v>
      </c>
      <c r="B737" s="21" t="str">
        <f t="shared" si="55"/>
        <v>1441|1440020|8|2026|36</v>
      </c>
      <c r="C737" s="14">
        <v>1441</v>
      </c>
      <c r="D737" s="14">
        <v>1440020</v>
      </c>
      <c r="E737" s="14">
        <v>8</v>
      </c>
      <c r="F737" s="14">
        <v>2026</v>
      </c>
      <c r="G737" s="14">
        <v>95729895615</v>
      </c>
      <c r="H737" s="15" t="s">
        <v>487</v>
      </c>
      <c r="I737" s="14">
        <v>3026</v>
      </c>
      <c r="J737" s="14" t="s">
        <v>5</v>
      </c>
      <c r="K737" s="16">
        <v>46056</v>
      </c>
      <c r="L737" s="14">
        <v>36</v>
      </c>
      <c r="M737" s="34">
        <f t="shared" si="56"/>
        <v>174.48</v>
      </c>
      <c r="N737" s="17">
        <v>174.48</v>
      </c>
      <c r="O737" s="17">
        <v>0</v>
      </c>
      <c r="P737" s="3">
        <v>0</v>
      </c>
    </row>
    <row r="738" spans="1:16" ht="24.95" hidden="1" customHeight="1" x14ac:dyDescent="0.2">
      <c r="A738" s="21" t="str">
        <f t="shared" si="54"/>
        <v>1441|1440020|10|2026|54702119320|3026|352,98</v>
      </c>
      <c r="B738" s="21" t="str">
        <f t="shared" si="55"/>
        <v>1441|1440020|10|2026|39</v>
      </c>
      <c r="C738" s="14">
        <v>1441</v>
      </c>
      <c r="D738" s="14">
        <v>1440020</v>
      </c>
      <c r="E738" s="14">
        <v>10</v>
      </c>
      <c r="F738" s="14">
        <v>2026</v>
      </c>
      <c r="G738" s="14">
        <v>54702119320</v>
      </c>
      <c r="H738" s="15" t="s">
        <v>488</v>
      </c>
      <c r="I738" s="14">
        <v>3026</v>
      </c>
      <c r="J738" s="14" t="s">
        <v>5</v>
      </c>
      <c r="K738" s="16">
        <v>46056</v>
      </c>
      <c r="L738" s="14">
        <v>39</v>
      </c>
      <c r="M738" s="34">
        <f t="shared" si="56"/>
        <v>352.98</v>
      </c>
      <c r="N738" s="17">
        <v>352.98</v>
      </c>
      <c r="O738" s="17">
        <v>0</v>
      </c>
      <c r="P738" s="3">
        <v>0</v>
      </c>
    </row>
    <row r="739" spans="1:16" ht="24.95" hidden="1" customHeight="1" x14ac:dyDescent="0.2">
      <c r="A739" s="21" t="str">
        <f t="shared" si="54"/>
        <v>1441|1440020|12|2026|4899054637|3026|222,44</v>
      </c>
      <c r="B739" s="21" t="str">
        <f t="shared" si="55"/>
        <v>1441|1440020|12|2026|68</v>
      </c>
      <c r="C739" s="14">
        <v>1441</v>
      </c>
      <c r="D739" s="14">
        <v>1440020</v>
      </c>
      <c r="E739" s="14">
        <v>12</v>
      </c>
      <c r="F739" s="14">
        <v>2026</v>
      </c>
      <c r="G739" s="14">
        <v>4899054637</v>
      </c>
      <c r="H739" s="15" t="s">
        <v>489</v>
      </c>
      <c r="I739" s="14">
        <v>3026</v>
      </c>
      <c r="J739" s="14" t="s">
        <v>5</v>
      </c>
      <c r="K739" s="16">
        <v>46059</v>
      </c>
      <c r="L739" s="14">
        <v>68</v>
      </c>
      <c r="M739" s="34">
        <f t="shared" si="56"/>
        <v>222.44</v>
      </c>
      <c r="N739" s="17">
        <v>222.44</v>
      </c>
      <c r="O739" s="17">
        <v>0</v>
      </c>
      <c r="P739" s="3">
        <v>0</v>
      </c>
    </row>
    <row r="740" spans="1:16" ht="24.95" hidden="1" customHeight="1" x14ac:dyDescent="0.2">
      <c r="A740" s="21" t="str">
        <f t="shared" si="54"/>
        <v>1441|1440020|14|2026|99845199615|3026|155,18</v>
      </c>
      <c r="B740" s="21" t="str">
        <f t="shared" si="55"/>
        <v>1441|1440020|14|2026|34</v>
      </c>
      <c r="C740" s="14">
        <v>1441</v>
      </c>
      <c r="D740" s="14">
        <v>1440020</v>
      </c>
      <c r="E740" s="14">
        <v>14</v>
      </c>
      <c r="F740" s="14">
        <v>2026</v>
      </c>
      <c r="G740" s="14">
        <v>99845199615</v>
      </c>
      <c r="H740" s="15" t="s">
        <v>490</v>
      </c>
      <c r="I740" s="14">
        <v>3026</v>
      </c>
      <c r="J740" s="14" t="s">
        <v>5</v>
      </c>
      <c r="K740" s="16">
        <v>46056</v>
      </c>
      <c r="L740" s="14">
        <v>34</v>
      </c>
      <c r="M740" s="34">
        <f t="shared" si="56"/>
        <v>155.18</v>
      </c>
      <c r="N740" s="17">
        <v>155.18</v>
      </c>
      <c r="O740" s="17">
        <v>0</v>
      </c>
      <c r="P740" s="3">
        <v>0</v>
      </c>
    </row>
    <row r="741" spans="1:16" ht="24.95" hidden="1" customHeight="1" x14ac:dyDescent="0.2">
      <c r="A741" s="21" t="str">
        <f t="shared" si="54"/>
        <v>1441|1440020|16|2026|3467603645|3026|174,48</v>
      </c>
      <c r="B741" s="21" t="str">
        <f t="shared" si="55"/>
        <v>1441|1440020|16|2026|41</v>
      </c>
      <c r="C741" s="14">
        <v>1441</v>
      </c>
      <c r="D741" s="14">
        <v>1440020</v>
      </c>
      <c r="E741" s="14">
        <v>16</v>
      </c>
      <c r="F741" s="14">
        <v>2026</v>
      </c>
      <c r="G741" s="14">
        <v>3467603645</v>
      </c>
      <c r="H741" s="15" t="s">
        <v>492</v>
      </c>
      <c r="I741" s="14">
        <v>3026</v>
      </c>
      <c r="J741" s="14" t="s">
        <v>5</v>
      </c>
      <c r="K741" s="16">
        <v>46056</v>
      </c>
      <c r="L741" s="14">
        <v>41</v>
      </c>
      <c r="M741" s="34">
        <f t="shared" si="56"/>
        <v>174.48</v>
      </c>
      <c r="N741" s="17">
        <v>174.48</v>
      </c>
      <c r="O741" s="17">
        <v>0</v>
      </c>
      <c r="P741" s="3">
        <v>0</v>
      </c>
    </row>
    <row r="742" spans="1:16" ht="24.95" hidden="1" customHeight="1" x14ac:dyDescent="0.2">
      <c r="A742" s="21" t="str">
        <f t="shared" si="54"/>
        <v>1441|1440020|19|2026|62099469687|3026|420</v>
      </c>
      <c r="B742" s="21" t="str">
        <f t="shared" si="55"/>
        <v>1441|1440020|19|2026|56</v>
      </c>
      <c r="C742" s="14">
        <v>1441</v>
      </c>
      <c r="D742" s="14">
        <v>1440020</v>
      </c>
      <c r="E742" s="14">
        <v>19</v>
      </c>
      <c r="F742" s="14">
        <v>2026</v>
      </c>
      <c r="G742" s="14">
        <v>62099469687</v>
      </c>
      <c r="H742" s="15" t="s">
        <v>482</v>
      </c>
      <c r="I742" s="14">
        <v>3026</v>
      </c>
      <c r="J742" s="14" t="s">
        <v>5</v>
      </c>
      <c r="K742" s="16">
        <v>46058</v>
      </c>
      <c r="L742" s="14">
        <v>56</v>
      </c>
      <c r="M742" s="34">
        <f t="shared" si="56"/>
        <v>420</v>
      </c>
      <c r="N742" s="17">
        <v>420</v>
      </c>
      <c r="O742" s="17">
        <v>0</v>
      </c>
      <c r="P742" s="3">
        <v>0</v>
      </c>
    </row>
    <row r="743" spans="1:16" ht="24.95" hidden="1" customHeight="1" x14ac:dyDescent="0.2">
      <c r="A743" s="21" t="str">
        <f t="shared" si="54"/>
        <v>1441|1440020|21|2026|64791157672|3026|267,72</v>
      </c>
      <c r="B743" s="21" t="str">
        <f t="shared" si="55"/>
        <v>1441|1440020|21|2026|43</v>
      </c>
      <c r="C743" s="14">
        <v>1441</v>
      </c>
      <c r="D743" s="14">
        <v>1440020</v>
      </c>
      <c r="E743" s="14">
        <v>21</v>
      </c>
      <c r="F743" s="14">
        <v>2026</v>
      </c>
      <c r="G743" s="14">
        <v>64791157672</v>
      </c>
      <c r="H743" s="15" t="s">
        <v>493</v>
      </c>
      <c r="I743" s="14">
        <v>3026</v>
      </c>
      <c r="J743" s="14" t="s">
        <v>5</v>
      </c>
      <c r="K743" s="16">
        <v>46056</v>
      </c>
      <c r="L743" s="14">
        <v>43</v>
      </c>
      <c r="M743" s="34">
        <f t="shared" si="56"/>
        <v>267.72000000000003</v>
      </c>
      <c r="N743" s="17">
        <v>267.72000000000003</v>
      </c>
      <c r="O743" s="17">
        <v>0</v>
      </c>
      <c r="P743" s="3">
        <v>0</v>
      </c>
    </row>
    <row r="744" spans="1:16" ht="24.95" hidden="1" customHeight="1" x14ac:dyDescent="0.2">
      <c r="A744" s="21" t="str">
        <f t="shared" si="54"/>
        <v>1441|1440020|23|2026|40631986855|3026|267,72</v>
      </c>
      <c r="B744" s="21" t="str">
        <f t="shared" si="55"/>
        <v>1441|1440020|23|2026|45</v>
      </c>
      <c r="C744" s="14">
        <v>1441</v>
      </c>
      <c r="D744" s="14">
        <v>1440020</v>
      </c>
      <c r="E744" s="14">
        <v>23</v>
      </c>
      <c r="F744" s="14">
        <v>2026</v>
      </c>
      <c r="G744" s="14">
        <v>40631986855</v>
      </c>
      <c r="H744" s="15" t="s">
        <v>494</v>
      </c>
      <c r="I744" s="14">
        <v>3026</v>
      </c>
      <c r="J744" s="14" t="s">
        <v>5</v>
      </c>
      <c r="K744" s="16">
        <v>46056</v>
      </c>
      <c r="L744" s="14">
        <v>45</v>
      </c>
      <c r="M744" s="34">
        <f t="shared" si="56"/>
        <v>267.72000000000003</v>
      </c>
      <c r="N744" s="17">
        <v>267.72000000000003</v>
      </c>
      <c r="O744" s="17">
        <v>0</v>
      </c>
      <c r="P744" s="3">
        <v>0</v>
      </c>
    </row>
    <row r="745" spans="1:16" ht="24.95" hidden="1" customHeight="1" x14ac:dyDescent="0.2">
      <c r="A745" s="21" t="str">
        <f t="shared" si="54"/>
        <v>1441|1440020|25|2026|3623721603|3026|1062,27</v>
      </c>
      <c r="B745" s="21" t="str">
        <f t="shared" si="55"/>
        <v>1441|1440020|25|2026|52</v>
      </c>
      <c r="C745" s="14">
        <v>1441</v>
      </c>
      <c r="D745" s="14">
        <v>1440020</v>
      </c>
      <c r="E745" s="14">
        <v>25</v>
      </c>
      <c r="F745" s="14">
        <v>2026</v>
      </c>
      <c r="G745" s="14">
        <v>3623721603</v>
      </c>
      <c r="H745" s="15" t="s">
        <v>495</v>
      </c>
      <c r="I745" s="14">
        <v>3026</v>
      </c>
      <c r="J745" s="14" t="s">
        <v>5</v>
      </c>
      <c r="K745" s="16">
        <v>46058</v>
      </c>
      <c r="L745" s="14">
        <v>52</v>
      </c>
      <c r="M745" s="34">
        <f t="shared" si="56"/>
        <v>1062.27</v>
      </c>
      <c r="N745" s="17">
        <v>1062.27</v>
      </c>
      <c r="O745" s="17">
        <v>0</v>
      </c>
      <c r="P745" s="3">
        <v>0</v>
      </c>
    </row>
    <row r="746" spans="1:16" ht="24.95" hidden="1" customHeight="1" x14ac:dyDescent="0.2">
      <c r="A746" s="21" t="str">
        <f t="shared" si="54"/>
        <v>1441|1440020|27|2026|95802150653|3026|155,18</v>
      </c>
      <c r="B746" s="21" t="str">
        <f t="shared" si="55"/>
        <v>1441|1440020|27|2026|54</v>
      </c>
      <c r="C746" s="14">
        <v>1441</v>
      </c>
      <c r="D746" s="14">
        <v>1440020</v>
      </c>
      <c r="E746" s="14">
        <v>27</v>
      </c>
      <c r="F746" s="14">
        <v>2026</v>
      </c>
      <c r="G746" s="14">
        <v>95802150653</v>
      </c>
      <c r="H746" s="15" t="s">
        <v>491</v>
      </c>
      <c r="I746" s="14">
        <v>3026</v>
      </c>
      <c r="J746" s="14" t="s">
        <v>5</v>
      </c>
      <c r="K746" s="16">
        <v>46058</v>
      </c>
      <c r="L746" s="14">
        <v>54</v>
      </c>
      <c r="M746" s="34">
        <f t="shared" si="56"/>
        <v>155.18</v>
      </c>
      <c r="N746" s="17">
        <v>155.18</v>
      </c>
      <c r="O746" s="17">
        <v>0</v>
      </c>
      <c r="P746" s="3">
        <v>0</v>
      </c>
    </row>
    <row r="747" spans="1:16" ht="24.95" hidden="1" customHeight="1" x14ac:dyDescent="0.2">
      <c r="A747" s="21" t="str">
        <f t="shared" si="54"/>
        <v>1441|1440020|29|2026|8060780654|3026|505,05</v>
      </c>
      <c r="B747" s="21" t="str">
        <f t="shared" si="55"/>
        <v>1441|1440020|29|2026|50</v>
      </c>
      <c r="C747" s="14">
        <v>1441</v>
      </c>
      <c r="D747" s="14">
        <v>1440020</v>
      </c>
      <c r="E747" s="14">
        <v>29</v>
      </c>
      <c r="F747" s="14">
        <v>2026</v>
      </c>
      <c r="G747" s="14">
        <v>8060780654</v>
      </c>
      <c r="H747" s="15" t="s">
        <v>496</v>
      </c>
      <c r="I747" s="14">
        <v>3026</v>
      </c>
      <c r="J747" s="14" t="s">
        <v>5</v>
      </c>
      <c r="K747" s="16">
        <v>46058</v>
      </c>
      <c r="L747" s="14">
        <v>50</v>
      </c>
      <c r="M747" s="34">
        <f t="shared" si="56"/>
        <v>505.05</v>
      </c>
      <c r="N747" s="17">
        <v>505.05</v>
      </c>
      <c r="O747" s="17">
        <v>0</v>
      </c>
      <c r="P747" s="3">
        <v>0</v>
      </c>
    </row>
    <row r="748" spans="1:16" ht="24.95" hidden="1" customHeight="1" x14ac:dyDescent="0.2">
      <c r="A748" s="21" t="str">
        <f t="shared" si="54"/>
        <v>1441|1440020|36|2026|4309145639|3026|610,5</v>
      </c>
      <c r="B748" s="21" t="str">
        <f t="shared" si="55"/>
        <v>1441|1440020|36|2026|77</v>
      </c>
      <c r="C748" s="14">
        <v>1441</v>
      </c>
      <c r="D748" s="14">
        <v>1440020</v>
      </c>
      <c r="E748" s="14">
        <v>36</v>
      </c>
      <c r="F748" s="14">
        <v>2026</v>
      </c>
      <c r="G748" s="14">
        <v>4309145639</v>
      </c>
      <c r="H748" s="15" t="s">
        <v>497</v>
      </c>
      <c r="I748" s="14">
        <v>3026</v>
      </c>
      <c r="J748" s="14" t="s">
        <v>5</v>
      </c>
      <c r="K748" s="16">
        <v>46065</v>
      </c>
      <c r="L748" s="14">
        <v>77</v>
      </c>
      <c r="M748" s="34">
        <f t="shared" si="56"/>
        <v>610.5</v>
      </c>
      <c r="N748" s="17">
        <v>610.5</v>
      </c>
      <c r="O748" s="17">
        <v>0</v>
      </c>
      <c r="P748" s="3">
        <v>0</v>
      </c>
    </row>
    <row r="749" spans="1:16" ht="24.95" hidden="1" customHeight="1" x14ac:dyDescent="0.2">
      <c r="A749" s="21" t="str">
        <f t="shared" si="54"/>
        <v>1441|1440020|46|2026|8503011654|3026|742,59</v>
      </c>
      <c r="B749" s="21" t="str">
        <f t="shared" si="55"/>
        <v>1441|1440020|46|2026|98</v>
      </c>
      <c r="C749" s="14">
        <v>1441</v>
      </c>
      <c r="D749" s="14">
        <v>1440020</v>
      </c>
      <c r="E749" s="14">
        <v>46</v>
      </c>
      <c r="F749" s="14">
        <v>2026</v>
      </c>
      <c r="G749" s="14">
        <v>8503011654</v>
      </c>
      <c r="H749" s="15" t="s">
        <v>498</v>
      </c>
      <c r="I749" s="14">
        <v>3026</v>
      </c>
      <c r="J749" s="14" t="s">
        <v>5</v>
      </c>
      <c r="K749" s="16">
        <v>46078</v>
      </c>
      <c r="L749" s="14">
        <v>98</v>
      </c>
      <c r="M749" s="34">
        <f t="shared" si="56"/>
        <v>742.59</v>
      </c>
      <c r="N749" s="17">
        <v>742.59</v>
      </c>
      <c r="O749" s="17">
        <v>0</v>
      </c>
      <c r="P749" s="3">
        <v>0</v>
      </c>
    </row>
    <row r="750" spans="1:16" ht="24.95" hidden="1" customHeight="1" x14ac:dyDescent="0.2">
      <c r="A750" s="21" t="str">
        <f t="shared" si="54"/>
        <v>1441|1440020|53|2026|2565165536|3302|23,94</v>
      </c>
      <c r="B750" s="21" t="str">
        <f t="shared" si="55"/>
        <v>1441|1440020|53|2026|79</v>
      </c>
      <c r="C750" s="14">
        <v>1441</v>
      </c>
      <c r="D750" s="14">
        <v>1440020</v>
      </c>
      <c r="E750" s="14">
        <v>53</v>
      </c>
      <c r="F750" s="14">
        <v>2026</v>
      </c>
      <c r="G750" s="14">
        <v>2565165536</v>
      </c>
      <c r="H750" s="15" t="s">
        <v>309</v>
      </c>
      <c r="I750" s="14">
        <v>3302</v>
      </c>
      <c r="J750" s="14" t="s">
        <v>306</v>
      </c>
      <c r="K750" s="16">
        <v>46065</v>
      </c>
      <c r="L750" s="14">
        <v>79</v>
      </c>
      <c r="M750" s="34">
        <f t="shared" si="56"/>
        <v>23.94</v>
      </c>
      <c r="N750" s="17">
        <v>23.94</v>
      </c>
      <c r="O750" s="17">
        <v>0</v>
      </c>
      <c r="P750" s="3">
        <v>0</v>
      </c>
    </row>
    <row r="751" spans="1:16" ht="24.95" hidden="1" customHeight="1" x14ac:dyDescent="0.2">
      <c r="A751" s="21" t="str">
        <f t="shared" si="54"/>
        <v>1441|1440020|55|2026|3467603645|3026|174,48</v>
      </c>
      <c r="B751" s="21" t="str">
        <f t="shared" si="55"/>
        <v>1441|1440020|55|2026|109</v>
      </c>
      <c r="C751" s="14">
        <v>1441</v>
      </c>
      <c r="D751" s="14">
        <v>1440020</v>
      </c>
      <c r="E751" s="14">
        <v>55</v>
      </c>
      <c r="F751" s="14">
        <v>2026</v>
      </c>
      <c r="G751" s="14">
        <v>3467603645</v>
      </c>
      <c r="H751" s="15" t="s">
        <v>492</v>
      </c>
      <c r="I751" s="14">
        <v>3026</v>
      </c>
      <c r="J751" s="14" t="s">
        <v>5</v>
      </c>
      <c r="K751" s="16">
        <v>46083</v>
      </c>
      <c r="L751" s="14">
        <v>109</v>
      </c>
      <c r="M751" s="34">
        <f t="shared" si="56"/>
        <v>174.48</v>
      </c>
      <c r="N751" s="17">
        <v>174.48</v>
      </c>
      <c r="O751" s="17">
        <v>0</v>
      </c>
      <c r="P751" s="3">
        <v>0</v>
      </c>
    </row>
    <row r="752" spans="1:16" ht="24.95" hidden="1" customHeight="1" x14ac:dyDescent="0.2">
      <c r="A752" s="21" t="str">
        <f t="shared" si="54"/>
        <v>1441|1440020|57|2026|95729895615|3026|174,48</v>
      </c>
      <c r="B752" s="21" t="str">
        <f t="shared" si="55"/>
        <v>1441|1440020|57|2026|111</v>
      </c>
      <c r="C752" s="14">
        <v>1441</v>
      </c>
      <c r="D752" s="14">
        <v>1440020</v>
      </c>
      <c r="E752" s="14">
        <v>57</v>
      </c>
      <c r="F752" s="14">
        <v>2026</v>
      </c>
      <c r="G752" s="14">
        <v>95729895615</v>
      </c>
      <c r="H752" s="15" t="s">
        <v>487</v>
      </c>
      <c r="I752" s="14">
        <v>3026</v>
      </c>
      <c r="J752" s="14" t="s">
        <v>5</v>
      </c>
      <c r="K752" s="16">
        <v>46083</v>
      </c>
      <c r="L752" s="14">
        <v>111</v>
      </c>
      <c r="M752" s="34">
        <f t="shared" si="56"/>
        <v>174.48</v>
      </c>
      <c r="N752" s="17">
        <v>174.48</v>
      </c>
      <c r="O752" s="17">
        <v>0</v>
      </c>
      <c r="P752" s="3">
        <v>0</v>
      </c>
    </row>
    <row r="753" spans="1:16" ht="24.95" hidden="1" customHeight="1" x14ac:dyDescent="0.2">
      <c r="A753" s="21" t="str">
        <f t="shared" si="54"/>
        <v>1441|1440020|69|2026|2565165536|3302|59,73</v>
      </c>
      <c r="B753" s="21" t="str">
        <f t="shared" si="55"/>
        <v>1441|1440020|69|2026|32</v>
      </c>
      <c r="C753" s="14">
        <v>1441</v>
      </c>
      <c r="D753" s="14">
        <v>1440020</v>
      </c>
      <c r="E753" s="14">
        <v>69</v>
      </c>
      <c r="F753" s="14">
        <v>2026</v>
      </c>
      <c r="G753" s="14">
        <v>2565165536</v>
      </c>
      <c r="H753" s="15" t="s">
        <v>309</v>
      </c>
      <c r="I753" s="14">
        <v>3302</v>
      </c>
      <c r="J753" s="14" t="s">
        <v>306</v>
      </c>
      <c r="K753" s="16">
        <v>46056</v>
      </c>
      <c r="L753" s="14">
        <v>32</v>
      </c>
      <c r="M753" s="34">
        <f t="shared" si="56"/>
        <v>59.73</v>
      </c>
      <c r="N753" s="17">
        <v>59.73</v>
      </c>
      <c r="O753" s="17">
        <v>0</v>
      </c>
      <c r="P753" s="3">
        <v>0</v>
      </c>
    </row>
    <row r="754" spans="1:16" ht="24.95" hidden="1" customHeight="1" x14ac:dyDescent="0.2">
      <c r="A754" s="21" t="str">
        <f t="shared" si="54"/>
        <v>1441|1440020|73|2026|5156476678|3026|299,7</v>
      </c>
      <c r="B754" s="21" t="str">
        <f t="shared" si="55"/>
        <v>1441|1440020|73|2026|108</v>
      </c>
      <c r="C754" s="14">
        <v>1441</v>
      </c>
      <c r="D754" s="14">
        <v>1440020</v>
      </c>
      <c r="E754" s="14">
        <v>73</v>
      </c>
      <c r="F754" s="14">
        <v>2026</v>
      </c>
      <c r="G754" s="14">
        <v>5156476678</v>
      </c>
      <c r="H754" s="15" t="s">
        <v>310</v>
      </c>
      <c r="I754" s="14">
        <v>3026</v>
      </c>
      <c r="J754" s="14" t="s">
        <v>5</v>
      </c>
      <c r="K754" s="16">
        <v>46083</v>
      </c>
      <c r="L754" s="14">
        <v>108</v>
      </c>
      <c r="M754" s="34">
        <f t="shared" si="56"/>
        <v>299.7</v>
      </c>
      <c r="N754" s="17">
        <v>299.7</v>
      </c>
      <c r="O754" s="17">
        <v>0</v>
      </c>
      <c r="P754" s="3">
        <v>0</v>
      </c>
    </row>
    <row r="755" spans="1:16" ht="24.95" hidden="1" customHeight="1" x14ac:dyDescent="0.2">
      <c r="A755" s="21" t="str">
        <f t="shared" si="54"/>
        <v>1441|1440020|75|2026|6225723692|3026|276,39</v>
      </c>
      <c r="B755" s="21" t="str">
        <f t="shared" si="55"/>
        <v>1441|1440020|75|2026|83</v>
      </c>
      <c r="C755" s="14">
        <v>1441</v>
      </c>
      <c r="D755" s="14">
        <v>1440020</v>
      </c>
      <c r="E755" s="14">
        <v>75</v>
      </c>
      <c r="F755" s="14">
        <v>2026</v>
      </c>
      <c r="G755" s="14">
        <v>6225723692</v>
      </c>
      <c r="H755" s="15" t="s">
        <v>485</v>
      </c>
      <c r="I755" s="14">
        <v>3026</v>
      </c>
      <c r="J755" s="14" t="s">
        <v>5</v>
      </c>
      <c r="K755" s="16">
        <v>46066</v>
      </c>
      <c r="L755" s="14">
        <v>83</v>
      </c>
      <c r="M755" s="34">
        <f t="shared" si="56"/>
        <v>276.39</v>
      </c>
      <c r="N755" s="17">
        <v>276.39</v>
      </c>
      <c r="O755" s="17">
        <v>0</v>
      </c>
      <c r="P755" s="3">
        <v>0</v>
      </c>
    </row>
    <row r="756" spans="1:16" ht="24.95" hidden="1" customHeight="1" x14ac:dyDescent="0.2">
      <c r="A756" s="21" t="str">
        <f t="shared" si="54"/>
        <v>1441|1440020|78|2026|7948804609|3302|296,99</v>
      </c>
      <c r="B756" s="21" t="str">
        <f t="shared" si="55"/>
        <v>1441|1440020|78|2026|112</v>
      </c>
      <c r="C756" s="14">
        <v>1441</v>
      </c>
      <c r="D756" s="14">
        <v>1440020</v>
      </c>
      <c r="E756" s="14">
        <v>78</v>
      </c>
      <c r="F756" s="14">
        <v>2026</v>
      </c>
      <c r="G756" s="14">
        <v>7948804609</v>
      </c>
      <c r="H756" s="15" t="s">
        <v>499</v>
      </c>
      <c r="I756" s="14">
        <v>3302</v>
      </c>
      <c r="J756" s="14" t="s">
        <v>306</v>
      </c>
      <c r="K756" s="16">
        <v>46083</v>
      </c>
      <c r="L756" s="14">
        <v>112</v>
      </c>
      <c r="M756" s="34">
        <f t="shared" si="56"/>
        <v>296.99</v>
      </c>
      <c r="N756" s="17">
        <v>296.99</v>
      </c>
      <c r="O756" s="17">
        <v>0</v>
      </c>
      <c r="P756" s="3">
        <v>0</v>
      </c>
    </row>
    <row r="757" spans="1:16" ht="24.95" hidden="1" customHeight="1" x14ac:dyDescent="0.2">
      <c r="A757" s="21" t="str">
        <f t="shared" si="54"/>
        <v>1441|1440020|80|2026|7390763450|3026|216,9</v>
      </c>
      <c r="B757" s="21" t="str">
        <f t="shared" si="55"/>
        <v>1441|1440020|80|2026|97</v>
      </c>
      <c r="C757" s="14">
        <v>1441</v>
      </c>
      <c r="D757" s="14">
        <v>1440020</v>
      </c>
      <c r="E757" s="14">
        <v>80</v>
      </c>
      <c r="F757" s="14">
        <v>2026</v>
      </c>
      <c r="G757" s="14">
        <v>7390763450</v>
      </c>
      <c r="H757" s="15" t="s">
        <v>486</v>
      </c>
      <c r="I757" s="14">
        <v>3026</v>
      </c>
      <c r="J757" s="14" t="s">
        <v>5</v>
      </c>
      <c r="K757" s="16">
        <v>46077</v>
      </c>
      <c r="L757" s="14">
        <v>97</v>
      </c>
      <c r="M757" s="34">
        <f t="shared" si="56"/>
        <v>216.9</v>
      </c>
      <c r="N757" s="17">
        <v>216.9</v>
      </c>
      <c r="O757" s="17">
        <v>0</v>
      </c>
      <c r="P757" s="3">
        <v>0</v>
      </c>
    </row>
    <row r="758" spans="1:16" ht="24.95" hidden="1" customHeight="1" x14ac:dyDescent="0.2">
      <c r="A758" s="21" t="str">
        <f t="shared" si="54"/>
        <v>1441|1440020|84|2026|5156476678|3026|765,9</v>
      </c>
      <c r="B758" s="21" t="str">
        <f t="shared" si="55"/>
        <v>1441|1440020|84|2026|65</v>
      </c>
      <c r="C758" s="14">
        <v>1441</v>
      </c>
      <c r="D758" s="14">
        <v>1440020</v>
      </c>
      <c r="E758" s="14">
        <v>84</v>
      </c>
      <c r="F758" s="14">
        <v>2026</v>
      </c>
      <c r="G758" s="14">
        <v>5156476678</v>
      </c>
      <c r="H758" s="15" t="s">
        <v>310</v>
      </c>
      <c r="I758" s="14">
        <v>3026</v>
      </c>
      <c r="J758" s="14" t="s">
        <v>5</v>
      </c>
      <c r="K758" s="16">
        <v>46059</v>
      </c>
      <c r="L758" s="14">
        <v>65</v>
      </c>
      <c r="M758" s="34">
        <f t="shared" si="56"/>
        <v>765.9</v>
      </c>
      <c r="N758" s="17">
        <v>765.9</v>
      </c>
      <c r="O758" s="17">
        <v>0</v>
      </c>
      <c r="P758" s="3">
        <v>0</v>
      </c>
    </row>
    <row r="759" spans="1:16" ht="24.95" hidden="1" customHeight="1" x14ac:dyDescent="0.2">
      <c r="A759" s="21" t="str">
        <f t="shared" si="54"/>
        <v>1441|1440020|85|2026|4899054637|9202|757,77</v>
      </c>
      <c r="B759" s="21" t="str">
        <f t="shared" si="55"/>
        <v>1441|1440020|85|2026|58</v>
      </c>
      <c r="C759" s="14">
        <v>1441</v>
      </c>
      <c r="D759" s="14">
        <v>1440020</v>
      </c>
      <c r="E759" s="14">
        <v>85</v>
      </c>
      <c r="F759" s="14">
        <v>2026</v>
      </c>
      <c r="G759" s="14">
        <v>4899054637</v>
      </c>
      <c r="H759" s="15" t="s">
        <v>489</v>
      </c>
      <c r="I759" s="14">
        <v>9202</v>
      </c>
      <c r="J759" s="14" t="s">
        <v>296</v>
      </c>
      <c r="K759" s="16">
        <v>46059</v>
      </c>
      <c r="L759" s="14">
        <v>58</v>
      </c>
      <c r="M759" s="34">
        <f t="shared" si="56"/>
        <v>757.77</v>
      </c>
      <c r="N759" s="17">
        <v>757.77</v>
      </c>
      <c r="O759" s="17">
        <v>0</v>
      </c>
      <c r="P759" s="3">
        <v>0</v>
      </c>
    </row>
    <row r="760" spans="1:16" ht="24.95" hidden="1" customHeight="1" x14ac:dyDescent="0.2">
      <c r="A760" s="21" t="str">
        <f t="shared" si="54"/>
        <v>1441|1440020|86|2026|4899054637|9202|0</v>
      </c>
      <c r="B760" s="21" t="str">
        <f t="shared" si="55"/>
        <v>1441|1440020|86|2026|59</v>
      </c>
      <c r="C760" s="14">
        <v>1441</v>
      </c>
      <c r="D760" s="14">
        <v>1440020</v>
      </c>
      <c r="E760" s="14">
        <v>86</v>
      </c>
      <c r="F760" s="14">
        <v>2026</v>
      </c>
      <c r="G760" s="14">
        <v>4899054637</v>
      </c>
      <c r="H760" s="15" t="s">
        <v>489</v>
      </c>
      <c r="I760" s="14">
        <v>9202</v>
      </c>
      <c r="J760" s="14" t="s">
        <v>296</v>
      </c>
      <c r="K760" s="16">
        <v>46059</v>
      </c>
      <c r="L760" s="14">
        <v>59</v>
      </c>
      <c r="M760" s="34">
        <f t="shared" si="56"/>
        <v>0</v>
      </c>
      <c r="N760" s="17">
        <v>0</v>
      </c>
      <c r="O760" s="17">
        <v>0</v>
      </c>
      <c r="P760" s="3">
        <v>0</v>
      </c>
    </row>
    <row r="761" spans="1:16" ht="24.95" hidden="1" customHeight="1" x14ac:dyDescent="0.2">
      <c r="A761" s="21" t="str">
        <f t="shared" si="54"/>
        <v>1441|1440020|86|2026|4899054637|9202|166,83</v>
      </c>
      <c r="B761" s="21" t="str">
        <f t="shared" si="55"/>
        <v>1441|1440020|86|2026|69</v>
      </c>
      <c r="C761" s="14">
        <v>1441</v>
      </c>
      <c r="D761" s="14">
        <v>1440020</v>
      </c>
      <c r="E761" s="14">
        <v>86</v>
      </c>
      <c r="F761" s="14">
        <v>2026</v>
      </c>
      <c r="G761" s="14">
        <v>4899054637</v>
      </c>
      <c r="H761" s="15" t="s">
        <v>489</v>
      </c>
      <c r="I761" s="14">
        <v>9202</v>
      </c>
      <c r="J761" s="14" t="s">
        <v>296</v>
      </c>
      <c r="K761" s="16">
        <v>46062</v>
      </c>
      <c r="L761" s="14">
        <v>69</v>
      </c>
      <c r="M761" s="34">
        <f t="shared" si="56"/>
        <v>166.83</v>
      </c>
      <c r="N761" s="17">
        <v>166.83</v>
      </c>
      <c r="O761" s="17">
        <v>0</v>
      </c>
      <c r="P761" s="3">
        <v>0</v>
      </c>
    </row>
    <row r="762" spans="1:16" ht="24.95" hidden="1" customHeight="1" x14ac:dyDescent="0.2">
      <c r="A762" s="21" t="str">
        <f t="shared" si="54"/>
        <v>1441|1440020|95|2026|62099469687|3026|210</v>
      </c>
      <c r="B762" s="21" t="str">
        <f t="shared" si="55"/>
        <v>1441|1440020|95|2026|127</v>
      </c>
      <c r="C762" s="14">
        <v>1441</v>
      </c>
      <c r="D762" s="14">
        <v>1440020</v>
      </c>
      <c r="E762" s="14">
        <v>95</v>
      </c>
      <c r="F762" s="14">
        <v>2026</v>
      </c>
      <c r="G762" s="14">
        <v>62099469687</v>
      </c>
      <c r="H762" s="15" t="s">
        <v>482</v>
      </c>
      <c r="I762" s="14">
        <v>3026</v>
      </c>
      <c r="J762" s="14" t="s">
        <v>5</v>
      </c>
      <c r="K762" s="16">
        <v>46086</v>
      </c>
      <c r="L762" s="14">
        <v>127</v>
      </c>
      <c r="M762" s="34">
        <f t="shared" si="56"/>
        <v>210</v>
      </c>
      <c r="N762" s="17">
        <v>210</v>
      </c>
      <c r="O762" s="17">
        <v>0</v>
      </c>
      <c r="P762" s="3">
        <v>0</v>
      </c>
    </row>
    <row r="763" spans="1:16" ht="24.95" hidden="1" customHeight="1" x14ac:dyDescent="0.2">
      <c r="A763" s="21" t="str">
        <f t="shared" si="54"/>
        <v>1441|1440020|102|2026|3623721603|3026|708,18</v>
      </c>
      <c r="B763" s="21" t="str">
        <f t="shared" si="55"/>
        <v>1441|1440020|102|2026|91</v>
      </c>
      <c r="C763" s="14">
        <v>1441</v>
      </c>
      <c r="D763" s="14">
        <v>1440020</v>
      </c>
      <c r="E763" s="14">
        <v>102</v>
      </c>
      <c r="F763" s="14">
        <v>2026</v>
      </c>
      <c r="G763" s="14">
        <v>3623721603</v>
      </c>
      <c r="H763" s="15" t="s">
        <v>495</v>
      </c>
      <c r="I763" s="14">
        <v>3026</v>
      </c>
      <c r="J763" s="14" t="s">
        <v>5</v>
      </c>
      <c r="K763" s="16">
        <v>46073</v>
      </c>
      <c r="L763" s="14">
        <v>91</v>
      </c>
      <c r="M763" s="34">
        <f t="shared" si="56"/>
        <v>708.18</v>
      </c>
      <c r="N763" s="17">
        <v>708.18</v>
      </c>
      <c r="O763" s="17">
        <v>0</v>
      </c>
      <c r="P763" s="3">
        <v>0</v>
      </c>
    </row>
    <row r="764" spans="1:16" ht="24.95" hidden="1" customHeight="1" x14ac:dyDescent="0.2">
      <c r="A764" s="21" t="str">
        <f t="shared" si="54"/>
        <v>1441|1440020|110|2026|95802150653|3026|232,77</v>
      </c>
      <c r="B764" s="21" t="str">
        <f t="shared" si="55"/>
        <v>1441|1440020|110|2026|132</v>
      </c>
      <c r="C764" s="14">
        <v>1441</v>
      </c>
      <c r="D764" s="14">
        <v>1440020</v>
      </c>
      <c r="E764" s="14">
        <v>110</v>
      </c>
      <c r="F764" s="14">
        <v>2026</v>
      </c>
      <c r="G764" s="14">
        <v>95802150653</v>
      </c>
      <c r="H764" s="15" t="s">
        <v>491</v>
      </c>
      <c r="I764" s="14">
        <v>3026</v>
      </c>
      <c r="J764" s="14" t="s">
        <v>5</v>
      </c>
      <c r="K764" s="16">
        <v>46086</v>
      </c>
      <c r="L764" s="14">
        <v>132</v>
      </c>
      <c r="M764" s="34">
        <f t="shared" si="56"/>
        <v>232.77</v>
      </c>
      <c r="N764" s="17">
        <v>232.77</v>
      </c>
      <c r="O764" s="17">
        <v>0</v>
      </c>
      <c r="P764" s="3">
        <v>0</v>
      </c>
    </row>
    <row r="765" spans="1:16" ht="24.95" hidden="1" customHeight="1" x14ac:dyDescent="0.2">
      <c r="A765" s="21" t="str">
        <f t="shared" si="54"/>
        <v>1441|1440020|119|2026|8060780654|3026|415,14</v>
      </c>
      <c r="B765" s="21" t="str">
        <f t="shared" si="55"/>
        <v>1441|1440020|119|2026|128</v>
      </c>
      <c r="C765" s="14">
        <v>1441</v>
      </c>
      <c r="D765" s="14">
        <v>1440020</v>
      </c>
      <c r="E765" s="14">
        <v>119</v>
      </c>
      <c r="F765" s="14">
        <v>2026</v>
      </c>
      <c r="G765" s="14">
        <v>8060780654</v>
      </c>
      <c r="H765" s="15" t="s">
        <v>496</v>
      </c>
      <c r="I765" s="14">
        <v>3026</v>
      </c>
      <c r="J765" s="14" t="s">
        <v>5</v>
      </c>
      <c r="K765" s="16">
        <v>46086</v>
      </c>
      <c r="L765" s="14">
        <v>128</v>
      </c>
      <c r="M765" s="34">
        <f t="shared" si="56"/>
        <v>415.14</v>
      </c>
      <c r="N765" s="17">
        <v>415.14</v>
      </c>
      <c r="O765" s="17">
        <v>0</v>
      </c>
      <c r="P765" s="3">
        <v>0</v>
      </c>
    </row>
    <row r="766" spans="1:16" ht="24.95" hidden="1" customHeight="1" x14ac:dyDescent="0.2">
      <c r="A766" s="21" t="str">
        <f t="shared" si="54"/>
        <v>1441|1440020|150|2026|199278601|1501|248</v>
      </c>
      <c r="B766" s="21" t="str">
        <f t="shared" si="55"/>
        <v>1441|1440020|150|2026|118</v>
      </c>
      <c r="C766" s="14">
        <v>1441</v>
      </c>
      <c r="D766" s="14">
        <v>1440020</v>
      </c>
      <c r="E766" s="14">
        <v>150</v>
      </c>
      <c r="F766" s="14">
        <v>2026</v>
      </c>
      <c r="G766" s="14">
        <v>199278601</v>
      </c>
      <c r="H766" s="15" t="s">
        <v>501</v>
      </c>
      <c r="I766" s="14">
        <v>1501</v>
      </c>
      <c r="J766" s="14" t="s">
        <v>500</v>
      </c>
      <c r="K766" s="16">
        <v>46085</v>
      </c>
      <c r="L766" s="14">
        <v>118</v>
      </c>
      <c r="M766" s="34">
        <f t="shared" si="56"/>
        <v>248</v>
      </c>
      <c r="N766" s="17">
        <v>248</v>
      </c>
      <c r="O766" s="17">
        <v>0</v>
      </c>
      <c r="P766" s="3">
        <v>0</v>
      </c>
    </row>
    <row r="767" spans="1:16" ht="24.95" hidden="1" customHeight="1" x14ac:dyDescent="0.2">
      <c r="A767" s="21" t="str">
        <f t="shared" si="54"/>
        <v>1441|1440020|151|2026|1230625607|1501|248</v>
      </c>
      <c r="B767" s="21" t="str">
        <f t="shared" si="55"/>
        <v>1441|1440020|151|2026|119</v>
      </c>
      <c r="C767" s="14">
        <v>1441</v>
      </c>
      <c r="D767" s="14">
        <v>1440020</v>
      </c>
      <c r="E767" s="14">
        <v>151</v>
      </c>
      <c r="F767" s="14">
        <v>2026</v>
      </c>
      <c r="G767" s="14">
        <v>1230625607</v>
      </c>
      <c r="H767" s="15" t="s">
        <v>502</v>
      </c>
      <c r="I767" s="14">
        <v>1501</v>
      </c>
      <c r="J767" s="14" t="s">
        <v>500</v>
      </c>
      <c r="K767" s="16">
        <v>46085</v>
      </c>
      <c r="L767" s="14">
        <v>119</v>
      </c>
      <c r="M767" s="34">
        <f t="shared" si="56"/>
        <v>248</v>
      </c>
      <c r="N767" s="17">
        <v>248</v>
      </c>
      <c r="O767" s="17">
        <v>0</v>
      </c>
      <c r="P767" s="3">
        <v>0</v>
      </c>
    </row>
    <row r="768" spans="1:16" ht="24.95" hidden="1" customHeight="1" x14ac:dyDescent="0.2">
      <c r="A768" s="21" t="str">
        <f t="shared" si="54"/>
        <v>1441|1440021|20|2026|97635065572|3699|72,5</v>
      </c>
      <c r="B768" s="21" t="str">
        <f t="shared" si="55"/>
        <v>1441|1440021|20|2026|14</v>
      </c>
      <c r="C768" s="14">
        <v>1441</v>
      </c>
      <c r="D768" s="14">
        <v>1440021</v>
      </c>
      <c r="E768" s="14">
        <v>20</v>
      </c>
      <c r="F768" s="14">
        <v>2026</v>
      </c>
      <c r="G768" s="14">
        <v>97635065572</v>
      </c>
      <c r="H768" s="15" t="s">
        <v>274</v>
      </c>
      <c r="I768" s="14">
        <v>3699</v>
      </c>
      <c r="J768" s="14" t="s">
        <v>308</v>
      </c>
      <c r="K768" s="16">
        <v>46056</v>
      </c>
      <c r="L768" s="14">
        <v>14</v>
      </c>
      <c r="M768" s="34">
        <f t="shared" si="56"/>
        <v>72.5</v>
      </c>
      <c r="N768" s="17">
        <v>72.5</v>
      </c>
      <c r="O768" s="17">
        <v>0</v>
      </c>
      <c r="P768" s="3">
        <v>0</v>
      </c>
    </row>
    <row r="769" spans="1:16" ht="24.95" hidden="1" customHeight="1" x14ac:dyDescent="0.2">
      <c r="A769" s="21" t="str">
        <f t="shared" si="54"/>
        <v>1441|1440021|21|2026|3501079397|3699|750</v>
      </c>
      <c r="B769" s="21" t="str">
        <f t="shared" si="55"/>
        <v>1441|1440021|21|2026|15</v>
      </c>
      <c r="C769" s="14">
        <v>1441</v>
      </c>
      <c r="D769" s="14">
        <v>1440021</v>
      </c>
      <c r="E769" s="14">
        <v>21</v>
      </c>
      <c r="F769" s="14">
        <v>2026</v>
      </c>
      <c r="G769" s="14">
        <v>3501079397</v>
      </c>
      <c r="H769" s="15" t="s">
        <v>275</v>
      </c>
      <c r="I769" s="14">
        <v>3699</v>
      </c>
      <c r="J769" s="14" t="s">
        <v>308</v>
      </c>
      <c r="K769" s="16">
        <v>46056</v>
      </c>
      <c r="L769" s="14">
        <v>15</v>
      </c>
      <c r="M769" s="34">
        <f t="shared" si="56"/>
        <v>750</v>
      </c>
      <c r="N769" s="17">
        <v>750</v>
      </c>
      <c r="O769" s="17">
        <v>0</v>
      </c>
      <c r="P769" s="3">
        <v>0</v>
      </c>
    </row>
    <row r="770" spans="1:16" ht="24.95" hidden="1" customHeight="1" x14ac:dyDescent="0.2">
      <c r="A770" s="21" t="str">
        <f t="shared" si="54"/>
        <v>1441|1440021|22|2026|3027669605|3699|270</v>
      </c>
      <c r="B770" s="21" t="str">
        <f t="shared" si="55"/>
        <v>1441|1440021|22|2026|16</v>
      </c>
      <c r="C770" s="14">
        <v>1441</v>
      </c>
      <c r="D770" s="14">
        <v>1440021</v>
      </c>
      <c r="E770" s="14">
        <v>22</v>
      </c>
      <c r="F770" s="14">
        <v>2026</v>
      </c>
      <c r="G770" s="14">
        <v>3027669605</v>
      </c>
      <c r="H770" s="15" t="s">
        <v>276</v>
      </c>
      <c r="I770" s="14">
        <v>3699</v>
      </c>
      <c r="J770" s="14" t="s">
        <v>308</v>
      </c>
      <c r="K770" s="16">
        <v>46056</v>
      </c>
      <c r="L770" s="14">
        <v>16</v>
      </c>
      <c r="M770" s="34">
        <f t="shared" si="56"/>
        <v>270</v>
      </c>
      <c r="N770" s="17">
        <v>270</v>
      </c>
      <c r="O770" s="17">
        <v>0</v>
      </c>
      <c r="P770" s="3">
        <v>0</v>
      </c>
    </row>
    <row r="771" spans="1:16" ht="24.95" hidden="1" customHeight="1" x14ac:dyDescent="0.2">
      <c r="A771" s="21" t="str">
        <f t="shared" si="54"/>
        <v>1441|1440021|23|2026|38922703687|3699|131</v>
      </c>
      <c r="B771" s="21" t="str">
        <f t="shared" si="55"/>
        <v>1441|1440021|23|2026|17</v>
      </c>
      <c r="C771" s="14">
        <v>1441</v>
      </c>
      <c r="D771" s="14">
        <v>1440021</v>
      </c>
      <c r="E771" s="14">
        <v>23</v>
      </c>
      <c r="F771" s="14">
        <v>2026</v>
      </c>
      <c r="G771" s="14">
        <v>38922703687</v>
      </c>
      <c r="H771" s="15" t="s">
        <v>277</v>
      </c>
      <c r="I771" s="14">
        <v>3699</v>
      </c>
      <c r="J771" s="14" t="s">
        <v>308</v>
      </c>
      <c r="K771" s="16">
        <v>46056</v>
      </c>
      <c r="L771" s="14">
        <v>17</v>
      </c>
      <c r="M771" s="34">
        <f t="shared" si="56"/>
        <v>131</v>
      </c>
      <c r="N771" s="17">
        <v>131</v>
      </c>
      <c r="O771" s="17">
        <v>0</v>
      </c>
      <c r="P771" s="3">
        <v>0</v>
      </c>
    </row>
    <row r="772" spans="1:16" ht="24.95" hidden="1" customHeight="1" x14ac:dyDescent="0.2">
      <c r="A772" s="21" t="str">
        <f t="shared" si="54"/>
        <v>1441|1440021|24|2026|5152931648|3612|1100</v>
      </c>
      <c r="B772" s="21" t="str">
        <f t="shared" si="55"/>
        <v>1441|1440021|24|2026|18</v>
      </c>
      <c r="C772" s="14">
        <v>1441</v>
      </c>
      <c r="D772" s="14">
        <v>1440021</v>
      </c>
      <c r="E772" s="14">
        <v>24</v>
      </c>
      <c r="F772" s="14">
        <v>2026</v>
      </c>
      <c r="G772" s="14">
        <v>5152931648</v>
      </c>
      <c r="H772" s="15" t="s">
        <v>278</v>
      </c>
      <c r="I772" s="14">
        <v>3612</v>
      </c>
      <c r="J772" s="14" t="s">
        <v>308</v>
      </c>
      <c r="K772" s="16">
        <v>46058</v>
      </c>
      <c r="L772" s="14">
        <v>18</v>
      </c>
      <c r="M772" s="34">
        <f t="shared" si="56"/>
        <v>1100</v>
      </c>
      <c r="N772" s="17">
        <v>1100</v>
      </c>
      <c r="O772" s="17">
        <v>0</v>
      </c>
      <c r="P772" s="3">
        <v>0</v>
      </c>
    </row>
    <row r="773" spans="1:16" ht="24.95" hidden="1" customHeight="1" x14ac:dyDescent="0.2">
      <c r="A773" s="21" t="str">
        <f t="shared" si="54"/>
        <v>1441|1440021|25|2026|1332207618|3612|2000</v>
      </c>
      <c r="B773" s="21" t="str">
        <f t="shared" si="55"/>
        <v>1441|1440021|25|2026|19</v>
      </c>
      <c r="C773" s="14">
        <v>1441</v>
      </c>
      <c r="D773" s="14">
        <v>1440021</v>
      </c>
      <c r="E773" s="14">
        <v>25</v>
      </c>
      <c r="F773" s="14">
        <v>2026</v>
      </c>
      <c r="G773" s="14">
        <v>1332207618</v>
      </c>
      <c r="H773" s="15" t="s">
        <v>279</v>
      </c>
      <c r="I773" s="14">
        <v>3612</v>
      </c>
      <c r="J773" s="14" t="s">
        <v>308</v>
      </c>
      <c r="K773" s="16">
        <v>46063</v>
      </c>
      <c r="L773" s="14">
        <v>19</v>
      </c>
      <c r="M773" s="34">
        <f t="shared" si="56"/>
        <v>2000</v>
      </c>
      <c r="N773" s="17">
        <v>2000</v>
      </c>
      <c r="O773" s="17">
        <v>0</v>
      </c>
      <c r="P773" s="3">
        <v>0</v>
      </c>
    </row>
    <row r="774" spans="1:16" ht="24.95" hidden="1" customHeight="1" x14ac:dyDescent="0.2">
      <c r="A774" s="21" t="str">
        <f t="shared" si="54"/>
        <v>1441|1440021|26|2026|3665122694|3612|2000</v>
      </c>
      <c r="B774" s="21" t="str">
        <f t="shared" si="55"/>
        <v>1441|1440021|26|2026|20</v>
      </c>
      <c r="C774" s="14">
        <v>1441</v>
      </c>
      <c r="D774" s="14">
        <v>1440021</v>
      </c>
      <c r="E774" s="14">
        <v>26</v>
      </c>
      <c r="F774" s="14">
        <v>2026</v>
      </c>
      <c r="G774" s="14">
        <v>3665122694</v>
      </c>
      <c r="H774" s="15" t="s">
        <v>280</v>
      </c>
      <c r="I774" s="14">
        <v>3612</v>
      </c>
      <c r="J774" s="14" t="s">
        <v>308</v>
      </c>
      <c r="K774" s="16">
        <v>46063</v>
      </c>
      <c r="L774" s="14">
        <v>20</v>
      </c>
      <c r="M774" s="34">
        <f t="shared" si="56"/>
        <v>2000</v>
      </c>
      <c r="N774" s="17">
        <v>2000</v>
      </c>
      <c r="O774" s="17">
        <v>0</v>
      </c>
      <c r="P774" s="3">
        <v>0</v>
      </c>
    </row>
    <row r="775" spans="1:16" ht="24.95" hidden="1" customHeight="1" x14ac:dyDescent="0.2">
      <c r="A775" s="21" t="str">
        <f t="shared" si="54"/>
        <v>1441|1440021|27|2026|12554273707|3699|98,7</v>
      </c>
      <c r="B775" s="21" t="str">
        <f t="shared" si="55"/>
        <v>1441|1440021|27|2026|23</v>
      </c>
      <c r="C775" s="14">
        <v>1441</v>
      </c>
      <c r="D775" s="14">
        <v>1440021</v>
      </c>
      <c r="E775" s="14">
        <v>27</v>
      </c>
      <c r="F775" s="14">
        <v>2026</v>
      </c>
      <c r="G775" s="14">
        <v>12554273707</v>
      </c>
      <c r="H775" s="15" t="s">
        <v>281</v>
      </c>
      <c r="I775" s="14">
        <v>3699</v>
      </c>
      <c r="J775" s="14" t="s">
        <v>308</v>
      </c>
      <c r="K775" s="16">
        <v>46064</v>
      </c>
      <c r="L775" s="14">
        <v>23</v>
      </c>
      <c r="M775" s="34">
        <f t="shared" si="56"/>
        <v>98.7</v>
      </c>
      <c r="N775" s="17">
        <v>98.7</v>
      </c>
      <c r="O775" s="17">
        <v>0</v>
      </c>
      <c r="P775" s="3">
        <v>0</v>
      </c>
    </row>
    <row r="776" spans="1:16" ht="24.95" hidden="1" customHeight="1" x14ac:dyDescent="0.2">
      <c r="A776" s="21" t="str">
        <f t="shared" si="54"/>
        <v>1441|1440021|28|2026|15153994783|3612|1100</v>
      </c>
      <c r="B776" s="21" t="str">
        <f t="shared" si="55"/>
        <v>1441|1440021|28|2026|21</v>
      </c>
      <c r="C776" s="14">
        <v>1441</v>
      </c>
      <c r="D776" s="14">
        <v>1440021</v>
      </c>
      <c r="E776" s="14">
        <v>28</v>
      </c>
      <c r="F776" s="14">
        <v>2026</v>
      </c>
      <c r="G776" s="14">
        <v>15153994783</v>
      </c>
      <c r="H776" s="15" t="s">
        <v>282</v>
      </c>
      <c r="I776" s="14">
        <v>3612</v>
      </c>
      <c r="J776" s="14" t="s">
        <v>308</v>
      </c>
      <c r="K776" s="16">
        <v>46064</v>
      </c>
      <c r="L776" s="14">
        <v>21</v>
      </c>
      <c r="M776" s="34">
        <f t="shared" si="56"/>
        <v>1100</v>
      </c>
      <c r="N776" s="17">
        <v>1100</v>
      </c>
      <c r="O776" s="17">
        <v>0</v>
      </c>
      <c r="P776" s="3">
        <v>0</v>
      </c>
    </row>
    <row r="777" spans="1:16" ht="24.95" hidden="1" customHeight="1" x14ac:dyDescent="0.2">
      <c r="A777" s="21" t="str">
        <f t="shared" si="54"/>
        <v>1441|1440021|29|2026|79481256634|3612|1700</v>
      </c>
      <c r="B777" s="21" t="str">
        <f t="shared" si="55"/>
        <v>1441|1440021|29|2026|22</v>
      </c>
      <c r="C777" s="14">
        <v>1441</v>
      </c>
      <c r="D777" s="14">
        <v>1440021</v>
      </c>
      <c r="E777" s="14">
        <v>29</v>
      </c>
      <c r="F777" s="14">
        <v>2026</v>
      </c>
      <c r="G777" s="14">
        <v>79481256634</v>
      </c>
      <c r="H777" s="15" t="s">
        <v>283</v>
      </c>
      <c r="I777" s="14">
        <v>3612</v>
      </c>
      <c r="J777" s="14" t="s">
        <v>308</v>
      </c>
      <c r="K777" s="16">
        <v>46064</v>
      </c>
      <c r="L777" s="14">
        <v>22</v>
      </c>
      <c r="M777" s="34">
        <f t="shared" si="56"/>
        <v>1700</v>
      </c>
      <c r="N777" s="17">
        <v>1700</v>
      </c>
      <c r="O777" s="17">
        <v>0</v>
      </c>
      <c r="P777" s="3">
        <v>0</v>
      </c>
    </row>
    <row r="778" spans="1:16" ht="24.95" hidden="1" customHeight="1" x14ac:dyDescent="0.2">
      <c r="A778" s="21" t="str">
        <f t="shared" si="54"/>
        <v>1441|1440021|32|2026|55869629691|3699|76</v>
      </c>
      <c r="B778" s="21" t="str">
        <f t="shared" si="55"/>
        <v>1441|1440021|32|2026|24</v>
      </c>
      <c r="C778" s="14">
        <v>1441</v>
      </c>
      <c r="D778" s="14">
        <v>1440021</v>
      </c>
      <c r="E778" s="14">
        <v>32</v>
      </c>
      <c r="F778" s="14">
        <v>2026</v>
      </c>
      <c r="G778" s="14">
        <v>55869629691</v>
      </c>
      <c r="H778" s="15" t="s">
        <v>503</v>
      </c>
      <c r="I778" s="14">
        <v>3699</v>
      </c>
      <c r="J778" s="14" t="s">
        <v>308</v>
      </c>
      <c r="K778" s="16">
        <v>46083</v>
      </c>
      <c r="L778" s="14">
        <v>24</v>
      </c>
      <c r="M778" s="34">
        <f t="shared" si="56"/>
        <v>76</v>
      </c>
      <c r="N778" s="17">
        <v>76</v>
      </c>
      <c r="O778" s="17">
        <v>0</v>
      </c>
      <c r="P778" s="3">
        <v>0</v>
      </c>
    </row>
    <row r="779" spans="1:16" ht="24.95" hidden="1" customHeight="1" x14ac:dyDescent="0.2">
      <c r="A779" s="21" t="str">
        <f t="shared" si="54"/>
        <v>4741|1440002|0|2026|6734992608|0|4655,49</v>
      </c>
      <c r="B779" s="21" t="str">
        <f t="shared" si="55"/>
        <v>4741|1440002|0|2026|1</v>
      </c>
      <c r="C779" s="14">
        <v>4741</v>
      </c>
      <c r="D779" s="14">
        <v>1440002</v>
      </c>
      <c r="E779" s="14">
        <v>0</v>
      </c>
      <c r="F779" s="14">
        <v>2026</v>
      </c>
      <c r="G779" s="14">
        <v>6734992608</v>
      </c>
      <c r="H779" s="15" t="s">
        <v>504</v>
      </c>
      <c r="I779" s="14">
        <v>0</v>
      </c>
      <c r="J779" s="14" t="s">
        <v>285</v>
      </c>
      <c r="K779" s="16">
        <v>46066</v>
      </c>
      <c r="L779" s="14">
        <v>1</v>
      </c>
      <c r="M779" s="34">
        <f t="shared" ref="M779:M813" si="57">N779+O779</f>
        <v>4655.49</v>
      </c>
      <c r="N779" s="17">
        <v>4655.49</v>
      </c>
      <c r="O779" s="17">
        <v>0</v>
      </c>
      <c r="P779" s="3">
        <v>0</v>
      </c>
    </row>
    <row r="780" spans="1:16" ht="24.95" hidden="1" customHeight="1" x14ac:dyDescent="0.2">
      <c r="A780" s="21" t="str">
        <f t="shared" si="54"/>
        <v>4741|1440002|0|2026|11946598615|0|0</v>
      </c>
      <c r="B780" s="21" t="str">
        <f t="shared" si="55"/>
        <v>4741|1440002|0|2026|2</v>
      </c>
      <c r="C780" s="14">
        <v>4741</v>
      </c>
      <c r="D780" s="14">
        <v>1440002</v>
      </c>
      <c r="E780" s="14">
        <v>0</v>
      </c>
      <c r="F780" s="14">
        <v>2026</v>
      </c>
      <c r="G780" s="14">
        <v>11946598615</v>
      </c>
      <c r="H780" s="15" t="s">
        <v>505</v>
      </c>
      <c r="I780" s="14">
        <v>0</v>
      </c>
      <c r="J780" s="14" t="s">
        <v>285</v>
      </c>
      <c r="K780" s="16">
        <v>46066</v>
      </c>
      <c r="L780" s="14">
        <v>2</v>
      </c>
      <c r="M780" s="34">
        <f t="shared" si="57"/>
        <v>0</v>
      </c>
      <c r="N780" s="17">
        <v>0</v>
      </c>
      <c r="O780" s="17">
        <v>0</v>
      </c>
      <c r="P780" s="3">
        <v>0</v>
      </c>
    </row>
    <row r="781" spans="1:16" ht="24.95" hidden="1" customHeight="1" x14ac:dyDescent="0.2">
      <c r="A781" s="21" t="str">
        <f t="shared" si="54"/>
        <v>4741|1440002|0|2026|11946598615|0|0</v>
      </c>
      <c r="B781" s="21" t="str">
        <f t="shared" si="55"/>
        <v>4741|1440002|0|2026|3</v>
      </c>
      <c r="C781" s="14">
        <v>4741</v>
      </c>
      <c r="D781" s="14">
        <v>1440002</v>
      </c>
      <c r="E781" s="14">
        <v>0</v>
      </c>
      <c r="F781" s="14">
        <v>2026</v>
      </c>
      <c r="G781" s="14">
        <v>11946598615</v>
      </c>
      <c r="H781" s="15" t="s">
        <v>505</v>
      </c>
      <c r="I781" s="14">
        <v>0</v>
      </c>
      <c r="J781" s="14" t="s">
        <v>285</v>
      </c>
      <c r="K781" s="16">
        <v>46066</v>
      </c>
      <c r="L781" s="14">
        <v>3</v>
      </c>
      <c r="M781" s="34">
        <f t="shared" si="57"/>
        <v>0</v>
      </c>
      <c r="N781" s="17">
        <v>0</v>
      </c>
      <c r="O781" s="17">
        <v>0</v>
      </c>
      <c r="P781" s="3">
        <v>0</v>
      </c>
    </row>
    <row r="782" spans="1:16" ht="24.95" hidden="1" customHeight="1" x14ac:dyDescent="0.2">
      <c r="A782" s="21" t="str">
        <f t="shared" si="54"/>
        <v>4741|1440002|0|2026|11946598615|0|0</v>
      </c>
      <c r="B782" s="21" t="str">
        <f t="shared" si="55"/>
        <v>4741|1440002|0|2026|5</v>
      </c>
      <c r="C782" s="14">
        <v>4741</v>
      </c>
      <c r="D782" s="14">
        <v>1440002</v>
      </c>
      <c r="E782" s="14">
        <v>0</v>
      </c>
      <c r="F782" s="14">
        <v>2026</v>
      </c>
      <c r="G782" s="14">
        <v>11946598615</v>
      </c>
      <c r="H782" s="15" t="s">
        <v>505</v>
      </c>
      <c r="I782" s="14">
        <v>0</v>
      </c>
      <c r="J782" s="14" t="s">
        <v>285</v>
      </c>
      <c r="K782" s="16">
        <v>46066</v>
      </c>
      <c r="L782" s="14">
        <v>5</v>
      </c>
      <c r="M782" s="34">
        <f t="shared" si="57"/>
        <v>0</v>
      </c>
      <c r="N782" s="17">
        <v>0</v>
      </c>
      <c r="O782" s="17">
        <v>0</v>
      </c>
      <c r="P782" s="3">
        <v>0</v>
      </c>
    </row>
    <row r="783" spans="1:16" ht="24.95" hidden="1" customHeight="1" x14ac:dyDescent="0.2">
      <c r="A783" s="21" t="str">
        <f t="shared" ref="A783:A814" si="58">C783&amp;"|"&amp;D783&amp;"|"&amp;E783&amp;"|"&amp;F783&amp;"|"&amp;G783&amp;"|"&amp;I783&amp;"|"&amp;N783+O783-P783</f>
        <v>4741|1440002|0|2026|11946598615|0|1040,52</v>
      </c>
      <c r="B783" s="21" t="str">
        <f t="shared" ref="B783:B814" si="59">C783&amp;"|"&amp;D783&amp;"|"&amp;E783&amp;"|"&amp;F783&amp;"|"&amp;L783</f>
        <v>4741|1440002|0|2026|6</v>
      </c>
      <c r="C783" s="14">
        <v>4741</v>
      </c>
      <c r="D783" s="14">
        <v>1440002</v>
      </c>
      <c r="E783" s="14">
        <v>0</v>
      </c>
      <c r="F783" s="14">
        <v>2026</v>
      </c>
      <c r="G783" s="14">
        <v>11946598615</v>
      </c>
      <c r="H783" s="15" t="s">
        <v>505</v>
      </c>
      <c r="I783" s="14">
        <v>0</v>
      </c>
      <c r="J783" s="14" t="s">
        <v>285</v>
      </c>
      <c r="K783" s="16">
        <v>46076</v>
      </c>
      <c r="L783" s="14">
        <v>6</v>
      </c>
      <c r="M783" s="34">
        <f t="shared" si="57"/>
        <v>1040.52</v>
      </c>
      <c r="N783" s="17">
        <v>1040.52</v>
      </c>
      <c r="O783" s="17">
        <v>0</v>
      </c>
      <c r="P783" s="3">
        <v>0</v>
      </c>
    </row>
    <row r="784" spans="1:16" ht="24.95" hidden="1" customHeight="1" x14ac:dyDescent="0.2">
      <c r="A784" s="21" t="str">
        <f t="shared" si="58"/>
        <v>4741|1440002|0|2026|11946598615|0|1675,72</v>
      </c>
      <c r="B784" s="21" t="str">
        <f t="shared" si="59"/>
        <v>4741|1440002|0|2026|7</v>
      </c>
      <c r="C784" s="14">
        <v>4741</v>
      </c>
      <c r="D784" s="14">
        <v>1440002</v>
      </c>
      <c r="E784" s="14">
        <v>0</v>
      </c>
      <c r="F784" s="14">
        <v>2026</v>
      </c>
      <c r="G784" s="14">
        <v>11946598615</v>
      </c>
      <c r="H784" s="15" t="s">
        <v>505</v>
      </c>
      <c r="I784" s="14">
        <v>0</v>
      </c>
      <c r="J784" s="14" t="s">
        <v>285</v>
      </c>
      <c r="K784" s="16">
        <v>46076</v>
      </c>
      <c r="L784" s="14">
        <v>7</v>
      </c>
      <c r="M784" s="34">
        <f t="shared" si="57"/>
        <v>1675.72</v>
      </c>
      <c r="N784" s="17">
        <v>1675.72</v>
      </c>
      <c r="O784" s="17">
        <v>0</v>
      </c>
      <c r="P784" s="3">
        <v>0</v>
      </c>
    </row>
    <row r="785" spans="1:16" ht="24.95" hidden="1" customHeight="1" x14ac:dyDescent="0.2">
      <c r="A785" s="21" t="str">
        <f t="shared" si="58"/>
        <v>4741|1440002|0|2026|11946598615|0|1070,05</v>
      </c>
      <c r="B785" s="21" t="str">
        <f t="shared" si="59"/>
        <v>4741|1440002|0|2026|8</v>
      </c>
      <c r="C785" s="14">
        <v>4741</v>
      </c>
      <c r="D785" s="14">
        <v>1440002</v>
      </c>
      <c r="E785" s="14">
        <v>0</v>
      </c>
      <c r="F785" s="14">
        <v>2026</v>
      </c>
      <c r="G785" s="14">
        <v>11946598615</v>
      </c>
      <c r="H785" s="15" t="s">
        <v>505</v>
      </c>
      <c r="I785" s="14">
        <v>0</v>
      </c>
      <c r="J785" s="14" t="s">
        <v>285</v>
      </c>
      <c r="K785" s="16">
        <v>46076</v>
      </c>
      <c r="L785" s="14">
        <v>8</v>
      </c>
      <c r="M785" s="34">
        <f t="shared" si="57"/>
        <v>1070.05</v>
      </c>
      <c r="N785" s="17">
        <v>1070.05</v>
      </c>
      <c r="O785" s="17">
        <v>0</v>
      </c>
      <c r="P785" s="3">
        <v>0</v>
      </c>
    </row>
    <row r="786" spans="1:16" ht="24.95" hidden="1" customHeight="1" x14ac:dyDescent="0.2">
      <c r="A786" s="21" t="str">
        <f t="shared" si="58"/>
        <v>4741|1440002|0|2026|63821150610|0|2698,73</v>
      </c>
      <c r="B786" s="21" t="str">
        <f t="shared" si="59"/>
        <v>4741|1440002|0|2026|4</v>
      </c>
      <c r="C786" s="14">
        <v>4741</v>
      </c>
      <c r="D786" s="14">
        <v>1440002</v>
      </c>
      <c r="E786" s="14">
        <v>0</v>
      </c>
      <c r="F786" s="14">
        <v>2026</v>
      </c>
      <c r="G786" s="14">
        <v>63821150610</v>
      </c>
      <c r="H786" s="15" t="s">
        <v>506</v>
      </c>
      <c r="I786" s="14">
        <v>0</v>
      </c>
      <c r="J786" s="14" t="s">
        <v>285</v>
      </c>
      <c r="K786" s="16">
        <v>46066</v>
      </c>
      <c r="L786" s="14">
        <v>4</v>
      </c>
      <c r="M786" s="34">
        <f t="shared" si="57"/>
        <v>2698.73</v>
      </c>
      <c r="N786" s="17">
        <v>2698.73</v>
      </c>
      <c r="O786" s="17">
        <v>0</v>
      </c>
      <c r="P786" s="3">
        <v>0</v>
      </c>
    </row>
    <row r="787" spans="1:16" ht="24.95" hidden="1" customHeight="1" x14ac:dyDescent="0.2">
      <c r="A787" s="21" t="str">
        <f t="shared" si="58"/>
        <v>||||||0</v>
      </c>
      <c r="B787" s="21" t="str">
        <f t="shared" si="59"/>
        <v>||||</v>
      </c>
      <c r="C787" s="14"/>
      <c r="D787" s="14"/>
      <c r="E787" s="14"/>
      <c r="F787" s="14"/>
      <c r="G787" s="14"/>
      <c r="H787" s="15"/>
      <c r="I787" s="14"/>
      <c r="J787" s="14"/>
      <c r="K787" s="16"/>
      <c r="L787" s="14"/>
      <c r="M787" s="34">
        <f t="shared" si="57"/>
        <v>0</v>
      </c>
      <c r="N787" s="17"/>
      <c r="O787" s="17"/>
      <c r="P787" s="3"/>
    </row>
    <row r="788" spans="1:16" ht="24.95" hidden="1" customHeight="1" x14ac:dyDescent="0.2">
      <c r="A788" s="21" t="str">
        <f t="shared" si="58"/>
        <v>||||||0</v>
      </c>
      <c r="B788" s="21" t="str">
        <f t="shared" si="59"/>
        <v>||||</v>
      </c>
      <c r="C788" s="14"/>
      <c r="D788" s="14"/>
      <c r="E788" s="14"/>
      <c r="F788" s="14"/>
      <c r="G788" s="14"/>
      <c r="H788" s="15"/>
      <c r="I788" s="14"/>
      <c r="J788" s="14"/>
      <c r="K788" s="16"/>
      <c r="L788" s="14"/>
      <c r="M788" s="34">
        <f t="shared" si="57"/>
        <v>0</v>
      </c>
      <c r="N788" s="17"/>
      <c r="O788" s="17"/>
      <c r="P788" s="3"/>
    </row>
    <row r="789" spans="1:16" ht="24.95" hidden="1" customHeight="1" x14ac:dyDescent="0.2">
      <c r="A789" s="21" t="str">
        <f t="shared" si="58"/>
        <v>||||||0</v>
      </c>
      <c r="B789" s="21" t="str">
        <f t="shared" si="59"/>
        <v>||||</v>
      </c>
      <c r="C789" s="14"/>
      <c r="D789" s="14"/>
      <c r="E789" s="14"/>
      <c r="F789" s="14"/>
      <c r="G789" s="14"/>
      <c r="H789" s="15"/>
      <c r="I789" s="14"/>
      <c r="J789" s="14"/>
      <c r="K789" s="16"/>
      <c r="L789" s="14"/>
      <c r="M789" s="34">
        <f t="shared" si="57"/>
        <v>0</v>
      </c>
      <c r="N789" s="17"/>
      <c r="O789" s="17"/>
      <c r="P789" s="3"/>
    </row>
    <row r="790" spans="1:16" ht="24.95" hidden="1" customHeight="1" x14ac:dyDescent="0.2">
      <c r="A790" s="21" t="str">
        <f t="shared" si="58"/>
        <v>||||||0</v>
      </c>
      <c r="B790" s="21" t="str">
        <f t="shared" si="59"/>
        <v>||||</v>
      </c>
      <c r="C790" s="14"/>
      <c r="D790" s="14"/>
      <c r="E790" s="14"/>
      <c r="F790" s="14"/>
      <c r="G790" s="14"/>
      <c r="H790" s="15"/>
      <c r="I790" s="14"/>
      <c r="J790" s="14"/>
      <c r="K790" s="16"/>
      <c r="L790" s="14"/>
      <c r="M790" s="34">
        <f t="shared" si="57"/>
        <v>0</v>
      </c>
      <c r="N790" s="17"/>
      <c r="O790" s="17"/>
      <c r="P790" s="3"/>
    </row>
    <row r="791" spans="1:16" ht="24.95" hidden="1" customHeight="1" x14ac:dyDescent="0.2">
      <c r="A791" s="21" t="str">
        <f t="shared" si="58"/>
        <v>||||||0</v>
      </c>
      <c r="B791" s="21" t="str">
        <f t="shared" si="59"/>
        <v>||||</v>
      </c>
      <c r="C791" s="14"/>
      <c r="D791" s="14"/>
      <c r="E791" s="14"/>
      <c r="F791" s="14"/>
      <c r="G791" s="14"/>
      <c r="H791" s="15"/>
      <c r="I791" s="14"/>
      <c r="J791" s="14"/>
      <c r="K791" s="16"/>
      <c r="L791" s="14"/>
      <c r="M791" s="34">
        <f t="shared" si="57"/>
        <v>0</v>
      </c>
      <c r="N791" s="17"/>
      <c r="O791" s="17"/>
      <c r="P791" s="3"/>
    </row>
    <row r="792" spans="1:16" ht="24.95" hidden="1" customHeight="1" x14ac:dyDescent="0.2">
      <c r="A792" s="21" t="str">
        <f t="shared" si="58"/>
        <v>||||||0</v>
      </c>
      <c r="B792" s="21" t="str">
        <f t="shared" si="59"/>
        <v>||||</v>
      </c>
      <c r="C792" s="14"/>
      <c r="D792" s="14"/>
      <c r="E792" s="14"/>
      <c r="F792" s="14"/>
      <c r="G792" s="14"/>
      <c r="H792" s="15"/>
      <c r="I792" s="14"/>
      <c r="J792" s="14"/>
      <c r="K792" s="16"/>
      <c r="L792" s="14"/>
      <c r="M792" s="34">
        <f t="shared" si="57"/>
        <v>0</v>
      </c>
      <c r="N792" s="17"/>
      <c r="O792" s="17"/>
      <c r="P792" s="3"/>
    </row>
    <row r="793" spans="1:16" ht="24.95" hidden="1" customHeight="1" x14ac:dyDescent="0.2">
      <c r="A793" s="21" t="str">
        <f t="shared" si="58"/>
        <v>||||||0</v>
      </c>
      <c r="B793" s="21" t="str">
        <f t="shared" si="59"/>
        <v>||||</v>
      </c>
      <c r="C793" s="14"/>
      <c r="D793" s="14"/>
      <c r="E793" s="14"/>
      <c r="F793" s="14"/>
      <c r="G793" s="14"/>
      <c r="H793" s="15"/>
      <c r="I793" s="14"/>
      <c r="J793" s="14"/>
      <c r="K793" s="16"/>
      <c r="L793" s="14"/>
      <c r="M793" s="34">
        <f t="shared" si="57"/>
        <v>0</v>
      </c>
      <c r="N793" s="17"/>
      <c r="O793" s="17"/>
      <c r="P793" s="3"/>
    </row>
    <row r="794" spans="1:16" ht="24.95" hidden="1" customHeight="1" x14ac:dyDescent="0.2">
      <c r="A794" s="21" t="str">
        <f t="shared" si="58"/>
        <v>||||||0</v>
      </c>
      <c r="B794" s="21" t="str">
        <f t="shared" si="59"/>
        <v>||||</v>
      </c>
      <c r="C794" s="14"/>
      <c r="D794" s="14"/>
      <c r="E794" s="14"/>
      <c r="F794" s="14"/>
      <c r="G794" s="14"/>
      <c r="H794" s="15"/>
      <c r="I794" s="14"/>
      <c r="J794" s="14"/>
      <c r="K794" s="16"/>
      <c r="L794" s="14"/>
      <c r="M794" s="34">
        <f t="shared" si="57"/>
        <v>0</v>
      </c>
      <c r="N794" s="17"/>
      <c r="O794" s="17"/>
      <c r="P794" s="3"/>
    </row>
    <row r="795" spans="1:16" ht="24.95" hidden="1" customHeight="1" x14ac:dyDescent="0.2">
      <c r="A795" s="21" t="str">
        <f t="shared" si="58"/>
        <v>||||||0</v>
      </c>
      <c r="B795" s="21" t="str">
        <f t="shared" si="59"/>
        <v>||||</v>
      </c>
      <c r="C795" s="14"/>
      <c r="D795" s="14"/>
      <c r="E795" s="14"/>
      <c r="F795" s="14"/>
      <c r="G795" s="14"/>
      <c r="H795" s="15"/>
      <c r="I795" s="14"/>
      <c r="J795" s="14"/>
      <c r="K795" s="16"/>
      <c r="L795" s="14"/>
      <c r="M795" s="34">
        <f t="shared" si="57"/>
        <v>0</v>
      </c>
      <c r="N795" s="17"/>
      <c r="O795" s="17"/>
      <c r="P795" s="3"/>
    </row>
    <row r="796" spans="1:16" ht="24.95" hidden="1" customHeight="1" x14ac:dyDescent="0.2">
      <c r="A796" s="21" t="str">
        <f t="shared" si="58"/>
        <v>||||||0</v>
      </c>
      <c r="B796" s="21" t="str">
        <f t="shared" si="59"/>
        <v>||||</v>
      </c>
      <c r="C796" s="14"/>
      <c r="D796" s="14"/>
      <c r="E796" s="14"/>
      <c r="F796" s="14"/>
      <c r="G796" s="14"/>
      <c r="H796" s="15"/>
      <c r="I796" s="14"/>
      <c r="J796" s="14"/>
      <c r="K796" s="16"/>
      <c r="L796" s="14"/>
      <c r="M796" s="34">
        <f t="shared" si="57"/>
        <v>0</v>
      </c>
      <c r="N796" s="17"/>
      <c r="O796" s="17"/>
      <c r="P796" s="3"/>
    </row>
    <row r="797" spans="1:16" ht="24.95" hidden="1" customHeight="1" x14ac:dyDescent="0.2">
      <c r="A797" s="21" t="str">
        <f t="shared" si="58"/>
        <v>||||||0</v>
      </c>
      <c r="B797" s="21" t="str">
        <f t="shared" si="59"/>
        <v>||||</v>
      </c>
      <c r="C797" s="14"/>
      <c r="D797" s="14"/>
      <c r="E797" s="14"/>
      <c r="F797" s="14"/>
      <c r="G797" s="14"/>
      <c r="H797" s="15"/>
      <c r="I797" s="14"/>
      <c r="J797" s="14"/>
      <c r="K797" s="16"/>
      <c r="L797" s="14"/>
      <c r="M797" s="34">
        <f t="shared" si="57"/>
        <v>0</v>
      </c>
      <c r="N797" s="17"/>
      <c r="O797" s="17"/>
      <c r="P797" s="3"/>
    </row>
    <row r="798" spans="1:16" ht="24.95" hidden="1" customHeight="1" x14ac:dyDescent="0.2">
      <c r="A798" s="21" t="str">
        <f t="shared" si="58"/>
        <v>||||||0</v>
      </c>
      <c r="B798" s="21" t="str">
        <f t="shared" si="59"/>
        <v>||||</v>
      </c>
      <c r="C798" s="14"/>
      <c r="D798" s="14"/>
      <c r="E798" s="14"/>
      <c r="F798" s="14"/>
      <c r="G798" s="14"/>
      <c r="H798" s="15"/>
      <c r="I798" s="14"/>
      <c r="J798" s="14"/>
      <c r="K798" s="16"/>
      <c r="L798" s="14"/>
      <c r="M798" s="34">
        <f t="shared" si="57"/>
        <v>0</v>
      </c>
      <c r="N798" s="17"/>
      <c r="O798" s="17"/>
      <c r="P798" s="3"/>
    </row>
    <row r="799" spans="1:16" ht="24.95" hidden="1" customHeight="1" x14ac:dyDescent="0.2">
      <c r="A799" s="21" t="str">
        <f t="shared" si="58"/>
        <v>||||||0</v>
      </c>
      <c r="B799" s="21" t="str">
        <f t="shared" si="59"/>
        <v>||||</v>
      </c>
      <c r="C799" s="14"/>
      <c r="D799" s="14"/>
      <c r="E799" s="14"/>
      <c r="F799" s="14"/>
      <c r="G799" s="14"/>
      <c r="H799" s="15"/>
      <c r="I799" s="14"/>
      <c r="J799" s="14"/>
      <c r="K799" s="16"/>
      <c r="L799" s="14"/>
      <c r="M799" s="34">
        <f t="shared" si="57"/>
        <v>0</v>
      </c>
      <c r="N799" s="17"/>
      <c r="O799" s="17"/>
      <c r="P799" s="3"/>
    </row>
    <row r="800" spans="1:16" ht="24.95" hidden="1" customHeight="1" x14ac:dyDescent="0.2">
      <c r="A800" s="21" t="str">
        <f t="shared" si="58"/>
        <v>||||||0</v>
      </c>
      <c r="B800" s="21" t="str">
        <f t="shared" si="59"/>
        <v>||||</v>
      </c>
      <c r="C800" s="14"/>
      <c r="D800" s="14"/>
      <c r="E800" s="14"/>
      <c r="F800" s="14"/>
      <c r="G800" s="14"/>
      <c r="H800" s="15"/>
      <c r="I800" s="14"/>
      <c r="J800" s="14"/>
      <c r="K800" s="16"/>
      <c r="L800" s="14"/>
      <c r="M800" s="34">
        <f t="shared" si="57"/>
        <v>0</v>
      </c>
      <c r="N800" s="17"/>
      <c r="O800" s="17"/>
      <c r="P800" s="3"/>
    </row>
    <row r="801" spans="1:16" ht="24.95" hidden="1" customHeight="1" x14ac:dyDescent="0.2">
      <c r="A801" s="21" t="str">
        <f t="shared" si="58"/>
        <v>||||||0</v>
      </c>
      <c r="B801" s="21" t="str">
        <f t="shared" si="59"/>
        <v>||||</v>
      </c>
      <c r="C801" s="14"/>
      <c r="D801" s="14"/>
      <c r="E801" s="14"/>
      <c r="F801" s="14"/>
      <c r="G801" s="14"/>
      <c r="H801" s="15"/>
      <c r="I801" s="14"/>
      <c r="J801" s="14"/>
      <c r="K801" s="16"/>
      <c r="L801" s="14"/>
      <c r="M801" s="34">
        <f t="shared" si="57"/>
        <v>0</v>
      </c>
      <c r="N801" s="17"/>
      <c r="O801" s="17"/>
      <c r="P801" s="3"/>
    </row>
    <row r="802" spans="1:16" ht="24.95" hidden="1" customHeight="1" x14ac:dyDescent="0.2">
      <c r="A802" s="21" t="str">
        <f t="shared" si="58"/>
        <v>||||||0</v>
      </c>
      <c r="B802" s="21" t="str">
        <f t="shared" si="59"/>
        <v>||||</v>
      </c>
      <c r="C802" s="14"/>
      <c r="D802" s="14"/>
      <c r="E802" s="14"/>
      <c r="F802" s="14"/>
      <c r="G802" s="14"/>
      <c r="H802" s="15"/>
      <c r="I802" s="14"/>
      <c r="J802" s="14"/>
      <c r="K802" s="16"/>
      <c r="L802" s="14"/>
      <c r="M802" s="34">
        <f t="shared" si="57"/>
        <v>0</v>
      </c>
      <c r="N802" s="17"/>
      <c r="O802" s="17"/>
      <c r="P802" s="3"/>
    </row>
    <row r="803" spans="1:16" ht="24.95" hidden="1" customHeight="1" x14ac:dyDescent="0.2">
      <c r="A803" s="21" t="str">
        <f t="shared" si="58"/>
        <v>||||||0</v>
      </c>
      <c r="B803" s="21" t="str">
        <f t="shared" si="59"/>
        <v>||||</v>
      </c>
      <c r="C803" s="14"/>
      <c r="D803" s="14"/>
      <c r="E803" s="14"/>
      <c r="F803" s="14"/>
      <c r="G803" s="14"/>
      <c r="H803" s="15"/>
      <c r="I803" s="14"/>
      <c r="J803" s="14"/>
      <c r="K803" s="16"/>
      <c r="L803" s="14"/>
      <c r="M803" s="34">
        <f t="shared" si="57"/>
        <v>0</v>
      </c>
      <c r="N803" s="17"/>
      <c r="O803" s="17"/>
      <c r="P803" s="3"/>
    </row>
    <row r="804" spans="1:16" ht="24.95" hidden="1" customHeight="1" x14ac:dyDescent="0.2">
      <c r="A804" s="21" t="str">
        <f t="shared" si="58"/>
        <v>||||||0</v>
      </c>
      <c r="B804" s="21" t="str">
        <f t="shared" si="59"/>
        <v>||||</v>
      </c>
      <c r="C804" s="14"/>
      <c r="D804" s="14"/>
      <c r="E804" s="14"/>
      <c r="F804" s="14"/>
      <c r="G804" s="14"/>
      <c r="H804" s="15"/>
      <c r="I804" s="14"/>
      <c r="J804" s="14"/>
      <c r="K804" s="16"/>
      <c r="L804" s="14"/>
      <c r="M804" s="34">
        <f t="shared" si="57"/>
        <v>0</v>
      </c>
      <c r="N804" s="17"/>
      <c r="O804" s="17"/>
      <c r="P804" s="3"/>
    </row>
    <row r="805" spans="1:16" ht="24.95" hidden="1" customHeight="1" x14ac:dyDescent="0.2">
      <c r="A805" s="21" t="str">
        <f t="shared" si="58"/>
        <v>||||||0</v>
      </c>
      <c r="B805" s="21" t="str">
        <f t="shared" si="59"/>
        <v>||||</v>
      </c>
      <c r="C805" s="14"/>
      <c r="D805" s="14"/>
      <c r="E805" s="14"/>
      <c r="F805" s="14"/>
      <c r="G805" s="14"/>
      <c r="H805" s="15"/>
      <c r="I805" s="14"/>
      <c r="J805" s="14"/>
      <c r="K805" s="16"/>
      <c r="L805" s="14"/>
      <c r="M805" s="34">
        <f t="shared" si="57"/>
        <v>0</v>
      </c>
      <c r="N805" s="17"/>
      <c r="O805" s="17"/>
      <c r="P805" s="3"/>
    </row>
    <row r="806" spans="1:16" ht="24.95" hidden="1" customHeight="1" x14ac:dyDescent="0.2">
      <c r="A806" s="21" t="str">
        <f t="shared" si="58"/>
        <v>||||||0</v>
      </c>
      <c r="B806" s="21" t="str">
        <f t="shared" si="59"/>
        <v>||||</v>
      </c>
      <c r="C806" s="14"/>
      <c r="D806" s="14"/>
      <c r="E806" s="14"/>
      <c r="F806" s="14"/>
      <c r="G806" s="14"/>
      <c r="H806" s="15"/>
      <c r="I806" s="14"/>
      <c r="J806" s="14"/>
      <c r="K806" s="16"/>
      <c r="L806" s="14"/>
      <c r="M806" s="34">
        <f t="shared" si="57"/>
        <v>0</v>
      </c>
      <c r="N806" s="17"/>
      <c r="O806" s="17"/>
      <c r="P806" s="3"/>
    </row>
    <row r="807" spans="1:16" ht="24.95" hidden="1" customHeight="1" x14ac:dyDescent="0.2">
      <c r="A807" s="21" t="str">
        <f t="shared" si="58"/>
        <v>||||||0</v>
      </c>
      <c r="B807" s="21" t="str">
        <f t="shared" si="59"/>
        <v>||||</v>
      </c>
      <c r="C807" s="14"/>
      <c r="D807" s="14"/>
      <c r="E807" s="14"/>
      <c r="F807" s="14"/>
      <c r="G807" s="14"/>
      <c r="H807" s="15"/>
      <c r="I807" s="14"/>
      <c r="J807" s="14"/>
      <c r="K807" s="16"/>
      <c r="L807" s="14"/>
      <c r="M807" s="34">
        <f t="shared" si="57"/>
        <v>0</v>
      </c>
      <c r="N807" s="17"/>
      <c r="O807" s="17"/>
      <c r="P807" s="3"/>
    </row>
    <row r="808" spans="1:16" ht="24.95" hidden="1" customHeight="1" x14ac:dyDescent="0.2">
      <c r="A808" s="21" t="str">
        <f t="shared" si="58"/>
        <v>||||||0</v>
      </c>
      <c r="B808" s="21" t="str">
        <f t="shared" si="59"/>
        <v>||||</v>
      </c>
      <c r="C808" s="14"/>
      <c r="D808" s="14"/>
      <c r="E808" s="14"/>
      <c r="F808" s="14"/>
      <c r="G808" s="14"/>
      <c r="H808" s="15"/>
      <c r="I808" s="14"/>
      <c r="J808" s="14"/>
      <c r="K808" s="16"/>
      <c r="L808" s="14"/>
      <c r="M808" s="34">
        <f t="shared" si="57"/>
        <v>0</v>
      </c>
      <c r="N808" s="17"/>
      <c r="O808" s="17"/>
      <c r="P808" s="3"/>
    </row>
    <row r="809" spans="1:16" ht="24.95" hidden="1" customHeight="1" x14ac:dyDescent="0.2">
      <c r="A809" s="21" t="str">
        <f t="shared" si="58"/>
        <v>||||||0</v>
      </c>
      <c r="B809" s="21" t="str">
        <f t="shared" si="59"/>
        <v>||||</v>
      </c>
      <c r="C809" s="14"/>
      <c r="D809" s="14"/>
      <c r="E809" s="14"/>
      <c r="F809" s="14"/>
      <c r="G809" s="14"/>
      <c r="H809" s="15"/>
      <c r="I809" s="14"/>
      <c r="J809" s="14"/>
      <c r="K809" s="16"/>
      <c r="L809" s="14"/>
      <c r="M809" s="34">
        <f t="shared" si="57"/>
        <v>0</v>
      </c>
      <c r="N809" s="17"/>
      <c r="O809" s="17"/>
      <c r="P809" s="3"/>
    </row>
    <row r="810" spans="1:16" ht="24.95" hidden="1" customHeight="1" x14ac:dyDescent="0.2">
      <c r="A810" s="21" t="str">
        <f t="shared" si="58"/>
        <v>||||||0</v>
      </c>
      <c r="B810" s="21" t="str">
        <f t="shared" si="59"/>
        <v>||||</v>
      </c>
      <c r="C810" s="14"/>
      <c r="D810" s="14"/>
      <c r="E810" s="14"/>
      <c r="F810" s="14"/>
      <c r="G810" s="14"/>
      <c r="H810" s="15"/>
      <c r="I810" s="14"/>
      <c r="J810" s="14"/>
      <c r="K810" s="16"/>
      <c r="L810" s="14"/>
      <c r="M810" s="34">
        <f t="shared" si="57"/>
        <v>0</v>
      </c>
      <c r="N810" s="17"/>
      <c r="O810" s="17"/>
      <c r="P810" s="3"/>
    </row>
    <row r="811" spans="1:16" ht="24.95" hidden="1" customHeight="1" x14ac:dyDescent="0.2">
      <c r="A811" s="21" t="str">
        <f t="shared" si="58"/>
        <v>||||||0</v>
      </c>
      <c r="B811" s="21" t="str">
        <f t="shared" si="59"/>
        <v>||||</v>
      </c>
      <c r="C811" s="14"/>
      <c r="D811" s="14"/>
      <c r="E811" s="14"/>
      <c r="F811" s="14"/>
      <c r="G811" s="14"/>
      <c r="H811" s="15"/>
      <c r="I811" s="14"/>
      <c r="J811" s="14"/>
      <c r="K811" s="16"/>
      <c r="L811" s="14"/>
      <c r="M811" s="34">
        <f t="shared" si="57"/>
        <v>0</v>
      </c>
      <c r="N811" s="17"/>
      <c r="O811" s="17"/>
      <c r="P811" s="3"/>
    </row>
    <row r="812" spans="1:16" ht="24.95" hidden="1" customHeight="1" x14ac:dyDescent="0.2">
      <c r="A812" s="21" t="str">
        <f t="shared" si="58"/>
        <v>||||||0</v>
      </c>
      <c r="B812" s="21" t="str">
        <f t="shared" si="59"/>
        <v>||||</v>
      </c>
      <c r="C812" s="14"/>
      <c r="D812" s="14"/>
      <c r="E812" s="14"/>
      <c r="F812" s="14"/>
      <c r="G812" s="14"/>
      <c r="H812" s="15"/>
      <c r="I812" s="14"/>
      <c r="J812" s="14"/>
      <c r="K812" s="16"/>
      <c r="L812" s="14"/>
      <c r="M812" s="34">
        <f t="shared" si="57"/>
        <v>0</v>
      </c>
      <c r="N812" s="17"/>
      <c r="O812" s="17"/>
      <c r="P812" s="3"/>
    </row>
    <row r="813" spans="1:16" ht="24.95" hidden="1" customHeight="1" x14ac:dyDescent="0.2">
      <c r="A813" s="21" t="str">
        <f t="shared" si="58"/>
        <v>||||||0</v>
      </c>
      <c r="B813" s="21" t="str">
        <f t="shared" si="59"/>
        <v>||||</v>
      </c>
      <c r="C813" s="14"/>
      <c r="D813" s="14"/>
      <c r="E813" s="14"/>
      <c r="F813" s="14"/>
      <c r="G813" s="14"/>
      <c r="H813" s="15"/>
      <c r="I813" s="14"/>
      <c r="J813" s="14"/>
      <c r="K813" s="16"/>
      <c r="L813" s="14"/>
      <c r="M813" s="34">
        <f t="shared" si="57"/>
        <v>0</v>
      </c>
      <c r="N813" s="17"/>
      <c r="O813" s="17"/>
      <c r="P813" s="3"/>
    </row>
    <row r="814" spans="1:16" ht="24.95" hidden="1" customHeight="1" x14ac:dyDescent="0.2">
      <c r="A814" s="21" t="str">
        <f t="shared" si="58"/>
        <v>||||||0</v>
      </c>
      <c r="B814" s="21" t="str">
        <f t="shared" si="59"/>
        <v>||||</v>
      </c>
      <c r="C814" s="14"/>
      <c r="D814" s="14"/>
      <c r="E814" s="14"/>
      <c r="F814" s="14"/>
      <c r="G814" s="14"/>
      <c r="H814" s="15"/>
      <c r="I814" s="14"/>
      <c r="J814" s="14"/>
      <c r="K814" s="16"/>
      <c r="L814" s="14"/>
      <c r="M814" s="34">
        <f t="shared" ref="M814:M862" si="60">N814+O814</f>
        <v>0</v>
      </c>
      <c r="N814" s="17"/>
      <c r="O814" s="17"/>
      <c r="P814" s="3"/>
    </row>
    <row r="815" spans="1:16" ht="24.95" hidden="1" customHeight="1" x14ac:dyDescent="0.2">
      <c r="A815" s="21" t="str">
        <f t="shared" ref="A815:A867" si="61">C815&amp;"|"&amp;D815&amp;"|"&amp;E815&amp;"|"&amp;F815&amp;"|"&amp;G815&amp;"|"&amp;I815&amp;"|"&amp;N815+O815-P815</f>
        <v>||||||0</v>
      </c>
      <c r="B815" s="21" t="str">
        <f t="shared" ref="B815:B867" si="62">C815&amp;"|"&amp;D815&amp;"|"&amp;E815&amp;"|"&amp;F815&amp;"|"&amp;L815</f>
        <v>||||</v>
      </c>
      <c r="C815" s="14"/>
      <c r="D815" s="14"/>
      <c r="E815" s="14"/>
      <c r="F815" s="14"/>
      <c r="G815" s="14"/>
      <c r="H815" s="15"/>
      <c r="I815" s="14"/>
      <c r="J815" s="14"/>
      <c r="K815" s="16"/>
      <c r="L815" s="14"/>
      <c r="M815" s="34">
        <f t="shared" si="60"/>
        <v>0</v>
      </c>
      <c r="N815" s="17"/>
      <c r="O815" s="17"/>
      <c r="P815" s="3"/>
    </row>
    <row r="816" spans="1:16" ht="24.95" hidden="1" customHeight="1" x14ac:dyDescent="0.2">
      <c r="A816" s="21" t="str">
        <f t="shared" si="61"/>
        <v>||||||0</v>
      </c>
      <c r="B816" s="21" t="str">
        <f t="shared" si="62"/>
        <v>||||</v>
      </c>
      <c r="C816" s="14"/>
      <c r="D816" s="14"/>
      <c r="E816" s="14"/>
      <c r="F816" s="14"/>
      <c r="G816" s="14"/>
      <c r="H816" s="15"/>
      <c r="I816" s="14"/>
      <c r="J816" s="14"/>
      <c r="K816" s="16"/>
      <c r="L816" s="14"/>
      <c r="M816" s="34">
        <f t="shared" si="60"/>
        <v>0</v>
      </c>
      <c r="N816" s="17"/>
      <c r="O816" s="17"/>
      <c r="P816" s="3"/>
    </row>
    <row r="817" spans="1:16" ht="24.95" hidden="1" customHeight="1" x14ac:dyDescent="0.2">
      <c r="A817" s="21" t="str">
        <f t="shared" si="61"/>
        <v>||||||0</v>
      </c>
      <c r="B817" s="21" t="str">
        <f t="shared" si="62"/>
        <v>||||</v>
      </c>
      <c r="C817" s="14"/>
      <c r="D817" s="14"/>
      <c r="E817" s="14"/>
      <c r="F817" s="14"/>
      <c r="G817" s="14"/>
      <c r="H817" s="15"/>
      <c r="I817" s="14"/>
      <c r="J817" s="14"/>
      <c r="K817" s="16"/>
      <c r="L817" s="14"/>
      <c r="M817" s="34">
        <f t="shared" si="60"/>
        <v>0</v>
      </c>
      <c r="N817" s="17"/>
      <c r="O817" s="17"/>
      <c r="P817" s="3"/>
    </row>
    <row r="818" spans="1:16" ht="24.95" hidden="1" customHeight="1" x14ac:dyDescent="0.2">
      <c r="A818" s="21" t="str">
        <f t="shared" si="61"/>
        <v>||||||0</v>
      </c>
      <c r="B818" s="21" t="str">
        <f t="shared" si="62"/>
        <v>||||</v>
      </c>
      <c r="C818" s="14"/>
      <c r="D818" s="14"/>
      <c r="E818" s="14"/>
      <c r="F818" s="14"/>
      <c r="G818" s="14"/>
      <c r="H818" s="15"/>
      <c r="I818" s="14"/>
      <c r="J818" s="14"/>
      <c r="K818" s="16"/>
      <c r="L818" s="14"/>
      <c r="M818" s="34">
        <f t="shared" si="60"/>
        <v>0</v>
      </c>
      <c r="N818" s="17"/>
      <c r="O818" s="17"/>
      <c r="P818" s="3"/>
    </row>
    <row r="819" spans="1:16" ht="24.95" hidden="1" customHeight="1" x14ac:dyDescent="0.2">
      <c r="A819" s="21" t="str">
        <f t="shared" si="61"/>
        <v>||||||0</v>
      </c>
      <c r="B819" s="21" t="str">
        <f t="shared" si="62"/>
        <v>||||</v>
      </c>
      <c r="C819" s="14"/>
      <c r="D819" s="14"/>
      <c r="E819" s="14"/>
      <c r="F819" s="14"/>
      <c r="G819" s="14"/>
      <c r="H819" s="15"/>
      <c r="I819" s="14"/>
      <c r="J819" s="14"/>
      <c r="K819" s="16"/>
      <c r="L819" s="14"/>
      <c r="M819" s="34">
        <f t="shared" si="60"/>
        <v>0</v>
      </c>
      <c r="N819" s="17"/>
      <c r="O819" s="17"/>
      <c r="P819" s="3"/>
    </row>
    <row r="820" spans="1:16" ht="24.95" hidden="1" customHeight="1" x14ac:dyDescent="0.2">
      <c r="A820" s="21" t="str">
        <f t="shared" si="61"/>
        <v>||||||0</v>
      </c>
      <c r="B820" s="21" t="str">
        <f t="shared" si="62"/>
        <v>||||</v>
      </c>
      <c r="C820" s="14"/>
      <c r="D820" s="14"/>
      <c r="E820" s="14"/>
      <c r="F820" s="14"/>
      <c r="G820" s="14"/>
      <c r="H820" s="15"/>
      <c r="I820" s="14"/>
      <c r="J820" s="14"/>
      <c r="K820" s="16"/>
      <c r="L820" s="14"/>
      <c r="M820" s="34">
        <f t="shared" si="60"/>
        <v>0</v>
      </c>
      <c r="N820" s="17"/>
      <c r="O820" s="17"/>
      <c r="P820" s="3"/>
    </row>
    <row r="821" spans="1:16" ht="24.95" hidden="1" customHeight="1" x14ac:dyDescent="0.2">
      <c r="A821" s="21" t="str">
        <f t="shared" si="61"/>
        <v>||||||0</v>
      </c>
      <c r="B821" s="21" t="str">
        <f t="shared" si="62"/>
        <v>||||</v>
      </c>
      <c r="C821" s="14"/>
      <c r="D821" s="14"/>
      <c r="E821" s="14"/>
      <c r="F821" s="14"/>
      <c r="G821" s="14"/>
      <c r="H821" s="15"/>
      <c r="I821" s="14"/>
      <c r="J821" s="14"/>
      <c r="K821" s="16"/>
      <c r="L821" s="14"/>
      <c r="M821" s="34">
        <f t="shared" si="60"/>
        <v>0</v>
      </c>
      <c r="N821" s="17"/>
      <c r="O821" s="17"/>
      <c r="P821" s="3"/>
    </row>
    <row r="822" spans="1:16" ht="24.95" hidden="1" customHeight="1" x14ac:dyDescent="0.2">
      <c r="A822" s="21" t="str">
        <f t="shared" si="61"/>
        <v>||||||0</v>
      </c>
      <c r="B822" s="21" t="str">
        <f t="shared" si="62"/>
        <v>||||</v>
      </c>
      <c r="C822" s="14"/>
      <c r="D822" s="14"/>
      <c r="E822" s="14"/>
      <c r="F822" s="14"/>
      <c r="G822" s="14"/>
      <c r="H822" s="15"/>
      <c r="I822" s="14"/>
      <c r="J822" s="14"/>
      <c r="K822" s="16"/>
      <c r="L822" s="14"/>
      <c r="M822" s="34">
        <f t="shared" si="60"/>
        <v>0</v>
      </c>
      <c r="N822" s="17"/>
      <c r="O822" s="17"/>
      <c r="P822" s="3"/>
    </row>
    <row r="823" spans="1:16" ht="24.95" hidden="1" customHeight="1" x14ac:dyDescent="0.2">
      <c r="A823" s="21" t="str">
        <f t="shared" si="61"/>
        <v>||||||0</v>
      </c>
      <c r="B823" s="21" t="str">
        <f t="shared" si="62"/>
        <v>||||</v>
      </c>
      <c r="C823" s="14"/>
      <c r="D823" s="14"/>
      <c r="E823" s="14"/>
      <c r="F823" s="14"/>
      <c r="G823" s="14"/>
      <c r="H823" s="15"/>
      <c r="I823" s="14"/>
      <c r="J823" s="14"/>
      <c r="K823" s="16"/>
      <c r="L823" s="14"/>
      <c r="M823" s="34">
        <f t="shared" si="60"/>
        <v>0</v>
      </c>
      <c r="N823" s="17"/>
      <c r="O823" s="17"/>
      <c r="P823" s="3"/>
    </row>
    <row r="824" spans="1:16" ht="24.95" hidden="1" customHeight="1" x14ac:dyDescent="0.2">
      <c r="A824" s="21" t="str">
        <f t="shared" si="61"/>
        <v>||||||0</v>
      </c>
      <c r="B824" s="21" t="str">
        <f t="shared" si="62"/>
        <v>||||</v>
      </c>
      <c r="C824" s="14"/>
      <c r="D824" s="14"/>
      <c r="E824" s="14"/>
      <c r="F824" s="14"/>
      <c r="G824" s="14"/>
      <c r="H824" s="15"/>
      <c r="I824" s="14"/>
      <c r="J824" s="14"/>
      <c r="K824" s="16"/>
      <c r="L824" s="14"/>
      <c r="M824" s="34">
        <f t="shared" si="60"/>
        <v>0</v>
      </c>
      <c r="N824" s="17"/>
      <c r="O824" s="17"/>
      <c r="P824" s="3"/>
    </row>
    <row r="825" spans="1:16" ht="24.95" hidden="1" customHeight="1" x14ac:dyDescent="0.2">
      <c r="A825" s="21" t="str">
        <f t="shared" si="61"/>
        <v>||||||0</v>
      </c>
      <c r="B825" s="21" t="str">
        <f t="shared" si="62"/>
        <v>||||</v>
      </c>
      <c r="C825" s="14"/>
      <c r="D825" s="14"/>
      <c r="E825" s="14"/>
      <c r="F825" s="14"/>
      <c r="G825" s="14"/>
      <c r="H825" s="15"/>
      <c r="I825" s="14"/>
      <c r="J825" s="14"/>
      <c r="K825" s="16"/>
      <c r="L825" s="14"/>
      <c r="M825" s="34">
        <f t="shared" si="60"/>
        <v>0</v>
      </c>
      <c r="N825" s="17"/>
      <c r="O825" s="17"/>
      <c r="P825" s="3"/>
    </row>
    <row r="826" spans="1:16" ht="24.95" hidden="1" customHeight="1" x14ac:dyDescent="0.2">
      <c r="A826" s="21" t="str">
        <f t="shared" si="61"/>
        <v>||||||0</v>
      </c>
      <c r="B826" s="21" t="str">
        <f t="shared" si="62"/>
        <v>||||</v>
      </c>
      <c r="C826" s="14"/>
      <c r="D826" s="14"/>
      <c r="E826" s="14"/>
      <c r="F826" s="14"/>
      <c r="G826" s="14"/>
      <c r="H826" s="15"/>
      <c r="I826" s="14"/>
      <c r="J826" s="14"/>
      <c r="K826" s="16"/>
      <c r="L826" s="14"/>
      <c r="M826" s="34">
        <f t="shared" si="60"/>
        <v>0</v>
      </c>
      <c r="N826" s="17"/>
      <c r="O826" s="17"/>
      <c r="P826" s="3"/>
    </row>
    <row r="827" spans="1:16" ht="24.95" hidden="1" customHeight="1" x14ac:dyDescent="0.2">
      <c r="A827" s="21" t="str">
        <f t="shared" si="61"/>
        <v>||||||0</v>
      </c>
      <c r="B827" s="21" t="str">
        <f t="shared" si="62"/>
        <v>||||</v>
      </c>
      <c r="C827" s="14"/>
      <c r="D827" s="14"/>
      <c r="E827" s="14"/>
      <c r="F827" s="14"/>
      <c r="G827" s="14"/>
      <c r="H827" s="15"/>
      <c r="I827" s="14"/>
      <c r="J827" s="14"/>
      <c r="K827" s="16"/>
      <c r="L827" s="14"/>
      <c r="M827" s="34">
        <f t="shared" si="60"/>
        <v>0</v>
      </c>
      <c r="N827" s="17"/>
      <c r="O827" s="17"/>
      <c r="P827" s="3"/>
    </row>
    <row r="828" spans="1:16" ht="24.95" hidden="1" customHeight="1" x14ac:dyDescent="0.2">
      <c r="A828" s="21" t="str">
        <f t="shared" si="61"/>
        <v>||||||0</v>
      </c>
      <c r="B828" s="21" t="str">
        <f t="shared" si="62"/>
        <v>||||</v>
      </c>
      <c r="C828" s="14"/>
      <c r="D828" s="14"/>
      <c r="E828" s="14"/>
      <c r="F828" s="14"/>
      <c r="G828" s="14"/>
      <c r="H828" s="15"/>
      <c r="I828" s="14"/>
      <c r="J828" s="14"/>
      <c r="K828" s="16"/>
      <c r="L828" s="14"/>
      <c r="M828" s="34">
        <f t="shared" si="60"/>
        <v>0</v>
      </c>
      <c r="N828" s="17"/>
      <c r="O828" s="17"/>
      <c r="P828" s="3"/>
    </row>
    <row r="829" spans="1:16" ht="24.95" hidden="1" customHeight="1" x14ac:dyDescent="0.2">
      <c r="A829" s="21" t="str">
        <f t="shared" si="61"/>
        <v>||||||0</v>
      </c>
      <c r="B829" s="21" t="str">
        <f t="shared" si="62"/>
        <v>||||</v>
      </c>
      <c r="C829" s="14"/>
      <c r="D829" s="14"/>
      <c r="E829" s="14"/>
      <c r="F829" s="14"/>
      <c r="G829" s="14"/>
      <c r="H829" s="15"/>
      <c r="I829" s="14"/>
      <c r="J829" s="14"/>
      <c r="K829" s="16"/>
      <c r="L829" s="14"/>
      <c r="M829" s="34">
        <f t="shared" si="60"/>
        <v>0</v>
      </c>
      <c r="N829" s="17"/>
      <c r="O829" s="17"/>
      <c r="P829" s="3"/>
    </row>
    <row r="830" spans="1:16" ht="24.95" hidden="1" customHeight="1" x14ac:dyDescent="0.2">
      <c r="A830" s="21" t="str">
        <f t="shared" si="61"/>
        <v>||||||0</v>
      </c>
      <c r="B830" s="21" t="str">
        <f t="shared" si="62"/>
        <v>||||</v>
      </c>
      <c r="C830" s="14"/>
      <c r="D830" s="14"/>
      <c r="E830" s="14"/>
      <c r="F830" s="14"/>
      <c r="G830" s="14"/>
      <c r="H830" s="15"/>
      <c r="I830" s="14"/>
      <c r="J830" s="14"/>
      <c r="K830" s="16"/>
      <c r="L830" s="14"/>
      <c r="M830" s="34">
        <f t="shared" si="60"/>
        <v>0</v>
      </c>
      <c r="N830" s="17"/>
      <c r="O830" s="17"/>
      <c r="P830" s="3"/>
    </row>
    <row r="831" spans="1:16" ht="24.95" hidden="1" customHeight="1" x14ac:dyDescent="0.2">
      <c r="A831" s="21" t="str">
        <f t="shared" si="61"/>
        <v>||||||0</v>
      </c>
      <c r="B831" s="21" t="str">
        <f t="shared" si="62"/>
        <v>||||</v>
      </c>
      <c r="C831" s="14"/>
      <c r="D831" s="14"/>
      <c r="E831" s="14"/>
      <c r="F831" s="14"/>
      <c r="G831" s="14"/>
      <c r="H831" s="15"/>
      <c r="I831" s="14"/>
      <c r="J831" s="14"/>
      <c r="K831" s="16"/>
      <c r="L831" s="14"/>
      <c r="M831" s="34">
        <f t="shared" si="60"/>
        <v>0</v>
      </c>
      <c r="N831" s="17"/>
      <c r="O831" s="17"/>
      <c r="P831" s="3"/>
    </row>
    <row r="832" spans="1:16" ht="24.95" hidden="1" customHeight="1" x14ac:dyDescent="0.2">
      <c r="A832" s="21" t="str">
        <f t="shared" si="61"/>
        <v>||||||0</v>
      </c>
      <c r="B832" s="21" t="str">
        <f t="shared" si="62"/>
        <v>||||</v>
      </c>
      <c r="C832" s="14"/>
      <c r="D832" s="14"/>
      <c r="E832" s="14"/>
      <c r="F832" s="14"/>
      <c r="G832" s="14"/>
      <c r="H832" s="15"/>
      <c r="I832" s="14"/>
      <c r="J832" s="14"/>
      <c r="K832" s="16"/>
      <c r="L832" s="14"/>
      <c r="M832" s="34">
        <f t="shared" si="60"/>
        <v>0</v>
      </c>
      <c r="N832" s="17"/>
      <c r="O832" s="17"/>
      <c r="P832" s="3"/>
    </row>
    <row r="833" spans="1:16" ht="24.95" hidden="1" customHeight="1" x14ac:dyDescent="0.2">
      <c r="A833" s="21" t="str">
        <f t="shared" si="61"/>
        <v>||||||0</v>
      </c>
      <c r="B833" s="21" t="str">
        <f t="shared" si="62"/>
        <v>||||</v>
      </c>
      <c r="C833" s="14"/>
      <c r="D833" s="14"/>
      <c r="E833" s="14"/>
      <c r="F833" s="14"/>
      <c r="G833" s="14"/>
      <c r="H833" s="15"/>
      <c r="I833" s="14"/>
      <c r="J833" s="14"/>
      <c r="K833" s="16"/>
      <c r="L833" s="14"/>
      <c r="M833" s="34">
        <f t="shared" si="60"/>
        <v>0</v>
      </c>
      <c r="N833" s="17"/>
      <c r="O833" s="17"/>
      <c r="P833" s="3"/>
    </row>
    <row r="834" spans="1:16" ht="24.95" hidden="1" customHeight="1" x14ac:dyDescent="0.2">
      <c r="A834" s="21" t="str">
        <f t="shared" si="61"/>
        <v>||||||0</v>
      </c>
      <c r="B834" s="21" t="str">
        <f t="shared" si="62"/>
        <v>||||</v>
      </c>
      <c r="C834" s="14"/>
      <c r="D834" s="14"/>
      <c r="E834" s="14"/>
      <c r="F834" s="14"/>
      <c r="G834" s="14"/>
      <c r="H834" s="15"/>
      <c r="I834" s="14"/>
      <c r="J834" s="14"/>
      <c r="K834" s="16"/>
      <c r="L834" s="14"/>
      <c r="M834" s="34">
        <f t="shared" si="60"/>
        <v>0</v>
      </c>
      <c r="N834" s="17"/>
      <c r="O834" s="17"/>
      <c r="P834" s="3"/>
    </row>
    <row r="835" spans="1:16" ht="24.95" hidden="1" customHeight="1" x14ac:dyDescent="0.2">
      <c r="A835" s="21" t="str">
        <f t="shared" si="61"/>
        <v>||||||0</v>
      </c>
      <c r="B835" s="21" t="str">
        <f t="shared" si="62"/>
        <v>||||</v>
      </c>
      <c r="C835" s="14"/>
      <c r="D835" s="14"/>
      <c r="E835" s="14"/>
      <c r="F835" s="14"/>
      <c r="G835" s="14"/>
      <c r="H835" s="15"/>
      <c r="I835" s="14"/>
      <c r="J835" s="14"/>
      <c r="K835" s="16"/>
      <c r="L835" s="14"/>
      <c r="M835" s="34">
        <f t="shared" si="60"/>
        <v>0</v>
      </c>
      <c r="N835" s="17"/>
      <c r="O835" s="17"/>
      <c r="P835" s="3"/>
    </row>
    <row r="836" spans="1:16" ht="24.95" hidden="1" customHeight="1" x14ac:dyDescent="0.2">
      <c r="A836" s="21" t="str">
        <f t="shared" si="61"/>
        <v>||||||0</v>
      </c>
      <c r="B836" s="21" t="str">
        <f t="shared" si="62"/>
        <v>||||</v>
      </c>
      <c r="C836" s="14"/>
      <c r="D836" s="14"/>
      <c r="E836" s="14"/>
      <c r="F836" s="14"/>
      <c r="G836" s="14"/>
      <c r="H836" s="15"/>
      <c r="I836" s="14"/>
      <c r="J836" s="14"/>
      <c r="K836" s="16"/>
      <c r="L836" s="14"/>
      <c r="M836" s="34">
        <f t="shared" si="60"/>
        <v>0</v>
      </c>
      <c r="N836" s="17"/>
      <c r="O836" s="17"/>
      <c r="P836" s="3"/>
    </row>
    <row r="837" spans="1:16" ht="24.95" hidden="1" customHeight="1" x14ac:dyDescent="0.2">
      <c r="A837" s="21" t="str">
        <f t="shared" si="61"/>
        <v>||||||0</v>
      </c>
      <c r="B837" s="21" t="str">
        <f t="shared" si="62"/>
        <v>||||</v>
      </c>
      <c r="C837" s="14"/>
      <c r="D837" s="14"/>
      <c r="E837" s="14"/>
      <c r="F837" s="14"/>
      <c r="G837" s="14"/>
      <c r="H837" s="15"/>
      <c r="I837" s="14"/>
      <c r="J837" s="14"/>
      <c r="K837" s="16"/>
      <c r="L837" s="14"/>
      <c r="M837" s="34">
        <f t="shared" si="60"/>
        <v>0</v>
      </c>
      <c r="N837" s="17"/>
      <c r="O837" s="17"/>
      <c r="P837" s="3"/>
    </row>
    <row r="838" spans="1:16" ht="24.95" hidden="1" customHeight="1" x14ac:dyDescent="0.2">
      <c r="A838" s="21" t="str">
        <f t="shared" si="61"/>
        <v>||||||0</v>
      </c>
      <c r="B838" s="21" t="str">
        <f t="shared" si="62"/>
        <v>||||</v>
      </c>
      <c r="C838" s="14"/>
      <c r="D838" s="14"/>
      <c r="E838" s="14"/>
      <c r="F838" s="14"/>
      <c r="G838" s="14"/>
      <c r="H838" s="15"/>
      <c r="I838" s="14"/>
      <c r="J838" s="14"/>
      <c r="K838" s="16"/>
      <c r="L838" s="14"/>
      <c r="M838" s="34">
        <f t="shared" si="60"/>
        <v>0</v>
      </c>
      <c r="N838" s="17"/>
      <c r="O838" s="17"/>
      <c r="P838" s="3"/>
    </row>
    <row r="839" spans="1:16" ht="24.95" hidden="1" customHeight="1" x14ac:dyDescent="0.2">
      <c r="A839" s="21" t="str">
        <f t="shared" si="61"/>
        <v>||||||0</v>
      </c>
      <c r="B839" s="21" t="str">
        <f t="shared" si="62"/>
        <v>||||</v>
      </c>
      <c r="C839" s="14"/>
      <c r="D839" s="14"/>
      <c r="E839" s="14"/>
      <c r="F839" s="14"/>
      <c r="G839" s="14"/>
      <c r="H839" s="15"/>
      <c r="I839" s="14"/>
      <c r="J839" s="14"/>
      <c r="K839" s="16"/>
      <c r="L839" s="14"/>
      <c r="M839" s="34">
        <f t="shared" si="60"/>
        <v>0</v>
      </c>
      <c r="N839" s="17"/>
      <c r="O839" s="17"/>
      <c r="P839" s="3"/>
    </row>
    <row r="840" spans="1:16" ht="24.95" hidden="1" customHeight="1" x14ac:dyDescent="0.2">
      <c r="A840" s="21" t="str">
        <f t="shared" si="61"/>
        <v>||||||0</v>
      </c>
      <c r="B840" s="21" t="str">
        <f t="shared" si="62"/>
        <v>||||</v>
      </c>
      <c r="C840" s="14"/>
      <c r="D840" s="14"/>
      <c r="E840" s="14"/>
      <c r="F840" s="14"/>
      <c r="G840" s="14"/>
      <c r="H840" s="15"/>
      <c r="I840" s="14"/>
      <c r="J840" s="14"/>
      <c r="K840" s="16"/>
      <c r="L840" s="14"/>
      <c r="M840" s="34">
        <f t="shared" si="60"/>
        <v>0</v>
      </c>
      <c r="N840" s="17"/>
      <c r="O840" s="17"/>
      <c r="P840" s="3"/>
    </row>
    <row r="841" spans="1:16" ht="24.95" hidden="1" customHeight="1" x14ac:dyDescent="0.2">
      <c r="A841" s="21" t="str">
        <f t="shared" si="61"/>
        <v>||||||0</v>
      </c>
      <c r="B841" s="21" t="str">
        <f t="shared" si="62"/>
        <v>||||</v>
      </c>
      <c r="C841" s="14"/>
      <c r="D841" s="14"/>
      <c r="E841" s="14"/>
      <c r="F841" s="14"/>
      <c r="G841" s="14"/>
      <c r="H841" s="15"/>
      <c r="I841" s="14"/>
      <c r="J841" s="14"/>
      <c r="K841" s="16"/>
      <c r="L841" s="14"/>
      <c r="M841" s="34">
        <f t="shared" si="60"/>
        <v>0</v>
      </c>
      <c r="N841" s="17"/>
      <c r="O841" s="17"/>
      <c r="P841" s="3"/>
    </row>
    <row r="842" spans="1:16" ht="24.95" hidden="1" customHeight="1" x14ac:dyDescent="0.2">
      <c r="A842" s="21" t="str">
        <f t="shared" si="61"/>
        <v>||||||0</v>
      </c>
      <c r="B842" s="21" t="str">
        <f t="shared" si="62"/>
        <v>||||</v>
      </c>
      <c r="C842" s="14"/>
      <c r="D842" s="14"/>
      <c r="E842" s="14"/>
      <c r="F842" s="14"/>
      <c r="G842" s="14"/>
      <c r="H842" s="15"/>
      <c r="I842" s="14"/>
      <c r="J842" s="14"/>
      <c r="K842" s="16"/>
      <c r="L842" s="14"/>
      <c r="M842" s="34">
        <f t="shared" si="60"/>
        <v>0</v>
      </c>
      <c r="N842" s="17"/>
      <c r="O842" s="17"/>
      <c r="P842" s="3"/>
    </row>
    <row r="843" spans="1:16" ht="24.95" hidden="1" customHeight="1" x14ac:dyDescent="0.2">
      <c r="A843" s="21" t="str">
        <f t="shared" si="61"/>
        <v>||||||0</v>
      </c>
      <c r="B843" s="21" t="str">
        <f t="shared" si="62"/>
        <v>||||</v>
      </c>
      <c r="C843" s="14"/>
      <c r="D843" s="14"/>
      <c r="E843" s="14"/>
      <c r="F843" s="14"/>
      <c r="G843" s="14"/>
      <c r="H843" s="15"/>
      <c r="I843" s="14"/>
      <c r="J843" s="14"/>
      <c r="K843" s="16"/>
      <c r="L843" s="14"/>
      <c r="M843" s="34">
        <f t="shared" si="60"/>
        <v>0</v>
      </c>
      <c r="N843" s="17"/>
      <c r="O843" s="17"/>
      <c r="P843" s="3"/>
    </row>
    <row r="844" spans="1:16" ht="24.95" hidden="1" customHeight="1" x14ac:dyDescent="0.2">
      <c r="A844" s="21" t="str">
        <f t="shared" si="61"/>
        <v>||||||0</v>
      </c>
      <c r="B844" s="21" t="str">
        <f t="shared" si="62"/>
        <v>||||</v>
      </c>
      <c r="C844" s="14"/>
      <c r="D844" s="14"/>
      <c r="E844" s="14"/>
      <c r="F844" s="14"/>
      <c r="G844" s="14"/>
      <c r="H844" s="15"/>
      <c r="I844" s="14"/>
      <c r="J844" s="14"/>
      <c r="K844" s="16"/>
      <c r="L844" s="14"/>
      <c r="M844" s="34">
        <f t="shared" si="60"/>
        <v>0</v>
      </c>
      <c r="N844" s="17"/>
      <c r="O844" s="17"/>
      <c r="P844" s="3"/>
    </row>
    <row r="845" spans="1:16" ht="24.95" hidden="1" customHeight="1" x14ac:dyDescent="0.2">
      <c r="A845" s="21" t="str">
        <f t="shared" si="61"/>
        <v>||||||0</v>
      </c>
      <c r="B845" s="21" t="str">
        <f t="shared" si="62"/>
        <v>||||</v>
      </c>
      <c r="C845" s="14"/>
      <c r="D845" s="14"/>
      <c r="E845" s="14"/>
      <c r="F845" s="14"/>
      <c r="G845" s="14"/>
      <c r="H845" s="15"/>
      <c r="I845" s="14"/>
      <c r="J845" s="14"/>
      <c r="K845" s="16"/>
      <c r="L845" s="14"/>
      <c r="M845" s="34">
        <f t="shared" si="60"/>
        <v>0</v>
      </c>
      <c r="N845" s="17"/>
      <c r="O845" s="17"/>
      <c r="P845" s="3"/>
    </row>
    <row r="846" spans="1:16" ht="24.95" hidden="1" customHeight="1" x14ac:dyDescent="0.2">
      <c r="A846" s="21" t="str">
        <f t="shared" si="61"/>
        <v>||||||0</v>
      </c>
      <c r="B846" s="21" t="str">
        <f t="shared" si="62"/>
        <v>||||</v>
      </c>
      <c r="C846" s="14"/>
      <c r="D846" s="14"/>
      <c r="E846" s="14"/>
      <c r="F846" s="14"/>
      <c r="G846" s="14"/>
      <c r="H846" s="15"/>
      <c r="I846" s="14"/>
      <c r="J846" s="14"/>
      <c r="K846" s="16"/>
      <c r="L846" s="14"/>
      <c r="M846" s="34">
        <f t="shared" si="60"/>
        <v>0</v>
      </c>
      <c r="N846" s="17"/>
      <c r="O846" s="17"/>
      <c r="P846" s="3"/>
    </row>
    <row r="847" spans="1:16" ht="24.95" hidden="1" customHeight="1" x14ac:dyDescent="0.2">
      <c r="A847" s="21" t="str">
        <f t="shared" si="61"/>
        <v>||||||0</v>
      </c>
      <c r="B847" s="21" t="str">
        <f t="shared" si="62"/>
        <v>||||</v>
      </c>
      <c r="C847" s="14"/>
      <c r="D847" s="14"/>
      <c r="E847" s="14"/>
      <c r="F847" s="14"/>
      <c r="G847" s="14"/>
      <c r="H847" s="15"/>
      <c r="I847" s="14"/>
      <c r="J847" s="14"/>
      <c r="K847" s="16"/>
      <c r="L847" s="14"/>
      <c r="M847" s="34">
        <f t="shared" si="60"/>
        <v>0</v>
      </c>
      <c r="N847" s="17"/>
      <c r="O847" s="17"/>
      <c r="P847" s="3"/>
    </row>
    <row r="848" spans="1:16" ht="24.95" hidden="1" customHeight="1" x14ac:dyDescent="0.2">
      <c r="A848" s="21" t="str">
        <f t="shared" si="61"/>
        <v>||||||0</v>
      </c>
      <c r="B848" s="21" t="str">
        <f t="shared" si="62"/>
        <v>||||</v>
      </c>
      <c r="C848" s="14"/>
      <c r="D848" s="14"/>
      <c r="E848" s="14"/>
      <c r="F848" s="14"/>
      <c r="G848" s="14"/>
      <c r="H848" s="15"/>
      <c r="I848" s="14"/>
      <c r="J848" s="14"/>
      <c r="K848" s="16"/>
      <c r="L848" s="14"/>
      <c r="M848" s="34">
        <f t="shared" si="60"/>
        <v>0</v>
      </c>
      <c r="N848" s="17"/>
      <c r="O848" s="17"/>
      <c r="P848" s="3"/>
    </row>
    <row r="849" spans="1:16" ht="24.95" hidden="1" customHeight="1" x14ac:dyDescent="0.2">
      <c r="A849" s="21" t="str">
        <f t="shared" si="61"/>
        <v>||||||0</v>
      </c>
      <c r="B849" s="21" t="str">
        <f t="shared" si="62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60"/>
        <v>0</v>
      </c>
      <c r="N849" s="17"/>
      <c r="O849" s="17"/>
      <c r="P849" s="3"/>
    </row>
    <row r="850" spans="1:16" ht="24.95" hidden="1" customHeight="1" x14ac:dyDescent="0.2">
      <c r="A850" s="21" t="str">
        <f t="shared" si="61"/>
        <v>||||||0</v>
      </c>
      <c r="B850" s="21" t="str">
        <f t="shared" si="62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60"/>
        <v>0</v>
      </c>
      <c r="N850" s="17"/>
      <c r="O850" s="17"/>
      <c r="P850" s="3"/>
    </row>
    <row r="851" spans="1:16" ht="24.95" hidden="1" customHeight="1" x14ac:dyDescent="0.2">
      <c r="A851" s="21" t="str">
        <f t="shared" si="61"/>
        <v>||||||0</v>
      </c>
      <c r="B851" s="21" t="str">
        <f t="shared" si="62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60"/>
        <v>0</v>
      </c>
      <c r="N851" s="17"/>
      <c r="O851" s="17"/>
      <c r="P851" s="3"/>
    </row>
    <row r="852" spans="1:16" ht="24.95" hidden="1" customHeight="1" x14ac:dyDescent="0.2">
      <c r="A852" s="21" t="str">
        <f t="shared" si="61"/>
        <v>||||||0</v>
      </c>
      <c r="B852" s="21" t="str">
        <f t="shared" si="62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60"/>
        <v>0</v>
      </c>
      <c r="N852" s="17"/>
      <c r="O852" s="17"/>
      <c r="P852" s="3"/>
    </row>
    <row r="853" spans="1:16" ht="24.95" hidden="1" customHeight="1" x14ac:dyDescent="0.2">
      <c r="A853" s="21" t="str">
        <f t="shared" si="61"/>
        <v>||||||0</v>
      </c>
      <c r="B853" s="21" t="str">
        <f t="shared" si="62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60"/>
        <v>0</v>
      </c>
      <c r="N853" s="17"/>
      <c r="O853" s="17"/>
      <c r="P853" s="3"/>
    </row>
    <row r="854" spans="1:16" ht="24.95" hidden="1" customHeight="1" x14ac:dyDescent="0.2">
      <c r="A854" s="21" t="str">
        <f t="shared" si="61"/>
        <v>||||||0</v>
      </c>
      <c r="B854" s="21" t="str">
        <f t="shared" si="62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60"/>
        <v>0</v>
      </c>
      <c r="N854" s="17"/>
      <c r="O854" s="17"/>
      <c r="P854" s="3"/>
    </row>
    <row r="855" spans="1:16" ht="24.95" hidden="1" customHeight="1" x14ac:dyDescent="0.2">
      <c r="A855" s="21" t="str">
        <f t="shared" si="61"/>
        <v>||||||0</v>
      </c>
      <c r="B855" s="21" t="str">
        <f t="shared" si="62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60"/>
        <v>0</v>
      </c>
      <c r="N855" s="17"/>
      <c r="O855" s="17"/>
      <c r="P855" s="3"/>
    </row>
    <row r="856" spans="1:16" ht="24.95" hidden="1" customHeight="1" x14ac:dyDescent="0.2">
      <c r="A856" s="21" t="str">
        <f t="shared" si="61"/>
        <v>||||||0</v>
      </c>
      <c r="B856" s="21" t="str">
        <f t="shared" si="62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60"/>
        <v>0</v>
      </c>
      <c r="N856" s="17"/>
      <c r="O856" s="17"/>
      <c r="P856" s="3"/>
    </row>
    <row r="857" spans="1:16" ht="24.95" hidden="1" customHeight="1" x14ac:dyDescent="0.2">
      <c r="A857" s="21" t="str">
        <f t="shared" si="61"/>
        <v>||||||0</v>
      </c>
      <c r="B857" s="21" t="str">
        <f t="shared" si="62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60"/>
        <v>0</v>
      </c>
      <c r="N857" s="17"/>
      <c r="O857" s="17"/>
      <c r="P857" s="3"/>
    </row>
    <row r="858" spans="1:16" ht="24.95" hidden="1" customHeight="1" x14ac:dyDescent="0.2">
      <c r="A858" s="21" t="str">
        <f t="shared" si="61"/>
        <v>||||||0</v>
      </c>
      <c r="B858" s="21" t="str">
        <f t="shared" si="62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60"/>
        <v>0</v>
      </c>
      <c r="N858" s="17"/>
      <c r="O858" s="17"/>
      <c r="P858" s="3"/>
    </row>
    <row r="859" spans="1:16" ht="24.95" hidden="1" customHeight="1" x14ac:dyDescent="0.2">
      <c r="A859" s="21" t="str">
        <f t="shared" si="61"/>
        <v>||||||0</v>
      </c>
      <c r="B859" s="21" t="str">
        <f t="shared" si="62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60"/>
        <v>0</v>
      </c>
      <c r="N859" s="17"/>
      <c r="O859" s="17"/>
      <c r="P859" s="3"/>
    </row>
    <row r="860" spans="1:16" ht="24.95" hidden="1" customHeight="1" x14ac:dyDescent="0.2">
      <c r="A860" s="21" t="str">
        <f t="shared" si="61"/>
        <v>||||||0</v>
      </c>
      <c r="B860" s="21" t="str">
        <f t="shared" si="62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60"/>
        <v>0</v>
      </c>
      <c r="N860" s="17"/>
      <c r="O860" s="17"/>
      <c r="P860" s="3"/>
    </row>
    <row r="861" spans="1:16" ht="24.95" hidden="1" customHeight="1" x14ac:dyDescent="0.2">
      <c r="A861" s="21" t="str">
        <f t="shared" si="61"/>
        <v>||||||0</v>
      </c>
      <c r="B861" s="21" t="str">
        <f t="shared" si="62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60"/>
        <v>0</v>
      </c>
      <c r="N861" s="17"/>
      <c r="O861" s="17"/>
      <c r="P861" s="3"/>
    </row>
    <row r="862" spans="1:16" ht="24.95" hidden="1" customHeight="1" x14ac:dyDescent="0.2">
      <c r="A862" s="21" t="str">
        <f t="shared" si="61"/>
        <v>||||||0</v>
      </c>
      <c r="B862" s="21" t="str">
        <f t="shared" si="62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60"/>
        <v>0</v>
      </c>
      <c r="N862" s="17"/>
      <c r="O862" s="17"/>
      <c r="P862" s="3"/>
    </row>
    <row r="863" spans="1:16" ht="24.95" hidden="1" customHeight="1" x14ac:dyDescent="0.2">
      <c r="A863" s="21" t="str">
        <f t="shared" si="61"/>
        <v>||||||0</v>
      </c>
      <c r="B863" s="21" t="str">
        <f t="shared" si="62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ref="M863:M893" si="63">N863+O863</f>
        <v>0</v>
      </c>
      <c r="N863" s="17"/>
      <c r="O863" s="17"/>
      <c r="P863" s="3"/>
    </row>
    <row r="864" spans="1:16" ht="24.95" hidden="1" customHeight="1" x14ac:dyDescent="0.2">
      <c r="A864" s="21" t="str">
        <f t="shared" si="61"/>
        <v>||||||0</v>
      </c>
      <c r="B864" s="21" t="str">
        <f t="shared" si="62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63"/>
        <v>0</v>
      </c>
      <c r="N864" s="17"/>
      <c r="O864" s="17"/>
      <c r="P864" s="3"/>
    </row>
    <row r="865" spans="1:16" ht="24.95" hidden="1" customHeight="1" x14ac:dyDescent="0.2">
      <c r="A865" s="21" t="str">
        <f t="shared" si="61"/>
        <v>||||||0</v>
      </c>
      <c r="B865" s="21" t="str">
        <f t="shared" si="62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63"/>
        <v>0</v>
      </c>
      <c r="N865" s="17"/>
      <c r="O865" s="17"/>
      <c r="P865" s="3"/>
    </row>
    <row r="866" spans="1:16" ht="24.95" hidden="1" customHeight="1" x14ac:dyDescent="0.2">
      <c r="A866" s="21" t="str">
        <f t="shared" si="61"/>
        <v>||||||0</v>
      </c>
      <c r="B866" s="21" t="str">
        <f t="shared" si="62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63"/>
        <v>0</v>
      </c>
      <c r="N866" s="17"/>
      <c r="O866" s="17"/>
      <c r="P866" s="3"/>
    </row>
    <row r="867" spans="1:16" ht="24.95" hidden="1" customHeight="1" x14ac:dyDescent="0.2">
      <c r="A867" s="21" t="str">
        <f t="shared" si="61"/>
        <v>||||||0</v>
      </c>
      <c r="B867" s="21" t="str">
        <f t="shared" si="62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63"/>
        <v>0</v>
      </c>
      <c r="N867" s="17"/>
      <c r="O867" s="17"/>
      <c r="P867" s="3"/>
    </row>
    <row r="868" spans="1:16" ht="24.95" hidden="1" customHeight="1" x14ac:dyDescent="0.2">
      <c r="A868" s="21" t="str">
        <f t="shared" ref="A868:A896" si="64">C868&amp;"|"&amp;D868&amp;"|"&amp;E868&amp;"|"&amp;F868&amp;"|"&amp;G868&amp;"|"&amp;I868&amp;"|"&amp;N868+O868-P868</f>
        <v>||||||0</v>
      </c>
      <c r="B868" s="21" t="str">
        <f t="shared" ref="B868:B896" si="65">C868&amp;"|"&amp;D868&amp;"|"&amp;E868&amp;"|"&amp;F868&amp;"|"&amp;L868</f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63"/>
        <v>0</v>
      </c>
      <c r="N868" s="17"/>
      <c r="O868" s="17"/>
      <c r="P868" s="3"/>
    </row>
    <row r="869" spans="1:16" ht="24.95" hidden="1" customHeight="1" x14ac:dyDescent="0.2">
      <c r="A869" s="21" t="str">
        <f t="shared" si="64"/>
        <v>||||||0</v>
      </c>
      <c r="B869" s="21" t="str">
        <f t="shared" si="65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63"/>
        <v>0</v>
      </c>
      <c r="N869" s="17"/>
      <c r="O869" s="17"/>
      <c r="P869" s="3"/>
    </row>
    <row r="870" spans="1:16" ht="24.95" hidden="1" customHeight="1" x14ac:dyDescent="0.2">
      <c r="A870" s="21" t="str">
        <f t="shared" si="64"/>
        <v>||||||0</v>
      </c>
      <c r="B870" s="21" t="str">
        <f t="shared" si="65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63"/>
        <v>0</v>
      </c>
      <c r="N870" s="17"/>
      <c r="O870" s="17"/>
      <c r="P870" s="3"/>
    </row>
    <row r="871" spans="1:16" ht="24.95" hidden="1" customHeight="1" x14ac:dyDescent="0.2">
      <c r="A871" s="21" t="str">
        <f t="shared" si="64"/>
        <v>||||||0</v>
      </c>
      <c r="B871" s="21" t="str">
        <f t="shared" si="65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63"/>
        <v>0</v>
      </c>
      <c r="N871" s="17"/>
      <c r="O871" s="17"/>
      <c r="P871" s="3"/>
    </row>
    <row r="872" spans="1:16" ht="24.95" hidden="1" customHeight="1" x14ac:dyDescent="0.2">
      <c r="A872" s="21" t="str">
        <f t="shared" si="64"/>
        <v>||||||0</v>
      </c>
      <c r="B872" s="21" t="str">
        <f t="shared" si="65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63"/>
        <v>0</v>
      </c>
      <c r="N872" s="17"/>
      <c r="O872" s="17"/>
      <c r="P872" s="3"/>
    </row>
    <row r="873" spans="1:16" ht="24.95" hidden="1" customHeight="1" x14ac:dyDescent="0.2">
      <c r="A873" s="21" t="str">
        <f t="shared" si="64"/>
        <v>||||||0</v>
      </c>
      <c r="B873" s="21" t="str">
        <f t="shared" si="65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63"/>
        <v>0</v>
      </c>
      <c r="N873" s="17"/>
      <c r="O873" s="17"/>
      <c r="P873" s="3"/>
    </row>
    <row r="874" spans="1:16" ht="24.95" hidden="1" customHeight="1" x14ac:dyDescent="0.2">
      <c r="A874" s="21" t="str">
        <f t="shared" si="64"/>
        <v>||||||0</v>
      </c>
      <c r="B874" s="21" t="str">
        <f t="shared" si="65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63"/>
        <v>0</v>
      </c>
      <c r="N874" s="17"/>
      <c r="O874" s="17"/>
      <c r="P874" s="3"/>
    </row>
    <row r="875" spans="1:16" ht="24.95" hidden="1" customHeight="1" x14ac:dyDescent="0.2">
      <c r="A875" s="21" t="str">
        <f t="shared" si="64"/>
        <v>||||||0</v>
      </c>
      <c r="B875" s="21" t="str">
        <f t="shared" si="65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63"/>
        <v>0</v>
      </c>
      <c r="N875" s="17"/>
      <c r="O875" s="17"/>
      <c r="P875" s="3"/>
    </row>
    <row r="876" spans="1:16" ht="24.95" hidden="1" customHeight="1" x14ac:dyDescent="0.2">
      <c r="A876" s="21" t="str">
        <f t="shared" si="64"/>
        <v>||||||0</v>
      </c>
      <c r="B876" s="21" t="str">
        <f t="shared" si="65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63"/>
        <v>0</v>
      </c>
      <c r="N876" s="17"/>
      <c r="O876" s="17"/>
      <c r="P876" s="3"/>
    </row>
    <row r="877" spans="1:16" ht="24.95" hidden="1" customHeight="1" x14ac:dyDescent="0.2">
      <c r="A877" s="21" t="str">
        <f t="shared" si="64"/>
        <v>||||||0</v>
      </c>
      <c r="B877" s="21" t="str">
        <f t="shared" si="65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63"/>
        <v>0</v>
      </c>
      <c r="N877" s="17"/>
      <c r="O877" s="17"/>
      <c r="P877" s="3"/>
    </row>
    <row r="878" spans="1:16" ht="24.95" hidden="1" customHeight="1" x14ac:dyDescent="0.2">
      <c r="A878" s="21" t="str">
        <f t="shared" si="64"/>
        <v>||||||0</v>
      </c>
      <c r="B878" s="21" t="str">
        <f t="shared" si="65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63"/>
        <v>0</v>
      </c>
      <c r="N878" s="17"/>
      <c r="O878" s="17"/>
      <c r="P878" s="3"/>
    </row>
    <row r="879" spans="1:16" ht="24.95" hidden="1" customHeight="1" x14ac:dyDescent="0.2">
      <c r="A879" s="21" t="str">
        <f t="shared" si="64"/>
        <v>||||||0</v>
      </c>
      <c r="B879" s="21" t="str">
        <f t="shared" si="65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63"/>
        <v>0</v>
      </c>
      <c r="N879" s="17"/>
      <c r="O879" s="17"/>
      <c r="P879" s="3"/>
    </row>
    <row r="880" spans="1:16" ht="24.95" hidden="1" customHeight="1" x14ac:dyDescent="0.2">
      <c r="A880" s="21" t="str">
        <f t="shared" si="64"/>
        <v>||||||0</v>
      </c>
      <c r="B880" s="21" t="str">
        <f t="shared" si="65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63"/>
        <v>0</v>
      </c>
      <c r="N880" s="17"/>
      <c r="O880" s="17"/>
      <c r="P880" s="3"/>
    </row>
    <row r="881" spans="1:16" ht="24.95" hidden="1" customHeight="1" x14ac:dyDescent="0.2">
      <c r="A881" s="21" t="str">
        <f t="shared" si="64"/>
        <v>||||||0</v>
      </c>
      <c r="B881" s="21" t="str">
        <f t="shared" si="65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63"/>
        <v>0</v>
      </c>
      <c r="N881" s="17"/>
      <c r="O881" s="17"/>
      <c r="P881" s="3"/>
    </row>
    <row r="882" spans="1:16" ht="24.95" hidden="1" customHeight="1" x14ac:dyDescent="0.2">
      <c r="A882" s="21" t="str">
        <f t="shared" si="64"/>
        <v>||||||0</v>
      </c>
      <c r="B882" s="21" t="str">
        <f t="shared" si="65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63"/>
        <v>0</v>
      </c>
      <c r="N882" s="17"/>
      <c r="O882" s="17"/>
      <c r="P882" s="3"/>
    </row>
    <row r="883" spans="1:16" ht="24.95" hidden="1" customHeight="1" x14ac:dyDescent="0.2">
      <c r="A883" s="21" t="str">
        <f t="shared" si="64"/>
        <v>||||||0</v>
      </c>
      <c r="B883" s="21" t="str">
        <f t="shared" si="65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63"/>
        <v>0</v>
      </c>
      <c r="N883" s="17"/>
      <c r="O883" s="17"/>
      <c r="P883" s="3"/>
    </row>
    <row r="884" spans="1:16" ht="24.95" hidden="1" customHeight="1" x14ac:dyDescent="0.2">
      <c r="A884" s="21" t="str">
        <f t="shared" si="64"/>
        <v>||||||0</v>
      </c>
      <c r="B884" s="21" t="str">
        <f t="shared" si="65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63"/>
        <v>0</v>
      </c>
      <c r="N884" s="17"/>
      <c r="O884" s="17"/>
      <c r="P884" s="3"/>
    </row>
    <row r="885" spans="1:16" ht="24.95" hidden="1" customHeight="1" x14ac:dyDescent="0.2">
      <c r="A885" s="21" t="str">
        <f t="shared" si="64"/>
        <v>||||||0</v>
      </c>
      <c r="B885" s="21" t="str">
        <f t="shared" si="65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63"/>
        <v>0</v>
      </c>
      <c r="N885" s="17"/>
      <c r="O885" s="17"/>
      <c r="P885" s="3"/>
    </row>
    <row r="886" spans="1:16" ht="24.95" hidden="1" customHeight="1" x14ac:dyDescent="0.2">
      <c r="A886" s="21" t="str">
        <f t="shared" si="64"/>
        <v>||||||0</v>
      </c>
      <c r="B886" s="21" t="str">
        <f t="shared" si="65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63"/>
        <v>0</v>
      </c>
      <c r="N886" s="17"/>
      <c r="O886" s="17"/>
      <c r="P886" s="3"/>
    </row>
    <row r="887" spans="1:16" ht="24.95" hidden="1" customHeight="1" x14ac:dyDescent="0.2">
      <c r="A887" s="21" t="str">
        <f t="shared" si="64"/>
        <v>||||||0</v>
      </c>
      <c r="B887" s="21" t="str">
        <f t="shared" si="65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63"/>
        <v>0</v>
      </c>
      <c r="N887" s="17"/>
      <c r="O887" s="17"/>
      <c r="P887" s="3"/>
    </row>
    <row r="888" spans="1:16" ht="24.95" hidden="1" customHeight="1" x14ac:dyDescent="0.2">
      <c r="A888" s="21" t="str">
        <f t="shared" si="64"/>
        <v>||||||0</v>
      </c>
      <c r="B888" s="21" t="str">
        <f t="shared" si="65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63"/>
        <v>0</v>
      </c>
      <c r="N888" s="17"/>
      <c r="O888" s="17"/>
      <c r="P888" s="3"/>
    </row>
    <row r="889" spans="1:16" ht="24.95" hidden="1" customHeight="1" x14ac:dyDescent="0.2">
      <c r="A889" s="21" t="str">
        <f t="shared" si="64"/>
        <v>||||||0</v>
      </c>
      <c r="B889" s="21" t="str">
        <f t="shared" si="65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63"/>
        <v>0</v>
      </c>
      <c r="N889" s="17"/>
      <c r="O889" s="17"/>
      <c r="P889" s="3"/>
    </row>
    <row r="890" spans="1:16" ht="24.95" hidden="1" customHeight="1" x14ac:dyDescent="0.2">
      <c r="A890" s="21" t="str">
        <f t="shared" si="64"/>
        <v>||||||0</v>
      </c>
      <c r="B890" s="21" t="str">
        <f t="shared" si="65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63"/>
        <v>0</v>
      </c>
      <c r="N890" s="17"/>
      <c r="O890" s="17"/>
      <c r="P890" s="3"/>
    </row>
    <row r="891" spans="1:16" ht="24.95" hidden="1" customHeight="1" x14ac:dyDescent="0.2">
      <c r="A891" s="21" t="str">
        <f t="shared" si="64"/>
        <v>||||||0</v>
      </c>
      <c r="B891" s="21" t="str">
        <f t="shared" si="65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63"/>
        <v>0</v>
      </c>
      <c r="N891" s="17"/>
      <c r="O891" s="17"/>
      <c r="P891" s="3"/>
    </row>
    <row r="892" spans="1:16" ht="24.95" hidden="1" customHeight="1" x14ac:dyDescent="0.2">
      <c r="A892" s="21" t="str">
        <f t="shared" si="64"/>
        <v>||||||0</v>
      </c>
      <c r="B892" s="21" t="str">
        <f t="shared" si="65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63"/>
        <v>0</v>
      </c>
      <c r="N892" s="17"/>
      <c r="O892" s="17"/>
      <c r="P892" s="3"/>
    </row>
    <row r="893" spans="1:16" ht="24.95" hidden="1" customHeight="1" x14ac:dyDescent="0.2">
      <c r="A893" s="21" t="str">
        <f t="shared" si="64"/>
        <v>||||||0</v>
      </c>
      <c r="B893" s="21" t="str">
        <f t="shared" si="65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63"/>
        <v>0</v>
      </c>
      <c r="N893" s="17"/>
      <c r="O893" s="17"/>
      <c r="P893" s="3"/>
    </row>
    <row r="894" spans="1:16" ht="24.95" hidden="1" customHeight="1" x14ac:dyDescent="0.2">
      <c r="A894" s="21" t="str">
        <f t="shared" si="64"/>
        <v>||||||0</v>
      </c>
      <c r="B894" s="21" t="str">
        <f t="shared" si="65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ref="M894:M944" si="66">N894+O894</f>
        <v>0</v>
      </c>
      <c r="N894" s="17"/>
      <c r="O894" s="17"/>
      <c r="P894" s="3"/>
    </row>
    <row r="895" spans="1:16" ht="24.95" hidden="1" customHeight="1" x14ac:dyDescent="0.2">
      <c r="A895" s="21" t="str">
        <f t="shared" si="64"/>
        <v>||||||0</v>
      </c>
      <c r="B895" s="21" t="str">
        <f t="shared" si="65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66"/>
        <v>0</v>
      </c>
      <c r="N895" s="17"/>
      <c r="O895" s="17"/>
      <c r="P895" s="3"/>
    </row>
    <row r="896" spans="1:16" ht="24.95" hidden="1" customHeight="1" x14ac:dyDescent="0.2">
      <c r="A896" s="21" t="str">
        <f t="shared" si="64"/>
        <v>||||||0</v>
      </c>
      <c r="B896" s="21" t="str">
        <f t="shared" si="65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66"/>
        <v>0</v>
      </c>
      <c r="N896" s="17"/>
      <c r="O896" s="17"/>
      <c r="P896" s="3"/>
    </row>
    <row r="897" spans="1:16" ht="24.95" hidden="1" customHeight="1" x14ac:dyDescent="0.2">
      <c r="A897" s="21" t="str">
        <f t="shared" ref="A897:A951" si="67">C897&amp;"|"&amp;D897&amp;"|"&amp;E897&amp;"|"&amp;F897&amp;"|"&amp;G897&amp;"|"&amp;I897&amp;"|"&amp;N897+O897-P897</f>
        <v>||||||0</v>
      </c>
      <c r="B897" s="21" t="str">
        <f t="shared" ref="B897:B951" si="68">C897&amp;"|"&amp;D897&amp;"|"&amp;E897&amp;"|"&amp;F897&amp;"|"&amp;L897</f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66"/>
        <v>0</v>
      </c>
      <c r="N897" s="17"/>
      <c r="O897" s="17"/>
      <c r="P897" s="3"/>
    </row>
    <row r="898" spans="1:16" ht="24.95" hidden="1" customHeight="1" x14ac:dyDescent="0.2">
      <c r="A898" s="21" t="str">
        <f t="shared" si="67"/>
        <v>||||||0</v>
      </c>
      <c r="B898" s="21" t="str">
        <f t="shared" si="68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66"/>
        <v>0</v>
      </c>
      <c r="N898" s="17"/>
      <c r="O898" s="17"/>
      <c r="P898" s="3"/>
    </row>
    <row r="899" spans="1:16" ht="24.95" hidden="1" customHeight="1" x14ac:dyDescent="0.2">
      <c r="A899" s="21" t="str">
        <f t="shared" si="67"/>
        <v>||||||0</v>
      </c>
      <c r="B899" s="21" t="str">
        <f t="shared" si="68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66"/>
        <v>0</v>
      </c>
      <c r="N899" s="17"/>
      <c r="O899" s="17"/>
      <c r="P899" s="3"/>
    </row>
    <row r="900" spans="1:16" ht="24.95" hidden="1" customHeight="1" x14ac:dyDescent="0.2">
      <c r="A900" s="21" t="str">
        <f t="shared" si="67"/>
        <v>||||||0</v>
      </c>
      <c r="B900" s="21" t="str">
        <f t="shared" si="68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66"/>
        <v>0</v>
      </c>
      <c r="N900" s="17"/>
      <c r="O900" s="17"/>
      <c r="P900" s="3"/>
    </row>
    <row r="901" spans="1:16" ht="24.95" hidden="1" customHeight="1" x14ac:dyDescent="0.2">
      <c r="A901" s="21" t="str">
        <f t="shared" si="67"/>
        <v>||||||0</v>
      </c>
      <c r="B901" s="21" t="str">
        <f t="shared" si="68"/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66"/>
        <v>0</v>
      </c>
      <c r="N901" s="17"/>
      <c r="O901" s="17"/>
      <c r="P901" s="3"/>
    </row>
    <row r="902" spans="1:16" ht="24.95" hidden="1" customHeight="1" x14ac:dyDescent="0.2">
      <c r="A902" s="21" t="str">
        <f t="shared" si="67"/>
        <v>||||||0</v>
      </c>
      <c r="B902" s="21" t="str">
        <f t="shared" si="68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si="66"/>
        <v>0</v>
      </c>
      <c r="N902" s="17"/>
      <c r="O902" s="17"/>
      <c r="P902" s="3"/>
    </row>
    <row r="903" spans="1:16" ht="24.95" hidden="1" customHeight="1" x14ac:dyDescent="0.2">
      <c r="A903" s="21" t="str">
        <f t="shared" si="67"/>
        <v>||||||0</v>
      </c>
      <c r="B903" s="21" t="str">
        <f t="shared" si="68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66"/>
        <v>0</v>
      </c>
      <c r="N903" s="17"/>
      <c r="O903" s="17"/>
      <c r="P903" s="3"/>
    </row>
    <row r="904" spans="1:16" ht="24.95" hidden="1" customHeight="1" x14ac:dyDescent="0.2">
      <c r="A904" s="21" t="str">
        <f t="shared" si="67"/>
        <v>||||||0</v>
      </c>
      <c r="B904" s="21" t="str">
        <f t="shared" si="68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66"/>
        <v>0</v>
      </c>
      <c r="N904" s="17"/>
      <c r="O904" s="17"/>
      <c r="P904" s="3"/>
    </row>
    <row r="905" spans="1:16" ht="24.95" hidden="1" customHeight="1" x14ac:dyDescent="0.2">
      <c r="A905" s="21" t="str">
        <f t="shared" si="67"/>
        <v>||||||0</v>
      </c>
      <c r="B905" s="21" t="str">
        <f t="shared" si="68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66"/>
        <v>0</v>
      </c>
      <c r="N905" s="17"/>
      <c r="O905" s="17"/>
      <c r="P905" s="3"/>
    </row>
    <row r="906" spans="1:16" ht="24.95" hidden="1" customHeight="1" x14ac:dyDescent="0.2">
      <c r="A906" s="21" t="str">
        <f t="shared" si="67"/>
        <v>||||||0</v>
      </c>
      <c r="B906" s="21" t="str">
        <f t="shared" si="68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66"/>
        <v>0</v>
      </c>
      <c r="N906" s="17"/>
      <c r="O906" s="17"/>
      <c r="P906" s="3"/>
    </row>
    <row r="907" spans="1:16" ht="24.95" hidden="1" customHeight="1" x14ac:dyDescent="0.2">
      <c r="A907" s="21" t="str">
        <f t="shared" si="67"/>
        <v>||||||0</v>
      </c>
      <c r="B907" s="21" t="str">
        <f t="shared" si="68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66"/>
        <v>0</v>
      </c>
      <c r="N907" s="17"/>
      <c r="O907" s="17"/>
      <c r="P907" s="3"/>
    </row>
    <row r="908" spans="1:16" ht="24.95" hidden="1" customHeight="1" x14ac:dyDescent="0.2">
      <c r="A908" s="21" t="str">
        <f t="shared" si="67"/>
        <v>||||||0</v>
      </c>
      <c r="B908" s="21" t="str">
        <f t="shared" si="68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66"/>
        <v>0</v>
      </c>
      <c r="N908" s="17"/>
      <c r="O908" s="17"/>
      <c r="P908" s="3"/>
    </row>
    <row r="909" spans="1:16" ht="24.95" hidden="1" customHeight="1" x14ac:dyDescent="0.2">
      <c r="A909" s="21" t="str">
        <f t="shared" si="67"/>
        <v>||||||0</v>
      </c>
      <c r="B909" s="21" t="str">
        <f t="shared" si="68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66"/>
        <v>0</v>
      </c>
      <c r="N909" s="17"/>
      <c r="O909" s="17"/>
      <c r="P909" s="3"/>
    </row>
    <row r="910" spans="1:16" ht="24.95" hidden="1" customHeight="1" x14ac:dyDescent="0.2">
      <c r="A910" s="21" t="str">
        <f t="shared" si="67"/>
        <v>||||||0</v>
      </c>
      <c r="B910" s="21" t="str">
        <f t="shared" si="68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66"/>
        <v>0</v>
      </c>
      <c r="N910" s="17"/>
      <c r="O910" s="17"/>
      <c r="P910" s="3"/>
    </row>
    <row r="911" spans="1:16" ht="24.95" hidden="1" customHeight="1" x14ac:dyDescent="0.2">
      <c r="A911" s="21" t="str">
        <f t="shared" si="67"/>
        <v>||||||0</v>
      </c>
      <c r="B911" s="21" t="str">
        <f t="shared" si="68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66"/>
        <v>0</v>
      </c>
      <c r="N911" s="17"/>
      <c r="O911" s="17"/>
      <c r="P911" s="3"/>
    </row>
    <row r="912" spans="1:16" ht="24.95" hidden="1" customHeight="1" x14ac:dyDescent="0.2">
      <c r="A912" s="21" t="str">
        <f t="shared" si="67"/>
        <v>||||||0</v>
      </c>
      <c r="B912" s="21" t="str">
        <f t="shared" si="68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66"/>
        <v>0</v>
      </c>
      <c r="N912" s="17"/>
      <c r="O912" s="17"/>
      <c r="P912" s="3"/>
    </row>
    <row r="913" spans="1:16" ht="24.95" hidden="1" customHeight="1" x14ac:dyDescent="0.2">
      <c r="A913" s="21" t="str">
        <f t="shared" si="67"/>
        <v>||||||0</v>
      </c>
      <c r="B913" s="21" t="str">
        <f t="shared" si="68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66"/>
        <v>0</v>
      </c>
      <c r="N913" s="17"/>
      <c r="O913" s="17"/>
      <c r="P913" s="3"/>
    </row>
    <row r="914" spans="1:16" ht="24.95" hidden="1" customHeight="1" x14ac:dyDescent="0.2">
      <c r="A914" s="21" t="str">
        <f t="shared" si="67"/>
        <v>||||||0</v>
      </c>
      <c r="B914" s="21" t="str">
        <f t="shared" si="68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66"/>
        <v>0</v>
      </c>
      <c r="N914" s="17"/>
      <c r="O914" s="17"/>
      <c r="P914" s="3"/>
    </row>
    <row r="915" spans="1:16" ht="24.95" hidden="1" customHeight="1" x14ac:dyDescent="0.2">
      <c r="A915" s="21" t="str">
        <f t="shared" si="67"/>
        <v>||||||0</v>
      </c>
      <c r="B915" s="21" t="str">
        <f t="shared" si="68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66"/>
        <v>0</v>
      </c>
      <c r="N915" s="17"/>
      <c r="O915" s="17"/>
      <c r="P915" s="3"/>
    </row>
    <row r="916" spans="1:16" ht="24.95" hidden="1" customHeight="1" x14ac:dyDescent="0.2">
      <c r="A916" s="21" t="str">
        <f t="shared" si="67"/>
        <v>||||||0</v>
      </c>
      <c r="B916" s="21" t="str">
        <f t="shared" si="68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66"/>
        <v>0</v>
      </c>
      <c r="N916" s="17"/>
      <c r="O916" s="17"/>
      <c r="P916" s="3"/>
    </row>
    <row r="917" spans="1:16" ht="24.95" hidden="1" customHeight="1" x14ac:dyDescent="0.2">
      <c r="A917" s="21" t="str">
        <f t="shared" si="67"/>
        <v>||||||0</v>
      </c>
      <c r="B917" s="21" t="str">
        <f t="shared" si="68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66"/>
        <v>0</v>
      </c>
      <c r="N917" s="17"/>
      <c r="O917" s="17"/>
      <c r="P917" s="3"/>
    </row>
    <row r="918" spans="1:16" ht="24.95" hidden="1" customHeight="1" x14ac:dyDescent="0.2">
      <c r="A918" s="21" t="str">
        <f t="shared" si="67"/>
        <v>||||||0</v>
      </c>
      <c r="B918" s="21" t="str">
        <f t="shared" si="68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66"/>
        <v>0</v>
      </c>
      <c r="N918" s="17"/>
      <c r="O918" s="17"/>
      <c r="P918" s="3"/>
    </row>
    <row r="919" spans="1:16" ht="24.95" hidden="1" customHeight="1" x14ac:dyDescent="0.2">
      <c r="A919" s="21" t="str">
        <f t="shared" si="67"/>
        <v>||||||0</v>
      </c>
      <c r="B919" s="21" t="str">
        <f t="shared" si="68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66"/>
        <v>0</v>
      </c>
      <c r="N919" s="17"/>
      <c r="O919" s="17"/>
      <c r="P919" s="3"/>
    </row>
    <row r="920" spans="1:16" ht="24.95" hidden="1" customHeight="1" x14ac:dyDescent="0.2">
      <c r="A920" s="21" t="str">
        <f t="shared" si="67"/>
        <v>||||||0</v>
      </c>
      <c r="B920" s="21" t="str">
        <f t="shared" si="68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66"/>
        <v>0</v>
      </c>
      <c r="N920" s="17"/>
      <c r="O920" s="17"/>
      <c r="P920" s="3"/>
    </row>
    <row r="921" spans="1:16" ht="24.95" hidden="1" customHeight="1" x14ac:dyDescent="0.2">
      <c r="A921" s="21" t="str">
        <f t="shared" si="67"/>
        <v>||||||0</v>
      </c>
      <c r="B921" s="21" t="str">
        <f t="shared" si="68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66"/>
        <v>0</v>
      </c>
      <c r="N921" s="17"/>
      <c r="O921" s="17"/>
      <c r="P921" s="3"/>
    </row>
    <row r="922" spans="1:16" ht="24.95" hidden="1" customHeight="1" x14ac:dyDescent="0.2">
      <c r="A922" s="21" t="str">
        <f t="shared" si="67"/>
        <v>||||||0</v>
      </c>
      <c r="B922" s="21" t="str">
        <f t="shared" si="68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66"/>
        <v>0</v>
      </c>
      <c r="N922" s="17"/>
      <c r="O922" s="17"/>
      <c r="P922" s="3"/>
    </row>
    <row r="923" spans="1:16" ht="24.95" hidden="1" customHeight="1" x14ac:dyDescent="0.2">
      <c r="A923" s="21" t="str">
        <f t="shared" si="67"/>
        <v>||||||0</v>
      </c>
      <c r="B923" s="21" t="str">
        <f t="shared" si="68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66"/>
        <v>0</v>
      </c>
      <c r="N923" s="17"/>
      <c r="O923" s="17"/>
      <c r="P923" s="3"/>
    </row>
    <row r="924" spans="1:16" ht="24.95" hidden="1" customHeight="1" x14ac:dyDescent="0.2">
      <c r="A924" s="21" t="str">
        <f t="shared" si="67"/>
        <v>||||||0</v>
      </c>
      <c r="B924" s="21" t="str">
        <f t="shared" si="68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66"/>
        <v>0</v>
      </c>
      <c r="N924" s="17"/>
      <c r="O924" s="17"/>
      <c r="P924" s="3"/>
    </row>
    <row r="925" spans="1:16" ht="24.95" hidden="1" customHeight="1" x14ac:dyDescent="0.2">
      <c r="A925" s="21" t="str">
        <f t="shared" si="67"/>
        <v>||||||0</v>
      </c>
      <c r="B925" s="21" t="str">
        <f t="shared" si="68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66"/>
        <v>0</v>
      </c>
      <c r="N925" s="17"/>
      <c r="O925" s="17"/>
      <c r="P925" s="3"/>
    </row>
    <row r="926" spans="1:16" ht="24.95" hidden="1" customHeight="1" x14ac:dyDescent="0.2">
      <c r="A926" s="21" t="str">
        <f t="shared" si="67"/>
        <v>||||||0</v>
      </c>
      <c r="B926" s="21" t="str">
        <f t="shared" si="68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66"/>
        <v>0</v>
      </c>
      <c r="N926" s="17"/>
      <c r="O926" s="17"/>
      <c r="P926" s="3"/>
    </row>
    <row r="927" spans="1:16" ht="24.95" hidden="1" customHeight="1" x14ac:dyDescent="0.2">
      <c r="A927" s="21" t="str">
        <f t="shared" si="67"/>
        <v>||||||0</v>
      </c>
      <c r="B927" s="21" t="str">
        <f t="shared" si="68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66"/>
        <v>0</v>
      </c>
      <c r="N927" s="17"/>
      <c r="O927" s="17"/>
      <c r="P927" s="3"/>
    </row>
    <row r="928" spans="1:16" ht="24.95" hidden="1" customHeight="1" x14ac:dyDescent="0.2">
      <c r="A928" s="21" t="str">
        <f t="shared" si="67"/>
        <v>||||||0</v>
      </c>
      <c r="B928" s="21" t="str">
        <f t="shared" si="68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66"/>
        <v>0</v>
      </c>
      <c r="N928" s="17"/>
      <c r="O928" s="17"/>
      <c r="P928" s="3"/>
    </row>
    <row r="929" spans="1:16" ht="24.95" hidden="1" customHeight="1" x14ac:dyDescent="0.2">
      <c r="A929" s="21" t="str">
        <f t="shared" si="67"/>
        <v>||||||0</v>
      </c>
      <c r="B929" s="21" t="str">
        <f t="shared" si="68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66"/>
        <v>0</v>
      </c>
      <c r="N929" s="17"/>
      <c r="O929" s="17"/>
      <c r="P929" s="3"/>
    </row>
    <row r="930" spans="1:16" ht="24.95" hidden="1" customHeight="1" x14ac:dyDescent="0.2">
      <c r="A930" s="21" t="str">
        <f t="shared" si="67"/>
        <v>||||||0</v>
      </c>
      <c r="B930" s="21" t="str">
        <f t="shared" si="68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66"/>
        <v>0</v>
      </c>
      <c r="N930" s="17"/>
      <c r="O930" s="17"/>
      <c r="P930" s="3"/>
    </row>
    <row r="931" spans="1:16" ht="24.95" hidden="1" customHeight="1" x14ac:dyDescent="0.2">
      <c r="A931" s="21" t="str">
        <f t="shared" si="67"/>
        <v>||||||0</v>
      </c>
      <c r="B931" s="21" t="str">
        <f t="shared" si="68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66"/>
        <v>0</v>
      </c>
      <c r="N931" s="17"/>
      <c r="O931" s="17"/>
      <c r="P931" s="3"/>
    </row>
    <row r="932" spans="1:16" ht="24.95" hidden="1" customHeight="1" x14ac:dyDescent="0.2">
      <c r="A932" s="21" t="str">
        <f t="shared" si="67"/>
        <v>||||||0</v>
      </c>
      <c r="B932" s="21" t="str">
        <f t="shared" si="68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66"/>
        <v>0</v>
      </c>
      <c r="N932" s="17"/>
      <c r="O932" s="17"/>
      <c r="P932" s="3"/>
    </row>
    <row r="933" spans="1:16" ht="24.95" hidden="1" customHeight="1" x14ac:dyDescent="0.2">
      <c r="A933" s="21" t="str">
        <f t="shared" si="67"/>
        <v>||||||0</v>
      </c>
      <c r="B933" s="21" t="str">
        <f t="shared" si="68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66"/>
        <v>0</v>
      </c>
      <c r="N933" s="17"/>
      <c r="O933" s="17"/>
      <c r="P933" s="3"/>
    </row>
    <row r="934" spans="1:16" ht="24.95" hidden="1" customHeight="1" x14ac:dyDescent="0.2">
      <c r="A934" s="21" t="str">
        <f t="shared" si="67"/>
        <v>||||||0</v>
      </c>
      <c r="B934" s="21" t="str">
        <f t="shared" si="68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66"/>
        <v>0</v>
      </c>
      <c r="N934" s="17"/>
      <c r="O934" s="17"/>
      <c r="P934" s="3"/>
    </row>
    <row r="935" spans="1:16" ht="24.95" hidden="1" customHeight="1" x14ac:dyDescent="0.2">
      <c r="A935" s="21" t="str">
        <f t="shared" si="67"/>
        <v>||||||0</v>
      </c>
      <c r="B935" s="21" t="str">
        <f t="shared" si="68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66"/>
        <v>0</v>
      </c>
      <c r="N935" s="17"/>
      <c r="O935" s="17"/>
      <c r="P935" s="3"/>
    </row>
    <row r="936" spans="1:16" ht="24.95" hidden="1" customHeight="1" x14ac:dyDescent="0.2">
      <c r="A936" s="21" t="str">
        <f t="shared" si="67"/>
        <v>||||||0</v>
      </c>
      <c r="B936" s="21" t="str">
        <f t="shared" si="68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66"/>
        <v>0</v>
      </c>
      <c r="N936" s="17"/>
      <c r="O936" s="17"/>
      <c r="P936" s="3"/>
    </row>
    <row r="937" spans="1:16" ht="24.95" hidden="1" customHeight="1" x14ac:dyDescent="0.2">
      <c r="A937" s="21" t="str">
        <f t="shared" si="67"/>
        <v>||||||0</v>
      </c>
      <c r="B937" s="21" t="str">
        <f t="shared" si="68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66"/>
        <v>0</v>
      </c>
      <c r="N937" s="17"/>
      <c r="O937" s="17"/>
      <c r="P937" s="3"/>
    </row>
    <row r="938" spans="1:16" ht="24.95" hidden="1" customHeight="1" x14ac:dyDescent="0.2">
      <c r="A938" s="21" t="str">
        <f t="shared" si="67"/>
        <v>||||||0</v>
      </c>
      <c r="B938" s="21" t="str">
        <f t="shared" si="68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66"/>
        <v>0</v>
      </c>
      <c r="N938" s="17"/>
      <c r="O938" s="17"/>
      <c r="P938" s="3"/>
    </row>
    <row r="939" spans="1:16" ht="24.95" hidden="1" customHeight="1" x14ac:dyDescent="0.2">
      <c r="A939" s="21" t="str">
        <f t="shared" si="67"/>
        <v>||||||0</v>
      </c>
      <c r="B939" s="21" t="str">
        <f t="shared" si="68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66"/>
        <v>0</v>
      </c>
      <c r="N939" s="17"/>
      <c r="O939" s="17"/>
      <c r="P939" s="3"/>
    </row>
    <row r="940" spans="1:16" ht="24.95" hidden="1" customHeight="1" x14ac:dyDescent="0.2">
      <c r="A940" s="21" t="str">
        <f t="shared" si="67"/>
        <v>||||||0</v>
      </c>
      <c r="B940" s="21" t="str">
        <f t="shared" si="68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66"/>
        <v>0</v>
      </c>
      <c r="N940" s="17"/>
      <c r="O940" s="17"/>
      <c r="P940" s="3"/>
    </row>
    <row r="941" spans="1:16" ht="24.95" hidden="1" customHeight="1" x14ac:dyDescent="0.2">
      <c r="A941" s="21" t="str">
        <f t="shared" si="67"/>
        <v>||||||0</v>
      </c>
      <c r="B941" s="21" t="str">
        <f t="shared" si="68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66"/>
        <v>0</v>
      </c>
      <c r="N941" s="17"/>
      <c r="O941" s="17"/>
      <c r="P941" s="3"/>
    </row>
    <row r="942" spans="1:16" ht="24.95" hidden="1" customHeight="1" x14ac:dyDescent="0.2">
      <c r="A942" s="21" t="str">
        <f t="shared" si="67"/>
        <v>||||||0</v>
      </c>
      <c r="B942" s="21" t="str">
        <f t="shared" si="68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66"/>
        <v>0</v>
      </c>
      <c r="N942" s="17"/>
      <c r="O942" s="17"/>
      <c r="P942" s="3"/>
    </row>
    <row r="943" spans="1:16" ht="24.95" hidden="1" customHeight="1" x14ac:dyDescent="0.2">
      <c r="A943" s="21" t="str">
        <f t="shared" si="67"/>
        <v>||||||0</v>
      </c>
      <c r="B943" s="21" t="str">
        <f t="shared" si="68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66"/>
        <v>0</v>
      </c>
      <c r="N943" s="17"/>
      <c r="O943" s="17"/>
      <c r="P943" s="3"/>
    </row>
    <row r="944" spans="1:16" ht="24.95" hidden="1" customHeight="1" x14ac:dyDescent="0.2">
      <c r="A944" s="21" t="str">
        <f t="shared" si="67"/>
        <v>||||||0</v>
      </c>
      <c r="B944" s="21" t="str">
        <f t="shared" si="68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66"/>
        <v>0</v>
      </c>
      <c r="N944" s="17"/>
      <c r="O944" s="17"/>
      <c r="P944" s="3"/>
    </row>
    <row r="945" spans="1:16" ht="24.95" hidden="1" customHeight="1" x14ac:dyDescent="0.2">
      <c r="A945" s="21" t="str">
        <f t="shared" si="67"/>
        <v>||||||0</v>
      </c>
      <c r="B945" s="21" t="str">
        <f t="shared" si="68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ref="M945:M980" si="69">N945+O945</f>
        <v>0</v>
      </c>
      <c r="N945" s="17"/>
      <c r="O945" s="17"/>
      <c r="P945" s="3"/>
    </row>
    <row r="946" spans="1:16" ht="24.95" hidden="1" customHeight="1" x14ac:dyDescent="0.2">
      <c r="A946" s="21" t="str">
        <f t="shared" si="67"/>
        <v>||||||0</v>
      </c>
      <c r="B946" s="21" t="str">
        <f t="shared" si="68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69"/>
        <v>0</v>
      </c>
      <c r="N946" s="17"/>
      <c r="O946" s="17"/>
      <c r="P946" s="3"/>
    </row>
    <row r="947" spans="1:16" ht="24.95" hidden="1" customHeight="1" x14ac:dyDescent="0.2">
      <c r="A947" s="21" t="str">
        <f t="shared" si="67"/>
        <v>||||||0</v>
      </c>
      <c r="B947" s="21" t="str">
        <f t="shared" si="68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69"/>
        <v>0</v>
      </c>
      <c r="N947" s="17"/>
      <c r="O947" s="17"/>
      <c r="P947" s="3"/>
    </row>
    <row r="948" spans="1:16" ht="24.95" hidden="1" customHeight="1" x14ac:dyDescent="0.2">
      <c r="A948" s="21" t="str">
        <f t="shared" si="67"/>
        <v>||||||0</v>
      </c>
      <c r="B948" s="21" t="str">
        <f t="shared" si="68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69"/>
        <v>0</v>
      </c>
      <c r="N948" s="17"/>
      <c r="O948" s="17"/>
      <c r="P948" s="3"/>
    </row>
    <row r="949" spans="1:16" ht="24.95" hidden="1" customHeight="1" x14ac:dyDescent="0.2">
      <c r="A949" s="21" t="str">
        <f t="shared" si="67"/>
        <v>||||||0</v>
      </c>
      <c r="B949" s="21" t="str">
        <f t="shared" si="68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69"/>
        <v>0</v>
      </c>
      <c r="N949" s="17"/>
      <c r="O949" s="17"/>
      <c r="P949" s="3"/>
    </row>
    <row r="950" spans="1:16" ht="24.95" hidden="1" customHeight="1" x14ac:dyDescent="0.2">
      <c r="A950" s="21" t="str">
        <f t="shared" si="67"/>
        <v>||||||0</v>
      </c>
      <c r="B950" s="21" t="str">
        <f t="shared" si="68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69"/>
        <v>0</v>
      </c>
      <c r="N950" s="17"/>
      <c r="O950" s="17"/>
      <c r="P950" s="3"/>
    </row>
    <row r="951" spans="1:16" ht="24.95" hidden="1" customHeight="1" x14ac:dyDescent="0.2">
      <c r="A951" s="21" t="str">
        <f t="shared" si="67"/>
        <v>||||||0</v>
      </c>
      <c r="B951" s="21" t="str">
        <f t="shared" si="68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69"/>
        <v>0</v>
      </c>
      <c r="N951" s="17"/>
      <c r="O951" s="17"/>
      <c r="P951" s="3"/>
    </row>
    <row r="952" spans="1:16" ht="24.95" hidden="1" customHeight="1" x14ac:dyDescent="0.2">
      <c r="A952" s="21" t="str">
        <f t="shared" ref="A952:A980" si="70">C952&amp;"|"&amp;D952&amp;"|"&amp;E952&amp;"|"&amp;F952&amp;"|"&amp;G952&amp;"|"&amp;I952&amp;"|"&amp;N952+O952-P952</f>
        <v>||||||0</v>
      </c>
      <c r="B952" s="21" t="str">
        <f t="shared" ref="B952:B980" si="71">C952&amp;"|"&amp;D952&amp;"|"&amp;E952&amp;"|"&amp;F952&amp;"|"&amp;L952</f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69"/>
        <v>0</v>
      </c>
      <c r="N952" s="17"/>
      <c r="O952" s="17"/>
      <c r="P952" s="3"/>
    </row>
    <row r="953" spans="1:16" ht="24.95" hidden="1" customHeight="1" x14ac:dyDescent="0.2">
      <c r="A953" s="21" t="str">
        <f t="shared" si="70"/>
        <v>||||||0</v>
      </c>
      <c r="B953" s="21" t="str">
        <f t="shared" si="71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69"/>
        <v>0</v>
      </c>
      <c r="N953" s="17"/>
      <c r="O953" s="17"/>
      <c r="P953" s="3"/>
    </row>
    <row r="954" spans="1:16" ht="24.95" hidden="1" customHeight="1" x14ac:dyDescent="0.2">
      <c r="A954" s="21" t="str">
        <f t="shared" si="70"/>
        <v>||||||0</v>
      </c>
      <c r="B954" s="21" t="str">
        <f t="shared" si="71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69"/>
        <v>0</v>
      </c>
      <c r="N954" s="17"/>
      <c r="O954" s="17"/>
      <c r="P954" s="3"/>
    </row>
    <row r="955" spans="1:16" ht="24.95" hidden="1" customHeight="1" x14ac:dyDescent="0.2">
      <c r="A955" s="21" t="str">
        <f t="shared" si="70"/>
        <v>||||||0</v>
      </c>
      <c r="B955" s="21" t="str">
        <f t="shared" si="71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69"/>
        <v>0</v>
      </c>
      <c r="N955" s="17"/>
      <c r="O955" s="17"/>
      <c r="P955" s="3"/>
    </row>
    <row r="956" spans="1:16" ht="24.95" hidden="1" customHeight="1" x14ac:dyDescent="0.2">
      <c r="A956" s="21" t="str">
        <f t="shared" si="70"/>
        <v>||||||0</v>
      </c>
      <c r="B956" s="21" t="str">
        <f t="shared" si="71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69"/>
        <v>0</v>
      </c>
      <c r="N956" s="17"/>
      <c r="O956" s="17"/>
      <c r="P956" s="3"/>
    </row>
    <row r="957" spans="1:16" ht="24.95" hidden="1" customHeight="1" x14ac:dyDescent="0.2">
      <c r="A957" s="21" t="str">
        <f t="shared" si="70"/>
        <v>||||||0</v>
      </c>
      <c r="B957" s="21" t="str">
        <f t="shared" si="71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69"/>
        <v>0</v>
      </c>
      <c r="N957" s="17"/>
      <c r="O957" s="17"/>
      <c r="P957" s="3"/>
    </row>
    <row r="958" spans="1:16" ht="24.95" hidden="1" customHeight="1" x14ac:dyDescent="0.2">
      <c r="A958" s="21" t="str">
        <f t="shared" si="70"/>
        <v>||||||0</v>
      </c>
      <c r="B958" s="21" t="str">
        <f t="shared" si="71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69"/>
        <v>0</v>
      </c>
      <c r="N958" s="17"/>
      <c r="O958" s="17"/>
      <c r="P958" s="3"/>
    </row>
    <row r="959" spans="1:16" ht="24.95" hidden="1" customHeight="1" x14ac:dyDescent="0.2">
      <c r="A959" s="21" t="str">
        <f t="shared" si="70"/>
        <v>||||||0</v>
      </c>
      <c r="B959" s="21" t="str">
        <f t="shared" si="71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69"/>
        <v>0</v>
      </c>
      <c r="N959" s="17"/>
      <c r="O959" s="17"/>
      <c r="P959" s="3"/>
    </row>
    <row r="960" spans="1:16" ht="24.95" hidden="1" customHeight="1" x14ac:dyDescent="0.2">
      <c r="A960" s="21" t="str">
        <f t="shared" si="70"/>
        <v>||||||0</v>
      </c>
      <c r="B960" s="21" t="str">
        <f t="shared" si="71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69"/>
        <v>0</v>
      </c>
      <c r="N960" s="17"/>
      <c r="O960" s="17"/>
      <c r="P960" s="3"/>
    </row>
    <row r="961" spans="1:16" ht="24.95" hidden="1" customHeight="1" x14ac:dyDescent="0.2">
      <c r="A961" s="21" t="str">
        <f t="shared" si="70"/>
        <v>||||||0</v>
      </c>
      <c r="B961" s="21" t="str">
        <f t="shared" si="71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69"/>
        <v>0</v>
      </c>
      <c r="N961" s="17"/>
      <c r="O961" s="17"/>
      <c r="P961" s="3"/>
    </row>
    <row r="962" spans="1:16" ht="24.95" hidden="1" customHeight="1" x14ac:dyDescent="0.2">
      <c r="A962" s="21" t="str">
        <f t="shared" si="70"/>
        <v>||||||0</v>
      </c>
      <c r="B962" s="21" t="str">
        <f t="shared" si="71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69"/>
        <v>0</v>
      </c>
      <c r="N962" s="17"/>
      <c r="O962" s="17"/>
      <c r="P962" s="3"/>
    </row>
    <row r="963" spans="1:16" ht="24.95" hidden="1" customHeight="1" x14ac:dyDescent="0.2">
      <c r="A963" s="21" t="str">
        <f t="shared" si="70"/>
        <v>||||||0</v>
      </c>
      <c r="B963" s="21" t="str">
        <f t="shared" si="71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69"/>
        <v>0</v>
      </c>
      <c r="N963" s="17"/>
      <c r="O963" s="17"/>
      <c r="P963" s="3"/>
    </row>
    <row r="964" spans="1:16" ht="24.95" hidden="1" customHeight="1" x14ac:dyDescent="0.2">
      <c r="A964" s="21" t="str">
        <f t="shared" si="70"/>
        <v>||||||0</v>
      </c>
      <c r="B964" s="21" t="str">
        <f t="shared" si="71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69"/>
        <v>0</v>
      </c>
      <c r="N964" s="17"/>
      <c r="O964" s="17"/>
      <c r="P964" s="3"/>
    </row>
    <row r="965" spans="1:16" ht="24.95" hidden="1" customHeight="1" x14ac:dyDescent="0.2">
      <c r="A965" s="21" t="str">
        <f t="shared" si="70"/>
        <v>||||||0</v>
      </c>
      <c r="B965" s="21" t="str">
        <f t="shared" si="71"/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69"/>
        <v>0</v>
      </c>
      <c r="N965" s="17"/>
      <c r="O965" s="17"/>
      <c r="P965" s="3"/>
    </row>
    <row r="966" spans="1:16" ht="24.95" hidden="1" customHeight="1" x14ac:dyDescent="0.2">
      <c r="A966" s="21" t="str">
        <f t="shared" si="70"/>
        <v>||||||0</v>
      </c>
      <c r="B966" s="21" t="str">
        <f t="shared" si="71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si="69"/>
        <v>0</v>
      </c>
      <c r="N966" s="17"/>
      <c r="O966" s="17"/>
      <c r="P966" s="3"/>
    </row>
    <row r="967" spans="1:16" ht="24.95" hidden="1" customHeight="1" x14ac:dyDescent="0.2">
      <c r="A967" s="21" t="str">
        <f t="shared" si="70"/>
        <v>||||||0</v>
      </c>
      <c r="B967" s="21" t="str">
        <f t="shared" si="71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69"/>
        <v>0</v>
      </c>
      <c r="N967" s="17"/>
      <c r="O967" s="17"/>
      <c r="P967" s="3"/>
    </row>
    <row r="968" spans="1:16" ht="24.95" hidden="1" customHeight="1" x14ac:dyDescent="0.2">
      <c r="A968" s="21" t="str">
        <f t="shared" si="70"/>
        <v>||||||0</v>
      </c>
      <c r="B968" s="21" t="str">
        <f t="shared" si="71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69"/>
        <v>0</v>
      </c>
      <c r="N968" s="17"/>
      <c r="O968" s="17"/>
      <c r="P968" s="3"/>
    </row>
    <row r="969" spans="1:16" ht="24.95" hidden="1" customHeight="1" x14ac:dyDescent="0.2">
      <c r="A969" s="21" t="str">
        <f t="shared" si="70"/>
        <v>||||||0</v>
      </c>
      <c r="B969" s="21" t="str">
        <f t="shared" si="71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69"/>
        <v>0</v>
      </c>
      <c r="N969" s="17"/>
      <c r="O969" s="17"/>
      <c r="P969" s="3"/>
    </row>
    <row r="970" spans="1:16" ht="24.95" hidden="1" customHeight="1" x14ac:dyDescent="0.2">
      <c r="A970" s="21" t="str">
        <f t="shared" si="70"/>
        <v>||||||0</v>
      </c>
      <c r="B970" s="21" t="str">
        <f t="shared" si="71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69"/>
        <v>0</v>
      </c>
      <c r="N970" s="17"/>
      <c r="O970" s="17"/>
      <c r="P970" s="3"/>
    </row>
    <row r="971" spans="1:16" ht="24.95" hidden="1" customHeight="1" x14ac:dyDescent="0.2">
      <c r="A971" s="21" t="str">
        <f t="shared" si="70"/>
        <v>||||||0</v>
      </c>
      <c r="B971" s="21" t="str">
        <f t="shared" si="71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69"/>
        <v>0</v>
      </c>
      <c r="N971" s="17"/>
      <c r="O971" s="17"/>
      <c r="P971" s="3"/>
    </row>
    <row r="972" spans="1:16" ht="24.95" hidden="1" customHeight="1" x14ac:dyDescent="0.2">
      <c r="A972" s="21" t="str">
        <f t="shared" si="70"/>
        <v>||||||0</v>
      </c>
      <c r="B972" s="21" t="str">
        <f t="shared" si="71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69"/>
        <v>0</v>
      </c>
      <c r="N972" s="17"/>
      <c r="O972" s="17"/>
      <c r="P972" s="3"/>
    </row>
    <row r="973" spans="1:16" ht="24.95" hidden="1" customHeight="1" x14ac:dyDescent="0.2">
      <c r="A973" s="21" t="str">
        <f t="shared" si="70"/>
        <v>||||||0</v>
      </c>
      <c r="B973" s="21" t="str">
        <f t="shared" si="71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69"/>
        <v>0</v>
      </c>
      <c r="N973" s="17"/>
      <c r="O973" s="17"/>
      <c r="P973" s="3"/>
    </row>
    <row r="974" spans="1:16" ht="24.95" hidden="1" customHeight="1" x14ac:dyDescent="0.2">
      <c r="A974" s="21" t="str">
        <f t="shared" si="70"/>
        <v>||||||0</v>
      </c>
      <c r="B974" s="21" t="str">
        <f t="shared" si="71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69"/>
        <v>0</v>
      </c>
      <c r="N974" s="17"/>
      <c r="O974" s="17"/>
      <c r="P974" s="3"/>
    </row>
    <row r="975" spans="1:16" ht="24.95" hidden="1" customHeight="1" x14ac:dyDescent="0.2">
      <c r="A975" s="21" t="str">
        <f t="shared" si="70"/>
        <v>||||||0</v>
      </c>
      <c r="B975" s="21" t="str">
        <f t="shared" si="71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69"/>
        <v>0</v>
      </c>
      <c r="N975" s="17"/>
      <c r="O975" s="17"/>
      <c r="P975" s="3"/>
    </row>
    <row r="976" spans="1:16" ht="24.95" hidden="1" customHeight="1" x14ac:dyDescent="0.2">
      <c r="A976" s="21" t="str">
        <f t="shared" si="70"/>
        <v>||||||0</v>
      </c>
      <c r="B976" s="21" t="str">
        <f t="shared" si="71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69"/>
        <v>0</v>
      </c>
      <c r="N976" s="17"/>
      <c r="O976" s="17"/>
      <c r="P976" s="3"/>
    </row>
    <row r="977" spans="1:16" ht="24.95" hidden="1" customHeight="1" x14ac:dyDescent="0.2">
      <c r="A977" s="21" t="str">
        <f t="shared" si="70"/>
        <v>||||||0</v>
      </c>
      <c r="B977" s="21" t="str">
        <f t="shared" si="71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69"/>
        <v>0</v>
      </c>
      <c r="N977" s="17"/>
      <c r="O977" s="17"/>
      <c r="P977" s="3"/>
    </row>
    <row r="978" spans="1:16" ht="24.95" hidden="1" customHeight="1" x14ac:dyDescent="0.2">
      <c r="A978" s="21" t="str">
        <f t="shared" si="70"/>
        <v>||||||0</v>
      </c>
      <c r="B978" s="21" t="str">
        <f t="shared" si="71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69"/>
        <v>0</v>
      </c>
      <c r="N978" s="17"/>
      <c r="O978" s="17"/>
      <c r="P978" s="3"/>
    </row>
    <row r="979" spans="1:16" ht="24.95" hidden="1" customHeight="1" x14ac:dyDescent="0.2">
      <c r="A979" s="21" t="str">
        <f t="shared" si="70"/>
        <v>||||||0</v>
      </c>
      <c r="B979" s="21" t="str">
        <f t="shared" si="71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69"/>
        <v>0</v>
      </c>
      <c r="N979" s="17"/>
      <c r="O979" s="17"/>
      <c r="P979" s="3"/>
    </row>
    <row r="980" spans="1:16" ht="24.95" hidden="1" customHeight="1" x14ac:dyDescent="0.2">
      <c r="A980" s="21" t="str">
        <f t="shared" si="70"/>
        <v>||||||0</v>
      </c>
      <c r="B980" s="21" t="str">
        <f t="shared" si="71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69"/>
        <v>0</v>
      </c>
      <c r="N980" s="17"/>
      <c r="O980" s="17"/>
      <c r="P980" s="3"/>
    </row>
    <row r="981" spans="1:16" ht="24.95" hidden="1" customHeight="1" x14ac:dyDescent="0.2">
      <c r="A981" s="21" t="str">
        <f t="shared" ref="A981:A1007" si="72">C981&amp;"|"&amp;D981&amp;"|"&amp;E981&amp;"|"&amp;F981&amp;"|"&amp;G981&amp;"|"&amp;I981&amp;"|"&amp;N981+O981-P981</f>
        <v>||||||0</v>
      </c>
      <c r="B981" s="21" t="str">
        <f t="shared" ref="B981:B1007" si="73">C981&amp;"|"&amp;D981&amp;"|"&amp;E981&amp;"|"&amp;F981&amp;"|"&amp;L981</f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ref="M981:M1000" si="74">N981+O981</f>
        <v>0</v>
      </c>
      <c r="N981" s="17"/>
      <c r="O981" s="17"/>
      <c r="P981" s="3"/>
    </row>
    <row r="982" spans="1:16" ht="24.95" hidden="1" customHeight="1" x14ac:dyDescent="0.2">
      <c r="A982" s="21" t="str">
        <f t="shared" si="72"/>
        <v>||||||0</v>
      </c>
      <c r="B982" s="21" t="str">
        <f t="shared" si="73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74"/>
        <v>0</v>
      </c>
      <c r="N982" s="17"/>
      <c r="O982" s="17"/>
      <c r="P982" s="3"/>
    </row>
    <row r="983" spans="1:16" ht="24.95" hidden="1" customHeight="1" x14ac:dyDescent="0.2">
      <c r="A983" s="21" t="str">
        <f t="shared" si="72"/>
        <v>||||||0</v>
      </c>
      <c r="B983" s="21" t="str">
        <f t="shared" si="73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74"/>
        <v>0</v>
      </c>
      <c r="N983" s="17"/>
      <c r="O983" s="17"/>
      <c r="P983" s="3"/>
    </row>
    <row r="984" spans="1:16" ht="24.95" hidden="1" customHeight="1" x14ac:dyDescent="0.2">
      <c r="A984" s="21" t="str">
        <f t="shared" si="72"/>
        <v>||||||0</v>
      </c>
      <c r="B984" s="21" t="str">
        <f t="shared" si="73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74"/>
        <v>0</v>
      </c>
      <c r="N984" s="17"/>
      <c r="O984" s="17"/>
      <c r="P984" s="3"/>
    </row>
    <row r="985" spans="1:16" ht="24.95" hidden="1" customHeight="1" x14ac:dyDescent="0.2">
      <c r="A985" s="21" t="str">
        <f t="shared" si="72"/>
        <v>||||||0</v>
      </c>
      <c r="B985" s="21" t="str">
        <f t="shared" si="73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74"/>
        <v>0</v>
      </c>
      <c r="N985" s="17"/>
      <c r="O985" s="17"/>
      <c r="P985" s="3"/>
    </row>
    <row r="986" spans="1:16" ht="24.95" hidden="1" customHeight="1" x14ac:dyDescent="0.2">
      <c r="A986" s="21" t="str">
        <f t="shared" si="72"/>
        <v>||||||0</v>
      </c>
      <c r="B986" s="21" t="str">
        <f t="shared" si="73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74"/>
        <v>0</v>
      </c>
      <c r="N986" s="17"/>
      <c r="O986" s="17"/>
      <c r="P986" s="3"/>
    </row>
    <row r="987" spans="1:16" ht="24.95" hidden="1" customHeight="1" x14ac:dyDescent="0.2">
      <c r="A987" s="21" t="str">
        <f t="shared" si="72"/>
        <v>||||||0</v>
      </c>
      <c r="B987" s="21" t="str">
        <f t="shared" si="73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74"/>
        <v>0</v>
      </c>
      <c r="N987" s="17"/>
      <c r="O987" s="17"/>
      <c r="P987" s="3"/>
    </row>
    <row r="988" spans="1:16" ht="24.95" hidden="1" customHeight="1" x14ac:dyDescent="0.2">
      <c r="A988" s="21" t="str">
        <f t="shared" si="72"/>
        <v>||||||0</v>
      </c>
      <c r="B988" s="21" t="str">
        <f t="shared" si="73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74"/>
        <v>0</v>
      </c>
      <c r="N988" s="17"/>
      <c r="O988" s="17"/>
      <c r="P988" s="3"/>
    </row>
    <row r="989" spans="1:16" ht="24.95" hidden="1" customHeight="1" x14ac:dyDescent="0.2">
      <c r="A989" s="21" t="str">
        <f t="shared" si="72"/>
        <v>||||||0</v>
      </c>
      <c r="B989" s="21" t="str">
        <f t="shared" si="73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74"/>
        <v>0</v>
      </c>
      <c r="N989" s="17"/>
      <c r="O989" s="17"/>
      <c r="P989" s="3"/>
    </row>
    <row r="990" spans="1:16" ht="24.95" hidden="1" customHeight="1" x14ac:dyDescent="0.2">
      <c r="A990" s="21" t="str">
        <f t="shared" si="72"/>
        <v>||||||0</v>
      </c>
      <c r="B990" s="21" t="str">
        <f t="shared" si="73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74"/>
        <v>0</v>
      </c>
      <c r="N990" s="17"/>
      <c r="O990" s="17"/>
      <c r="P990" s="3"/>
    </row>
    <row r="991" spans="1:16" ht="24.95" hidden="1" customHeight="1" x14ac:dyDescent="0.2">
      <c r="A991" s="21" t="str">
        <f t="shared" si="72"/>
        <v>||||||0</v>
      </c>
      <c r="B991" s="21" t="str">
        <f t="shared" si="73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74"/>
        <v>0</v>
      </c>
      <c r="N991" s="17"/>
      <c r="O991" s="17"/>
      <c r="P991" s="3"/>
    </row>
    <row r="992" spans="1:16" ht="24.95" hidden="1" customHeight="1" x14ac:dyDescent="0.2">
      <c r="A992" s="21" t="str">
        <f t="shared" si="72"/>
        <v>||||||0</v>
      </c>
      <c r="B992" s="21" t="str">
        <f t="shared" si="73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74"/>
        <v>0</v>
      </c>
      <c r="N992" s="17"/>
      <c r="O992" s="17"/>
      <c r="P992" s="3"/>
    </row>
    <row r="993" spans="1:16" ht="24.95" hidden="1" customHeight="1" x14ac:dyDescent="0.2">
      <c r="A993" s="21" t="str">
        <f t="shared" si="72"/>
        <v>||||||0</v>
      </c>
      <c r="B993" s="21" t="str">
        <f t="shared" si="73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74"/>
        <v>0</v>
      </c>
      <c r="N993" s="17"/>
      <c r="O993" s="17"/>
      <c r="P993" s="3"/>
    </row>
    <row r="994" spans="1:16" ht="24.95" hidden="1" customHeight="1" x14ac:dyDescent="0.2">
      <c r="A994" s="21" t="str">
        <f t="shared" si="72"/>
        <v>||||||0</v>
      </c>
      <c r="B994" s="21" t="str">
        <f t="shared" si="73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74"/>
        <v>0</v>
      </c>
      <c r="N994" s="17"/>
      <c r="O994" s="17"/>
      <c r="P994" s="3"/>
    </row>
    <row r="995" spans="1:16" ht="24.95" hidden="1" customHeight="1" x14ac:dyDescent="0.2">
      <c r="A995" s="21" t="str">
        <f t="shared" si="72"/>
        <v>||||||0</v>
      </c>
      <c r="B995" s="21" t="str">
        <f t="shared" si="73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74"/>
        <v>0</v>
      </c>
      <c r="N995" s="17"/>
      <c r="O995" s="17"/>
      <c r="P995" s="3"/>
    </row>
    <row r="996" spans="1:16" ht="24.95" hidden="1" customHeight="1" x14ac:dyDescent="0.2">
      <c r="A996" s="21" t="str">
        <f t="shared" si="72"/>
        <v>||||||0</v>
      </c>
      <c r="B996" s="21" t="str">
        <f t="shared" si="73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74"/>
        <v>0</v>
      </c>
      <c r="N996" s="17"/>
      <c r="O996" s="17"/>
      <c r="P996" s="3"/>
    </row>
    <row r="997" spans="1:16" ht="24.95" hidden="1" customHeight="1" x14ac:dyDescent="0.2">
      <c r="A997" s="21" t="str">
        <f t="shared" si="72"/>
        <v>||||||0</v>
      </c>
      <c r="B997" s="21" t="str">
        <f t="shared" si="73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74"/>
        <v>0</v>
      </c>
      <c r="N997" s="17"/>
      <c r="O997" s="17"/>
      <c r="P997" s="3"/>
    </row>
    <row r="998" spans="1:16" ht="24.95" hidden="1" customHeight="1" x14ac:dyDescent="0.2">
      <c r="A998" s="21" t="str">
        <f t="shared" si="72"/>
        <v>||||||0</v>
      </c>
      <c r="B998" s="21" t="str">
        <f t="shared" si="73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74"/>
        <v>0</v>
      </c>
      <c r="N998" s="17"/>
      <c r="O998" s="17"/>
      <c r="P998" s="3"/>
    </row>
    <row r="999" spans="1:16" ht="24.95" hidden="1" customHeight="1" x14ac:dyDescent="0.2">
      <c r="A999" s="21" t="str">
        <f t="shared" si="72"/>
        <v>||||||0</v>
      </c>
      <c r="B999" s="21" t="str">
        <f t="shared" si="73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74"/>
        <v>0</v>
      </c>
      <c r="N999" s="17"/>
      <c r="O999" s="17"/>
      <c r="P999" s="3"/>
    </row>
    <row r="1000" spans="1:16" ht="24.95" hidden="1" customHeight="1" x14ac:dyDescent="0.2">
      <c r="A1000" s="21" t="str">
        <f t="shared" si="72"/>
        <v>||||||0</v>
      </c>
      <c r="B1000" s="21" t="str">
        <f t="shared" si="73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74"/>
        <v>0</v>
      </c>
      <c r="N1000" s="17"/>
      <c r="O1000" s="17"/>
      <c r="P1000" s="3"/>
    </row>
    <row r="1001" spans="1:16" ht="24.95" hidden="1" customHeight="1" x14ac:dyDescent="0.2">
      <c r="A1001" s="21" t="str">
        <f t="shared" si="72"/>
        <v>||||||0</v>
      </c>
      <c r="B1001" s="21" t="str">
        <f t="shared" si="73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ref="M1001:M1039" si="75">N1001+O1001</f>
        <v>0</v>
      </c>
      <c r="N1001" s="17"/>
      <c r="O1001" s="17"/>
      <c r="P1001" s="3"/>
    </row>
    <row r="1002" spans="1:16" ht="24.95" hidden="1" customHeight="1" x14ac:dyDescent="0.2">
      <c r="A1002" s="21" t="str">
        <f t="shared" si="72"/>
        <v>||||||0</v>
      </c>
      <c r="B1002" s="21" t="str">
        <f t="shared" si="73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75"/>
        <v>0</v>
      </c>
      <c r="N1002" s="17"/>
      <c r="O1002" s="17"/>
      <c r="P1002" s="3"/>
    </row>
    <row r="1003" spans="1:16" ht="24.95" hidden="1" customHeight="1" x14ac:dyDescent="0.2">
      <c r="A1003" s="21" t="str">
        <f t="shared" si="72"/>
        <v>||||||0</v>
      </c>
      <c r="B1003" s="21" t="str">
        <f t="shared" si="73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75"/>
        <v>0</v>
      </c>
      <c r="N1003" s="17"/>
      <c r="O1003" s="17"/>
      <c r="P1003" s="3"/>
    </row>
    <row r="1004" spans="1:16" ht="24.95" hidden="1" customHeight="1" x14ac:dyDescent="0.2">
      <c r="A1004" s="21" t="str">
        <f t="shared" si="72"/>
        <v>||||||0</v>
      </c>
      <c r="B1004" s="21" t="str">
        <f t="shared" si="73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75"/>
        <v>0</v>
      </c>
      <c r="N1004" s="17"/>
      <c r="O1004" s="17"/>
      <c r="P1004" s="3"/>
    </row>
    <row r="1005" spans="1:16" ht="24.95" hidden="1" customHeight="1" x14ac:dyDescent="0.2">
      <c r="A1005" s="21" t="str">
        <f t="shared" si="72"/>
        <v>||||||0</v>
      </c>
      <c r="B1005" s="21" t="str">
        <f t="shared" si="73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75"/>
        <v>0</v>
      </c>
      <c r="N1005" s="17"/>
      <c r="O1005" s="17"/>
      <c r="P1005" s="3"/>
    </row>
    <row r="1006" spans="1:16" ht="24.95" hidden="1" customHeight="1" x14ac:dyDescent="0.2">
      <c r="A1006" s="21" t="str">
        <f t="shared" si="72"/>
        <v>||||||0</v>
      </c>
      <c r="B1006" s="21" t="str">
        <f t="shared" si="73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75"/>
        <v>0</v>
      </c>
      <c r="N1006" s="17"/>
      <c r="O1006" s="17"/>
      <c r="P1006" s="3"/>
    </row>
    <row r="1007" spans="1:16" ht="24.95" hidden="1" customHeight="1" x14ac:dyDescent="0.2">
      <c r="A1007" s="21" t="str">
        <f t="shared" si="72"/>
        <v>||||||0</v>
      </c>
      <c r="B1007" s="21" t="str">
        <f t="shared" si="73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75"/>
        <v>0</v>
      </c>
      <c r="N1007" s="17"/>
      <c r="O1007" s="17"/>
      <c r="P1007" s="3"/>
    </row>
    <row r="1008" spans="1:16" ht="24.95" hidden="1" customHeight="1" x14ac:dyDescent="0.2">
      <c r="A1008" s="21" t="str">
        <f t="shared" ref="A1008:A1046" si="76">C1008&amp;"|"&amp;D1008&amp;"|"&amp;E1008&amp;"|"&amp;F1008&amp;"|"&amp;G1008&amp;"|"&amp;I1008&amp;"|"&amp;N1008+O1008-P1008</f>
        <v>||||||0</v>
      </c>
      <c r="B1008" s="21" t="str">
        <f t="shared" ref="B1008:B1046" si="77">C1008&amp;"|"&amp;D1008&amp;"|"&amp;E1008&amp;"|"&amp;F1008&amp;"|"&amp;L1008</f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75"/>
        <v>0</v>
      </c>
      <c r="N1008" s="17"/>
      <c r="O1008" s="17"/>
      <c r="P1008" s="3"/>
    </row>
    <row r="1009" spans="1:16" ht="24.95" hidden="1" customHeight="1" x14ac:dyDescent="0.2">
      <c r="A1009" s="21" t="str">
        <f t="shared" si="76"/>
        <v>||||||0</v>
      </c>
      <c r="B1009" s="21" t="str">
        <f t="shared" si="77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75"/>
        <v>0</v>
      </c>
      <c r="N1009" s="17"/>
      <c r="O1009" s="17"/>
      <c r="P1009" s="3"/>
    </row>
    <row r="1010" spans="1:16" ht="24.95" hidden="1" customHeight="1" x14ac:dyDescent="0.2">
      <c r="A1010" s="21" t="str">
        <f t="shared" si="76"/>
        <v>||||||0</v>
      </c>
      <c r="B1010" s="21" t="str">
        <f t="shared" si="77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75"/>
        <v>0</v>
      </c>
      <c r="N1010" s="17"/>
      <c r="O1010" s="17"/>
      <c r="P1010" s="3"/>
    </row>
    <row r="1011" spans="1:16" ht="24.95" hidden="1" customHeight="1" x14ac:dyDescent="0.2">
      <c r="A1011" s="21" t="str">
        <f t="shared" si="76"/>
        <v>||||||0</v>
      </c>
      <c r="B1011" s="21" t="str">
        <f t="shared" si="77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75"/>
        <v>0</v>
      </c>
      <c r="N1011" s="17"/>
      <c r="O1011" s="17"/>
      <c r="P1011" s="3"/>
    </row>
    <row r="1012" spans="1:16" ht="24.95" hidden="1" customHeight="1" x14ac:dyDescent="0.2">
      <c r="A1012" s="21" t="str">
        <f t="shared" si="76"/>
        <v>||||||0</v>
      </c>
      <c r="B1012" s="21" t="str">
        <f t="shared" si="77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75"/>
        <v>0</v>
      </c>
      <c r="N1012" s="17"/>
      <c r="O1012" s="17"/>
      <c r="P1012" s="3"/>
    </row>
    <row r="1013" spans="1:16" ht="24.95" hidden="1" customHeight="1" x14ac:dyDescent="0.2">
      <c r="A1013" s="21" t="str">
        <f t="shared" si="76"/>
        <v>||||||0</v>
      </c>
      <c r="B1013" s="21" t="str">
        <f t="shared" si="77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75"/>
        <v>0</v>
      </c>
      <c r="N1013" s="17"/>
      <c r="O1013" s="17"/>
      <c r="P1013" s="3"/>
    </row>
    <row r="1014" spans="1:16" ht="24.95" hidden="1" customHeight="1" x14ac:dyDescent="0.2">
      <c r="A1014" s="21" t="str">
        <f t="shared" si="76"/>
        <v>||||||0</v>
      </c>
      <c r="B1014" s="21" t="str">
        <f t="shared" si="77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75"/>
        <v>0</v>
      </c>
      <c r="N1014" s="17"/>
      <c r="O1014" s="17"/>
      <c r="P1014" s="3"/>
    </row>
    <row r="1015" spans="1:16" ht="24.95" hidden="1" customHeight="1" x14ac:dyDescent="0.2">
      <c r="A1015" s="21" t="str">
        <f t="shared" si="76"/>
        <v>||||||0</v>
      </c>
      <c r="B1015" s="21" t="str">
        <f t="shared" si="77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75"/>
        <v>0</v>
      </c>
      <c r="N1015" s="17"/>
      <c r="O1015" s="17"/>
      <c r="P1015" s="3"/>
    </row>
    <row r="1016" spans="1:16" ht="24.95" hidden="1" customHeight="1" x14ac:dyDescent="0.2">
      <c r="A1016" s="21" t="str">
        <f t="shared" si="76"/>
        <v>||||||0</v>
      </c>
      <c r="B1016" s="21" t="str">
        <f t="shared" si="77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75"/>
        <v>0</v>
      </c>
      <c r="N1016" s="17"/>
      <c r="O1016" s="17"/>
      <c r="P1016" s="3"/>
    </row>
    <row r="1017" spans="1:16" ht="24.95" hidden="1" customHeight="1" x14ac:dyDescent="0.2">
      <c r="A1017" s="21" t="str">
        <f t="shared" si="76"/>
        <v>||||||0</v>
      </c>
      <c r="B1017" s="21" t="str">
        <f t="shared" si="77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75"/>
        <v>0</v>
      </c>
      <c r="N1017" s="17"/>
      <c r="O1017" s="17"/>
      <c r="P1017" s="3"/>
    </row>
    <row r="1018" spans="1:16" ht="24.95" hidden="1" customHeight="1" x14ac:dyDescent="0.2">
      <c r="A1018" s="21" t="str">
        <f t="shared" si="76"/>
        <v>||||||0</v>
      </c>
      <c r="B1018" s="21" t="str">
        <f t="shared" si="77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75"/>
        <v>0</v>
      </c>
      <c r="N1018" s="17"/>
      <c r="O1018" s="17"/>
      <c r="P1018" s="3"/>
    </row>
    <row r="1019" spans="1:16" ht="24.95" hidden="1" customHeight="1" x14ac:dyDescent="0.2">
      <c r="A1019" s="21" t="str">
        <f t="shared" si="76"/>
        <v>||||||0</v>
      </c>
      <c r="B1019" s="21" t="str">
        <f t="shared" si="77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75"/>
        <v>0</v>
      </c>
      <c r="N1019" s="17"/>
      <c r="O1019" s="17"/>
      <c r="P1019" s="3"/>
    </row>
    <row r="1020" spans="1:16" ht="24.95" hidden="1" customHeight="1" x14ac:dyDescent="0.2">
      <c r="A1020" s="21" t="str">
        <f t="shared" si="76"/>
        <v>||||||0</v>
      </c>
      <c r="B1020" s="21" t="str">
        <f t="shared" si="77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75"/>
        <v>0</v>
      </c>
      <c r="N1020" s="17"/>
      <c r="O1020" s="17"/>
      <c r="P1020" s="3"/>
    </row>
    <row r="1021" spans="1:16" ht="24.95" hidden="1" customHeight="1" x14ac:dyDescent="0.2">
      <c r="A1021" s="21" t="str">
        <f t="shared" si="76"/>
        <v>||||||0</v>
      </c>
      <c r="B1021" s="21" t="str">
        <f t="shared" si="77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75"/>
        <v>0</v>
      </c>
      <c r="N1021" s="17"/>
      <c r="O1021" s="17"/>
      <c r="P1021" s="3"/>
    </row>
    <row r="1022" spans="1:16" ht="24.95" hidden="1" customHeight="1" x14ac:dyDescent="0.2">
      <c r="A1022" s="21" t="str">
        <f t="shared" si="76"/>
        <v>||||||0</v>
      </c>
      <c r="B1022" s="21" t="str">
        <f t="shared" si="77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75"/>
        <v>0</v>
      </c>
      <c r="N1022" s="17"/>
      <c r="O1022" s="17"/>
      <c r="P1022" s="3"/>
    </row>
    <row r="1023" spans="1:16" ht="24.95" hidden="1" customHeight="1" x14ac:dyDescent="0.2">
      <c r="A1023" s="21" t="str">
        <f t="shared" si="76"/>
        <v>||||||0</v>
      </c>
      <c r="B1023" s="21" t="str">
        <f t="shared" si="77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75"/>
        <v>0</v>
      </c>
      <c r="N1023" s="17"/>
      <c r="O1023" s="17"/>
      <c r="P1023" s="3"/>
    </row>
    <row r="1024" spans="1:16" ht="24.95" hidden="1" customHeight="1" x14ac:dyDescent="0.2">
      <c r="A1024" s="21" t="str">
        <f t="shared" si="76"/>
        <v>||||||0</v>
      </c>
      <c r="B1024" s="21" t="str">
        <f t="shared" si="77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75"/>
        <v>0</v>
      </c>
      <c r="N1024" s="17"/>
      <c r="O1024" s="17"/>
      <c r="P1024" s="3"/>
    </row>
    <row r="1025" spans="1:16" ht="24.95" hidden="1" customHeight="1" x14ac:dyDescent="0.2">
      <c r="A1025" s="21" t="str">
        <f t="shared" si="76"/>
        <v>||||||0</v>
      </c>
      <c r="B1025" s="21" t="str">
        <f t="shared" si="77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75"/>
        <v>0</v>
      </c>
      <c r="N1025" s="17"/>
      <c r="O1025" s="17"/>
      <c r="P1025" s="3"/>
    </row>
    <row r="1026" spans="1:16" ht="24.95" hidden="1" customHeight="1" x14ac:dyDescent="0.2">
      <c r="A1026" s="21" t="str">
        <f t="shared" si="76"/>
        <v>||||||0</v>
      </c>
      <c r="B1026" s="21" t="str">
        <f t="shared" si="77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75"/>
        <v>0</v>
      </c>
      <c r="N1026" s="17"/>
      <c r="O1026" s="17"/>
      <c r="P1026" s="3"/>
    </row>
    <row r="1027" spans="1:16" ht="24.95" hidden="1" customHeight="1" x14ac:dyDescent="0.2">
      <c r="A1027" s="21" t="str">
        <f t="shared" si="76"/>
        <v>||||||0</v>
      </c>
      <c r="B1027" s="21" t="str">
        <f t="shared" si="77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75"/>
        <v>0</v>
      </c>
      <c r="N1027" s="17"/>
      <c r="O1027" s="17"/>
      <c r="P1027" s="3"/>
    </row>
    <row r="1028" spans="1:16" ht="24.95" hidden="1" customHeight="1" x14ac:dyDescent="0.2">
      <c r="A1028" s="21" t="str">
        <f t="shared" si="76"/>
        <v>||||||0</v>
      </c>
      <c r="B1028" s="21" t="str">
        <f t="shared" si="77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75"/>
        <v>0</v>
      </c>
      <c r="N1028" s="17"/>
      <c r="O1028" s="17"/>
      <c r="P1028" s="3"/>
    </row>
    <row r="1029" spans="1:16" ht="24.95" hidden="1" customHeight="1" x14ac:dyDescent="0.2">
      <c r="A1029" s="21" t="str">
        <f t="shared" si="76"/>
        <v>||||||0</v>
      </c>
      <c r="B1029" s="21" t="str">
        <f t="shared" si="77"/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75"/>
        <v>0</v>
      </c>
      <c r="N1029" s="17"/>
      <c r="O1029" s="17"/>
      <c r="P1029" s="3"/>
    </row>
    <row r="1030" spans="1:16" ht="24.95" hidden="1" customHeight="1" x14ac:dyDescent="0.2">
      <c r="A1030" s="21" t="str">
        <f t="shared" si="76"/>
        <v>||||||0</v>
      </c>
      <c r="B1030" s="21" t="str">
        <f t="shared" si="77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si="75"/>
        <v>0</v>
      </c>
      <c r="N1030" s="17"/>
      <c r="O1030" s="17"/>
      <c r="P1030" s="3"/>
    </row>
    <row r="1031" spans="1:16" ht="24.95" hidden="1" customHeight="1" x14ac:dyDescent="0.2">
      <c r="A1031" s="21" t="str">
        <f t="shared" si="76"/>
        <v>||||||0</v>
      </c>
      <c r="B1031" s="21" t="str">
        <f t="shared" si="77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75"/>
        <v>0</v>
      </c>
      <c r="N1031" s="17"/>
      <c r="O1031" s="17"/>
      <c r="P1031" s="3"/>
    </row>
    <row r="1032" spans="1:16" ht="24.95" hidden="1" customHeight="1" x14ac:dyDescent="0.2">
      <c r="A1032" s="21" t="str">
        <f t="shared" si="76"/>
        <v>||||||0</v>
      </c>
      <c r="B1032" s="21" t="str">
        <f t="shared" si="77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75"/>
        <v>0</v>
      </c>
      <c r="N1032" s="17"/>
      <c r="O1032" s="17"/>
      <c r="P1032" s="3"/>
    </row>
    <row r="1033" spans="1:16" ht="24.95" hidden="1" customHeight="1" x14ac:dyDescent="0.2">
      <c r="A1033" s="21" t="str">
        <f t="shared" si="76"/>
        <v>||||||0</v>
      </c>
      <c r="B1033" s="21" t="str">
        <f t="shared" si="77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75"/>
        <v>0</v>
      </c>
      <c r="N1033" s="17"/>
      <c r="O1033" s="17"/>
      <c r="P1033" s="3"/>
    </row>
    <row r="1034" spans="1:16" ht="24.95" hidden="1" customHeight="1" x14ac:dyDescent="0.2">
      <c r="A1034" s="21" t="str">
        <f t="shared" si="76"/>
        <v>||||||0</v>
      </c>
      <c r="B1034" s="21" t="str">
        <f t="shared" si="77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75"/>
        <v>0</v>
      </c>
      <c r="N1034" s="17"/>
      <c r="O1034" s="17"/>
      <c r="P1034" s="3"/>
    </row>
    <row r="1035" spans="1:16" ht="24.95" hidden="1" customHeight="1" x14ac:dyDescent="0.2">
      <c r="A1035" s="21" t="str">
        <f t="shared" si="76"/>
        <v>||||||0</v>
      </c>
      <c r="B1035" s="21" t="str">
        <f t="shared" si="77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75"/>
        <v>0</v>
      </c>
      <c r="N1035" s="17"/>
      <c r="O1035" s="17"/>
      <c r="P1035" s="3"/>
    </row>
    <row r="1036" spans="1:16" ht="24.95" hidden="1" customHeight="1" x14ac:dyDescent="0.2">
      <c r="A1036" s="21" t="str">
        <f t="shared" si="76"/>
        <v>||||||0</v>
      </c>
      <c r="B1036" s="21" t="str">
        <f t="shared" si="77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75"/>
        <v>0</v>
      </c>
      <c r="N1036" s="17"/>
      <c r="O1036" s="17"/>
      <c r="P1036" s="3"/>
    </row>
    <row r="1037" spans="1:16" ht="24.95" hidden="1" customHeight="1" x14ac:dyDescent="0.2">
      <c r="A1037" s="21" t="str">
        <f t="shared" si="76"/>
        <v>||||||0</v>
      </c>
      <c r="B1037" s="21" t="str">
        <f t="shared" si="77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75"/>
        <v>0</v>
      </c>
      <c r="N1037" s="17"/>
      <c r="O1037" s="17"/>
      <c r="P1037" s="3"/>
    </row>
    <row r="1038" spans="1:16" ht="24.95" hidden="1" customHeight="1" x14ac:dyDescent="0.2">
      <c r="A1038" s="21" t="str">
        <f t="shared" si="76"/>
        <v>||||||0</v>
      </c>
      <c r="B1038" s="21" t="str">
        <f t="shared" si="77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75"/>
        <v>0</v>
      </c>
      <c r="N1038" s="17"/>
      <c r="O1038" s="17"/>
      <c r="P1038" s="3"/>
    </row>
    <row r="1039" spans="1:16" ht="24.95" hidden="1" customHeight="1" x14ac:dyDescent="0.2">
      <c r="A1039" s="21" t="str">
        <f t="shared" si="76"/>
        <v>||||||0</v>
      </c>
      <c r="B1039" s="21" t="str">
        <f t="shared" si="77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75"/>
        <v>0</v>
      </c>
      <c r="N1039" s="17"/>
      <c r="O1039" s="17"/>
      <c r="P1039" s="3"/>
    </row>
    <row r="1040" spans="1:16" ht="24.95" hidden="1" customHeight="1" x14ac:dyDescent="0.2">
      <c r="A1040" s="21" t="str">
        <f t="shared" si="76"/>
        <v>||||||0</v>
      </c>
      <c r="B1040" s="21" t="str">
        <f t="shared" si="77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ref="M1040:M1077" si="78">N1040+O1040</f>
        <v>0</v>
      </c>
      <c r="N1040" s="17"/>
      <c r="O1040" s="17"/>
      <c r="P1040" s="3"/>
    </row>
    <row r="1041" spans="1:16" ht="24.95" hidden="1" customHeight="1" x14ac:dyDescent="0.2">
      <c r="A1041" s="21" t="str">
        <f t="shared" si="76"/>
        <v>||||||0</v>
      </c>
      <c r="B1041" s="21" t="str">
        <f t="shared" si="77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78"/>
        <v>0</v>
      </c>
      <c r="N1041" s="17"/>
      <c r="O1041" s="17"/>
      <c r="P1041" s="3"/>
    </row>
    <row r="1042" spans="1:16" ht="24.95" hidden="1" customHeight="1" x14ac:dyDescent="0.2">
      <c r="A1042" s="21" t="str">
        <f t="shared" si="76"/>
        <v>||||||0</v>
      </c>
      <c r="B1042" s="21" t="str">
        <f t="shared" si="77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78"/>
        <v>0</v>
      </c>
      <c r="N1042" s="17"/>
      <c r="O1042" s="17"/>
      <c r="P1042" s="3"/>
    </row>
    <row r="1043" spans="1:16" ht="24.95" hidden="1" customHeight="1" x14ac:dyDescent="0.2">
      <c r="A1043" s="21" t="str">
        <f t="shared" si="76"/>
        <v>||||||0</v>
      </c>
      <c r="B1043" s="21" t="str">
        <f t="shared" si="77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78"/>
        <v>0</v>
      </c>
      <c r="N1043" s="17"/>
      <c r="O1043" s="17"/>
      <c r="P1043" s="3"/>
    </row>
    <row r="1044" spans="1:16" ht="24.95" hidden="1" customHeight="1" x14ac:dyDescent="0.2">
      <c r="A1044" s="21" t="str">
        <f t="shared" si="76"/>
        <v>||||||0</v>
      </c>
      <c r="B1044" s="21" t="str">
        <f t="shared" si="77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78"/>
        <v>0</v>
      </c>
      <c r="N1044" s="17"/>
      <c r="O1044" s="17"/>
      <c r="P1044" s="3"/>
    </row>
    <row r="1045" spans="1:16" ht="24.95" hidden="1" customHeight="1" x14ac:dyDescent="0.2">
      <c r="A1045" s="21" t="str">
        <f t="shared" si="76"/>
        <v>||||||0</v>
      </c>
      <c r="B1045" s="21" t="str">
        <f t="shared" si="77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78"/>
        <v>0</v>
      </c>
      <c r="N1045" s="17"/>
      <c r="O1045" s="17"/>
      <c r="P1045" s="3"/>
    </row>
    <row r="1046" spans="1:16" ht="24.95" hidden="1" customHeight="1" x14ac:dyDescent="0.2">
      <c r="A1046" s="21" t="str">
        <f t="shared" si="76"/>
        <v>||||||0</v>
      </c>
      <c r="B1046" s="21" t="str">
        <f t="shared" si="77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78"/>
        <v>0</v>
      </c>
      <c r="N1046" s="17"/>
      <c r="O1046" s="17"/>
      <c r="P1046" s="3"/>
    </row>
    <row r="1047" spans="1:16" ht="24.95" hidden="1" customHeight="1" x14ac:dyDescent="0.2">
      <c r="A1047" s="21" t="str">
        <f t="shared" ref="A1047:A1084" si="79">C1047&amp;"|"&amp;D1047&amp;"|"&amp;E1047&amp;"|"&amp;F1047&amp;"|"&amp;G1047&amp;"|"&amp;I1047&amp;"|"&amp;N1047+O1047-P1047</f>
        <v>||||||0</v>
      </c>
      <c r="B1047" s="21" t="str">
        <f t="shared" ref="B1047:B1084" si="80">C1047&amp;"|"&amp;D1047&amp;"|"&amp;E1047&amp;"|"&amp;F1047&amp;"|"&amp;L1047</f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78"/>
        <v>0</v>
      </c>
      <c r="N1047" s="17"/>
      <c r="O1047" s="17"/>
      <c r="P1047" s="3"/>
    </row>
    <row r="1048" spans="1:16" ht="24.95" hidden="1" customHeight="1" x14ac:dyDescent="0.2">
      <c r="A1048" s="21" t="str">
        <f t="shared" si="79"/>
        <v>||||||0</v>
      </c>
      <c r="B1048" s="21" t="str">
        <f t="shared" si="80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78"/>
        <v>0</v>
      </c>
      <c r="N1048" s="17"/>
      <c r="O1048" s="17"/>
      <c r="P1048" s="3"/>
    </row>
    <row r="1049" spans="1:16" ht="24.95" hidden="1" customHeight="1" x14ac:dyDescent="0.2">
      <c r="A1049" s="21" t="str">
        <f t="shared" si="79"/>
        <v>||||||0</v>
      </c>
      <c r="B1049" s="21" t="str">
        <f t="shared" si="80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78"/>
        <v>0</v>
      </c>
      <c r="N1049" s="17"/>
      <c r="O1049" s="17"/>
      <c r="P1049" s="3"/>
    </row>
    <row r="1050" spans="1:16" ht="24.95" hidden="1" customHeight="1" x14ac:dyDescent="0.2">
      <c r="A1050" s="21" t="str">
        <f t="shared" si="79"/>
        <v>||||||0</v>
      </c>
      <c r="B1050" s="21" t="str">
        <f t="shared" si="80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78"/>
        <v>0</v>
      </c>
      <c r="N1050" s="17"/>
      <c r="O1050" s="17"/>
      <c r="P1050" s="3"/>
    </row>
    <row r="1051" spans="1:16" ht="24.95" hidden="1" customHeight="1" x14ac:dyDescent="0.2">
      <c r="A1051" s="21" t="str">
        <f t="shared" si="79"/>
        <v>||||||0</v>
      </c>
      <c r="B1051" s="21" t="str">
        <f t="shared" si="80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78"/>
        <v>0</v>
      </c>
      <c r="N1051" s="17"/>
      <c r="O1051" s="17"/>
      <c r="P1051" s="3"/>
    </row>
    <row r="1052" spans="1:16" ht="24.95" hidden="1" customHeight="1" x14ac:dyDescent="0.2">
      <c r="A1052" s="21" t="str">
        <f t="shared" si="79"/>
        <v>||||||0</v>
      </c>
      <c r="B1052" s="21" t="str">
        <f t="shared" si="80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78"/>
        <v>0</v>
      </c>
      <c r="N1052" s="17"/>
      <c r="O1052" s="17"/>
      <c r="P1052" s="3"/>
    </row>
    <row r="1053" spans="1:16" ht="24.95" hidden="1" customHeight="1" x14ac:dyDescent="0.2">
      <c r="A1053" s="21" t="str">
        <f t="shared" si="79"/>
        <v>||||||0</v>
      </c>
      <c r="B1053" s="21" t="str">
        <f t="shared" si="80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78"/>
        <v>0</v>
      </c>
      <c r="N1053" s="17"/>
      <c r="O1053" s="17"/>
      <c r="P1053" s="3"/>
    </row>
    <row r="1054" spans="1:16" ht="24.95" hidden="1" customHeight="1" x14ac:dyDescent="0.2">
      <c r="A1054" s="21" t="str">
        <f t="shared" si="79"/>
        <v>||||||0</v>
      </c>
      <c r="B1054" s="21" t="str">
        <f t="shared" si="80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78"/>
        <v>0</v>
      </c>
      <c r="N1054" s="17"/>
      <c r="O1054" s="17"/>
      <c r="P1054" s="3"/>
    </row>
    <row r="1055" spans="1:16" ht="24.95" hidden="1" customHeight="1" x14ac:dyDescent="0.2">
      <c r="A1055" s="21" t="str">
        <f t="shared" si="79"/>
        <v>||||||0</v>
      </c>
      <c r="B1055" s="21" t="str">
        <f t="shared" si="80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78"/>
        <v>0</v>
      </c>
      <c r="N1055" s="17"/>
      <c r="O1055" s="17"/>
      <c r="P1055" s="3"/>
    </row>
    <row r="1056" spans="1:16" ht="24.95" hidden="1" customHeight="1" x14ac:dyDescent="0.2">
      <c r="A1056" s="21" t="str">
        <f t="shared" si="79"/>
        <v>||||||0</v>
      </c>
      <c r="B1056" s="21" t="str">
        <f t="shared" si="80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78"/>
        <v>0</v>
      </c>
      <c r="N1056" s="17"/>
      <c r="O1056" s="17"/>
      <c r="P1056" s="3"/>
    </row>
    <row r="1057" spans="1:16" ht="24.95" hidden="1" customHeight="1" x14ac:dyDescent="0.2">
      <c r="A1057" s="21" t="str">
        <f t="shared" si="79"/>
        <v>||||||0</v>
      </c>
      <c r="B1057" s="21" t="str">
        <f t="shared" si="80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78"/>
        <v>0</v>
      </c>
      <c r="N1057" s="17"/>
      <c r="O1057" s="17"/>
      <c r="P1057" s="3"/>
    </row>
    <row r="1058" spans="1:16" ht="24.95" hidden="1" customHeight="1" x14ac:dyDescent="0.2">
      <c r="A1058" s="21" t="str">
        <f t="shared" si="79"/>
        <v>||||||0</v>
      </c>
      <c r="B1058" s="21" t="str">
        <f t="shared" si="80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78"/>
        <v>0</v>
      </c>
      <c r="N1058" s="17"/>
      <c r="O1058" s="17"/>
      <c r="P1058" s="3"/>
    </row>
    <row r="1059" spans="1:16" ht="24.95" hidden="1" customHeight="1" x14ac:dyDescent="0.2">
      <c r="A1059" s="21" t="str">
        <f t="shared" si="79"/>
        <v>||||||0</v>
      </c>
      <c r="B1059" s="21" t="str">
        <f t="shared" si="80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78"/>
        <v>0</v>
      </c>
      <c r="N1059" s="17"/>
      <c r="O1059" s="17"/>
      <c r="P1059" s="3"/>
    </row>
    <row r="1060" spans="1:16" ht="24.95" hidden="1" customHeight="1" x14ac:dyDescent="0.2">
      <c r="A1060" s="21" t="str">
        <f t="shared" si="79"/>
        <v>||||||0</v>
      </c>
      <c r="B1060" s="21" t="str">
        <f t="shared" si="80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78"/>
        <v>0</v>
      </c>
      <c r="N1060" s="17"/>
      <c r="O1060" s="17"/>
      <c r="P1060" s="3"/>
    </row>
    <row r="1061" spans="1:16" ht="24.95" hidden="1" customHeight="1" x14ac:dyDescent="0.2">
      <c r="A1061" s="21" t="str">
        <f t="shared" si="79"/>
        <v>||||||0</v>
      </c>
      <c r="B1061" s="21" t="str">
        <f t="shared" si="80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78"/>
        <v>0</v>
      </c>
      <c r="N1061" s="17"/>
      <c r="O1061" s="17"/>
      <c r="P1061" s="3"/>
    </row>
    <row r="1062" spans="1:16" ht="24.95" hidden="1" customHeight="1" x14ac:dyDescent="0.2">
      <c r="A1062" s="21" t="str">
        <f t="shared" si="79"/>
        <v>||||||0</v>
      </c>
      <c r="B1062" s="21" t="str">
        <f t="shared" si="80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78"/>
        <v>0</v>
      </c>
      <c r="N1062" s="17"/>
      <c r="O1062" s="17"/>
      <c r="P1062" s="3"/>
    </row>
    <row r="1063" spans="1:16" ht="24.95" hidden="1" customHeight="1" x14ac:dyDescent="0.2">
      <c r="A1063" s="21" t="str">
        <f t="shared" si="79"/>
        <v>||||||0</v>
      </c>
      <c r="B1063" s="21" t="str">
        <f t="shared" si="80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78"/>
        <v>0</v>
      </c>
      <c r="N1063" s="17"/>
      <c r="O1063" s="17"/>
      <c r="P1063" s="3"/>
    </row>
    <row r="1064" spans="1:16" ht="24.95" hidden="1" customHeight="1" x14ac:dyDescent="0.2">
      <c r="A1064" s="21" t="str">
        <f t="shared" si="79"/>
        <v>||||||0</v>
      </c>
      <c r="B1064" s="21" t="str">
        <f t="shared" si="80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78"/>
        <v>0</v>
      </c>
      <c r="N1064" s="17"/>
      <c r="O1064" s="17"/>
      <c r="P1064" s="3"/>
    </row>
    <row r="1065" spans="1:16" ht="24.95" hidden="1" customHeight="1" x14ac:dyDescent="0.2">
      <c r="A1065" s="21" t="str">
        <f t="shared" si="79"/>
        <v>||||||0</v>
      </c>
      <c r="B1065" s="21" t="str">
        <f t="shared" si="80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78"/>
        <v>0</v>
      </c>
      <c r="N1065" s="17"/>
      <c r="O1065" s="17"/>
      <c r="P1065" s="3"/>
    </row>
    <row r="1066" spans="1:16" ht="24.95" hidden="1" customHeight="1" x14ac:dyDescent="0.2">
      <c r="A1066" s="21" t="str">
        <f t="shared" si="79"/>
        <v>||||||0</v>
      </c>
      <c r="B1066" s="21" t="str">
        <f t="shared" si="80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78"/>
        <v>0</v>
      </c>
      <c r="N1066" s="17"/>
      <c r="O1066" s="17"/>
      <c r="P1066" s="3"/>
    </row>
    <row r="1067" spans="1:16" ht="24.95" hidden="1" customHeight="1" x14ac:dyDescent="0.2">
      <c r="A1067" s="21" t="str">
        <f t="shared" si="79"/>
        <v>||||||0</v>
      </c>
      <c r="B1067" s="21" t="str">
        <f t="shared" si="80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78"/>
        <v>0</v>
      </c>
      <c r="N1067" s="17"/>
      <c r="O1067" s="17"/>
      <c r="P1067" s="3"/>
    </row>
    <row r="1068" spans="1:16" ht="24.95" hidden="1" customHeight="1" x14ac:dyDescent="0.2">
      <c r="A1068" s="21" t="str">
        <f t="shared" si="79"/>
        <v>||||||0</v>
      </c>
      <c r="B1068" s="21" t="str">
        <f t="shared" si="80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78"/>
        <v>0</v>
      </c>
      <c r="N1068" s="17"/>
      <c r="O1068" s="17"/>
      <c r="P1068" s="3"/>
    </row>
    <row r="1069" spans="1:16" ht="24.95" hidden="1" customHeight="1" x14ac:dyDescent="0.2">
      <c r="A1069" s="21" t="str">
        <f t="shared" si="79"/>
        <v>||||||0</v>
      </c>
      <c r="B1069" s="21" t="str">
        <f t="shared" si="80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78"/>
        <v>0</v>
      </c>
      <c r="N1069" s="17"/>
      <c r="O1069" s="17"/>
      <c r="P1069" s="3"/>
    </row>
    <row r="1070" spans="1:16" ht="24.95" hidden="1" customHeight="1" x14ac:dyDescent="0.2">
      <c r="A1070" s="21" t="str">
        <f t="shared" si="79"/>
        <v>||||||0</v>
      </c>
      <c r="B1070" s="21" t="str">
        <f t="shared" si="80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78"/>
        <v>0</v>
      </c>
      <c r="N1070" s="17"/>
      <c r="O1070" s="17"/>
      <c r="P1070" s="3"/>
    </row>
    <row r="1071" spans="1:16" ht="24.95" hidden="1" customHeight="1" x14ac:dyDescent="0.2">
      <c r="A1071" s="21" t="str">
        <f t="shared" si="79"/>
        <v>||||||0</v>
      </c>
      <c r="B1071" s="21" t="str">
        <f t="shared" si="80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78"/>
        <v>0</v>
      </c>
      <c r="N1071" s="17"/>
      <c r="O1071" s="17"/>
      <c r="P1071" s="3"/>
    </row>
    <row r="1072" spans="1:16" ht="24.95" hidden="1" customHeight="1" x14ac:dyDescent="0.2">
      <c r="A1072" s="21" t="str">
        <f t="shared" si="79"/>
        <v>||||||0</v>
      </c>
      <c r="B1072" s="21" t="str">
        <f t="shared" si="80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78"/>
        <v>0</v>
      </c>
      <c r="N1072" s="17"/>
      <c r="O1072" s="17"/>
      <c r="P1072" s="3"/>
    </row>
    <row r="1073" spans="1:16" ht="24.95" hidden="1" customHeight="1" x14ac:dyDescent="0.2">
      <c r="A1073" s="21" t="str">
        <f t="shared" si="79"/>
        <v>||||||0</v>
      </c>
      <c r="B1073" s="21" t="str">
        <f t="shared" si="80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78"/>
        <v>0</v>
      </c>
      <c r="N1073" s="17"/>
      <c r="O1073" s="17"/>
      <c r="P1073" s="3"/>
    </row>
    <row r="1074" spans="1:16" ht="24.95" hidden="1" customHeight="1" x14ac:dyDescent="0.2">
      <c r="A1074" s="21" t="str">
        <f t="shared" si="79"/>
        <v>||||||0</v>
      </c>
      <c r="B1074" s="21" t="str">
        <f t="shared" si="80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78"/>
        <v>0</v>
      </c>
      <c r="N1074" s="17"/>
      <c r="O1074" s="17"/>
      <c r="P1074" s="3"/>
    </row>
    <row r="1075" spans="1:16" ht="24.95" hidden="1" customHeight="1" x14ac:dyDescent="0.2">
      <c r="A1075" s="21" t="str">
        <f t="shared" si="79"/>
        <v>||||||0</v>
      </c>
      <c r="B1075" s="21" t="str">
        <f t="shared" si="80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78"/>
        <v>0</v>
      </c>
      <c r="N1075" s="17"/>
      <c r="O1075" s="17"/>
      <c r="P1075" s="3"/>
    </row>
    <row r="1076" spans="1:16" ht="24.95" hidden="1" customHeight="1" x14ac:dyDescent="0.2">
      <c r="A1076" s="21" t="str">
        <f t="shared" si="79"/>
        <v>||||||0</v>
      </c>
      <c r="B1076" s="21" t="str">
        <f t="shared" si="80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78"/>
        <v>0</v>
      </c>
      <c r="N1076" s="17"/>
      <c r="O1076" s="17"/>
      <c r="P1076" s="3"/>
    </row>
    <row r="1077" spans="1:16" ht="24.95" hidden="1" customHeight="1" x14ac:dyDescent="0.2">
      <c r="A1077" s="21" t="str">
        <f t="shared" si="79"/>
        <v>||||||0</v>
      </c>
      <c r="B1077" s="21" t="str">
        <f t="shared" si="80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78"/>
        <v>0</v>
      </c>
      <c r="N1077" s="17"/>
      <c r="O1077" s="17"/>
      <c r="P1077" s="3"/>
    </row>
    <row r="1078" spans="1:16" ht="24.95" hidden="1" customHeight="1" x14ac:dyDescent="0.2">
      <c r="A1078" s="21" t="str">
        <f t="shared" si="79"/>
        <v>||||||0</v>
      </c>
      <c r="B1078" s="21" t="str">
        <f t="shared" si="80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ref="M1078:M1128" si="81">N1078+O1078</f>
        <v>0</v>
      </c>
      <c r="N1078" s="17"/>
      <c r="O1078" s="17"/>
      <c r="P1078" s="3"/>
    </row>
    <row r="1079" spans="1:16" ht="24.95" hidden="1" customHeight="1" x14ac:dyDescent="0.2">
      <c r="A1079" s="21" t="str">
        <f t="shared" si="79"/>
        <v>||||||0</v>
      </c>
      <c r="B1079" s="21" t="str">
        <f t="shared" si="80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81"/>
        <v>0</v>
      </c>
      <c r="N1079" s="17"/>
      <c r="O1079" s="17"/>
      <c r="P1079" s="3"/>
    </row>
    <row r="1080" spans="1:16" ht="24.95" hidden="1" customHeight="1" x14ac:dyDescent="0.2">
      <c r="A1080" s="21" t="str">
        <f t="shared" si="79"/>
        <v>||||||0</v>
      </c>
      <c r="B1080" s="21" t="str">
        <f t="shared" si="80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81"/>
        <v>0</v>
      </c>
      <c r="N1080" s="17"/>
      <c r="O1080" s="17"/>
      <c r="P1080" s="3"/>
    </row>
    <row r="1081" spans="1:16" ht="24.95" hidden="1" customHeight="1" x14ac:dyDescent="0.2">
      <c r="A1081" s="21" t="str">
        <f t="shared" si="79"/>
        <v>||||||0</v>
      </c>
      <c r="B1081" s="21" t="str">
        <f t="shared" si="80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81"/>
        <v>0</v>
      </c>
      <c r="N1081" s="17"/>
      <c r="O1081" s="17"/>
      <c r="P1081" s="3"/>
    </row>
    <row r="1082" spans="1:16" ht="24.95" hidden="1" customHeight="1" x14ac:dyDescent="0.2">
      <c r="A1082" s="21" t="str">
        <f t="shared" si="79"/>
        <v>||||||0</v>
      </c>
      <c r="B1082" s="21" t="str">
        <f t="shared" si="80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81"/>
        <v>0</v>
      </c>
      <c r="N1082" s="17"/>
      <c r="O1082" s="17"/>
      <c r="P1082" s="3"/>
    </row>
    <row r="1083" spans="1:16" ht="24.95" hidden="1" customHeight="1" x14ac:dyDescent="0.2">
      <c r="A1083" s="21" t="str">
        <f t="shared" si="79"/>
        <v>||||||0</v>
      </c>
      <c r="B1083" s="21" t="str">
        <f t="shared" si="80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81"/>
        <v>0</v>
      </c>
      <c r="N1083" s="17"/>
      <c r="O1083" s="17"/>
      <c r="P1083" s="3"/>
    </row>
    <row r="1084" spans="1:16" ht="24.95" hidden="1" customHeight="1" x14ac:dyDescent="0.2">
      <c r="A1084" s="21" t="str">
        <f t="shared" si="79"/>
        <v>||||||0</v>
      </c>
      <c r="B1084" s="21" t="str">
        <f t="shared" si="80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81"/>
        <v>0</v>
      </c>
      <c r="N1084" s="17"/>
      <c r="O1084" s="17"/>
      <c r="P1084" s="3"/>
    </row>
    <row r="1085" spans="1:16" ht="24.95" hidden="1" customHeight="1" x14ac:dyDescent="0.2">
      <c r="A1085" s="21" t="str">
        <f t="shared" ref="A1085:A1134" si="82">C1085&amp;"|"&amp;D1085&amp;"|"&amp;E1085&amp;"|"&amp;F1085&amp;"|"&amp;G1085&amp;"|"&amp;I1085&amp;"|"&amp;N1085+O1085-P1085</f>
        <v>||||||0</v>
      </c>
      <c r="B1085" s="21" t="str">
        <f t="shared" ref="B1085:B1134" si="83">C1085&amp;"|"&amp;D1085&amp;"|"&amp;E1085&amp;"|"&amp;F1085&amp;"|"&amp;L1085</f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81"/>
        <v>0</v>
      </c>
      <c r="N1085" s="17"/>
      <c r="O1085" s="17"/>
      <c r="P1085" s="3"/>
    </row>
    <row r="1086" spans="1:16" ht="24.95" hidden="1" customHeight="1" x14ac:dyDescent="0.2">
      <c r="A1086" s="21" t="str">
        <f t="shared" si="82"/>
        <v>||||||0</v>
      </c>
      <c r="B1086" s="21" t="str">
        <f t="shared" si="83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81"/>
        <v>0</v>
      </c>
      <c r="N1086" s="17"/>
      <c r="O1086" s="17"/>
      <c r="P1086" s="3"/>
    </row>
    <row r="1087" spans="1:16" ht="24.95" hidden="1" customHeight="1" x14ac:dyDescent="0.2">
      <c r="A1087" s="21" t="str">
        <f t="shared" si="82"/>
        <v>||||||0</v>
      </c>
      <c r="B1087" s="21" t="str">
        <f t="shared" si="83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81"/>
        <v>0</v>
      </c>
      <c r="N1087" s="17"/>
      <c r="O1087" s="17"/>
      <c r="P1087" s="3"/>
    </row>
    <row r="1088" spans="1:16" ht="24.95" hidden="1" customHeight="1" x14ac:dyDescent="0.2">
      <c r="A1088" s="21" t="str">
        <f t="shared" si="82"/>
        <v>||||||0</v>
      </c>
      <c r="B1088" s="21" t="str">
        <f t="shared" si="83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81"/>
        <v>0</v>
      </c>
      <c r="N1088" s="17"/>
      <c r="O1088" s="17"/>
      <c r="P1088" s="3"/>
    </row>
    <row r="1089" spans="1:16" ht="24.95" hidden="1" customHeight="1" x14ac:dyDescent="0.2">
      <c r="A1089" s="21" t="str">
        <f t="shared" si="82"/>
        <v>||||||0</v>
      </c>
      <c r="B1089" s="21" t="str">
        <f t="shared" si="83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81"/>
        <v>0</v>
      </c>
      <c r="N1089" s="17"/>
      <c r="O1089" s="17"/>
      <c r="P1089" s="3"/>
    </row>
    <row r="1090" spans="1:16" ht="24.95" hidden="1" customHeight="1" x14ac:dyDescent="0.2">
      <c r="A1090" s="21" t="str">
        <f t="shared" si="82"/>
        <v>||||||0</v>
      </c>
      <c r="B1090" s="21" t="str">
        <f t="shared" si="83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81"/>
        <v>0</v>
      </c>
      <c r="N1090" s="17"/>
      <c r="O1090" s="17"/>
      <c r="P1090" s="3"/>
    </row>
    <row r="1091" spans="1:16" ht="24.95" hidden="1" customHeight="1" x14ac:dyDescent="0.2">
      <c r="A1091" s="21" t="str">
        <f t="shared" si="82"/>
        <v>||||||0</v>
      </c>
      <c r="B1091" s="21" t="str">
        <f t="shared" si="83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81"/>
        <v>0</v>
      </c>
      <c r="N1091" s="17"/>
      <c r="O1091" s="17"/>
      <c r="P1091" s="3"/>
    </row>
    <row r="1092" spans="1:16" ht="24.95" hidden="1" customHeight="1" x14ac:dyDescent="0.2">
      <c r="A1092" s="21" t="str">
        <f t="shared" si="82"/>
        <v>||||||0</v>
      </c>
      <c r="B1092" s="21" t="str">
        <f t="shared" si="83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81"/>
        <v>0</v>
      </c>
      <c r="N1092" s="17"/>
      <c r="O1092" s="17"/>
      <c r="P1092" s="3"/>
    </row>
    <row r="1093" spans="1:16" ht="24.95" hidden="1" customHeight="1" x14ac:dyDescent="0.2">
      <c r="A1093" s="21" t="str">
        <f t="shared" si="82"/>
        <v>||||||0</v>
      </c>
      <c r="B1093" s="21" t="str">
        <f t="shared" si="83"/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81"/>
        <v>0</v>
      </c>
      <c r="N1093" s="17"/>
      <c r="O1093" s="17"/>
      <c r="P1093" s="3"/>
    </row>
    <row r="1094" spans="1:16" ht="24.95" hidden="1" customHeight="1" x14ac:dyDescent="0.2">
      <c r="A1094" s="21" t="str">
        <f t="shared" si="82"/>
        <v>||||||0</v>
      </c>
      <c r="B1094" s="21" t="str">
        <f t="shared" si="83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si="81"/>
        <v>0</v>
      </c>
      <c r="N1094" s="17"/>
      <c r="O1094" s="17"/>
      <c r="P1094" s="3"/>
    </row>
    <row r="1095" spans="1:16" ht="24.95" hidden="1" customHeight="1" x14ac:dyDescent="0.2">
      <c r="A1095" s="21" t="str">
        <f t="shared" si="82"/>
        <v>||||||0</v>
      </c>
      <c r="B1095" s="21" t="str">
        <f t="shared" si="83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81"/>
        <v>0</v>
      </c>
      <c r="N1095" s="17"/>
      <c r="O1095" s="17"/>
      <c r="P1095" s="3"/>
    </row>
    <row r="1096" spans="1:16" ht="24.95" hidden="1" customHeight="1" x14ac:dyDescent="0.2">
      <c r="A1096" s="21" t="str">
        <f t="shared" si="82"/>
        <v>||||||0</v>
      </c>
      <c r="B1096" s="21" t="str">
        <f t="shared" si="83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81"/>
        <v>0</v>
      </c>
      <c r="N1096" s="17"/>
      <c r="O1096" s="17"/>
      <c r="P1096" s="3"/>
    </row>
    <row r="1097" spans="1:16" ht="24.95" hidden="1" customHeight="1" x14ac:dyDescent="0.2">
      <c r="A1097" s="21" t="str">
        <f t="shared" si="82"/>
        <v>||||||0</v>
      </c>
      <c r="B1097" s="21" t="str">
        <f t="shared" si="83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81"/>
        <v>0</v>
      </c>
      <c r="N1097" s="17"/>
      <c r="O1097" s="17"/>
      <c r="P1097" s="3"/>
    </row>
    <row r="1098" spans="1:16" ht="24.95" hidden="1" customHeight="1" x14ac:dyDescent="0.2">
      <c r="A1098" s="21" t="str">
        <f t="shared" si="82"/>
        <v>||||||0</v>
      </c>
      <c r="B1098" s="21" t="str">
        <f t="shared" si="83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81"/>
        <v>0</v>
      </c>
      <c r="N1098" s="17"/>
      <c r="O1098" s="17"/>
      <c r="P1098" s="3"/>
    </row>
    <row r="1099" spans="1:16" ht="24.95" hidden="1" customHeight="1" x14ac:dyDescent="0.2">
      <c r="A1099" s="21" t="str">
        <f t="shared" si="82"/>
        <v>||||||0</v>
      </c>
      <c r="B1099" s="21" t="str">
        <f t="shared" si="83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81"/>
        <v>0</v>
      </c>
      <c r="N1099" s="17"/>
      <c r="O1099" s="17"/>
      <c r="P1099" s="3"/>
    </row>
    <row r="1100" spans="1:16" ht="24.95" hidden="1" customHeight="1" x14ac:dyDescent="0.2">
      <c r="A1100" s="21" t="str">
        <f t="shared" si="82"/>
        <v>||||||0</v>
      </c>
      <c r="B1100" s="21" t="str">
        <f t="shared" si="83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81"/>
        <v>0</v>
      </c>
      <c r="N1100" s="17"/>
      <c r="O1100" s="17"/>
      <c r="P1100" s="3"/>
    </row>
    <row r="1101" spans="1:16" ht="24.95" hidden="1" customHeight="1" x14ac:dyDescent="0.2">
      <c r="A1101" s="21" t="str">
        <f t="shared" si="82"/>
        <v>||||||0</v>
      </c>
      <c r="B1101" s="21" t="str">
        <f t="shared" si="83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81"/>
        <v>0</v>
      </c>
      <c r="N1101" s="17"/>
      <c r="O1101" s="17"/>
      <c r="P1101" s="3"/>
    </row>
    <row r="1102" spans="1:16" ht="24.95" hidden="1" customHeight="1" x14ac:dyDescent="0.2">
      <c r="A1102" s="21" t="str">
        <f t="shared" si="82"/>
        <v>||||||0</v>
      </c>
      <c r="B1102" s="21" t="str">
        <f t="shared" si="83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81"/>
        <v>0</v>
      </c>
      <c r="N1102" s="17"/>
      <c r="O1102" s="17"/>
      <c r="P1102" s="3"/>
    </row>
    <row r="1103" spans="1:16" ht="24.95" hidden="1" customHeight="1" x14ac:dyDescent="0.2">
      <c r="A1103" s="21" t="str">
        <f t="shared" si="82"/>
        <v>||||||0</v>
      </c>
      <c r="B1103" s="21" t="str">
        <f t="shared" si="83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81"/>
        <v>0</v>
      </c>
      <c r="N1103" s="17"/>
      <c r="O1103" s="17"/>
      <c r="P1103" s="3"/>
    </row>
    <row r="1104" spans="1:16" ht="24.95" hidden="1" customHeight="1" x14ac:dyDescent="0.2">
      <c r="A1104" s="21" t="str">
        <f t="shared" si="82"/>
        <v>||||||0</v>
      </c>
      <c r="B1104" s="21" t="str">
        <f t="shared" si="83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81"/>
        <v>0</v>
      </c>
      <c r="N1104" s="17"/>
      <c r="O1104" s="17"/>
      <c r="P1104" s="3"/>
    </row>
    <row r="1105" spans="1:16" ht="24.95" hidden="1" customHeight="1" x14ac:dyDescent="0.2">
      <c r="A1105" s="21" t="str">
        <f t="shared" si="82"/>
        <v>||||||0</v>
      </c>
      <c r="B1105" s="21" t="str">
        <f t="shared" si="83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81"/>
        <v>0</v>
      </c>
      <c r="N1105" s="17"/>
      <c r="O1105" s="17"/>
      <c r="P1105" s="3"/>
    </row>
    <row r="1106" spans="1:16" ht="24.95" hidden="1" customHeight="1" x14ac:dyDescent="0.2">
      <c r="A1106" s="21" t="str">
        <f t="shared" si="82"/>
        <v>||||||0</v>
      </c>
      <c r="B1106" s="21" t="str">
        <f t="shared" si="83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81"/>
        <v>0</v>
      </c>
      <c r="N1106" s="17"/>
      <c r="O1106" s="17"/>
      <c r="P1106" s="3"/>
    </row>
    <row r="1107" spans="1:16" ht="24.95" hidden="1" customHeight="1" x14ac:dyDescent="0.2">
      <c r="A1107" s="21" t="str">
        <f t="shared" si="82"/>
        <v>||||||0</v>
      </c>
      <c r="B1107" s="21" t="str">
        <f t="shared" si="83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81"/>
        <v>0</v>
      </c>
      <c r="N1107" s="17"/>
      <c r="O1107" s="17"/>
      <c r="P1107" s="3"/>
    </row>
    <row r="1108" spans="1:16" ht="24.95" hidden="1" customHeight="1" x14ac:dyDescent="0.2">
      <c r="A1108" s="21" t="str">
        <f t="shared" si="82"/>
        <v>||||||0</v>
      </c>
      <c r="B1108" s="21" t="str">
        <f t="shared" si="83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81"/>
        <v>0</v>
      </c>
      <c r="N1108" s="17"/>
      <c r="O1108" s="17"/>
      <c r="P1108" s="3"/>
    </row>
    <row r="1109" spans="1:16" ht="24.95" hidden="1" customHeight="1" x14ac:dyDescent="0.2">
      <c r="A1109" s="21" t="str">
        <f t="shared" si="82"/>
        <v>||||||0</v>
      </c>
      <c r="B1109" s="21" t="str">
        <f t="shared" si="83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81"/>
        <v>0</v>
      </c>
      <c r="N1109" s="17"/>
      <c r="O1109" s="17"/>
      <c r="P1109" s="3"/>
    </row>
    <row r="1110" spans="1:16" ht="24.95" hidden="1" customHeight="1" x14ac:dyDescent="0.2">
      <c r="A1110" s="21" t="str">
        <f t="shared" si="82"/>
        <v>||||||0</v>
      </c>
      <c r="B1110" s="21" t="str">
        <f t="shared" si="83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81"/>
        <v>0</v>
      </c>
      <c r="N1110" s="17"/>
      <c r="O1110" s="17"/>
      <c r="P1110" s="3"/>
    </row>
    <row r="1111" spans="1:16" ht="24.95" hidden="1" customHeight="1" x14ac:dyDescent="0.2">
      <c r="A1111" s="21" t="str">
        <f t="shared" si="82"/>
        <v>||||||0</v>
      </c>
      <c r="B1111" s="21" t="str">
        <f t="shared" si="83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81"/>
        <v>0</v>
      </c>
      <c r="N1111" s="17"/>
      <c r="O1111" s="17"/>
      <c r="P1111" s="3"/>
    </row>
    <row r="1112" spans="1:16" ht="24.95" hidden="1" customHeight="1" x14ac:dyDescent="0.2">
      <c r="A1112" s="21" t="str">
        <f t="shared" si="82"/>
        <v>||||||0</v>
      </c>
      <c r="B1112" s="21" t="str">
        <f t="shared" si="83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81"/>
        <v>0</v>
      </c>
      <c r="N1112" s="17"/>
      <c r="O1112" s="17"/>
      <c r="P1112" s="3"/>
    </row>
    <row r="1113" spans="1:16" ht="24.95" hidden="1" customHeight="1" x14ac:dyDescent="0.2">
      <c r="A1113" s="21" t="str">
        <f t="shared" si="82"/>
        <v>||||||0</v>
      </c>
      <c r="B1113" s="21" t="str">
        <f t="shared" si="83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81"/>
        <v>0</v>
      </c>
      <c r="N1113" s="17"/>
      <c r="O1113" s="17"/>
      <c r="P1113" s="3"/>
    </row>
    <row r="1114" spans="1:16" ht="24.95" hidden="1" customHeight="1" x14ac:dyDescent="0.2">
      <c r="A1114" s="21" t="str">
        <f t="shared" si="82"/>
        <v>||||||0</v>
      </c>
      <c r="B1114" s="21" t="str">
        <f t="shared" si="83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81"/>
        <v>0</v>
      </c>
      <c r="N1114" s="17"/>
      <c r="O1114" s="17"/>
      <c r="P1114" s="3"/>
    </row>
    <row r="1115" spans="1:16" ht="24.95" hidden="1" customHeight="1" x14ac:dyDescent="0.2">
      <c r="A1115" s="21" t="str">
        <f t="shared" si="82"/>
        <v>||||||0</v>
      </c>
      <c r="B1115" s="21" t="str">
        <f t="shared" si="83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81"/>
        <v>0</v>
      </c>
      <c r="N1115" s="17"/>
      <c r="O1115" s="17"/>
      <c r="P1115" s="3"/>
    </row>
    <row r="1116" spans="1:16" ht="24.95" hidden="1" customHeight="1" x14ac:dyDescent="0.2">
      <c r="A1116" s="21" t="str">
        <f t="shared" si="82"/>
        <v>||||||0</v>
      </c>
      <c r="B1116" s="21" t="str">
        <f t="shared" si="83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81"/>
        <v>0</v>
      </c>
      <c r="N1116" s="17"/>
      <c r="O1116" s="17"/>
      <c r="P1116" s="3"/>
    </row>
    <row r="1117" spans="1:16" ht="24.95" hidden="1" customHeight="1" x14ac:dyDescent="0.2">
      <c r="A1117" s="21" t="str">
        <f t="shared" si="82"/>
        <v>||||||0</v>
      </c>
      <c r="B1117" s="21" t="str">
        <f t="shared" si="83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81"/>
        <v>0</v>
      </c>
      <c r="N1117" s="17"/>
      <c r="O1117" s="17"/>
      <c r="P1117" s="3"/>
    </row>
    <row r="1118" spans="1:16" ht="24.95" hidden="1" customHeight="1" x14ac:dyDescent="0.2">
      <c r="A1118" s="21" t="str">
        <f t="shared" si="82"/>
        <v>||||||0</v>
      </c>
      <c r="B1118" s="21" t="str">
        <f t="shared" si="83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81"/>
        <v>0</v>
      </c>
      <c r="N1118" s="17"/>
      <c r="O1118" s="17"/>
      <c r="P1118" s="3"/>
    </row>
    <row r="1119" spans="1:16" ht="24.95" hidden="1" customHeight="1" x14ac:dyDescent="0.2">
      <c r="A1119" s="21" t="str">
        <f t="shared" si="82"/>
        <v>||||||0</v>
      </c>
      <c r="B1119" s="21" t="str">
        <f t="shared" si="83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81"/>
        <v>0</v>
      </c>
      <c r="N1119" s="17"/>
      <c r="O1119" s="17"/>
      <c r="P1119" s="3"/>
    </row>
    <row r="1120" spans="1:16" ht="24.95" hidden="1" customHeight="1" x14ac:dyDescent="0.2">
      <c r="A1120" s="21" t="str">
        <f t="shared" si="82"/>
        <v>||||||0</v>
      </c>
      <c r="B1120" s="21" t="str">
        <f t="shared" si="83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81"/>
        <v>0</v>
      </c>
      <c r="N1120" s="17"/>
      <c r="O1120" s="17"/>
      <c r="P1120" s="3"/>
    </row>
    <row r="1121" spans="1:16" ht="24.95" hidden="1" customHeight="1" x14ac:dyDescent="0.2">
      <c r="A1121" s="21" t="str">
        <f t="shared" si="82"/>
        <v>||||||0</v>
      </c>
      <c r="B1121" s="21" t="str">
        <f t="shared" si="83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81"/>
        <v>0</v>
      </c>
      <c r="N1121" s="17"/>
      <c r="O1121" s="17"/>
      <c r="P1121" s="3"/>
    </row>
    <row r="1122" spans="1:16" ht="24.95" hidden="1" customHeight="1" x14ac:dyDescent="0.2">
      <c r="A1122" s="21" t="str">
        <f t="shared" si="82"/>
        <v>||||||0</v>
      </c>
      <c r="B1122" s="21" t="str">
        <f t="shared" si="83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81"/>
        <v>0</v>
      </c>
      <c r="N1122" s="17"/>
      <c r="O1122" s="17"/>
      <c r="P1122" s="3"/>
    </row>
    <row r="1123" spans="1:16" ht="24.95" hidden="1" customHeight="1" x14ac:dyDescent="0.2">
      <c r="A1123" s="21" t="str">
        <f t="shared" si="82"/>
        <v>||||||0</v>
      </c>
      <c r="B1123" s="21" t="str">
        <f t="shared" si="83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81"/>
        <v>0</v>
      </c>
      <c r="N1123" s="17"/>
      <c r="O1123" s="17"/>
      <c r="P1123" s="3"/>
    </row>
    <row r="1124" spans="1:16" ht="24.95" hidden="1" customHeight="1" x14ac:dyDescent="0.2">
      <c r="A1124" s="21" t="str">
        <f t="shared" si="82"/>
        <v>||||||0</v>
      </c>
      <c r="B1124" s="21" t="str">
        <f t="shared" si="83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81"/>
        <v>0</v>
      </c>
      <c r="N1124" s="17"/>
      <c r="O1124" s="17"/>
      <c r="P1124" s="3"/>
    </row>
    <row r="1125" spans="1:16" ht="24.95" hidden="1" customHeight="1" x14ac:dyDescent="0.2">
      <c r="A1125" s="21" t="str">
        <f t="shared" si="82"/>
        <v>||||||0</v>
      </c>
      <c r="B1125" s="21" t="str">
        <f t="shared" si="83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81"/>
        <v>0</v>
      </c>
      <c r="N1125" s="17"/>
      <c r="O1125" s="17"/>
      <c r="P1125" s="3"/>
    </row>
    <row r="1126" spans="1:16" ht="24.95" hidden="1" customHeight="1" x14ac:dyDescent="0.2">
      <c r="A1126" s="21" t="str">
        <f t="shared" si="82"/>
        <v>||||||0</v>
      </c>
      <c r="B1126" s="21" t="str">
        <f t="shared" si="83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81"/>
        <v>0</v>
      </c>
      <c r="N1126" s="17"/>
      <c r="O1126" s="17"/>
      <c r="P1126" s="3"/>
    </row>
    <row r="1127" spans="1:16" ht="24.95" hidden="1" customHeight="1" x14ac:dyDescent="0.2">
      <c r="A1127" s="21" t="str">
        <f t="shared" si="82"/>
        <v>||||||0</v>
      </c>
      <c r="B1127" s="21" t="str">
        <f t="shared" si="83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81"/>
        <v>0</v>
      </c>
      <c r="N1127" s="17"/>
      <c r="O1127" s="17"/>
      <c r="P1127" s="3"/>
    </row>
    <row r="1128" spans="1:16" ht="24.95" hidden="1" customHeight="1" x14ac:dyDescent="0.2">
      <c r="A1128" s="21" t="str">
        <f t="shared" si="82"/>
        <v>||||||0</v>
      </c>
      <c r="B1128" s="21" t="str">
        <f t="shared" si="83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81"/>
        <v>0</v>
      </c>
      <c r="N1128" s="17"/>
      <c r="O1128" s="17"/>
      <c r="P1128" s="3"/>
    </row>
    <row r="1129" spans="1:16" ht="24.95" hidden="1" customHeight="1" x14ac:dyDescent="0.2">
      <c r="A1129" s="21" t="str">
        <f t="shared" si="82"/>
        <v>||||||0</v>
      </c>
      <c r="B1129" s="21" t="str">
        <f t="shared" si="83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ref="M1129:M1180" si="84">N1129+O1129</f>
        <v>0</v>
      </c>
      <c r="N1129" s="17"/>
      <c r="O1129" s="17"/>
      <c r="P1129" s="3"/>
    </row>
    <row r="1130" spans="1:16" ht="24.95" hidden="1" customHeight="1" x14ac:dyDescent="0.2">
      <c r="A1130" s="21" t="str">
        <f t="shared" si="82"/>
        <v>||||||0</v>
      </c>
      <c r="B1130" s="21" t="str">
        <f t="shared" si="83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84"/>
        <v>0</v>
      </c>
      <c r="N1130" s="17"/>
      <c r="O1130" s="17"/>
      <c r="P1130" s="3"/>
    </row>
    <row r="1131" spans="1:16" ht="24.95" hidden="1" customHeight="1" x14ac:dyDescent="0.2">
      <c r="A1131" s="21" t="str">
        <f t="shared" si="82"/>
        <v>||||||0</v>
      </c>
      <c r="B1131" s="21" t="str">
        <f t="shared" si="83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84"/>
        <v>0</v>
      </c>
      <c r="N1131" s="17"/>
      <c r="O1131" s="17"/>
      <c r="P1131" s="3"/>
    </row>
    <row r="1132" spans="1:16" ht="24.95" hidden="1" customHeight="1" x14ac:dyDescent="0.2">
      <c r="A1132" s="21" t="str">
        <f t="shared" si="82"/>
        <v>||||||0</v>
      </c>
      <c r="B1132" s="21" t="str">
        <f t="shared" si="83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84"/>
        <v>0</v>
      </c>
      <c r="N1132" s="17"/>
      <c r="O1132" s="17"/>
      <c r="P1132" s="3"/>
    </row>
    <row r="1133" spans="1:16" ht="24.95" hidden="1" customHeight="1" x14ac:dyDescent="0.2">
      <c r="A1133" s="21" t="str">
        <f t="shared" si="82"/>
        <v>||||||0</v>
      </c>
      <c r="B1133" s="21" t="str">
        <f t="shared" si="83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84"/>
        <v>0</v>
      </c>
      <c r="N1133" s="17"/>
      <c r="O1133" s="17"/>
      <c r="P1133" s="3"/>
    </row>
    <row r="1134" spans="1:16" ht="24.95" hidden="1" customHeight="1" x14ac:dyDescent="0.2">
      <c r="A1134" s="21" t="str">
        <f t="shared" si="82"/>
        <v>||||||0</v>
      </c>
      <c r="B1134" s="21" t="str">
        <f t="shared" si="83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84"/>
        <v>0</v>
      </c>
      <c r="N1134" s="17"/>
      <c r="O1134" s="17"/>
      <c r="P1134" s="3"/>
    </row>
    <row r="1135" spans="1:16" ht="24.95" hidden="1" customHeight="1" x14ac:dyDescent="0.2">
      <c r="A1135" s="21" t="str">
        <f t="shared" ref="A1135:A1187" si="85">C1135&amp;"|"&amp;D1135&amp;"|"&amp;E1135&amp;"|"&amp;F1135&amp;"|"&amp;G1135&amp;"|"&amp;I1135&amp;"|"&amp;N1135+O1135-P1135</f>
        <v>||||||0</v>
      </c>
      <c r="B1135" s="21" t="str">
        <f t="shared" ref="B1135:B1187" si="86">C1135&amp;"|"&amp;D1135&amp;"|"&amp;E1135&amp;"|"&amp;F1135&amp;"|"&amp;L1135</f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84"/>
        <v>0</v>
      </c>
      <c r="N1135" s="17"/>
      <c r="O1135" s="17"/>
      <c r="P1135" s="3"/>
    </row>
    <row r="1136" spans="1:16" ht="24.95" hidden="1" customHeight="1" x14ac:dyDescent="0.2">
      <c r="A1136" s="21" t="str">
        <f t="shared" si="85"/>
        <v>||||||0</v>
      </c>
      <c r="B1136" s="21" t="str">
        <f t="shared" si="86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84"/>
        <v>0</v>
      </c>
      <c r="N1136" s="17"/>
      <c r="O1136" s="17"/>
      <c r="P1136" s="3"/>
    </row>
    <row r="1137" spans="1:16" ht="24.95" hidden="1" customHeight="1" x14ac:dyDescent="0.2">
      <c r="A1137" s="21" t="str">
        <f t="shared" si="85"/>
        <v>||||||0</v>
      </c>
      <c r="B1137" s="21" t="str">
        <f t="shared" si="86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84"/>
        <v>0</v>
      </c>
      <c r="N1137" s="17"/>
      <c r="O1137" s="17"/>
      <c r="P1137" s="3"/>
    </row>
    <row r="1138" spans="1:16" ht="24.95" hidden="1" customHeight="1" x14ac:dyDescent="0.2">
      <c r="A1138" s="21" t="str">
        <f t="shared" si="85"/>
        <v>||||||0</v>
      </c>
      <c r="B1138" s="21" t="str">
        <f t="shared" si="86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84"/>
        <v>0</v>
      </c>
      <c r="N1138" s="17"/>
      <c r="O1138" s="17"/>
      <c r="P1138" s="3"/>
    </row>
    <row r="1139" spans="1:16" ht="24.95" hidden="1" customHeight="1" x14ac:dyDescent="0.2">
      <c r="A1139" s="21" t="str">
        <f t="shared" si="85"/>
        <v>||||||0</v>
      </c>
      <c r="B1139" s="21" t="str">
        <f t="shared" si="86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84"/>
        <v>0</v>
      </c>
      <c r="N1139" s="17"/>
      <c r="O1139" s="17"/>
      <c r="P1139" s="3"/>
    </row>
    <row r="1140" spans="1:16" ht="24.95" hidden="1" customHeight="1" x14ac:dyDescent="0.2">
      <c r="A1140" s="21" t="str">
        <f t="shared" si="85"/>
        <v>||||||0</v>
      </c>
      <c r="B1140" s="21" t="str">
        <f t="shared" si="86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84"/>
        <v>0</v>
      </c>
      <c r="N1140" s="17"/>
      <c r="O1140" s="17"/>
      <c r="P1140" s="3"/>
    </row>
    <row r="1141" spans="1:16" ht="24.95" hidden="1" customHeight="1" x14ac:dyDescent="0.2">
      <c r="A1141" s="21" t="str">
        <f t="shared" si="85"/>
        <v>||||||0</v>
      </c>
      <c r="B1141" s="21" t="str">
        <f t="shared" si="86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84"/>
        <v>0</v>
      </c>
      <c r="N1141" s="17"/>
      <c r="O1141" s="17"/>
      <c r="P1141" s="3"/>
    </row>
    <row r="1142" spans="1:16" ht="24.95" hidden="1" customHeight="1" x14ac:dyDescent="0.2">
      <c r="A1142" s="21" t="str">
        <f t="shared" si="85"/>
        <v>||||||0</v>
      </c>
      <c r="B1142" s="21" t="str">
        <f t="shared" si="86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84"/>
        <v>0</v>
      </c>
      <c r="N1142" s="17"/>
      <c r="O1142" s="17"/>
      <c r="P1142" s="3"/>
    </row>
    <row r="1143" spans="1:16" ht="24.95" hidden="1" customHeight="1" x14ac:dyDescent="0.2">
      <c r="A1143" s="21" t="str">
        <f t="shared" si="85"/>
        <v>||||||0</v>
      </c>
      <c r="B1143" s="21" t="str">
        <f t="shared" si="86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84"/>
        <v>0</v>
      </c>
      <c r="N1143" s="17"/>
      <c r="O1143" s="17"/>
      <c r="P1143" s="3"/>
    </row>
    <row r="1144" spans="1:16" ht="24.95" hidden="1" customHeight="1" x14ac:dyDescent="0.2">
      <c r="A1144" s="21" t="str">
        <f t="shared" si="85"/>
        <v>||||||0</v>
      </c>
      <c r="B1144" s="21" t="str">
        <f t="shared" si="86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84"/>
        <v>0</v>
      </c>
      <c r="N1144" s="17"/>
      <c r="O1144" s="17"/>
      <c r="P1144" s="3"/>
    </row>
    <row r="1145" spans="1:16" ht="24.95" hidden="1" customHeight="1" x14ac:dyDescent="0.2">
      <c r="A1145" s="21" t="str">
        <f t="shared" si="85"/>
        <v>||||||0</v>
      </c>
      <c r="B1145" s="21" t="str">
        <f t="shared" si="86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84"/>
        <v>0</v>
      </c>
      <c r="N1145" s="17"/>
      <c r="O1145" s="17"/>
      <c r="P1145" s="3"/>
    </row>
    <row r="1146" spans="1:16" ht="24.95" hidden="1" customHeight="1" x14ac:dyDescent="0.2">
      <c r="A1146" s="21" t="str">
        <f t="shared" si="85"/>
        <v>||||||0</v>
      </c>
      <c r="B1146" s="21" t="str">
        <f t="shared" si="86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84"/>
        <v>0</v>
      </c>
      <c r="N1146" s="17"/>
      <c r="O1146" s="17"/>
      <c r="P1146" s="3"/>
    </row>
    <row r="1147" spans="1:16" ht="24.95" hidden="1" customHeight="1" x14ac:dyDescent="0.2">
      <c r="A1147" s="21" t="str">
        <f t="shared" si="85"/>
        <v>||||||0</v>
      </c>
      <c r="B1147" s="21" t="str">
        <f t="shared" si="86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84"/>
        <v>0</v>
      </c>
      <c r="N1147" s="17"/>
      <c r="O1147" s="17"/>
      <c r="P1147" s="3"/>
    </row>
    <row r="1148" spans="1:16" ht="24.95" hidden="1" customHeight="1" x14ac:dyDescent="0.2">
      <c r="A1148" s="21" t="str">
        <f t="shared" si="85"/>
        <v>||||||0</v>
      </c>
      <c r="B1148" s="21" t="str">
        <f t="shared" si="86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84"/>
        <v>0</v>
      </c>
      <c r="N1148" s="17"/>
      <c r="O1148" s="17"/>
      <c r="P1148" s="3"/>
    </row>
    <row r="1149" spans="1:16" ht="24.95" hidden="1" customHeight="1" x14ac:dyDescent="0.2">
      <c r="A1149" s="21" t="str">
        <f t="shared" si="85"/>
        <v>||||||0</v>
      </c>
      <c r="B1149" s="21" t="str">
        <f t="shared" si="86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84"/>
        <v>0</v>
      </c>
      <c r="N1149" s="17"/>
      <c r="O1149" s="17"/>
      <c r="P1149" s="3"/>
    </row>
    <row r="1150" spans="1:16" ht="24.95" hidden="1" customHeight="1" x14ac:dyDescent="0.2">
      <c r="A1150" s="21" t="str">
        <f t="shared" si="85"/>
        <v>||||||0</v>
      </c>
      <c r="B1150" s="21" t="str">
        <f t="shared" si="86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84"/>
        <v>0</v>
      </c>
      <c r="N1150" s="17"/>
      <c r="O1150" s="17"/>
      <c r="P1150" s="3"/>
    </row>
    <row r="1151" spans="1:16" ht="24.95" hidden="1" customHeight="1" x14ac:dyDescent="0.2">
      <c r="A1151" s="21" t="str">
        <f t="shared" si="85"/>
        <v>||||||0</v>
      </c>
      <c r="B1151" s="21" t="str">
        <f t="shared" si="86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84"/>
        <v>0</v>
      </c>
      <c r="N1151" s="17"/>
      <c r="O1151" s="17"/>
      <c r="P1151" s="3"/>
    </row>
    <row r="1152" spans="1:16" ht="24.95" hidden="1" customHeight="1" x14ac:dyDescent="0.2">
      <c r="A1152" s="21" t="str">
        <f t="shared" si="85"/>
        <v>||||||0</v>
      </c>
      <c r="B1152" s="21" t="str">
        <f t="shared" si="86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84"/>
        <v>0</v>
      </c>
      <c r="N1152" s="17"/>
      <c r="O1152" s="17"/>
      <c r="P1152" s="3"/>
    </row>
    <row r="1153" spans="1:16" ht="24.95" hidden="1" customHeight="1" x14ac:dyDescent="0.2">
      <c r="A1153" s="21" t="str">
        <f t="shared" si="85"/>
        <v>||||||0</v>
      </c>
      <c r="B1153" s="21" t="str">
        <f t="shared" si="86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84"/>
        <v>0</v>
      </c>
      <c r="N1153" s="17"/>
      <c r="O1153" s="17"/>
      <c r="P1153" s="3"/>
    </row>
    <row r="1154" spans="1:16" ht="24.95" hidden="1" customHeight="1" x14ac:dyDescent="0.2">
      <c r="A1154" s="21" t="str">
        <f t="shared" si="85"/>
        <v>||||||0</v>
      </c>
      <c r="B1154" s="21" t="str">
        <f t="shared" si="86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84"/>
        <v>0</v>
      </c>
      <c r="N1154" s="17"/>
      <c r="O1154" s="17"/>
      <c r="P1154" s="3"/>
    </row>
    <row r="1155" spans="1:16" ht="24.95" hidden="1" customHeight="1" x14ac:dyDescent="0.2">
      <c r="A1155" s="21" t="str">
        <f t="shared" si="85"/>
        <v>||||||0</v>
      </c>
      <c r="B1155" s="21" t="str">
        <f t="shared" si="86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84"/>
        <v>0</v>
      </c>
      <c r="N1155" s="17"/>
      <c r="O1155" s="17"/>
      <c r="P1155" s="3"/>
    </row>
    <row r="1156" spans="1:16" ht="24.95" hidden="1" customHeight="1" x14ac:dyDescent="0.2">
      <c r="A1156" s="21" t="str">
        <f t="shared" si="85"/>
        <v>||||||0</v>
      </c>
      <c r="B1156" s="21" t="str">
        <f t="shared" si="86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84"/>
        <v>0</v>
      </c>
      <c r="N1156" s="17"/>
      <c r="O1156" s="17"/>
      <c r="P1156" s="3"/>
    </row>
    <row r="1157" spans="1:16" ht="24.95" hidden="1" customHeight="1" x14ac:dyDescent="0.2">
      <c r="A1157" s="21" t="str">
        <f t="shared" si="85"/>
        <v>||||||0</v>
      </c>
      <c r="B1157" s="21" t="str">
        <f t="shared" si="86"/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84"/>
        <v>0</v>
      </c>
      <c r="N1157" s="17"/>
      <c r="O1157" s="17"/>
      <c r="P1157" s="3"/>
    </row>
    <row r="1158" spans="1:16" ht="24.95" hidden="1" customHeight="1" x14ac:dyDescent="0.2">
      <c r="A1158" s="21" t="str">
        <f t="shared" si="85"/>
        <v>||||||0</v>
      </c>
      <c r="B1158" s="21" t="str">
        <f t="shared" si="86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si="84"/>
        <v>0</v>
      </c>
      <c r="N1158" s="17"/>
      <c r="O1158" s="17"/>
      <c r="P1158" s="3"/>
    </row>
    <row r="1159" spans="1:16" ht="24.95" hidden="1" customHeight="1" x14ac:dyDescent="0.2">
      <c r="A1159" s="21" t="str">
        <f t="shared" si="85"/>
        <v>||||||0</v>
      </c>
      <c r="B1159" s="21" t="str">
        <f t="shared" si="86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84"/>
        <v>0</v>
      </c>
      <c r="N1159" s="17"/>
      <c r="O1159" s="17"/>
      <c r="P1159" s="3"/>
    </row>
    <row r="1160" spans="1:16" ht="24.95" hidden="1" customHeight="1" x14ac:dyDescent="0.2">
      <c r="A1160" s="21" t="str">
        <f t="shared" si="85"/>
        <v>||||||0</v>
      </c>
      <c r="B1160" s="21" t="str">
        <f t="shared" si="86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84"/>
        <v>0</v>
      </c>
      <c r="N1160" s="17"/>
      <c r="O1160" s="17"/>
      <c r="P1160" s="3"/>
    </row>
    <row r="1161" spans="1:16" ht="24.95" hidden="1" customHeight="1" x14ac:dyDescent="0.2">
      <c r="A1161" s="21" t="str">
        <f t="shared" si="85"/>
        <v>||||||0</v>
      </c>
      <c r="B1161" s="21" t="str">
        <f t="shared" si="86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84"/>
        <v>0</v>
      </c>
      <c r="N1161" s="17"/>
      <c r="O1161" s="17"/>
      <c r="P1161" s="3"/>
    </row>
    <row r="1162" spans="1:16" ht="24.95" hidden="1" customHeight="1" x14ac:dyDescent="0.2">
      <c r="A1162" s="21" t="str">
        <f t="shared" si="85"/>
        <v>||||||0</v>
      </c>
      <c r="B1162" s="21" t="str">
        <f t="shared" si="86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84"/>
        <v>0</v>
      </c>
      <c r="N1162" s="17"/>
      <c r="O1162" s="17"/>
      <c r="P1162" s="3"/>
    </row>
    <row r="1163" spans="1:16" ht="24.95" hidden="1" customHeight="1" x14ac:dyDescent="0.2">
      <c r="A1163" s="21" t="str">
        <f t="shared" si="85"/>
        <v>||||||0</v>
      </c>
      <c r="B1163" s="21" t="str">
        <f t="shared" si="86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84"/>
        <v>0</v>
      </c>
      <c r="N1163" s="17"/>
      <c r="O1163" s="17"/>
      <c r="P1163" s="3"/>
    </row>
    <row r="1164" spans="1:16" ht="24.95" hidden="1" customHeight="1" x14ac:dyDescent="0.2">
      <c r="A1164" s="21" t="str">
        <f t="shared" si="85"/>
        <v>||||||0</v>
      </c>
      <c r="B1164" s="21" t="str">
        <f t="shared" si="86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84"/>
        <v>0</v>
      </c>
      <c r="N1164" s="17"/>
      <c r="O1164" s="17"/>
      <c r="P1164" s="3"/>
    </row>
    <row r="1165" spans="1:16" ht="24.95" hidden="1" customHeight="1" x14ac:dyDescent="0.2">
      <c r="A1165" s="21" t="str">
        <f t="shared" si="85"/>
        <v>||||||0</v>
      </c>
      <c r="B1165" s="21" t="str">
        <f t="shared" si="86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84"/>
        <v>0</v>
      </c>
      <c r="N1165" s="17"/>
      <c r="O1165" s="17"/>
      <c r="P1165" s="3"/>
    </row>
    <row r="1166" spans="1:16" ht="24.95" hidden="1" customHeight="1" x14ac:dyDescent="0.2">
      <c r="A1166" s="21" t="str">
        <f t="shared" si="85"/>
        <v>||||||0</v>
      </c>
      <c r="B1166" s="21" t="str">
        <f t="shared" si="86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84"/>
        <v>0</v>
      </c>
      <c r="N1166" s="17"/>
      <c r="O1166" s="17"/>
      <c r="P1166" s="3"/>
    </row>
    <row r="1167" spans="1:16" ht="24.95" hidden="1" customHeight="1" x14ac:dyDescent="0.2">
      <c r="A1167" s="21" t="str">
        <f t="shared" si="85"/>
        <v>||||||0</v>
      </c>
      <c r="B1167" s="21" t="str">
        <f t="shared" si="86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84"/>
        <v>0</v>
      </c>
      <c r="N1167" s="17"/>
      <c r="O1167" s="17"/>
      <c r="P1167" s="3"/>
    </row>
    <row r="1168" spans="1:16" ht="24.95" hidden="1" customHeight="1" x14ac:dyDescent="0.2">
      <c r="A1168" s="21" t="str">
        <f t="shared" si="85"/>
        <v>||||||0</v>
      </c>
      <c r="B1168" s="21" t="str">
        <f t="shared" si="86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84"/>
        <v>0</v>
      </c>
      <c r="N1168" s="17"/>
      <c r="O1168" s="17"/>
      <c r="P1168" s="3"/>
    </row>
    <row r="1169" spans="1:16" ht="24.95" hidden="1" customHeight="1" x14ac:dyDescent="0.2">
      <c r="A1169" s="21" t="str">
        <f t="shared" si="85"/>
        <v>||||||0</v>
      </c>
      <c r="B1169" s="21" t="str">
        <f t="shared" si="86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84"/>
        <v>0</v>
      </c>
      <c r="N1169" s="17"/>
      <c r="O1169" s="17"/>
      <c r="P1169" s="3"/>
    </row>
    <row r="1170" spans="1:16" ht="24.95" hidden="1" customHeight="1" x14ac:dyDescent="0.2">
      <c r="A1170" s="21" t="str">
        <f t="shared" si="85"/>
        <v>||||||0</v>
      </c>
      <c r="B1170" s="21" t="str">
        <f t="shared" si="86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84"/>
        <v>0</v>
      </c>
      <c r="N1170" s="17"/>
      <c r="O1170" s="17"/>
      <c r="P1170" s="3"/>
    </row>
    <row r="1171" spans="1:16" ht="24.95" hidden="1" customHeight="1" x14ac:dyDescent="0.2">
      <c r="A1171" s="21" t="str">
        <f t="shared" si="85"/>
        <v>||||||0</v>
      </c>
      <c r="B1171" s="21" t="str">
        <f t="shared" si="86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84"/>
        <v>0</v>
      </c>
      <c r="N1171" s="17"/>
      <c r="O1171" s="17"/>
      <c r="P1171" s="3"/>
    </row>
    <row r="1172" spans="1:16" ht="24.95" hidden="1" customHeight="1" x14ac:dyDescent="0.2">
      <c r="A1172" s="21" t="str">
        <f t="shared" si="85"/>
        <v>||||||0</v>
      </c>
      <c r="B1172" s="21" t="str">
        <f t="shared" si="86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84"/>
        <v>0</v>
      </c>
      <c r="N1172" s="17"/>
      <c r="O1172" s="17"/>
      <c r="P1172" s="3"/>
    </row>
    <row r="1173" spans="1:16" ht="24.95" hidden="1" customHeight="1" x14ac:dyDescent="0.2">
      <c r="A1173" s="21" t="str">
        <f t="shared" si="85"/>
        <v>||||||0</v>
      </c>
      <c r="B1173" s="21" t="str">
        <f t="shared" si="86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84"/>
        <v>0</v>
      </c>
      <c r="N1173" s="17"/>
      <c r="O1173" s="17"/>
      <c r="P1173" s="3"/>
    </row>
    <row r="1174" spans="1:16" ht="24.95" hidden="1" customHeight="1" x14ac:dyDescent="0.2">
      <c r="A1174" s="21" t="str">
        <f t="shared" si="85"/>
        <v>||||||0</v>
      </c>
      <c r="B1174" s="21" t="str">
        <f t="shared" si="86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84"/>
        <v>0</v>
      </c>
      <c r="N1174" s="17"/>
      <c r="O1174" s="17"/>
      <c r="P1174" s="3"/>
    </row>
    <row r="1175" spans="1:16" ht="24.95" hidden="1" customHeight="1" x14ac:dyDescent="0.2">
      <c r="A1175" s="21" t="str">
        <f t="shared" si="85"/>
        <v>||||||0</v>
      </c>
      <c r="B1175" s="21" t="str">
        <f t="shared" si="86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84"/>
        <v>0</v>
      </c>
      <c r="N1175" s="17"/>
      <c r="O1175" s="17"/>
      <c r="P1175" s="3"/>
    </row>
    <row r="1176" spans="1:16" ht="24.95" hidden="1" customHeight="1" x14ac:dyDescent="0.2">
      <c r="A1176" s="21" t="str">
        <f t="shared" si="85"/>
        <v>||||||0</v>
      </c>
      <c r="B1176" s="21" t="str">
        <f t="shared" si="86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84"/>
        <v>0</v>
      </c>
      <c r="N1176" s="17"/>
      <c r="O1176" s="17"/>
      <c r="P1176" s="3"/>
    </row>
    <row r="1177" spans="1:16" ht="24.95" hidden="1" customHeight="1" x14ac:dyDescent="0.2">
      <c r="A1177" s="21" t="str">
        <f t="shared" si="85"/>
        <v>||||||0</v>
      </c>
      <c r="B1177" s="21" t="str">
        <f t="shared" si="86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84"/>
        <v>0</v>
      </c>
      <c r="N1177" s="17"/>
      <c r="O1177" s="17"/>
      <c r="P1177" s="3"/>
    </row>
    <row r="1178" spans="1:16" ht="24.95" hidden="1" customHeight="1" x14ac:dyDescent="0.2">
      <c r="A1178" s="21" t="str">
        <f t="shared" si="85"/>
        <v>||||||0</v>
      </c>
      <c r="B1178" s="21" t="str">
        <f t="shared" si="86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84"/>
        <v>0</v>
      </c>
      <c r="N1178" s="17"/>
      <c r="O1178" s="17"/>
      <c r="P1178" s="3"/>
    </row>
    <row r="1179" spans="1:16" ht="24.95" hidden="1" customHeight="1" x14ac:dyDescent="0.2">
      <c r="A1179" s="21" t="str">
        <f t="shared" si="85"/>
        <v>||||||0</v>
      </c>
      <c r="B1179" s="21" t="str">
        <f t="shared" si="86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84"/>
        <v>0</v>
      </c>
      <c r="N1179" s="17"/>
      <c r="O1179" s="17"/>
      <c r="P1179" s="3"/>
    </row>
    <row r="1180" spans="1:16" ht="24.95" hidden="1" customHeight="1" x14ac:dyDescent="0.2">
      <c r="A1180" s="21" t="str">
        <f t="shared" si="85"/>
        <v>||||||0</v>
      </c>
      <c r="B1180" s="21" t="str">
        <f t="shared" si="86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84"/>
        <v>0</v>
      </c>
      <c r="N1180" s="17"/>
      <c r="O1180" s="17"/>
      <c r="P1180" s="3"/>
    </row>
    <row r="1181" spans="1:16" ht="24.95" hidden="1" customHeight="1" x14ac:dyDescent="0.2">
      <c r="A1181" s="21" t="str">
        <f t="shared" si="85"/>
        <v>||||||0</v>
      </c>
      <c r="B1181" s="21" t="str">
        <f t="shared" si="86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ref="M1181:M1212" si="87">N1181+O1181</f>
        <v>0</v>
      </c>
      <c r="N1181" s="17"/>
      <c r="O1181" s="17"/>
      <c r="P1181" s="3"/>
    </row>
    <row r="1182" spans="1:16" ht="24.95" hidden="1" customHeight="1" x14ac:dyDescent="0.2">
      <c r="A1182" s="21" t="str">
        <f t="shared" si="85"/>
        <v>||||||0</v>
      </c>
      <c r="B1182" s="21" t="str">
        <f t="shared" si="86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87"/>
        <v>0</v>
      </c>
      <c r="N1182" s="17"/>
      <c r="O1182" s="17"/>
      <c r="P1182" s="3"/>
    </row>
    <row r="1183" spans="1:16" ht="24.95" hidden="1" customHeight="1" x14ac:dyDescent="0.2">
      <c r="A1183" s="21" t="str">
        <f t="shared" si="85"/>
        <v>||||||0</v>
      </c>
      <c r="B1183" s="21" t="str">
        <f t="shared" si="86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87"/>
        <v>0</v>
      </c>
      <c r="N1183" s="17"/>
      <c r="O1183" s="17"/>
      <c r="P1183" s="3"/>
    </row>
    <row r="1184" spans="1:16" ht="24.95" hidden="1" customHeight="1" x14ac:dyDescent="0.2">
      <c r="A1184" s="21" t="str">
        <f t="shared" si="85"/>
        <v>||||||0</v>
      </c>
      <c r="B1184" s="21" t="str">
        <f t="shared" si="86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87"/>
        <v>0</v>
      </c>
      <c r="N1184" s="17"/>
      <c r="O1184" s="17"/>
      <c r="P1184" s="3"/>
    </row>
    <row r="1185" spans="1:16" ht="24.95" hidden="1" customHeight="1" x14ac:dyDescent="0.2">
      <c r="A1185" s="21" t="str">
        <f t="shared" si="85"/>
        <v>||||||0</v>
      </c>
      <c r="B1185" s="21" t="str">
        <f t="shared" si="86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87"/>
        <v>0</v>
      </c>
      <c r="N1185" s="17"/>
      <c r="O1185" s="17"/>
      <c r="P1185" s="3"/>
    </row>
    <row r="1186" spans="1:16" ht="24.95" hidden="1" customHeight="1" x14ac:dyDescent="0.2">
      <c r="A1186" s="21" t="str">
        <f t="shared" si="85"/>
        <v>||||||0</v>
      </c>
      <c r="B1186" s="21" t="str">
        <f t="shared" si="86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87"/>
        <v>0</v>
      </c>
      <c r="N1186" s="17"/>
      <c r="O1186" s="17"/>
      <c r="P1186" s="3"/>
    </row>
    <row r="1187" spans="1:16" ht="24.95" hidden="1" customHeight="1" x14ac:dyDescent="0.2">
      <c r="A1187" s="21" t="str">
        <f t="shared" si="85"/>
        <v>||||||0</v>
      </c>
      <c r="B1187" s="21" t="str">
        <f t="shared" si="86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87"/>
        <v>0</v>
      </c>
      <c r="N1187" s="17"/>
      <c r="O1187" s="17"/>
      <c r="P1187" s="3"/>
    </row>
    <row r="1188" spans="1:16" ht="24.95" hidden="1" customHeight="1" x14ac:dyDescent="0.2">
      <c r="A1188" s="21" t="str">
        <f t="shared" ref="A1188:A1212" si="88">C1188&amp;"|"&amp;D1188&amp;"|"&amp;E1188&amp;"|"&amp;F1188&amp;"|"&amp;G1188&amp;"|"&amp;I1188&amp;"|"&amp;N1188+O1188-P1188</f>
        <v>||||||0</v>
      </c>
      <c r="B1188" s="21" t="str">
        <f t="shared" ref="B1188:B1212" si="89">C1188&amp;"|"&amp;D1188&amp;"|"&amp;E1188&amp;"|"&amp;F1188&amp;"|"&amp;L1188</f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87"/>
        <v>0</v>
      </c>
      <c r="N1188" s="17"/>
      <c r="O1188" s="17"/>
      <c r="P1188" s="3"/>
    </row>
    <row r="1189" spans="1:16" ht="24.95" hidden="1" customHeight="1" x14ac:dyDescent="0.2">
      <c r="A1189" s="21" t="str">
        <f t="shared" si="88"/>
        <v>||||||0</v>
      </c>
      <c r="B1189" s="21" t="str">
        <f t="shared" si="89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87"/>
        <v>0</v>
      </c>
      <c r="N1189" s="17"/>
      <c r="O1189" s="17"/>
      <c r="P1189" s="3"/>
    </row>
    <row r="1190" spans="1:16" ht="24.95" hidden="1" customHeight="1" x14ac:dyDescent="0.2">
      <c r="A1190" s="21" t="str">
        <f t="shared" si="88"/>
        <v>||||||0</v>
      </c>
      <c r="B1190" s="21" t="str">
        <f t="shared" si="89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87"/>
        <v>0</v>
      </c>
      <c r="N1190" s="17"/>
      <c r="O1190" s="17"/>
      <c r="P1190" s="3"/>
    </row>
    <row r="1191" spans="1:16" ht="24.95" hidden="1" customHeight="1" x14ac:dyDescent="0.2">
      <c r="A1191" s="21" t="str">
        <f t="shared" si="88"/>
        <v>||||||0</v>
      </c>
      <c r="B1191" s="21" t="str">
        <f t="shared" si="89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87"/>
        <v>0</v>
      </c>
      <c r="N1191" s="17"/>
      <c r="O1191" s="17"/>
      <c r="P1191" s="3"/>
    </row>
    <row r="1192" spans="1:16" ht="24.95" hidden="1" customHeight="1" x14ac:dyDescent="0.2">
      <c r="A1192" s="21" t="str">
        <f t="shared" si="88"/>
        <v>||||||0</v>
      </c>
      <c r="B1192" s="21" t="str">
        <f t="shared" si="89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87"/>
        <v>0</v>
      </c>
      <c r="N1192" s="17"/>
      <c r="O1192" s="17"/>
      <c r="P1192" s="3"/>
    </row>
    <row r="1193" spans="1:16" ht="24.95" hidden="1" customHeight="1" x14ac:dyDescent="0.2">
      <c r="A1193" s="21" t="str">
        <f t="shared" si="88"/>
        <v>||||||0</v>
      </c>
      <c r="B1193" s="21" t="str">
        <f t="shared" si="89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87"/>
        <v>0</v>
      </c>
      <c r="N1193" s="17"/>
      <c r="O1193" s="17"/>
      <c r="P1193" s="3"/>
    </row>
    <row r="1194" spans="1:16" ht="24.95" hidden="1" customHeight="1" x14ac:dyDescent="0.2">
      <c r="A1194" s="21" t="str">
        <f t="shared" si="88"/>
        <v>||||||0</v>
      </c>
      <c r="B1194" s="21" t="str">
        <f t="shared" si="89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87"/>
        <v>0</v>
      </c>
      <c r="N1194" s="17"/>
      <c r="O1194" s="17"/>
      <c r="P1194" s="3"/>
    </row>
    <row r="1195" spans="1:16" ht="24.95" hidden="1" customHeight="1" x14ac:dyDescent="0.2">
      <c r="A1195" s="21" t="str">
        <f t="shared" si="88"/>
        <v>||||||0</v>
      </c>
      <c r="B1195" s="21" t="str">
        <f t="shared" si="89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87"/>
        <v>0</v>
      </c>
      <c r="N1195" s="17"/>
      <c r="O1195" s="17"/>
      <c r="P1195" s="3"/>
    </row>
    <row r="1196" spans="1:16" ht="24.95" hidden="1" customHeight="1" x14ac:dyDescent="0.2">
      <c r="A1196" s="21" t="str">
        <f t="shared" si="88"/>
        <v>||||||0</v>
      </c>
      <c r="B1196" s="21" t="str">
        <f t="shared" si="89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87"/>
        <v>0</v>
      </c>
      <c r="N1196" s="17"/>
      <c r="O1196" s="17"/>
      <c r="P1196" s="3"/>
    </row>
    <row r="1197" spans="1:16" ht="24.95" hidden="1" customHeight="1" x14ac:dyDescent="0.2">
      <c r="A1197" s="21" t="str">
        <f t="shared" si="88"/>
        <v>||||||0</v>
      </c>
      <c r="B1197" s="21" t="str">
        <f t="shared" si="89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87"/>
        <v>0</v>
      </c>
      <c r="N1197" s="17"/>
      <c r="O1197" s="17"/>
      <c r="P1197" s="3"/>
    </row>
    <row r="1198" spans="1:16" ht="24.95" hidden="1" customHeight="1" x14ac:dyDescent="0.2">
      <c r="A1198" s="21" t="str">
        <f t="shared" si="88"/>
        <v>||||||0</v>
      </c>
      <c r="B1198" s="21" t="str">
        <f t="shared" si="89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87"/>
        <v>0</v>
      </c>
      <c r="N1198" s="17"/>
      <c r="O1198" s="17"/>
      <c r="P1198" s="3"/>
    </row>
    <row r="1199" spans="1:16" ht="24.95" hidden="1" customHeight="1" x14ac:dyDescent="0.2">
      <c r="A1199" s="21" t="str">
        <f t="shared" si="88"/>
        <v>||||||0</v>
      </c>
      <c r="B1199" s="21" t="str">
        <f t="shared" si="89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87"/>
        <v>0</v>
      </c>
      <c r="N1199" s="17"/>
      <c r="O1199" s="17"/>
      <c r="P1199" s="3"/>
    </row>
    <row r="1200" spans="1:16" ht="24.95" hidden="1" customHeight="1" x14ac:dyDescent="0.2">
      <c r="A1200" s="21" t="str">
        <f t="shared" si="88"/>
        <v>||||||0</v>
      </c>
      <c r="B1200" s="21" t="str">
        <f t="shared" si="89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87"/>
        <v>0</v>
      </c>
      <c r="N1200" s="17"/>
      <c r="O1200" s="17"/>
      <c r="P1200" s="3"/>
    </row>
    <row r="1201" spans="1:16" ht="24.95" hidden="1" customHeight="1" x14ac:dyDescent="0.2">
      <c r="A1201" s="21" t="str">
        <f t="shared" si="88"/>
        <v>||||||0</v>
      </c>
      <c r="B1201" s="21" t="str">
        <f t="shared" si="89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87"/>
        <v>0</v>
      </c>
      <c r="N1201" s="17"/>
      <c r="O1201" s="17"/>
      <c r="P1201" s="3"/>
    </row>
    <row r="1202" spans="1:16" ht="24.95" hidden="1" customHeight="1" x14ac:dyDescent="0.2">
      <c r="A1202" s="21" t="str">
        <f t="shared" si="88"/>
        <v>||||||0</v>
      </c>
      <c r="B1202" s="21" t="str">
        <f t="shared" si="89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87"/>
        <v>0</v>
      </c>
      <c r="N1202" s="17"/>
      <c r="O1202" s="17"/>
      <c r="P1202" s="3"/>
    </row>
    <row r="1203" spans="1:16" ht="24.95" hidden="1" customHeight="1" x14ac:dyDescent="0.2">
      <c r="A1203" s="21" t="str">
        <f t="shared" si="88"/>
        <v>||||||0</v>
      </c>
      <c r="B1203" s="21" t="str">
        <f t="shared" si="89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87"/>
        <v>0</v>
      </c>
      <c r="N1203" s="17"/>
      <c r="O1203" s="17"/>
      <c r="P1203" s="3"/>
    </row>
    <row r="1204" spans="1:16" ht="24.95" hidden="1" customHeight="1" x14ac:dyDescent="0.2">
      <c r="A1204" s="21" t="str">
        <f t="shared" si="88"/>
        <v>||||||0</v>
      </c>
      <c r="B1204" s="21" t="str">
        <f t="shared" si="89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87"/>
        <v>0</v>
      </c>
      <c r="N1204" s="17"/>
      <c r="O1204" s="17"/>
      <c r="P1204" s="3"/>
    </row>
    <row r="1205" spans="1:16" ht="24.95" hidden="1" customHeight="1" x14ac:dyDescent="0.2">
      <c r="A1205" s="21" t="str">
        <f t="shared" si="88"/>
        <v>||||||0</v>
      </c>
      <c r="B1205" s="21" t="str">
        <f t="shared" si="89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87"/>
        <v>0</v>
      </c>
      <c r="N1205" s="17"/>
      <c r="O1205" s="17"/>
      <c r="P1205" s="3"/>
    </row>
    <row r="1206" spans="1:16" ht="24.95" hidden="1" customHeight="1" x14ac:dyDescent="0.2">
      <c r="A1206" s="21" t="str">
        <f t="shared" si="88"/>
        <v>||||||0</v>
      </c>
      <c r="B1206" s="21" t="str">
        <f t="shared" si="89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87"/>
        <v>0</v>
      </c>
      <c r="N1206" s="17"/>
      <c r="O1206" s="17"/>
      <c r="P1206" s="3"/>
    </row>
    <row r="1207" spans="1:16" ht="24.95" hidden="1" customHeight="1" x14ac:dyDescent="0.2">
      <c r="A1207" s="21" t="str">
        <f t="shared" si="88"/>
        <v>||||||0</v>
      </c>
      <c r="B1207" s="21" t="str">
        <f t="shared" si="89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87"/>
        <v>0</v>
      </c>
      <c r="N1207" s="17"/>
      <c r="O1207" s="17"/>
      <c r="P1207" s="3"/>
    </row>
    <row r="1208" spans="1:16" ht="24.95" hidden="1" customHeight="1" x14ac:dyDescent="0.2">
      <c r="A1208" s="21" t="str">
        <f t="shared" si="88"/>
        <v>||||||0</v>
      </c>
      <c r="B1208" s="21" t="str">
        <f t="shared" si="89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87"/>
        <v>0</v>
      </c>
      <c r="N1208" s="17"/>
      <c r="O1208" s="17"/>
      <c r="P1208" s="3"/>
    </row>
    <row r="1209" spans="1:16" ht="24.95" hidden="1" customHeight="1" x14ac:dyDescent="0.2">
      <c r="A1209" s="21" t="str">
        <f t="shared" si="88"/>
        <v>||||||0</v>
      </c>
      <c r="B1209" s="21" t="str">
        <f t="shared" si="89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87"/>
        <v>0</v>
      </c>
      <c r="N1209" s="17"/>
      <c r="O1209" s="17"/>
      <c r="P1209" s="3"/>
    </row>
    <row r="1210" spans="1:16" ht="24.95" hidden="1" customHeight="1" x14ac:dyDescent="0.2">
      <c r="A1210" s="21" t="str">
        <f t="shared" si="88"/>
        <v>||||||0</v>
      </c>
      <c r="B1210" s="21" t="str">
        <f t="shared" si="89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87"/>
        <v>0</v>
      </c>
      <c r="N1210" s="17"/>
      <c r="O1210" s="17"/>
      <c r="P1210" s="3"/>
    </row>
    <row r="1211" spans="1:16" ht="24.95" hidden="1" customHeight="1" x14ac:dyDescent="0.2">
      <c r="A1211" s="21" t="str">
        <f t="shared" si="88"/>
        <v>||||||0</v>
      </c>
      <c r="B1211" s="21" t="str">
        <f t="shared" si="89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87"/>
        <v>0</v>
      </c>
      <c r="N1211" s="17"/>
      <c r="O1211" s="17"/>
      <c r="P1211" s="3"/>
    </row>
    <row r="1212" spans="1:16" ht="24.95" hidden="1" customHeight="1" x14ac:dyDescent="0.2">
      <c r="A1212" s="21" t="str">
        <f t="shared" si="88"/>
        <v>||||||0</v>
      </c>
      <c r="B1212" s="21" t="str">
        <f t="shared" si="89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87"/>
        <v>0</v>
      </c>
      <c r="N1212" s="17"/>
      <c r="O1212" s="17"/>
      <c r="P1212" s="3"/>
    </row>
    <row r="1213" spans="1:16" ht="24.95" hidden="1" customHeight="1" x14ac:dyDescent="0.2">
      <c r="A1213" s="21" t="str">
        <f t="shared" ref="A1213:A1256" si="90">C1213&amp;"|"&amp;D1213&amp;"|"&amp;E1213&amp;"|"&amp;F1213&amp;"|"&amp;G1213&amp;"|"&amp;I1213&amp;"|"&amp;N1213+O1213-P1213</f>
        <v>||||||0</v>
      </c>
      <c r="B1213" s="21" t="str">
        <f t="shared" ref="B1213:B1256" si="91">C1213&amp;"|"&amp;D1213&amp;"|"&amp;E1213&amp;"|"&amp;F1213&amp;"|"&amp;L1213</f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ref="M1213:M1252" si="92">N1213+O1213</f>
        <v>0</v>
      </c>
      <c r="N1213" s="17"/>
      <c r="O1213" s="17"/>
      <c r="P1213" s="3"/>
    </row>
    <row r="1214" spans="1:16" ht="24.95" hidden="1" customHeight="1" x14ac:dyDescent="0.2">
      <c r="A1214" s="21" t="str">
        <f t="shared" si="90"/>
        <v>||||||0</v>
      </c>
      <c r="B1214" s="21" t="str">
        <f t="shared" si="91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92"/>
        <v>0</v>
      </c>
      <c r="N1214" s="17"/>
      <c r="O1214" s="17"/>
      <c r="P1214" s="3"/>
    </row>
    <row r="1215" spans="1:16" ht="24.95" hidden="1" customHeight="1" x14ac:dyDescent="0.2">
      <c r="A1215" s="21" t="str">
        <f t="shared" si="90"/>
        <v>||||||0</v>
      </c>
      <c r="B1215" s="21" t="str">
        <f t="shared" si="91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92"/>
        <v>0</v>
      </c>
      <c r="N1215" s="17"/>
      <c r="O1215" s="17"/>
      <c r="P1215" s="3"/>
    </row>
    <row r="1216" spans="1:16" ht="24.95" hidden="1" customHeight="1" x14ac:dyDescent="0.2">
      <c r="A1216" s="21" t="str">
        <f t="shared" si="90"/>
        <v>||||||0</v>
      </c>
      <c r="B1216" s="21" t="str">
        <f t="shared" si="91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92"/>
        <v>0</v>
      </c>
      <c r="N1216" s="17"/>
      <c r="O1216" s="17"/>
      <c r="P1216" s="3"/>
    </row>
    <row r="1217" spans="1:16" ht="24.95" hidden="1" customHeight="1" x14ac:dyDescent="0.2">
      <c r="A1217" s="21" t="str">
        <f t="shared" si="90"/>
        <v>||||||0</v>
      </c>
      <c r="B1217" s="21" t="str">
        <f t="shared" si="91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si="92"/>
        <v>0</v>
      </c>
      <c r="N1217" s="17"/>
      <c r="O1217" s="17"/>
      <c r="P1217" s="3"/>
    </row>
    <row r="1218" spans="1:16" ht="24.95" hidden="1" customHeight="1" x14ac:dyDescent="0.2">
      <c r="A1218" s="21" t="str">
        <f t="shared" si="90"/>
        <v>||||||0</v>
      </c>
      <c r="B1218" s="21" t="str">
        <f t="shared" si="91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92"/>
        <v>0</v>
      </c>
      <c r="N1218" s="17"/>
      <c r="O1218" s="17"/>
      <c r="P1218" s="3"/>
    </row>
    <row r="1219" spans="1:16" ht="24.95" hidden="1" customHeight="1" x14ac:dyDescent="0.2">
      <c r="A1219" s="21" t="str">
        <f t="shared" si="90"/>
        <v>||||||0</v>
      </c>
      <c r="B1219" s="21" t="str">
        <f t="shared" si="91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92"/>
        <v>0</v>
      </c>
      <c r="N1219" s="17"/>
      <c r="O1219" s="17"/>
      <c r="P1219" s="3"/>
    </row>
    <row r="1220" spans="1:16" ht="24.95" hidden="1" customHeight="1" x14ac:dyDescent="0.2">
      <c r="A1220" s="21" t="str">
        <f t="shared" si="90"/>
        <v>||||||0</v>
      </c>
      <c r="B1220" s="21" t="str">
        <f t="shared" si="91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92"/>
        <v>0</v>
      </c>
      <c r="N1220" s="17"/>
      <c r="O1220" s="17"/>
      <c r="P1220" s="3"/>
    </row>
    <row r="1221" spans="1:16" ht="24.95" hidden="1" customHeight="1" x14ac:dyDescent="0.2">
      <c r="A1221" s="21" t="str">
        <f t="shared" si="90"/>
        <v>||||||0</v>
      </c>
      <c r="B1221" s="21" t="str">
        <f t="shared" si="91"/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92"/>
        <v>0</v>
      </c>
      <c r="N1221" s="17"/>
      <c r="O1221" s="17"/>
      <c r="P1221" s="3"/>
    </row>
    <row r="1222" spans="1:16" ht="24.95" hidden="1" customHeight="1" x14ac:dyDescent="0.2">
      <c r="A1222" s="21" t="str">
        <f t="shared" si="90"/>
        <v>||||||0</v>
      </c>
      <c r="B1222" s="21" t="str">
        <f t="shared" si="91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92"/>
        <v>0</v>
      </c>
      <c r="N1222" s="17"/>
      <c r="O1222" s="17"/>
      <c r="P1222" s="3"/>
    </row>
    <row r="1223" spans="1:16" ht="24.95" hidden="1" customHeight="1" x14ac:dyDescent="0.2">
      <c r="A1223" s="21" t="str">
        <f t="shared" si="90"/>
        <v>||||||0</v>
      </c>
      <c r="B1223" s="21" t="str">
        <f t="shared" si="91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92"/>
        <v>0</v>
      </c>
      <c r="N1223" s="17"/>
      <c r="O1223" s="17"/>
      <c r="P1223" s="3"/>
    </row>
    <row r="1224" spans="1:16" ht="24.95" hidden="1" customHeight="1" x14ac:dyDescent="0.2">
      <c r="A1224" s="21" t="str">
        <f t="shared" si="90"/>
        <v>||||||0</v>
      </c>
      <c r="B1224" s="21" t="str">
        <f t="shared" si="91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92"/>
        <v>0</v>
      </c>
      <c r="N1224" s="17"/>
      <c r="O1224" s="17"/>
      <c r="P1224" s="3"/>
    </row>
    <row r="1225" spans="1:16" ht="24.95" hidden="1" customHeight="1" x14ac:dyDescent="0.2">
      <c r="A1225" s="21" t="str">
        <f t="shared" si="90"/>
        <v>||||||0</v>
      </c>
      <c r="B1225" s="21" t="str">
        <f t="shared" si="91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92"/>
        <v>0</v>
      </c>
      <c r="N1225" s="17"/>
      <c r="O1225" s="17"/>
      <c r="P1225" s="3"/>
    </row>
    <row r="1226" spans="1:16" ht="24.95" hidden="1" customHeight="1" x14ac:dyDescent="0.2">
      <c r="A1226" s="21" t="str">
        <f t="shared" si="90"/>
        <v>||||||0</v>
      </c>
      <c r="B1226" s="21" t="str">
        <f t="shared" si="91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92"/>
        <v>0</v>
      </c>
      <c r="N1226" s="17"/>
      <c r="O1226" s="17"/>
      <c r="P1226" s="3"/>
    </row>
    <row r="1227" spans="1:16" ht="24.95" hidden="1" customHeight="1" x14ac:dyDescent="0.2">
      <c r="A1227" s="21" t="str">
        <f t="shared" si="90"/>
        <v>||||||0</v>
      </c>
      <c r="B1227" s="21" t="str">
        <f t="shared" si="91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92"/>
        <v>0</v>
      </c>
      <c r="N1227" s="17"/>
      <c r="O1227" s="17"/>
      <c r="P1227" s="3"/>
    </row>
    <row r="1228" spans="1:16" ht="24.95" hidden="1" customHeight="1" x14ac:dyDescent="0.2">
      <c r="A1228" s="21" t="str">
        <f t="shared" si="90"/>
        <v>||||||0</v>
      </c>
      <c r="B1228" s="21" t="str">
        <f t="shared" si="91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92"/>
        <v>0</v>
      </c>
      <c r="N1228" s="17"/>
      <c r="O1228" s="17"/>
      <c r="P1228" s="3"/>
    </row>
    <row r="1229" spans="1:16" ht="24.95" hidden="1" customHeight="1" x14ac:dyDescent="0.2">
      <c r="A1229" s="21" t="str">
        <f t="shared" si="90"/>
        <v>||||||0</v>
      </c>
      <c r="B1229" s="21" t="str">
        <f t="shared" si="91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92"/>
        <v>0</v>
      </c>
      <c r="N1229" s="17"/>
      <c r="O1229" s="17"/>
      <c r="P1229" s="3"/>
    </row>
    <row r="1230" spans="1:16" ht="24.95" hidden="1" customHeight="1" x14ac:dyDescent="0.2">
      <c r="A1230" s="21" t="str">
        <f t="shared" si="90"/>
        <v>||||||0</v>
      </c>
      <c r="B1230" s="21" t="str">
        <f t="shared" si="91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92"/>
        <v>0</v>
      </c>
      <c r="N1230" s="17"/>
      <c r="O1230" s="17"/>
      <c r="P1230" s="3"/>
    </row>
    <row r="1231" spans="1:16" ht="24.95" hidden="1" customHeight="1" x14ac:dyDescent="0.2">
      <c r="A1231" s="21" t="str">
        <f t="shared" si="90"/>
        <v>||||||0</v>
      </c>
      <c r="B1231" s="21" t="str">
        <f t="shared" si="91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92"/>
        <v>0</v>
      </c>
      <c r="N1231" s="17"/>
      <c r="O1231" s="17"/>
      <c r="P1231" s="3"/>
    </row>
    <row r="1232" spans="1:16" ht="24.95" hidden="1" customHeight="1" x14ac:dyDescent="0.2">
      <c r="A1232" s="21" t="str">
        <f t="shared" si="90"/>
        <v>||||||0</v>
      </c>
      <c r="B1232" s="21" t="str">
        <f t="shared" si="91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92"/>
        <v>0</v>
      </c>
      <c r="N1232" s="17"/>
      <c r="O1232" s="17"/>
      <c r="P1232" s="3"/>
    </row>
    <row r="1233" spans="1:16" ht="24.95" hidden="1" customHeight="1" x14ac:dyDescent="0.2">
      <c r="A1233" s="21" t="str">
        <f t="shared" si="90"/>
        <v>||||||0</v>
      </c>
      <c r="B1233" s="21" t="str">
        <f t="shared" si="91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92"/>
        <v>0</v>
      </c>
      <c r="N1233" s="17"/>
      <c r="O1233" s="17"/>
      <c r="P1233" s="3"/>
    </row>
    <row r="1234" spans="1:16" ht="24.95" hidden="1" customHeight="1" x14ac:dyDescent="0.2">
      <c r="A1234" s="21" t="str">
        <f t="shared" si="90"/>
        <v>||||||0</v>
      </c>
      <c r="B1234" s="21" t="str">
        <f t="shared" si="91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92"/>
        <v>0</v>
      </c>
      <c r="N1234" s="17"/>
      <c r="O1234" s="17"/>
      <c r="P1234" s="3"/>
    </row>
    <row r="1235" spans="1:16" ht="24.95" hidden="1" customHeight="1" x14ac:dyDescent="0.2">
      <c r="A1235" s="21" t="str">
        <f t="shared" si="90"/>
        <v>||||||0</v>
      </c>
      <c r="B1235" s="21" t="str">
        <f t="shared" si="91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92"/>
        <v>0</v>
      </c>
      <c r="N1235" s="17"/>
      <c r="O1235" s="17"/>
      <c r="P1235" s="3"/>
    </row>
    <row r="1236" spans="1:16" ht="24.95" hidden="1" customHeight="1" x14ac:dyDescent="0.2">
      <c r="A1236" s="21" t="str">
        <f t="shared" si="90"/>
        <v>||||||0</v>
      </c>
      <c r="B1236" s="21" t="str">
        <f t="shared" si="91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92"/>
        <v>0</v>
      </c>
      <c r="N1236" s="17"/>
      <c r="O1236" s="17"/>
      <c r="P1236" s="3"/>
    </row>
    <row r="1237" spans="1:16" ht="24.95" hidden="1" customHeight="1" x14ac:dyDescent="0.2">
      <c r="A1237" s="21" t="str">
        <f t="shared" si="90"/>
        <v>||||||0</v>
      </c>
      <c r="B1237" s="21" t="str">
        <f t="shared" si="91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92"/>
        <v>0</v>
      </c>
      <c r="N1237" s="17"/>
      <c r="O1237" s="17"/>
      <c r="P1237" s="3"/>
    </row>
    <row r="1238" spans="1:16" ht="24.95" hidden="1" customHeight="1" x14ac:dyDescent="0.2">
      <c r="A1238" s="21" t="str">
        <f t="shared" si="90"/>
        <v>||||||0</v>
      </c>
      <c r="B1238" s="21" t="str">
        <f t="shared" si="91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92"/>
        <v>0</v>
      </c>
      <c r="N1238" s="17"/>
      <c r="O1238" s="17"/>
      <c r="P1238" s="3"/>
    </row>
    <row r="1239" spans="1:16" ht="24.95" hidden="1" customHeight="1" x14ac:dyDescent="0.2">
      <c r="A1239" s="21" t="str">
        <f t="shared" si="90"/>
        <v>||||||0</v>
      </c>
      <c r="B1239" s="21" t="str">
        <f t="shared" si="91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92"/>
        <v>0</v>
      </c>
      <c r="N1239" s="17"/>
      <c r="O1239" s="17"/>
      <c r="P1239" s="3"/>
    </row>
    <row r="1240" spans="1:16" ht="24.95" hidden="1" customHeight="1" x14ac:dyDescent="0.2">
      <c r="A1240" s="21" t="str">
        <f t="shared" si="90"/>
        <v>||||||0</v>
      </c>
      <c r="B1240" s="21" t="str">
        <f t="shared" si="91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92"/>
        <v>0</v>
      </c>
      <c r="N1240" s="17"/>
      <c r="O1240" s="17"/>
      <c r="P1240" s="3"/>
    </row>
    <row r="1241" spans="1:16" ht="24.95" hidden="1" customHeight="1" x14ac:dyDescent="0.2">
      <c r="A1241" s="21" t="str">
        <f t="shared" si="90"/>
        <v>||||||0</v>
      </c>
      <c r="B1241" s="21" t="str">
        <f t="shared" si="91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92"/>
        <v>0</v>
      </c>
      <c r="N1241" s="17"/>
      <c r="O1241" s="17"/>
      <c r="P1241" s="3"/>
    </row>
    <row r="1242" spans="1:16" ht="24.95" hidden="1" customHeight="1" x14ac:dyDescent="0.2">
      <c r="A1242" s="21" t="str">
        <f t="shared" si="90"/>
        <v>||||||0</v>
      </c>
      <c r="B1242" s="21" t="str">
        <f t="shared" si="91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92"/>
        <v>0</v>
      </c>
      <c r="N1242" s="17"/>
      <c r="O1242" s="17"/>
      <c r="P1242" s="3"/>
    </row>
    <row r="1243" spans="1:16" ht="24.95" hidden="1" customHeight="1" x14ac:dyDescent="0.2">
      <c r="A1243" s="21" t="str">
        <f t="shared" si="90"/>
        <v>||||||0</v>
      </c>
      <c r="B1243" s="21" t="str">
        <f t="shared" si="91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92"/>
        <v>0</v>
      </c>
      <c r="N1243" s="17"/>
      <c r="O1243" s="17"/>
      <c r="P1243" s="3"/>
    </row>
    <row r="1244" spans="1:16" ht="24.95" hidden="1" customHeight="1" x14ac:dyDescent="0.2">
      <c r="A1244" s="21" t="str">
        <f t="shared" si="90"/>
        <v>||||||0</v>
      </c>
      <c r="B1244" s="21" t="str">
        <f t="shared" si="91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92"/>
        <v>0</v>
      </c>
      <c r="N1244" s="17"/>
      <c r="O1244" s="17"/>
      <c r="P1244" s="3"/>
    </row>
    <row r="1245" spans="1:16" ht="24.95" hidden="1" customHeight="1" x14ac:dyDescent="0.2">
      <c r="A1245" s="21" t="str">
        <f t="shared" si="90"/>
        <v>||||||0</v>
      </c>
      <c r="B1245" s="21" t="str">
        <f t="shared" si="91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92"/>
        <v>0</v>
      </c>
      <c r="N1245" s="17"/>
      <c r="O1245" s="17"/>
      <c r="P1245" s="3"/>
    </row>
    <row r="1246" spans="1:16" ht="24.95" hidden="1" customHeight="1" x14ac:dyDescent="0.2">
      <c r="A1246" s="21" t="str">
        <f t="shared" si="90"/>
        <v>||||||0</v>
      </c>
      <c r="B1246" s="21" t="str">
        <f t="shared" si="91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92"/>
        <v>0</v>
      </c>
      <c r="N1246" s="17"/>
      <c r="O1246" s="17"/>
      <c r="P1246" s="3"/>
    </row>
    <row r="1247" spans="1:16" ht="24.95" hidden="1" customHeight="1" x14ac:dyDescent="0.2">
      <c r="A1247" s="21" t="str">
        <f t="shared" si="90"/>
        <v>||||||0</v>
      </c>
      <c r="B1247" s="21" t="str">
        <f t="shared" si="91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92"/>
        <v>0</v>
      </c>
      <c r="N1247" s="17"/>
      <c r="O1247" s="17"/>
      <c r="P1247" s="3"/>
    </row>
    <row r="1248" spans="1:16" ht="24.95" hidden="1" customHeight="1" x14ac:dyDescent="0.2">
      <c r="A1248" s="21" t="str">
        <f t="shared" si="90"/>
        <v>||||||0</v>
      </c>
      <c r="B1248" s="21" t="str">
        <f t="shared" si="91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92"/>
        <v>0</v>
      </c>
      <c r="N1248" s="17"/>
      <c r="O1248" s="17"/>
      <c r="P1248" s="3"/>
    </row>
    <row r="1249" spans="1:16" ht="24.95" hidden="1" customHeight="1" x14ac:dyDescent="0.2">
      <c r="A1249" s="21" t="str">
        <f t="shared" si="90"/>
        <v>||||||0</v>
      </c>
      <c r="B1249" s="21" t="str">
        <f t="shared" si="91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92"/>
        <v>0</v>
      </c>
      <c r="N1249" s="17"/>
      <c r="O1249" s="17"/>
      <c r="P1249" s="3"/>
    </row>
    <row r="1250" spans="1:16" ht="24.95" hidden="1" customHeight="1" x14ac:dyDescent="0.2">
      <c r="A1250" s="21" t="str">
        <f t="shared" si="90"/>
        <v>||||||0</v>
      </c>
      <c r="B1250" s="21" t="str">
        <f t="shared" si="91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92"/>
        <v>0</v>
      </c>
      <c r="N1250" s="17"/>
      <c r="O1250" s="17"/>
      <c r="P1250" s="3"/>
    </row>
    <row r="1251" spans="1:16" ht="24.95" hidden="1" customHeight="1" x14ac:dyDescent="0.2">
      <c r="A1251" s="21" t="str">
        <f t="shared" si="90"/>
        <v>||||||0</v>
      </c>
      <c r="B1251" s="21" t="str">
        <f t="shared" si="91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92"/>
        <v>0</v>
      </c>
      <c r="N1251" s="17"/>
      <c r="O1251" s="17"/>
      <c r="P1251" s="3"/>
    </row>
    <row r="1252" spans="1:16" ht="24.95" hidden="1" customHeight="1" x14ac:dyDescent="0.2">
      <c r="A1252" s="21" t="str">
        <f t="shared" si="90"/>
        <v>||||||0</v>
      </c>
      <c r="B1252" s="21" t="str">
        <f t="shared" si="91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92"/>
        <v>0</v>
      </c>
      <c r="N1252" s="17"/>
      <c r="O1252" s="17"/>
      <c r="P1252" s="3"/>
    </row>
    <row r="1253" spans="1:16" ht="24.95" hidden="1" customHeight="1" x14ac:dyDescent="0.2">
      <c r="A1253" s="21" t="str">
        <f t="shared" si="90"/>
        <v>||||||0</v>
      </c>
      <c r="B1253" s="21" t="str">
        <f t="shared" si="91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ref="M1253:M1287" si="93">N1253+O1253</f>
        <v>0</v>
      </c>
      <c r="N1253" s="17"/>
      <c r="O1253" s="17"/>
      <c r="P1253" s="3"/>
    </row>
    <row r="1254" spans="1:16" ht="24.95" hidden="1" customHeight="1" x14ac:dyDescent="0.2">
      <c r="A1254" s="21" t="str">
        <f t="shared" si="90"/>
        <v>||||||0</v>
      </c>
      <c r="B1254" s="21" t="str">
        <f t="shared" si="91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93"/>
        <v>0</v>
      </c>
      <c r="N1254" s="17"/>
      <c r="O1254" s="17"/>
      <c r="P1254" s="3"/>
    </row>
    <row r="1255" spans="1:16" ht="24.95" hidden="1" customHeight="1" x14ac:dyDescent="0.2">
      <c r="A1255" s="21" t="str">
        <f t="shared" si="90"/>
        <v>||||||0</v>
      </c>
      <c r="B1255" s="21" t="str">
        <f t="shared" si="91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93"/>
        <v>0</v>
      </c>
      <c r="N1255" s="17"/>
      <c r="O1255" s="17"/>
      <c r="P1255" s="3"/>
    </row>
    <row r="1256" spans="1:16" ht="24.95" hidden="1" customHeight="1" x14ac:dyDescent="0.2">
      <c r="A1256" s="21" t="str">
        <f t="shared" si="90"/>
        <v>||||||0</v>
      </c>
      <c r="B1256" s="21" t="str">
        <f t="shared" si="91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93"/>
        <v>0</v>
      </c>
      <c r="N1256" s="17"/>
      <c r="O1256" s="17"/>
      <c r="P1256" s="3"/>
    </row>
    <row r="1257" spans="1:16" ht="24.95" hidden="1" customHeight="1" x14ac:dyDescent="0.2">
      <c r="A1257" s="21" t="str">
        <f t="shared" ref="A1257:A1294" si="94">C1257&amp;"|"&amp;D1257&amp;"|"&amp;E1257&amp;"|"&amp;F1257&amp;"|"&amp;G1257&amp;"|"&amp;I1257&amp;"|"&amp;N1257+O1257-P1257</f>
        <v>||||||0</v>
      </c>
      <c r="B1257" s="21" t="str">
        <f t="shared" ref="B1257:B1294" si="95">C1257&amp;"|"&amp;D1257&amp;"|"&amp;E1257&amp;"|"&amp;F1257&amp;"|"&amp;L1257</f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93"/>
        <v>0</v>
      </c>
      <c r="N1257" s="17"/>
      <c r="O1257" s="17"/>
      <c r="P1257" s="3"/>
    </row>
    <row r="1258" spans="1:16" ht="24.95" hidden="1" customHeight="1" x14ac:dyDescent="0.2">
      <c r="A1258" s="21" t="str">
        <f t="shared" si="94"/>
        <v>||||||0</v>
      </c>
      <c r="B1258" s="21" t="str">
        <f t="shared" si="95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93"/>
        <v>0</v>
      </c>
      <c r="N1258" s="17"/>
      <c r="O1258" s="17"/>
      <c r="P1258" s="3"/>
    </row>
    <row r="1259" spans="1:16" ht="24.95" hidden="1" customHeight="1" x14ac:dyDescent="0.2">
      <c r="A1259" s="21" t="str">
        <f t="shared" si="94"/>
        <v>||||||0</v>
      </c>
      <c r="B1259" s="21" t="str">
        <f t="shared" si="95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93"/>
        <v>0</v>
      </c>
      <c r="N1259" s="17"/>
      <c r="O1259" s="17"/>
      <c r="P1259" s="3"/>
    </row>
    <row r="1260" spans="1:16" ht="24.95" hidden="1" customHeight="1" x14ac:dyDescent="0.2">
      <c r="A1260" s="21" t="str">
        <f t="shared" si="94"/>
        <v>||||||0</v>
      </c>
      <c r="B1260" s="21" t="str">
        <f t="shared" si="95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93"/>
        <v>0</v>
      </c>
      <c r="N1260" s="17"/>
      <c r="O1260" s="17"/>
      <c r="P1260" s="3"/>
    </row>
    <row r="1261" spans="1:16" ht="24.95" hidden="1" customHeight="1" x14ac:dyDescent="0.2">
      <c r="A1261" s="21" t="str">
        <f t="shared" si="94"/>
        <v>||||||0</v>
      </c>
      <c r="B1261" s="21" t="str">
        <f t="shared" si="95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93"/>
        <v>0</v>
      </c>
      <c r="N1261" s="17"/>
      <c r="O1261" s="17"/>
      <c r="P1261" s="3"/>
    </row>
    <row r="1262" spans="1:16" ht="24.95" hidden="1" customHeight="1" x14ac:dyDescent="0.2">
      <c r="A1262" s="21" t="str">
        <f t="shared" si="94"/>
        <v>||||||0</v>
      </c>
      <c r="B1262" s="21" t="str">
        <f t="shared" si="95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93"/>
        <v>0</v>
      </c>
      <c r="N1262" s="17"/>
      <c r="O1262" s="17"/>
      <c r="P1262" s="3"/>
    </row>
    <row r="1263" spans="1:16" ht="24.95" hidden="1" customHeight="1" x14ac:dyDescent="0.2">
      <c r="A1263" s="21" t="str">
        <f t="shared" si="94"/>
        <v>||||||0</v>
      </c>
      <c r="B1263" s="21" t="str">
        <f t="shared" si="95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93"/>
        <v>0</v>
      </c>
      <c r="N1263" s="17"/>
      <c r="O1263" s="17"/>
      <c r="P1263" s="3"/>
    </row>
    <row r="1264" spans="1:16" ht="24.95" hidden="1" customHeight="1" x14ac:dyDescent="0.2">
      <c r="A1264" s="21" t="str">
        <f t="shared" si="94"/>
        <v>||||||0</v>
      </c>
      <c r="B1264" s="21" t="str">
        <f t="shared" si="95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93"/>
        <v>0</v>
      </c>
      <c r="N1264" s="17"/>
      <c r="O1264" s="17"/>
      <c r="P1264" s="3"/>
    </row>
    <row r="1265" spans="1:16" ht="24.95" hidden="1" customHeight="1" x14ac:dyDescent="0.2">
      <c r="A1265" s="21" t="str">
        <f t="shared" si="94"/>
        <v>||||||0</v>
      </c>
      <c r="B1265" s="21" t="str">
        <f t="shared" si="95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93"/>
        <v>0</v>
      </c>
      <c r="N1265" s="17"/>
      <c r="O1265" s="17"/>
      <c r="P1265" s="3"/>
    </row>
    <row r="1266" spans="1:16" ht="24.95" hidden="1" customHeight="1" x14ac:dyDescent="0.2">
      <c r="A1266" s="21" t="str">
        <f t="shared" si="94"/>
        <v>||||||0</v>
      </c>
      <c r="B1266" s="21" t="str">
        <f t="shared" si="95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93"/>
        <v>0</v>
      </c>
      <c r="N1266" s="17"/>
      <c r="O1266" s="17"/>
      <c r="P1266" s="3"/>
    </row>
    <row r="1267" spans="1:16" ht="24.95" hidden="1" customHeight="1" x14ac:dyDescent="0.2">
      <c r="A1267" s="21" t="str">
        <f t="shared" si="94"/>
        <v>||||||0</v>
      </c>
      <c r="B1267" s="21" t="str">
        <f t="shared" si="95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93"/>
        <v>0</v>
      </c>
      <c r="N1267" s="17"/>
      <c r="O1267" s="17"/>
      <c r="P1267" s="3"/>
    </row>
    <row r="1268" spans="1:16" ht="24.95" hidden="1" customHeight="1" x14ac:dyDescent="0.2">
      <c r="A1268" s="21" t="str">
        <f t="shared" si="94"/>
        <v>||||||0</v>
      </c>
      <c r="B1268" s="21" t="str">
        <f t="shared" si="95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93"/>
        <v>0</v>
      </c>
      <c r="N1268" s="17"/>
      <c r="O1268" s="17"/>
      <c r="P1268" s="3"/>
    </row>
    <row r="1269" spans="1:16" ht="24.95" hidden="1" customHeight="1" x14ac:dyDescent="0.2">
      <c r="A1269" s="21" t="str">
        <f t="shared" si="94"/>
        <v>||||||0</v>
      </c>
      <c r="B1269" s="21" t="str">
        <f t="shared" si="95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93"/>
        <v>0</v>
      </c>
      <c r="N1269" s="17"/>
      <c r="O1269" s="17"/>
      <c r="P1269" s="3"/>
    </row>
    <row r="1270" spans="1:16" ht="24.95" hidden="1" customHeight="1" x14ac:dyDescent="0.2">
      <c r="A1270" s="21" t="str">
        <f t="shared" si="94"/>
        <v>||||||0</v>
      </c>
      <c r="B1270" s="21" t="str">
        <f t="shared" si="95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93"/>
        <v>0</v>
      </c>
      <c r="N1270" s="17"/>
      <c r="O1270" s="17"/>
      <c r="P1270" s="3"/>
    </row>
    <row r="1271" spans="1:16" ht="24.95" hidden="1" customHeight="1" x14ac:dyDescent="0.2">
      <c r="A1271" s="21" t="str">
        <f t="shared" si="94"/>
        <v>||||||0</v>
      </c>
      <c r="B1271" s="21" t="str">
        <f t="shared" si="95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93"/>
        <v>0</v>
      </c>
      <c r="N1271" s="17"/>
      <c r="O1271" s="17"/>
      <c r="P1271" s="3"/>
    </row>
    <row r="1272" spans="1:16" ht="24.95" hidden="1" customHeight="1" x14ac:dyDescent="0.2">
      <c r="A1272" s="21" t="str">
        <f t="shared" si="94"/>
        <v>||||||0</v>
      </c>
      <c r="B1272" s="21" t="str">
        <f t="shared" si="95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93"/>
        <v>0</v>
      </c>
      <c r="N1272" s="17"/>
      <c r="O1272" s="17"/>
      <c r="P1272" s="3"/>
    </row>
    <row r="1273" spans="1:16" ht="24.95" hidden="1" customHeight="1" x14ac:dyDescent="0.2">
      <c r="A1273" s="21" t="str">
        <f t="shared" si="94"/>
        <v>||||||0</v>
      </c>
      <c r="B1273" s="21" t="str">
        <f t="shared" si="95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93"/>
        <v>0</v>
      </c>
      <c r="N1273" s="17"/>
      <c r="O1273" s="17"/>
      <c r="P1273" s="3"/>
    </row>
    <row r="1274" spans="1:16" ht="24.95" hidden="1" customHeight="1" x14ac:dyDescent="0.2">
      <c r="A1274" s="21" t="str">
        <f t="shared" si="94"/>
        <v>||||||0</v>
      </c>
      <c r="B1274" s="21" t="str">
        <f t="shared" si="95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93"/>
        <v>0</v>
      </c>
      <c r="N1274" s="17"/>
      <c r="O1274" s="17"/>
      <c r="P1274" s="3"/>
    </row>
    <row r="1275" spans="1:16" ht="24.95" hidden="1" customHeight="1" x14ac:dyDescent="0.2">
      <c r="A1275" s="21" t="str">
        <f t="shared" si="94"/>
        <v>||||||0</v>
      </c>
      <c r="B1275" s="21" t="str">
        <f t="shared" si="95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93"/>
        <v>0</v>
      </c>
      <c r="N1275" s="17"/>
      <c r="O1275" s="17"/>
      <c r="P1275" s="3"/>
    </row>
    <row r="1276" spans="1:16" ht="24.95" hidden="1" customHeight="1" x14ac:dyDescent="0.2">
      <c r="A1276" s="21" t="str">
        <f t="shared" si="94"/>
        <v>||||||0</v>
      </c>
      <c r="B1276" s="21" t="str">
        <f t="shared" si="95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93"/>
        <v>0</v>
      </c>
      <c r="N1276" s="17"/>
      <c r="O1276" s="17"/>
      <c r="P1276" s="3"/>
    </row>
    <row r="1277" spans="1:16" ht="24.95" hidden="1" customHeight="1" x14ac:dyDescent="0.2">
      <c r="A1277" s="21" t="str">
        <f t="shared" si="94"/>
        <v>||||||0</v>
      </c>
      <c r="B1277" s="21" t="str">
        <f t="shared" si="95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93"/>
        <v>0</v>
      </c>
      <c r="N1277" s="17"/>
      <c r="O1277" s="17"/>
      <c r="P1277" s="3"/>
    </row>
    <row r="1278" spans="1:16" ht="24.95" hidden="1" customHeight="1" x14ac:dyDescent="0.2">
      <c r="A1278" s="21" t="str">
        <f t="shared" si="94"/>
        <v>||||||0</v>
      </c>
      <c r="B1278" s="21" t="str">
        <f t="shared" si="95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si="93"/>
        <v>0</v>
      </c>
      <c r="N1278" s="17"/>
      <c r="O1278" s="17"/>
      <c r="P1278" s="3"/>
    </row>
    <row r="1279" spans="1:16" ht="24.95" hidden="1" customHeight="1" x14ac:dyDescent="0.2">
      <c r="A1279" s="21" t="str">
        <f t="shared" si="94"/>
        <v>||||||0</v>
      </c>
      <c r="B1279" s="21" t="str">
        <f t="shared" si="95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93"/>
        <v>0</v>
      </c>
      <c r="N1279" s="17"/>
      <c r="O1279" s="17"/>
      <c r="P1279" s="3"/>
    </row>
    <row r="1280" spans="1:16" ht="24.95" hidden="1" customHeight="1" x14ac:dyDescent="0.2">
      <c r="A1280" s="21" t="str">
        <f t="shared" si="94"/>
        <v>||||||0</v>
      </c>
      <c r="B1280" s="21" t="str">
        <f t="shared" si="95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93"/>
        <v>0</v>
      </c>
      <c r="N1280" s="17"/>
      <c r="O1280" s="17"/>
      <c r="P1280" s="3"/>
    </row>
    <row r="1281" spans="1:16" ht="24.95" hidden="1" customHeight="1" x14ac:dyDescent="0.2">
      <c r="A1281" s="21" t="str">
        <f t="shared" si="94"/>
        <v>||||||0</v>
      </c>
      <c r="B1281" s="21" t="str">
        <f t="shared" si="95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93"/>
        <v>0</v>
      </c>
      <c r="N1281" s="17"/>
      <c r="O1281" s="17"/>
      <c r="P1281" s="3"/>
    </row>
    <row r="1282" spans="1:16" ht="24.95" hidden="1" customHeight="1" x14ac:dyDescent="0.2">
      <c r="A1282" s="21" t="str">
        <f t="shared" si="94"/>
        <v>||||||0</v>
      </c>
      <c r="B1282" s="21" t="str">
        <f t="shared" si="95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93"/>
        <v>0</v>
      </c>
      <c r="N1282" s="17"/>
      <c r="O1282" s="17"/>
      <c r="P1282" s="3"/>
    </row>
    <row r="1283" spans="1:16" ht="24.95" hidden="1" customHeight="1" x14ac:dyDescent="0.2">
      <c r="A1283" s="21" t="str">
        <f t="shared" si="94"/>
        <v>||||||0</v>
      </c>
      <c r="B1283" s="21" t="str">
        <f t="shared" si="95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93"/>
        <v>0</v>
      </c>
      <c r="N1283" s="17"/>
      <c r="O1283" s="17"/>
      <c r="P1283" s="3"/>
    </row>
    <row r="1284" spans="1:16" ht="24.95" hidden="1" customHeight="1" x14ac:dyDescent="0.2">
      <c r="A1284" s="21" t="str">
        <f t="shared" si="94"/>
        <v>||||||0</v>
      </c>
      <c r="B1284" s="21" t="str">
        <f t="shared" si="95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93"/>
        <v>0</v>
      </c>
      <c r="N1284" s="17"/>
      <c r="O1284" s="17"/>
      <c r="P1284" s="3"/>
    </row>
    <row r="1285" spans="1:16" ht="24.95" hidden="1" customHeight="1" x14ac:dyDescent="0.2">
      <c r="A1285" s="21" t="str">
        <f t="shared" si="94"/>
        <v>||||||0</v>
      </c>
      <c r="B1285" s="21" t="str">
        <f t="shared" si="95"/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93"/>
        <v>0</v>
      </c>
      <c r="N1285" s="17"/>
      <c r="O1285" s="17"/>
      <c r="P1285" s="3"/>
    </row>
    <row r="1286" spans="1:16" ht="24.95" hidden="1" customHeight="1" x14ac:dyDescent="0.2">
      <c r="A1286" s="21" t="str">
        <f t="shared" si="94"/>
        <v>||||||0</v>
      </c>
      <c r="B1286" s="21" t="str">
        <f t="shared" si="95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93"/>
        <v>0</v>
      </c>
      <c r="N1286" s="17"/>
      <c r="O1286" s="17"/>
      <c r="P1286" s="3"/>
    </row>
    <row r="1287" spans="1:16" ht="24.95" hidden="1" customHeight="1" x14ac:dyDescent="0.2">
      <c r="A1287" s="21" t="str">
        <f t="shared" si="94"/>
        <v>||||||0</v>
      </c>
      <c r="B1287" s="21" t="str">
        <f t="shared" si="95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93"/>
        <v>0</v>
      </c>
      <c r="N1287" s="17"/>
      <c r="O1287" s="17"/>
      <c r="P1287" s="3"/>
    </row>
    <row r="1288" spans="1:16" ht="24.95" hidden="1" customHeight="1" x14ac:dyDescent="0.2">
      <c r="A1288" s="21" t="str">
        <f t="shared" si="94"/>
        <v>||||||0</v>
      </c>
      <c r="B1288" s="21" t="str">
        <f t="shared" si="95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ref="M1288:M1335" si="96">N1288+O1288</f>
        <v>0</v>
      </c>
      <c r="N1288" s="17"/>
      <c r="O1288" s="17"/>
      <c r="P1288" s="3"/>
    </row>
    <row r="1289" spans="1:16" ht="24.95" hidden="1" customHeight="1" x14ac:dyDescent="0.2">
      <c r="A1289" s="21" t="str">
        <f t="shared" si="94"/>
        <v>||||||0</v>
      </c>
      <c r="B1289" s="21" t="str">
        <f t="shared" si="95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96"/>
        <v>0</v>
      </c>
      <c r="N1289" s="17"/>
      <c r="O1289" s="17"/>
      <c r="P1289" s="3"/>
    </row>
    <row r="1290" spans="1:16" ht="24.95" hidden="1" customHeight="1" x14ac:dyDescent="0.2">
      <c r="A1290" s="21" t="str">
        <f t="shared" si="94"/>
        <v>||||||0</v>
      </c>
      <c r="B1290" s="21" t="str">
        <f t="shared" si="95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96"/>
        <v>0</v>
      </c>
      <c r="N1290" s="17"/>
      <c r="O1290" s="17"/>
      <c r="P1290" s="3"/>
    </row>
    <row r="1291" spans="1:16" ht="24.95" hidden="1" customHeight="1" x14ac:dyDescent="0.2">
      <c r="A1291" s="21" t="str">
        <f t="shared" si="94"/>
        <v>||||||0</v>
      </c>
      <c r="B1291" s="21" t="str">
        <f t="shared" si="95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96"/>
        <v>0</v>
      </c>
      <c r="N1291" s="17"/>
      <c r="O1291" s="17"/>
      <c r="P1291" s="3"/>
    </row>
    <row r="1292" spans="1:16" ht="24.95" hidden="1" customHeight="1" x14ac:dyDescent="0.2">
      <c r="A1292" s="21" t="str">
        <f t="shared" si="94"/>
        <v>||||||0</v>
      </c>
      <c r="B1292" s="21" t="str">
        <f t="shared" si="95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96"/>
        <v>0</v>
      </c>
      <c r="N1292" s="17"/>
      <c r="O1292" s="17"/>
      <c r="P1292" s="3"/>
    </row>
    <row r="1293" spans="1:16" ht="24.95" hidden="1" customHeight="1" x14ac:dyDescent="0.2">
      <c r="A1293" s="21" t="str">
        <f t="shared" si="94"/>
        <v>||||||0</v>
      </c>
      <c r="B1293" s="21" t="str">
        <f t="shared" si="95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96"/>
        <v>0</v>
      </c>
      <c r="N1293" s="17"/>
      <c r="O1293" s="17"/>
      <c r="P1293" s="3"/>
    </row>
    <row r="1294" spans="1:16" ht="24.95" hidden="1" customHeight="1" x14ac:dyDescent="0.2">
      <c r="A1294" s="21" t="str">
        <f t="shared" si="94"/>
        <v>||||||0</v>
      </c>
      <c r="B1294" s="21" t="str">
        <f t="shared" si="95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96"/>
        <v>0</v>
      </c>
      <c r="N1294" s="17"/>
      <c r="O1294" s="17"/>
      <c r="P1294" s="3"/>
    </row>
    <row r="1295" spans="1:16" ht="24.95" hidden="1" customHeight="1" x14ac:dyDescent="0.2">
      <c r="A1295" s="21" t="str">
        <f t="shared" ref="A1295:A1342" si="97">C1295&amp;"|"&amp;D1295&amp;"|"&amp;E1295&amp;"|"&amp;F1295&amp;"|"&amp;G1295&amp;"|"&amp;I1295&amp;"|"&amp;N1295+O1295-P1295</f>
        <v>||||||0</v>
      </c>
      <c r="B1295" s="21" t="str">
        <f t="shared" ref="B1295:B1342" si="98">C1295&amp;"|"&amp;D1295&amp;"|"&amp;E1295&amp;"|"&amp;F1295&amp;"|"&amp;L1295</f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96"/>
        <v>0</v>
      </c>
      <c r="N1295" s="17"/>
      <c r="O1295" s="17"/>
      <c r="P1295" s="3"/>
    </row>
    <row r="1296" spans="1:16" ht="24.95" hidden="1" customHeight="1" x14ac:dyDescent="0.2">
      <c r="A1296" s="21" t="str">
        <f t="shared" si="97"/>
        <v>||||||0</v>
      </c>
      <c r="B1296" s="21" t="str">
        <f t="shared" si="98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96"/>
        <v>0</v>
      </c>
      <c r="N1296" s="17"/>
      <c r="O1296" s="17"/>
      <c r="P1296" s="3"/>
    </row>
    <row r="1297" spans="1:16" ht="24.95" hidden="1" customHeight="1" x14ac:dyDescent="0.2">
      <c r="A1297" s="21" t="str">
        <f t="shared" si="97"/>
        <v>||||||0</v>
      </c>
      <c r="B1297" s="21" t="str">
        <f t="shared" si="98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96"/>
        <v>0</v>
      </c>
      <c r="N1297" s="17"/>
      <c r="O1297" s="17"/>
      <c r="P1297" s="3"/>
    </row>
    <row r="1298" spans="1:16" ht="24.95" hidden="1" customHeight="1" x14ac:dyDescent="0.2">
      <c r="A1298" s="21" t="str">
        <f t="shared" si="97"/>
        <v>||||||0</v>
      </c>
      <c r="B1298" s="21" t="str">
        <f t="shared" si="98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96"/>
        <v>0</v>
      </c>
      <c r="N1298" s="17"/>
      <c r="O1298" s="17"/>
      <c r="P1298" s="3"/>
    </row>
    <row r="1299" spans="1:16" ht="24.95" hidden="1" customHeight="1" x14ac:dyDescent="0.2">
      <c r="A1299" s="21" t="str">
        <f t="shared" si="97"/>
        <v>||||||0</v>
      </c>
      <c r="B1299" s="21" t="str">
        <f t="shared" si="98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96"/>
        <v>0</v>
      </c>
      <c r="N1299" s="17"/>
      <c r="O1299" s="17"/>
      <c r="P1299" s="3"/>
    </row>
    <row r="1300" spans="1:16" ht="24.95" hidden="1" customHeight="1" x14ac:dyDescent="0.2">
      <c r="A1300" s="21" t="str">
        <f t="shared" si="97"/>
        <v>||||||0</v>
      </c>
      <c r="B1300" s="21" t="str">
        <f t="shared" si="98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96"/>
        <v>0</v>
      </c>
      <c r="N1300" s="17"/>
      <c r="O1300" s="17"/>
      <c r="P1300" s="3"/>
    </row>
    <row r="1301" spans="1:16" ht="24.95" hidden="1" customHeight="1" x14ac:dyDescent="0.2">
      <c r="A1301" s="21" t="str">
        <f t="shared" si="97"/>
        <v>||||||0</v>
      </c>
      <c r="B1301" s="21" t="str">
        <f t="shared" si="98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96"/>
        <v>0</v>
      </c>
      <c r="N1301" s="17"/>
      <c r="O1301" s="17"/>
      <c r="P1301" s="3"/>
    </row>
    <row r="1302" spans="1:16" ht="24.95" hidden="1" customHeight="1" x14ac:dyDescent="0.2">
      <c r="A1302" s="21" t="str">
        <f t="shared" si="97"/>
        <v>||||||0</v>
      </c>
      <c r="B1302" s="21" t="str">
        <f t="shared" si="98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96"/>
        <v>0</v>
      </c>
      <c r="N1302" s="17"/>
      <c r="O1302" s="17"/>
      <c r="P1302" s="3"/>
    </row>
    <row r="1303" spans="1:16" ht="24.95" hidden="1" customHeight="1" x14ac:dyDescent="0.2">
      <c r="A1303" s="21" t="str">
        <f t="shared" si="97"/>
        <v>||||||0</v>
      </c>
      <c r="B1303" s="21" t="str">
        <f t="shared" si="98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96"/>
        <v>0</v>
      </c>
      <c r="N1303" s="17"/>
      <c r="O1303" s="17"/>
      <c r="P1303" s="3"/>
    </row>
    <row r="1304" spans="1:16" ht="24.95" hidden="1" customHeight="1" x14ac:dyDescent="0.2">
      <c r="A1304" s="21" t="str">
        <f t="shared" si="97"/>
        <v>||||||0</v>
      </c>
      <c r="B1304" s="21" t="str">
        <f t="shared" si="98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96"/>
        <v>0</v>
      </c>
      <c r="N1304" s="17"/>
      <c r="O1304" s="17"/>
      <c r="P1304" s="3"/>
    </row>
    <row r="1305" spans="1:16" ht="24.95" hidden="1" customHeight="1" x14ac:dyDescent="0.2">
      <c r="A1305" s="21" t="str">
        <f t="shared" si="97"/>
        <v>||||||0</v>
      </c>
      <c r="B1305" s="21" t="str">
        <f t="shared" si="98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96"/>
        <v>0</v>
      </c>
      <c r="N1305" s="17"/>
      <c r="O1305" s="17"/>
      <c r="P1305" s="3"/>
    </row>
    <row r="1306" spans="1:16" ht="24.95" hidden="1" customHeight="1" x14ac:dyDescent="0.2">
      <c r="A1306" s="21" t="str">
        <f t="shared" si="97"/>
        <v>||||||0</v>
      </c>
      <c r="B1306" s="21" t="str">
        <f t="shared" si="98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96"/>
        <v>0</v>
      </c>
      <c r="N1306" s="17"/>
      <c r="O1306" s="17"/>
      <c r="P1306" s="3"/>
    </row>
    <row r="1307" spans="1:16" ht="24.95" hidden="1" customHeight="1" x14ac:dyDescent="0.2">
      <c r="A1307" s="21" t="str">
        <f t="shared" si="97"/>
        <v>||||||0</v>
      </c>
      <c r="B1307" s="21" t="str">
        <f t="shared" si="98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96"/>
        <v>0</v>
      </c>
      <c r="N1307" s="17"/>
      <c r="O1307" s="17"/>
      <c r="P1307" s="3"/>
    </row>
    <row r="1308" spans="1:16" ht="24.95" hidden="1" customHeight="1" x14ac:dyDescent="0.2">
      <c r="A1308" s="21" t="str">
        <f t="shared" si="97"/>
        <v>||||||0</v>
      </c>
      <c r="B1308" s="21" t="str">
        <f t="shared" si="98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96"/>
        <v>0</v>
      </c>
      <c r="N1308" s="17"/>
      <c r="O1308" s="17"/>
      <c r="P1308" s="3"/>
    </row>
    <row r="1309" spans="1:16" ht="24.95" hidden="1" customHeight="1" x14ac:dyDescent="0.2">
      <c r="A1309" s="21" t="str">
        <f t="shared" si="97"/>
        <v>||||||0</v>
      </c>
      <c r="B1309" s="21" t="str">
        <f t="shared" si="98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96"/>
        <v>0</v>
      </c>
      <c r="N1309" s="17"/>
      <c r="O1309" s="17"/>
      <c r="P1309" s="3"/>
    </row>
    <row r="1310" spans="1:16" ht="24.95" hidden="1" customHeight="1" x14ac:dyDescent="0.2">
      <c r="A1310" s="21" t="str">
        <f t="shared" si="97"/>
        <v>||||||0</v>
      </c>
      <c r="B1310" s="21" t="str">
        <f t="shared" si="98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96"/>
        <v>0</v>
      </c>
      <c r="N1310" s="17"/>
      <c r="O1310" s="17"/>
      <c r="P1310" s="3"/>
    </row>
    <row r="1311" spans="1:16" ht="24.95" hidden="1" customHeight="1" x14ac:dyDescent="0.2">
      <c r="A1311" s="21" t="str">
        <f t="shared" si="97"/>
        <v>||||||0</v>
      </c>
      <c r="B1311" s="21" t="str">
        <f t="shared" si="98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96"/>
        <v>0</v>
      </c>
      <c r="N1311" s="17"/>
      <c r="O1311" s="17"/>
      <c r="P1311" s="3"/>
    </row>
    <row r="1312" spans="1:16" ht="24.95" hidden="1" customHeight="1" x14ac:dyDescent="0.2">
      <c r="A1312" s="21" t="str">
        <f t="shared" si="97"/>
        <v>||||||0</v>
      </c>
      <c r="B1312" s="21" t="str">
        <f t="shared" si="98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96"/>
        <v>0</v>
      </c>
      <c r="N1312" s="17"/>
      <c r="O1312" s="17"/>
      <c r="P1312" s="3"/>
    </row>
    <row r="1313" spans="1:16" ht="24.95" hidden="1" customHeight="1" x14ac:dyDescent="0.2">
      <c r="A1313" s="21" t="str">
        <f t="shared" si="97"/>
        <v>||||||0</v>
      </c>
      <c r="B1313" s="21" t="str">
        <f t="shared" si="98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96"/>
        <v>0</v>
      </c>
      <c r="N1313" s="17"/>
      <c r="O1313" s="17"/>
      <c r="P1313" s="3"/>
    </row>
    <row r="1314" spans="1:16" ht="24.95" hidden="1" customHeight="1" x14ac:dyDescent="0.2">
      <c r="A1314" s="21" t="str">
        <f t="shared" si="97"/>
        <v>||||||0</v>
      </c>
      <c r="B1314" s="21" t="str">
        <f t="shared" si="98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96"/>
        <v>0</v>
      </c>
      <c r="N1314" s="17"/>
      <c r="O1314" s="17"/>
      <c r="P1314" s="3"/>
    </row>
    <row r="1315" spans="1:16" ht="24.95" hidden="1" customHeight="1" x14ac:dyDescent="0.2">
      <c r="A1315" s="21" t="str">
        <f t="shared" si="97"/>
        <v>||||||0</v>
      </c>
      <c r="B1315" s="21" t="str">
        <f t="shared" si="98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96"/>
        <v>0</v>
      </c>
      <c r="N1315" s="17"/>
      <c r="O1315" s="17"/>
      <c r="P1315" s="3"/>
    </row>
    <row r="1316" spans="1:16" ht="24.95" hidden="1" customHeight="1" x14ac:dyDescent="0.2">
      <c r="A1316" s="21" t="str">
        <f t="shared" si="97"/>
        <v>||||||0</v>
      </c>
      <c r="B1316" s="21" t="str">
        <f t="shared" si="98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96"/>
        <v>0</v>
      </c>
      <c r="N1316" s="17"/>
      <c r="O1316" s="17"/>
      <c r="P1316" s="3"/>
    </row>
    <row r="1317" spans="1:16" ht="24.95" hidden="1" customHeight="1" x14ac:dyDescent="0.2">
      <c r="A1317" s="21" t="str">
        <f t="shared" si="97"/>
        <v>||||||0</v>
      </c>
      <c r="B1317" s="21" t="str">
        <f t="shared" si="98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96"/>
        <v>0</v>
      </c>
      <c r="N1317" s="17"/>
      <c r="O1317" s="17"/>
      <c r="P1317" s="3"/>
    </row>
    <row r="1318" spans="1:16" ht="24.95" hidden="1" customHeight="1" x14ac:dyDescent="0.2">
      <c r="A1318" s="21" t="str">
        <f t="shared" si="97"/>
        <v>||||||0</v>
      </c>
      <c r="B1318" s="21" t="str">
        <f t="shared" si="98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96"/>
        <v>0</v>
      </c>
      <c r="N1318" s="17"/>
      <c r="O1318" s="17"/>
      <c r="P1318" s="3"/>
    </row>
    <row r="1319" spans="1:16" ht="24.95" hidden="1" customHeight="1" x14ac:dyDescent="0.2">
      <c r="A1319" s="21" t="str">
        <f t="shared" si="97"/>
        <v>||||||0</v>
      </c>
      <c r="B1319" s="21" t="str">
        <f t="shared" si="98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96"/>
        <v>0</v>
      </c>
      <c r="N1319" s="17"/>
      <c r="O1319" s="17"/>
      <c r="P1319" s="3"/>
    </row>
    <row r="1320" spans="1:16" ht="24.95" hidden="1" customHeight="1" x14ac:dyDescent="0.2">
      <c r="A1320" s="21" t="str">
        <f t="shared" si="97"/>
        <v>||||||0</v>
      </c>
      <c r="B1320" s="21" t="str">
        <f t="shared" si="98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96"/>
        <v>0</v>
      </c>
      <c r="N1320" s="17"/>
      <c r="O1320" s="17"/>
      <c r="P1320" s="3"/>
    </row>
    <row r="1321" spans="1:16" ht="24.95" hidden="1" customHeight="1" x14ac:dyDescent="0.2">
      <c r="A1321" s="21" t="str">
        <f t="shared" si="97"/>
        <v>||||||0</v>
      </c>
      <c r="B1321" s="21" t="str">
        <f t="shared" si="98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96"/>
        <v>0</v>
      </c>
      <c r="N1321" s="17"/>
      <c r="O1321" s="17"/>
      <c r="P1321" s="3"/>
    </row>
    <row r="1322" spans="1:16" ht="24.95" hidden="1" customHeight="1" x14ac:dyDescent="0.2">
      <c r="A1322" s="21" t="str">
        <f t="shared" si="97"/>
        <v>||||||0</v>
      </c>
      <c r="B1322" s="21" t="str">
        <f t="shared" si="98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96"/>
        <v>0</v>
      </c>
      <c r="N1322" s="17"/>
      <c r="O1322" s="17"/>
      <c r="P1322" s="3"/>
    </row>
    <row r="1323" spans="1:16" ht="24.95" hidden="1" customHeight="1" x14ac:dyDescent="0.2">
      <c r="A1323" s="21" t="str">
        <f t="shared" si="97"/>
        <v>||||||0</v>
      </c>
      <c r="B1323" s="21" t="str">
        <f t="shared" si="98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96"/>
        <v>0</v>
      </c>
      <c r="N1323" s="17"/>
      <c r="O1323" s="17"/>
      <c r="P1323" s="3"/>
    </row>
    <row r="1324" spans="1:16" ht="24.95" hidden="1" customHeight="1" x14ac:dyDescent="0.2">
      <c r="A1324" s="21" t="str">
        <f t="shared" si="97"/>
        <v>||||||0</v>
      </c>
      <c r="B1324" s="21" t="str">
        <f t="shared" si="98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96"/>
        <v>0</v>
      </c>
      <c r="N1324" s="17"/>
      <c r="O1324" s="17"/>
      <c r="P1324" s="3"/>
    </row>
    <row r="1325" spans="1:16" ht="24.95" hidden="1" customHeight="1" x14ac:dyDescent="0.2">
      <c r="A1325" s="21" t="str">
        <f t="shared" si="97"/>
        <v>||||||0</v>
      </c>
      <c r="B1325" s="21" t="str">
        <f t="shared" si="98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96"/>
        <v>0</v>
      </c>
      <c r="N1325" s="17"/>
      <c r="O1325" s="17"/>
      <c r="P1325" s="3"/>
    </row>
    <row r="1326" spans="1:16" ht="24.95" hidden="1" customHeight="1" x14ac:dyDescent="0.2">
      <c r="A1326" s="21" t="str">
        <f t="shared" si="97"/>
        <v>||||||0</v>
      </c>
      <c r="B1326" s="21" t="str">
        <f t="shared" si="98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96"/>
        <v>0</v>
      </c>
      <c r="N1326" s="17"/>
      <c r="O1326" s="17"/>
      <c r="P1326" s="3"/>
    </row>
    <row r="1327" spans="1:16" ht="24.95" hidden="1" customHeight="1" x14ac:dyDescent="0.2">
      <c r="A1327" s="21" t="str">
        <f t="shared" si="97"/>
        <v>||||||0</v>
      </c>
      <c r="B1327" s="21" t="str">
        <f t="shared" si="98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96"/>
        <v>0</v>
      </c>
      <c r="N1327" s="17"/>
      <c r="O1327" s="17"/>
      <c r="P1327" s="3"/>
    </row>
    <row r="1328" spans="1:16" ht="24.95" hidden="1" customHeight="1" x14ac:dyDescent="0.2">
      <c r="A1328" s="21" t="str">
        <f t="shared" si="97"/>
        <v>||||||0</v>
      </c>
      <c r="B1328" s="21" t="str">
        <f t="shared" si="98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96"/>
        <v>0</v>
      </c>
      <c r="N1328" s="17"/>
      <c r="O1328" s="17"/>
      <c r="P1328" s="3"/>
    </row>
    <row r="1329" spans="1:16" ht="24.95" hidden="1" customHeight="1" x14ac:dyDescent="0.2">
      <c r="A1329" s="21" t="str">
        <f t="shared" si="97"/>
        <v>||||||0</v>
      </c>
      <c r="B1329" s="21" t="str">
        <f t="shared" si="98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96"/>
        <v>0</v>
      </c>
      <c r="N1329" s="17"/>
      <c r="O1329" s="17"/>
      <c r="P1329" s="3"/>
    </row>
    <row r="1330" spans="1:16" ht="24.95" hidden="1" customHeight="1" x14ac:dyDescent="0.2">
      <c r="A1330" s="21" t="str">
        <f t="shared" si="97"/>
        <v>||||||0</v>
      </c>
      <c r="B1330" s="21" t="str">
        <f t="shared" si="98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96"/>
        <v>0</v>
      </c>
      <c r="N1330" s="17"/>
      <c r="O1330" s="17"/>
      <c r="P1330" s="3"/>
    </row>
    <row r="1331" spans="1:16" ht="24.95" hidden="1" customHeight="1" x14ac:dyDescent="0.2">
      <c r="A1331" s="21" t="str">
        <f t="shared" si="97"/>
        <v>||||||0</v>
      </c>
      <c r="B1331" s="21" t="str">
        <f t="shared" si="98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96"/>
        <v>0</v>
      </c>
      <c r="N1331" s="17"/>
      <c r="O1331" s="17"/>
      <c r="P1331" s="3"/>
    </row>
    <row r="1332" spans="1:16" ht="24.95" hidden="1" customHeight="1" x14ac:dyDescent="0.2">
      <c r="A1332" s="21" t="str">
        <f t="shared" si="97"/>
        <v>||||||0</v>
      </c>
      <c r="B1332" s="21" t="str">
        <f t="shared" si="98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96"/>
        <v>0</v>
      </c>
      <c r="N1332" s="17"/>
      <c r="O1332" s="17"/>
      <c r="P1332" s="3"/>
    </row>
    <row r="1333" spans="1:16" ht="24.95" hidden="1" customHeight="1" x14ac:dyDescent="0.2">
      <c r="A1333" s="21" t="str">
        <f t="shared" si="97"/>
        <v>||||||0</v>
      </c>
      <c r="B1333" s="21" t="str">
        <f t="shared" si="98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96"/>
        <v>0</v>
      </c>
      <c r="N1333" s="17"/>
      <c r="O1333" s="17"/>
      <c r="P1333" s="3"/>
    </row>
    <row r="1334" spans="1:16" ht="24.95" hidden="1" customHeight="1" x14ac:dyDescent="0.2">
      <c r="A1334" s="21" t="str">
        <f t="shared" si="97"/>
        <v>||||||0</v>
      </c>
      <c r="B1334" s="21" t="str">
        <f t="shared" si="98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96"/>
        <v>0</v>
      </c>
      <c r="N1334" s="17"/>
      <c r="O1334" s="17"/>
      <c r="P1334" s="3"/>
    </row>
    <row r="1335" spans="1:16" ht="24.95" hidden="1" customHeight="1" x14ac:dyDescent="0.2">
      <c r="A1335" s="21" t="str">
        <f t="shared" si="97"/>
        <v>||||||0</v>
      </c>
      <c r="B1335" s="21" t="str">
        <f t="shared" si="98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96"/>
        <v>0</v>
      </c>
      <c r="N1335" s="17"/>
      <c r="O1335" s="17"/>
      <c r="P1335" s="3"/>
    </row>
    <row r="1336" spans="1:16" ht="24.95" hidden="1" customHeight="1" x14ac:dyDescent="0.2">
      <c r="A1336" s="21" t="str">
        <f t="shared" si="97"/>
        <v>||||||0</v>
      </c>
      <c r="B1336" s="21" t="str">
        <f t="shared" si="98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ref="M1336:M1386" si="99">N1336+O1336</f>
        <v>0</v>
      </c>
      <c r="N1336" s="17"/>
      <c r="O1336" s="17"/>
      <c r="P1336" s="3"/>
    </row>
    <row r="1337" spans="1:16" ht="24.95" hidden="1" customHeight="1" x14ac:dyDescent="0.2">
      <c r="A1337" s="21" t="str">
        <f t="shared" si="97"/>
        <v>||||||0</v>
      </c>
      <c r="B1337" s="21" t="str">
        <f t="shared" si="98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99"/>
        <v>0</v>
      </c>
      <c r="N1337" s="17"/>
      <c r="O1337" s="17"/>
      <c r="P1337" s="3"/>
    </row>
    <row r="1338" spans="1:16" ht="24.95" hidden="1" customHeight="1" x14ac:dyDescent="0.2">
      <c r="A1338" s="21" t="str">
        <f t="shared" si="97"/>
        <v>||||||0</v>
      </c>
      <c r="B1338" s="21" t="str">
        <f t="shared" si="98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99"/>
        <v>0</v>
      </c>
      <c r="N1338" s="17"/>
      <c r="O1338" s="17"/>
      <c r="P1338" s="3"/>
    </row>
    <row r="1339" spans="1:16" ht="24.95" hidden="1" customHeight="1" x14ac:dyDescent="0.2">
      <c r="A1339" s="21" t="str">
        <f t="shared" si="97"/>
        <v>||||||0</v>
      </c>
      <c r="B1339" s="21" t="str">
        <f t="shared" si="98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99"/>
        <v>0</v>
      </c>
      <c r="N1339" s="17"/>
      <c r="O1339" s="17"/>
      <c r="P1339" s="3"/>
    </row>
    <row r="1340" spans="1:16" ht="24.95" hidden="1" customHeight="1" x14ac:dyDescent="0.2">
      <c r="A1340" s="21" t="str">
        <f t="shared" si="97"/>
        <v>||||||0</v>
      </c>
      <c r="B1340" s="21" t="str">
        <f t="shared" si="98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99"/>
        <v>0</v>
      </c>
      <c r="N1340" s="17"/>
      <c r="O1340" s="17"/>
      <c r="P1340" s="3"/>
    </row>
    <row r="1341" spans="1:16" ht="24.95" hidden="1" customHeight="1" x14ac:dyDescent="0.2">
      <c r="A1341" s="21" t="str">
        <f t="shared" si="97"/>
        <v>||||||0</v>
      </c>
      <c r="B1341" s="21" t="str">
        <f t="shared" si="98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99"/>
        <v>0</v>
      </c>
      <c r="N1341" s="17"/>
      <c r="O1341" s="17"/>
      <c r="P1341" s="3"/>
    </row>
    <row r="1342" spans="1:16" ht="24.95" hidden="1" customHeight="1" x14ac:dyDescent="0.2">
      <c r="A1342" s="21" t="str">
        <f t="shared" si="97"/>
        <v>||||||0</v>
      </c>
      <c r="B1342" s="21" t="str">
        <f t="shared" si="98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si="99"/>
        <v>0</v>
      </c>
      <c r="N1342" s="17"/>
      <c r="O1342" s="17"/>
      <c r="P1342" s="3"/>
    </row>
    <row r="1343" spans="1:16" ht="24.95" hidden="1" customHeight="1" x14ac:dyDescent="0.2">
      <c r="A1343" s="21" t="str">
        <f t="shared" ref="A1343:A1393" si="100">C1343&amp;"|"&amp;D1343&amp;"|"&amp;E1343&amp;"|"&amp;F1343&amp;"|"&amp;G1343&amp;"|"&amp;I1343&amp;"|"&amp;N1343+O1343-P1343</f>
        <v>||||||0</v>
      </c>
      <c r="B1343" s="21" t="str">
        <f t="shared" ref="B1343:B1393" si="101">C1343&amp;"|"&amp;D1343&amp;"|"&amp;E1343&amp;"|"&amp;F1343&amp;"|"&amp;L1343</f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99"/>
        <v>0</v>
      </c>
      <c r="N1343" s="17"/>
      <c r="O1343" s="17"/>
      <c r="P1343" s="3"/>
    </row>
    <row r="1344" spans="1:16" ht="24.95" hidden="1" customHeight="1" x14ac:dyDescent="0.2">
      <c r="A1344" s="21" t="str">
        <f t="shared" si="100"/>
        <v>||||||0</v>
      </c>
      <c r="B1344" s="21" t="str">
        <f t="shared" si="101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99"/>
        <v>0</v>
      </c>
      <c r="N1344" s="17"/>
      <c r="O1344" s="17"/>
      <c r="P1344" s="3"/>
    </row>
    <row r="1345" spans="1:16" ht="24.95" hidden="1" customHeight="1" x14ac:dyDescent="0.2">
      <c r="A1345" s="21" t="str">
        <f t="shared" si="100"/>
        <v>||||||0</v>
      </c>
      <c r="B1345" s="21" t="str">
        <f t="shared" si="101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99"/>
        <v>0</v>
      </c>
      <c r="N1345" s="17"/>
      <c r="O1345" s="17"/>
      <c r="P1345" s="3"/>
    </row>
    <row r="1346" spans="1:16" ht="24.95" hidden="1" customHeight="1" x14ac:dyDescent="0.2">
      <c r="A1346" s="21" t="str">
        <f t="shared" si="100"/>
        <v>||||||0</v>
      </c>
      <c r="B1346" s="21" t="str">
        <f t="shared" si="101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99"/>
        <v>0</v>
      </c>
      <c r="N1346" s="17"/>
      <c r="O1346" s="17"/>
      <c r="P1346" s="3"/>
    </row>
    <row r="1347" spans="1:16" ht="24.95" hidden="1" customHeight="1" x14ac:dyDescent="0.2">
      <c r="A1347" s="21" t="str">
        <f t="shared" si="100"/>
        <v>||||||0</v>
      </c>
      <c r="B1347" s="21" t="str">
        <f t="shared" si="101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99"/>
        <v>0</v>
      </c>
      <c r="N1347" s="17"/>
      <c r="O1347" s="17"/>
      <c r="P1347" s="3"/>
    </row>
    <row r="1348" spans="1:16" ht="24.95" hidden="1" customHeight="1" x14ac:dyDescent="0.2">
      <c r="A1348" s="21" t="str">
        <f t="shared" si="100"/>
        <v>||||||0</v>
      </c>
      <c r="B1348" s="21" t="str">
        <f t="shared" si="101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99"/>
        <v>0</v>
      </c>
      <c r="N1348" s="17"/>
      <c r="O1348" s="17"/>
      <c r="P1348" s="3"/>
    </row>
    <row r="1349" spans="1:16" ht="24.95" hidden="1" customHeight="1" x14ac:dyDescent="0.2">
      <c r="A1349" s="21" t="str">
        <f t="shared" si="100"/>
        <v>||||||0</v>
      </c>
      <c r="B1349" s="21" t="str">
        <f t="shared" si="101"/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99"/>
        <v>0</v>
      </c>
      <c r="N1349" s="17"/>
      <c r="O1349" s="17"/>
      <c r="P1349" s="3"/>
    </row>
    <row r="1350" spans="1:16" ht="24.95" hidden="1" customHeight="1" x14ac:dyDescent="0.2">
      <c r="A1350" s="21" t="str">
        <f t="shared" si="100"/>
        <v>||||||0</v>
      </c>
      <c r="B1350" s="21" t="str">
        <f t="shared" si="101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99"/>
        <v>0</v>
      </c>
      <c r="N1350" s="17"/>
      <c r="O1350" s="17"/>
      <c r="P1350" s="3"/>
    </row>
    <row r="1351" spans="1:16" ht="24.95" hidden="1" customHeight="1" x14ac:dyDescent="0.2">
      <c r="A1351" s="21" t="str">
        <f t="shared" si="100"/>
        <v>||||||0</v>
      </c>
      <c r="B1351" s="21" t="str">
        <f t="shared" si="101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99"/>
        <v>0</v>
      </c>
      <c r="N1351" s="17"/>
      <c r="O1351" s="17"/>
      <c r="P1351" s="3"/>
    </row>
    <row r="1352" spans="1:16" ht="24.95" hidden="1" customHeight="1" x14ac:dyDescent="0.2">
      <c r="A1352" s="21" t="str">
        <f t="shared" si="100"/>
        <v>||||||0</v>
      </c>
      <c r="B1352" s="21" t="str">
        <f t="shared" si="101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99"/>
        <v>0</v>
      </c>
      <c r="N1352" s="17"/>
      <c r="O1352" s="17"/>
      <c r="P1352" s="3"/>
    </row>
    <row r="1353" spans="1:16" ht="24.95" hidden="1" customHeight="1" x14ac:dyDescent="0.2">
      <c r="A1353" s="21" t="str">
        <f t="shared" si="100"/>
        <v>||||||0</v>
      </c>
      <c r="B1353" s="21" t="str">
        <f t="shared" si="101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99"/>
        <v>0</v>
      </c>
      <c r="N1353" s="17"/>
      <c r="O1353" s="17"/>
      <c r="P1353" s="3"/>
    </row>
    <row r="1354" spans="1:16" ht="24.95" hidden="1" customHeight="1" x14ac:dyDescent="0.2">
      <c r="A1354" s="21" t="str">
        <f t="shared" si="100"/>
        <v>||||||0</v>
      </c>
      <c r="B1354" s="21" t="str">
        <f t="shared" si="101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99"/>
        <v>0</v>
      </c>
      <c r="N1354" s="17"/>
      <c r="O1354" s="17"/>
      <c r="P1354" s="3"/>
    </row>
    <row r="1355" spans="1:16" ht="24.95" hidden="1" customHeight="1" x14ac:dyDescent="0.2">
      <c r="A1355" s="21" t="str">
        <f t="shared" si="100"/>
        <v>||||||0</v>
      </c>
      <c r="B1355" s="21" t="str">
        <f t="shared" si="101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99"/>
        <v>0</v>
      </c>
      <c r="N1355" s="17"/>
      <c r="O1355" s="17"/>
      <c r="P1355" s="3"/>
    </row>
    <row r="1356" spans="1:16" ht="24.95" hidden="1" customHeight="1" x14ac:dyDescent="0.2">
      <c r="A1356" s="21" t="str">
        <f t="shared" si="100"/>
        <v>||||||0</v>
      </c>
      <c r="B1356" s="21" t="str">
        <f t="shared" si="101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99"/>
        <v>0</v>
      </c>
      <c r="N1356" s="17"/>
      <c r="O1356" s="17"/>
      <c r="P1356" s="3"/>
    </row>
    <row r="1357" spans="1:16" ht="24.95" hidden="1" customHeight="1" x14ac:dyDescent="0.2">
      <c r="A1357" s="21" t="str">
        <f t="shared" si="100"/>
        <v>||||||0</v>
      </c>
      <c r="B1357" s="21" t="str">
        <f t="shared" si="101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99"/>
        <v>0</v>
      </c>
      <c r="N1357" s="17"/>
      <c r="O1357" s="17"/>
      <c r="P1357" s="3"/>
    </row>
    <row r="1358" spans="1:16" ht="24.95" hidden="1" customHeight="1" x14ac:dyDescent="0.2">
      <c r="A1358" s="21" t="str">
        <f t="shared" si="100"/>
        <v>||||||0</v>
      </c>
      <c r="B1358" s="21" t="str">
        <f t="shared" si="101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99"/>
        <v>0</v>
      </c>
      <c r="N1358" s="17"/>
      <c r="O1358" s="17"/>
      <c r="P1358" s="3"/>
    </row>
    <row r="1359" spans="1:16" ht="24.95" hidden="1" customHeight="1" x14ac:dyDescent="0.2">
      <c r="A1359" s="21" t="str">
        <f t="shared" si="100"/>
        <v>||||||0</v>
      </c>
      <c r="B1359" s="21" t="str">
        <f t="shared" si="101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99"/>
        <v>0</v>
      </c>
      <c r="N1359" s="17"/>
      <c r="O1359" s="17"/>
      <c r="P1359" s="3"/>
    </row>
    <row r="1360" spans="1:16" ht="24.95" hidden="1" customHeight="1" x14ac:dyDescent="0.2">
      <c r="A1360" s="21" t="str">
        <f t="shared" si="100"/>
        <v>||||||0</v>
      </c>
      <c r="B1360" s="21" t="str">
        <f t="shared" si="101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99"/>
        <v>0</v>
      </c>
      <c r="N1360" s="17"/>
      <c r="O1360" s="17"/>
      <c r="P1360" s="3"/>
    </row>
    <row r="1361" spans="1:16" ht="24.95" hidden="1" customHeight="1" x14ac:dyDescent="0.2">
      <c r="A1361" s="21" t="str">
        <f t="shared" si="100"/>
        <v>||||||0</v>
      </c>
      <c r="B1361" s="21" t="str">
        <f t="shared" si="101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99"/>
        <v>0</v>
      </c>
      <c r="N1361" s="17"/>
      <c r="O1361" s="17"/>
      <c r="P1361" s="3"/>
    </row>
    <row r="1362" spans="1:16" ht="24.95" hidden="1" customHeight="1" x14ac:dyDescent="0.2">
      <c r="A1362" s="21" t="str">
        <f t="shared" si="100"/>
        <v>||||||0</v>
      </c>
      <c r="B1362" s="21" t="str">
        <f t="shared" si="101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99"/>
        <v>0</v>
      </c>
      <c r="N1362" s="17"/>
      <c r="O1362" s="17"/>
      <c r="P1362" s="3"/>
    </row>
    <row r="1363" spans="1:16" ht="24.95" hidden="1" customHeight="1" x14ac:dyDescent="0.2">
      <c r="A1363" s="21" t="str">
        <f t="shared" si="100"/>
        <v>||||||0</v>
      </c>
      <c r="B1363" s="21" t="str">
        <f t="shared" si="101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99"/>
        <v>0</v>
      </c>
      <c r="N1363" s="17"/>
      <c r="O1363" s="17"/>
      <c r="P1363" s="3"/>
    </row>
    <row r="1364" spans="1:16" ht="24.95" hidden="1" customHeight="1" x14ac:dyDescent="0.2">
      <c r="A1364" s="21" t="str">
        <f t="shared" si="100"/>
        <v>||||||0</v>
      </c>
      <c r="B1364" s="21" t="str">
        <f t="shared" si="101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99"/>
        <v>0</v>
      </c>
      <c r="N1364" s="17"/>
      <c r="O1364" s="17"/>
      <c r="P1364" s="3"/>
    </row>
    <row r="1365" spans="1:16" ht="24.95" hidden="1" customHeight="1" x14ac:dyDescent="0.2">
      <c r="A1365" s="21" t="str">
        <f t="shared" si="100"/>
        <v>||||||0</v>
      </c>
      <c r="B1365" s="21" t="str">
        <f t="shared" si="101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99"/>
        <v>0</v>
      </c>
      <c r="N1365" s="17"/>
      <c r="O1365" s="17"/>
      <c r="P1365" s="3"/>
    </row>
    <row r="1366" spans="1:16" ht="24.95" hidden="1" customHeight="1" x14ac:dyDescent="0.2">
      <c r="A1366" s="21" t="str">
        <f t="shared" si="100"/>
        <v>||||||0</v>
      </c>
      <c r="B1366" s="21" t="str">
        <f t="shared" si="101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99"/>
        <v>0</v>
      </c>
      <c r="N1366" s="17"/>
      <c r="O1366" s="17"/>
      <c r="P1366" s="3"/>
    </row>
    <row r="1367" spans="1:16" ht="24.95" hidden="1" customHeight="1" x14ac:dyDescent="0.2">
      <c r="A1367" s="21" t="str">
        <f t="shared" si="100"/>
        <v>||||||0</v>
      </c>
      <c r="B1367" s="21" t="str">
        <f t="shared" si="101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99"/>
        <v>0</v>
      </c>
      <c r="N1367" s="17"/>
      <c r="O1367" s="17"/>
      <c r="P1367" s="3"/>
    </row>
    <row r="1368" spans="1:16" ht="24.95" hidden="1" customHeight="1" x14ac:dyDescent="0.2">
      <c r="A1368" s="21" t="str">
        <f t="shared" si="100"/>
        <v>||||||0</v>
      </c>
      <c r="B1368" s="21" t="str">
        <f t="shared" si="101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99"/>
        <v>0</v>
      </c>
      <c r="N1368" s="17"/>
      <c r="O1368" s="17"/>
      <c r="P1368" s="3"/>
    </row>
    <row r="1369" spans="1:16" ht="24.95" hidden="1" customHeight="1" x14ac:dyDescent="0.2">
      <c r="A1369" s="21" t="str">
        <f t="shared" si="100"/>
        <v>||||||0</v>
      </c>
      <c r="B1369" s="21" t="str">
        <f t="shared" si="101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99"/>
        <v>0</v>
      </c>
      <c r="N1369" s="17"/>
      <c r="O1369" s="17"/>
      <c r="P1369" s="3"/>
    </row>
    <row r="1370" spans="1:16" ht="24.95" hidden="1" customHeight="1" x14ac:dyDescent="0.2">
      <c r="A1370" s="21" t="str">
        <f t="shared" si="100"/>
        <v>||||||0</v>
      </c>
      <c r="B1370" s="21" t="str">
        <f t="shared" si="101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99"/>
        <v>0</v>
      </c>
      <c r="N1370" s="17"/>
      <c r="O1370" s="17"/>
      <c r="P1370" s="3"/>
    </row>
    <row r="1371" spans="1:16" ht="24.95" hidden="1" customHeight="1" x14ac:dyDescent="0.2">
      <c r="A1371" s="21" t="str">
        <f t="shared" si="100"/>
        <v>||||||0</v>
      </c>
      <c r="B1371" s="21" t="str">
        <f t="shared" si="101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99"/>
        <v>0</v>
      </c>
      <c r="N1371" s="17"/>
      <c r="O1371" s="17"/>
      <c r="P1371" s="3"/>
    </row>
    <row r="1372" spans="1:16" ht="24.95" hidden="1" customHeight="1" x14ac:dyDescent="0.2">
      <c r="A1372" s="21" t="str">
        <f t="shared" si="100"/>
        <v>||||||0</v>
      </c>
      <c r="B1372" s="21" t="str">
        <f t="shared" si="101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99"/>
        <v>0</v>
      </c>
      <c r="N1372" s="17"/>
      <c r="O1372" s="17"/>
      <c r="P1372" s="3"/>
    </row>
    <row r="1373" spans="1:16" ht="24.95" hidden="1" customHeight="1" x14ac:dyDescent="0.2">
      <c r="A1373" s="21" t="str">
        <f t="shared" si="100"/>
        <v>||||||0</v>
      </c>
      <c r="B1373" s="21" t="str">
        <f t="shared" si="101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99"/>
        <v>0</v>
      </c>
      <c r="N1373" s="17"/>
      <c r="O1373" s="17"/>
      <c r="P1373" s="3"/>
    </row>
    <row r="1374" spans="1:16" ht="24.95" hidden="1" customHeight="1" x14ac:dyDescent="0.2">
      <c r="A1374" s="21" t="str">
        <f t="shared" si="100"/>
        <v>||||||0</v>
      </c>
      <c r="B1374" s="21" t="str">
        <f t="shared" si="101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99"/>
        <v>0</v>
      </c>
      <c r="N1374" s="17"/>
      <c r="O1374" s="17"/>
      <c r="P1374" s="3"/>
    </row>
    <row r="1375" spans="1:16" ht="24.95" hidden="1" customHeight="1" x14ac:dyDescent="0.2">
      <c r="A1375" s="21" t="str">
        <f t="shared" si="100"/>
        <v>||||||0</v>
      </c>
      <c r="B1375" s="21" t="str">
        <f t="shared" si="101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99"/>
        <v>0</v>
      </c>
      <c r="N1375" s="17"/>
      <c r="O1375" s="17"/>
      <c r="P1375" s="3"/>
    </row>
    <row r="1376" spans="1:16" ht="24.95" hidden="1" customHeight="1" x14ac:dyDescent="0.2">
      <c r="A1376" s="21" t="str">
        <f t="shared" si="100"/>
        <v>||||||0</v>
      </c>
      <c r="B1376" s="21" t="str">
        <f t="shared" si="101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99"/>
        <v>0</v>
      </c>
      <c r="N1376" s="17"/>
      <c r="O1376" s="17"/>
      <c r="P1376" s="3"/>
    </row>
    <row r="1377" spans="1:16" ht="24.95" hidden="1" customHeight="1" x14ac:dyDescent="0.2">
      <c r="A1377" s="21" t="str">
        <f t="shared" si="100"/>
        <v>||||||0</v>
      </c>
      <c r="B1377" s="21" t="str">
        <f t="shared" si="101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99"/>
        <v>0</v>
      </c>
      <c r="N1377" s="17"/>
      <c r="O1377" s="17"/>
      <c r="P1377" s="3"/>
    </row>
    <row r="1378" spans="1:16" ht="24.95" hidden="1" customHeight="1" x14ac:dyDescent="0.2">
      <c r="A1378" s="21" t="str">
        <f t="shared" si="100"/>
        <v>||||||0</v>
      </c>
      <c r="B1378" s="21" t="str">
        <f t="shared" si="101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99"/>
        <v>0</v>
      </c>
      <c r="N1378" s="17"/>
      <c r="O1378" s="17"/>
      <c r="P1378" s="3"/>
    </row>
    <row r="1379" spans="1:16" ht="24.95" hidden="1" customHeight="1" x14ac:dyDescent="0.2">
      <c r="A1379" s="21" t="str">
        <f t="shared" si="100"/>
        <v>||||||0</v>
      </c>
      <c r="B1379" s="21" t="str">
        <f t="shared" si="101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99"/>
        <v>0</v>
      </c>
      <c r="N1379" s="17"/>
      <c r="O1379" s="17"/>
      <c r="P1379" s="3"/>
    </row>
    <row r="1380" spans="1:16" ht="24.95" hidden="1" customHeight="1" x14ac:dyDescent="0.2">
      <c r="A1380" s="21" t="str">
        <f t="shared" si="100"/>
        <v>||||||0</v>
      </c>
      <c r="B1380" s="21" t="str">
        <f t="shared" si="101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99"/>
        <v>0</v>
      </c>
      <c r="N1380" s="17"/>
      <c r="O1380" s="17"/>
      <c r="P1380" s="3"/>
    </row>
    <row r="1381" spans="1:16" ht="24.95" hidden="1" customHeight="1" x14ac:dyDescent="0.2">
      <c r="A1381" s="21" t="str">
        <f t="shared" si="100"/>
        <v>||||||0</v>
      </c>
      <c r="B1381" s="21" t="str">
        <f t="shared" si="101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99"/>
        <v>0</v>
      </c>
      <c r="N1381" s="17"/>
      <c r="O1381" s="17"/>
      <c r="P1381" s="3"/>
    </row>
    <row r="1382" spans="1:16" ht="24.95" hidden="1" customHeight="1" x14ac:dyDescent="0.2">
      <c r="A1382" s="21" t="str">
        <f t="shared" si="100"/>
        <v>||||||0</v>
      </c>
      <c r="B1382" s="21" t="str">
        <f t="shared" si="101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99"/>
        <v>0</v>
      </c>
      <c r="N1382" s="17"/>
      <c r="O1382" s="17"/>
      <c r="P1382" s="3"/>
    </row>
    <row r="1383" spans="1:16" ht="24.95" hidden="1" customHeight="1" x14ac:dyDescent="0.2">
      <c r="A1383" s="21" t="str">
        <f t="shared" si="100"/>
        <v>||||||0</v>
      </c>
      <c r="B1383" s="21" t="str">
        <f t="shared" si="101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99"/>
        <v>0</v>
      </c>
      <c r="N1383" s="17"/>
      <c r="O1383" s="17"/>
      <c r="P1383" s="3"/>
    </row>
    <row r="1384" spans="1:16" ht="24.95" hidden="1" customHeight="1" x14ac:dyDescent="0.2">
      <c r="A1384" s="21" t="str">
        <f t="shared" si="100"/>
        <v>||||||0</v>
      </c>
      <c r="B1384" s="21" t="str">
        <f t="shared" si="101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99"/>
        <v>0</v>
      </c>
      <c r="N1384" s="17"/>
      <c r="O1384" s="17"/>
      <c r="P1384" s="3"/>
    </row>
    <row r="1385" spans="1:16" ht="24.95" hidden="1" customHeight="1" x14ac:dyDescent="0.2">
      <c r="A1385" s="21" t="str">
        <f t="shared" si="100"/>
        <v>||||||0</v>
      </c>
      <c r="B1385" s="21" t="str">
        <f t="shared" si="101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99"/>
        <v>0</v>
      </c>
      <c r="N1385" s="17"/>
      <c r="O1385" s="17"/>
      <c r="P1385" s="3"/>
    </row>
    <row r="1386" spans="1:16" ht="24.95" hidden="1" customHeight="1" x14ac:dyDescent="0.2">
      <c r="A1386" s="21" t="str">
        <f t="shared" si="100"/>
        <v>||||||0</v>
      </c>
      <c r="B1386" s="21" t="str">
        <f t="shared" si="101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99"/>
        <v>0</v>
      </c>
      <c r="N1386" s="17"/>
      <c r="O1386" s="17"/>
      <c r="P1386" s="3"/>
    </row>
    <row r="1387" spans="1:16" ht="24.95" hidden="1" customHeight="1" x14ac:dyDescent="0.2">
      <c r="A1387" s="21" t="str">
        <f t="shared" si="100"/>
        <v>||||||0</v>
      </c>
      <c r="B1387" s="21" t="str">
        <f t="shared" si="101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ref="M1387:M1423" si="102">N1387+O1387</f>
        <v>0</v>
      </c>
      <c r="N1387" s="17"/>
      <c r="O1387" s="17"/>
      <c r="P1387" s="3"/>
    </row>
    <row r="1388" spans="1:16" ht="24.95" hidden="1" customHeight="1" x14ac:dyDescent="0.2">
      <c r="A1388" s="21" t="str">
        <f t="shared" si="100"/>
        <v>||||||0</v>
      </c>
      <c r="B1388" s="21" t="str">
        <f t="shared" si="101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102"/>
        <v>0</v>
      </c>
      <c r="N1388" s="17"/>
      <c r="O1388" s="17"/>
      <c r="P1388" s="3"/>
    </row>
    <row r="1389" spans="1:16" ht="24.95" hidden="1" customHeight="1" x14ac:dyDescent="0.2">
      <c r="A1389" s="21" t="str">
        <f t="shared" si="100"/>
        <v>||||||0</v>
      </c>
      <c r="B1389" s="21" t="str">
        <f t="shared" si="101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102"/>
        <v>0</v>
      </c>
      <c r="N1389" s="17"/>
      <c r="O1389" s="17"/>
      <c r="P1389" s="3"/>
    </row>
    <row r="1390" spans="1:16" ht="24.95" hidden="1" customHeight="1" x14ac:dyDescent="0.2">
      <c r="A1390" s="21" t="str">
        <f t="shared" si="100"/>
        <v>||||||0</v>
      </c>
      <c r="B1390" s="21" t="str">
        <f t="shared" si="101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102"/>
        <v>0</v>
      </c>
      <c r="N1390" s="17"/>
      <c r="O1390" s="17"/>
      <c r="P1390" s="3"/>
    </row>
    <row r="1391" spans="1:16" ht="24.95" hidden="1" customHeight="1" x14ac:dyDescent="0.2">
      <c r="A1391" s="21" t="str">
        <f t="shared" si="100"/>
        <v>||||||0</v>
      </c>
      <c r="B1391" s="21" t="str">
        <f t="shared" si="101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102"/>
        <v>0</v>
      </c>
      <c r="N1391" s="17"/>
      <c r="O1391" s="17"/>
      <c r="P1391" s="3"/>
    </row>
    <row r="1392" spans="1:16" ht="24.95" hidden="1" customHeight="1" x14ac:dyDescent="0.2">
      <c r="A1392" s="21" t="str">
        <f t="shared" si="100"/>
        <v>||||||0</v>
      </c>
      <c r="B1392" s="21" t="str">
        <f t="shared" si="101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102"/>
        <v>0</v>
      </c>
      <c r="N1392" s="17"/>
      <c r="O1392" s="17"/>
      <c r="P1392" s="3"/>
    </row>
    <row r="1393" spans="1:16" ht="24.95" hidden="1" customHeight="1" x14ac:dyDescent="0.2">
      <c r="A1393" s="21" t="str">
        <f t="shared" si="100"/>
        <v>||||||0</v>
      </c>
      <c r="B1393" s="21" t="str">
        <f t="shared" si="101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102"/>
        <v>0</v>
      </c>
      <c r="N1393" s="17"/>
      <c r="O1393" s="17"/>
      <c r="P1393" s="3"/>
    </row>
    <row r="1394" spans="1:16" ht="24.95" hidden="1" customHeight="1" x14ac:dyDescent="0.2">
      <c r="A1394" s="21" t="str">
        <f t="shared" ref="A1394:A1423" si="103">C1394&amp;"|"&amp;D1394&amp;"|"&amp;E1394&amp;"|"&amp;F1394&amp;"|"&amp;G1394&amp;"|"&amp;I1394&amp;"|"&amp;N1394+O1394-P1394</f>
        <v>||||||0</v>
      </c>
      <c r="B1394" s="21" t="str">
        <f t="shared" ref="B1394:B1423" si="104">C1394&amp;"|"&amp;D1394&amp;"|"&amp;E1394&amp;"|"&amp;F1394&amp;"|"&amp;L1394</f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102"/>
        <v>0</v>
      </c>
      <c r="N1394" s="17"/>
      <c r="O1394" s="17"/>
      <c r="P1394" s="3"/>
    </row>
    <row r="1395" spans="1:16" ht="24.95" hidden="1" customHeight="1" x14ac:dyDescent="0.2">
      <c r="A1395" s="21" t="str">
        <f t="shared" si="103"/>
        <v>||||||0</v>
      </c>
      <c r="B1395" s="21" t="str">
        <f t="shared" si="104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102"/>
        <v>0</v>
      </c>
      <c r="N1395" s="17"/>
      <c r="O1395" s="17"/>
      <c r="P1395" s="3"/>
    </row>
    <row r="1396" spans="1:16" ht="24.95" hidden="1" customHeight="1" x14ac:dyDescent="0.2">
      <c r="A1396" s="21" t="str">
        <f t="shared" si="103"/>
        <v>||||||0</v>
      </c>
      <c r="B1396" s="21" t="str">
        <f t="shared" si="104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102"/>
        <v>0</v>
      </c>
      <c r="N1396" s="17"/>
      <c r="O1396" s="17"/>
      <c r="P1396" s="3"/>
    </row>
    <row r="1397" spans="1:16" ht="24.95" hidden="1" customHeight="1" x14ac:dyDescent="0.2">
      <c r="A1397" s="21" t="str">
        <f t="shared" si="103"/>
        <v>||||||0</v>
      </c>
      <c r="B1397" s="21" t="str">
        <f t="shared" si="104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102"/>
        <v>0</v>
      </c>
      <c r="N1397" s="17"/>
      <c r="O1397" s="17"/>
      <c r="P1397" s="3"/>
    </row>
    <row r="1398" spans="1:16" ht="24.95" hidden="1" customHeight="1" x14ac:dyDescent="0.2">
      <c r="A1398" s="21" t="str">
        <f t="shared" si="103"/>
        <v>||||||0</v>
      </c>
      <c r="B1398" s="21" t="str">
        <f t="shared" si="104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102"/>
        <v>0</v>
      </c>
      <c r="N1398" s="17"/>
      <c r="O1398" s="17"/>
      <c r="P1398" s="3"/>
    </row>
    <row r="1399" spans="1:16" ht="24.95" hidden="1" customHeight="1" x14ac:dyDescent="0.2">
      <c r="A1399" s="21" t="str">
        <f t="shared" si="103"/>
        <v>||||||0</v>
      </c>
      <c r="B1399" s="21" t="str">
        <f t="shared" si="104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102"/>
        <v>0</v>
      </c>
      <c r="N1399" s="17"/>
      <c r="O1399" s="17"/>
      <c r="P1399" s="3"/>
    </row>
    <row r="1400" spans="1:16" ht="24.95" hidden="1" customHeight="1" x14ac:dyDescent="0.2">
      <c r="A1400" s="21" t="str">
        <f t="shared" si="103"/>
        <v>||||||0</v>
      </c>
      <c r="B1400" s="21" t="str">
        <f t="shared" si="104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102"/>
        <v>0</v>
      </c>
      <c r="N1400" s="17"/>
      <c r="O1400" s="17"/>
      <c r="P1400" s="3"/>
    </row>
    <row r="1401" spans="1:16" ht="24.95" hidden="1" customHeight="1" x14ac:dyDescent="0.2">
      <c r="A1401" s="21" t="str">
        <f t="shared" si="103"/>
        <v>||||||0</v>
      </c>
      <c r="B1401" s="21" t="str">
        <f t="shared" si="104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102"/>
        <v>0</v>
      </c>
      <c r="N1401" s="17"/>
      <c r="O1401" s="17"/>
      <c r="P1401" s="3"/>
    </row>
    <row r="1402" spans="1:16" ht="24.95" hidden="1" customHeight="1" x14ac:dyDescent="0.2">
      <c r="A1402" s="21" t="str">
        <f t="shared" si="103"/>
        <v>||||||0</v>
      </c>
      <c r="B1402" s="21" t="str">
        <f t="shared" si="104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102"/>
        <v>0</v>
      </c>
      <c r="N1402" s="17"/>
      <c r="O1402" s="17"/>
      <c r="P1402" s="3"/>
    </row>
    <row r="1403" spans="1:16" ht="24.95" hidden="1" customHeight="1" x14ac:dyDescent="0.2">
      <c r="A1403" s="21" t="str">
        <f t="shared" si="103"/>
        <v>||||||0</v>
      </c>
      <c r="B1403" s="21" t="str">
        <f t="shared" si="104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102"/>
        <v>0</v>
      </c>
      <c r="N1403" s="17"/>
      <c r="O1403" s="17"/>
      <c r="P1403" s="3"/>
    </row>
    <row r="1404" spans="1:16" ht="24.95" hidden="1" customHeight="1" x14ac:dyDescent="0.2">
      <c r="A1404" s="21" t="str">
        <f t="shared" si="103"/>
        <v>||||||0</v>
      </c>
      <c r="B1404" s="21" t="str">
        <f t="shared" si="104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102"/>
        <v>0</v>
      </c>
      <c r="N1404" s="17"/>
      <c r="O1404" s="17"/>
      <c r="P1404" s="3"/>
    </row>
    <row r="1405" spans="1:16" ht="24.95" hidden="1" customHeight="1" x14ac:dyDescent="0.2">
      <c r="A1405" s="21" t="str">
        <f t="shared" si="103"/>
        <v>||||||0</v>
      </c>
      <c r="B1405" s="21" t="str">
        <f t="shared" si="104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102"/>
        <v>0</v>
      </c>
      <c r="N1405" s="17"/>
      <c r="O1405" s="17"/>
      <c r="P1405" s="3"/>
    </row>
    <row r="1406" spans="1:16" ht="24.95" hidden="1" customHeight="1" x14ac:dyDescent="0.2">
      <c r="A1406" s="21" t="str">
        <f t="shared" si="103"/>
        <v>||||||0</v>
      </c>
      <c r="B1406" s="21" t="str">
        <f t="shared" si="104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si="102"/>
        <v>0</v>
      </c>
      <c r="N1406" s="17"/>
      <c r="O1406" s="17"/>
      <c r="P1406" s="3"/>
    </row>
    <row r="1407" spans="1:16" ht="24.95" hidden="1" customHeight="1" x14ac:dyDescent="0.2">
      <c r="A1407" s="21" t="str">
        <f t="shared" si="103"/>
        <v>||||||0</v>
      </c>
      <c r="B1407" s="21" t="str">
        <f t="shared" si="104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102"/>
        <v>0</v>
      </c>
      <c r="N1407" s="17"/>
      <c r="O1407" s="17"/>
      <c r="P1407" s="3"/>
    </row>
    <row r="1408" spans="1:16" ht="24.95" hidden="1" customHeight="1" x14ac:dyDescent="0.2">
      <c r="A1408" s="21" t="str">
        <f t="shared" si="103"/>
        <v>||||||0</v>
      </c>
      <c r="B1408" s="21" t="str">
        <f t="shared" si="104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102"/>
        <v>0</v>
      </c>
      <c r="N1408" s="17"/>
      <c r="O1408" s="17"/>
      <c r="P1408" s="3"/>
    </row>
    <row r="1409" spans="1:16" ht="24.95" hidden="1" customHeight="1" x14ac:dyDescent="0.2">
      <c r="A1409" s="21" t="str">
        <f t="shared" si="103"/>
        <v>||||||0</v>
      </c>
      <c r="B1409" s="21" t="str">
        <f t="shared" si="104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102"/>
        <v>0</v>
      </c>
      <c r="N1409" s="17"/>
      <c r="O1409" s="17"/>
      <c r="P1409" s="3"/>
    </row>
    <row r="1410" spans="1:16" ht="24.95" hidden="1" customHeight="1" x14ac:dyDescent="0.2">
      <c r="A1410" s="21" t="str">
        <f t="shared" si="103"/>
        <v>||||||0</v>
      </c>
      <c r="B1410" s="21" t="str">
        <f t="shared" si="104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102"/>
        <v>0</v>
      </c>
      <c r="N1410" s="17"/>
      <c r="O1410" s="17"/>
      <c r="P1410" s="3"/>
    </row>
    <row r="1411" spans="1:16" ht="24.95" hidden="1" customHeight="1" x14ac:dyDescent="0.2">
      <c r="A1411" s="21" t="str">
        <f t="shared" si="103"/>
        <v>||||||0</v>
      </c>
      <c r="B1411" s="21" t="str">
        <f t="shared" si="104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102"/>
        <v>0</v>
      </c>
      <c r="N1411" s="17"/>
      <c r="O1411" s="17"/>
      <c r="P1411" s="3"/>
    </row>
    <row r="1412" spans="1:16" ht="24.95" hidden="1" customHeight="1" x14ac:dyDescent="0.2">
      <c r="A1412" s="21" t="str">
        <f t="shared" si="103"/>
        <v>||||||0</v>
      </c>
      <c r="B1412" s="21" t="str">
        <f t="shared" si="104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102"/>
        <v>0</v>
      </c>
      <c r="N1412" s="17"/>
      <c r="O1412" s="17"/>
      <c r="P1412" s="3"/>
    </row>
    <row r="1413" spans="1:16" ht="24.95" hidden="1" customHeight="1" x14ac:dyDescent="0.2">
      <c r="A1413" s="21" t="str">
        <f t="shared" si="103"/>
        <v>||||||0</v>
      </c>
      <c r="B1413" s="21" t="str">
        <f t="shared" si="104"/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102"/>
        <v>0</v>
      </c>
      <c r="N1413" s="17"/>
      <c r="O1413" s="17"/>
      <c r="P1413" s="3"/>
    </row>
    <row r="1414" spans="1:16" ht="24.95" hidden="1" customHeight="1" x14ac:dyDescent="0.2">
      <c r="A1414" s="21" t="str">
        <f t="shared" si="103"/>
        <v>||||||0</v>
      </c>
      <c r="B1414" s="21" t="str">
        <f t="shared" si="104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102"/>
        <v>0</v>
      </c>
      <c r="N1414" s="17"/>
      <c r="O1414" s="17"/>
      <c r="P1414" s="3"/>
    </row>
    <row r="1415" spans="1:16" ht="24.95" hidden="1" customHeight="1" x14ac:dyDescent="0.2">
      <c r="A1415" s="21" t="str">
        <f t="shared" si="103"/>
        <v>||||||0</v>
      </c>
      <c r="B1415" s="21" t="str">
        <f t="shared" si="104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102"/>
        <v>0</v>
      </c>
      <c r="N1415" s="17"/>
      <c r="O1415" s="17"/>
      <c r="P1415" s="3"/>
    </row>
    <row r="1416" spans="1:16" ht="24.95" hidden="1" customHeight="1" x14ac:dyDescent="0.2">
      <c r="A1416" s="21" t="str">
        <f t="shared" si="103"/>
        <v>||||||0</v>
      </c>
      <c r="B1416" s="21" t="str">
        <f t="shared" si="104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102"/>
        <v>0</v>
      </c>
      <c r="N1416" s="17"/>
      <c r="O1416" s="17"/>
      <c r="P1416" s="3"/>
    </row>
    <row r="1417" spans="1:16" ht="24.95" hidden="1" customHeight="1" x14ac:dyDescent="0.2">
      <c r="A1417" s="21" t="str">
        <f t="shared" si="103"/>
        <v>||||||0</v>
      </c>
      <c r="B1417" s="21" t="str">
        <f t="shared" si="104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102"/>
        <v>0</v>
      </c>
      <c r="N1417" s="17"/>
      <c r="O1417" s="17"/>
      <c r="P1417" s="3"/>
    </row>
    <row r="1418" spans="1:16" ht="24.95" hidden="1" customHeight="1" x14ac:dyDescent="0.2">
      <c r="A1418" s="21" t="str">
        <f t="shared" si="103"/>
        <v>||||||0</v>
      </c>
      <c r="B1418" s="21" t="str">
        <f t="shared" si="104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102"/>
        <v>0</v>
      </c>
      <c r="N1418" s="17"/>
      <c r="O1418" s="17"/>
      <c r="P1418" s="3"/>
    </row>
    <row r="1419" spans="1:16" ht="24.95" hidden="1" customHeight="1" x14ac:dyDescent="0.2">
      <c r="A1419" s="21" t="str">
        <f t="shared" si="103"/>
        <v>||||||0</v>
      </c>
      <c r="B1419" s="21" t="str">
        <f t="shared" si="104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102"/>
        <v>0</v>
      </c>
      <c r="N1419" s="17"/>
      <c r="O1419" s="17"/>
      <c r="P1419" s="3"/>
    </row>
    <row r="1420" spans="1:16" ht="24.95" hidden="1" customHeight="1" x14ac:dyDescent="0.2">
      <c r="A1420" s="21" t="str">
        <f t="shared" si="103"/>
        <v>||||||0</v>
      </c>
      <c r="B1420" s="21" t="str">
        <f t="shared" si="104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102"/>
        <v>0</v>
      </c>
      <c r="N1420" s="17"/>
      <c r="O1420" s="17"/>
      <c r="P1420" s="3"/>
    </row>
    <row r="1421" spans="1:16" ht="24.95" hidden="1" customHeight="1" x14ac:dyDescent="0.2">
      <c r="A1421" s="21" t="str">
        <f t="shared" si="103"/>
        <v>||||||0</v>
      </c>
      <c r="B1421" s="21" t="str">
        <f t="shared" si="104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102"/>
        <v>0</v>
      </c>
      <c r="N1421" s="17"/>
      <c r="O1421" s="17"/>
      <c r="P1421" s="3"/>
    </row>
    <row r="1422" spans="1:16" ht="24.95" hidden="1" customHeight="1" x14ac:dyDescent="0.2">
      <c r="A1422" s="21" t="str">
        <f t="shared" si="103"/>
        <v>||||||0</v>
      </c>
      <c r="B1422" s="21" t="str">
        <f t="shared" si="104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102"/>
        <v>0</v>
      </c>
      <c r="N1422" s="17"/>
      <c r="O1422" s="17"/>
      <c r="P1422" s="3"/>
    </row>
    <row r="1423" spans="1:16" ht="24.95" hidden="1" customHeight="1" x14ac:dyDescent="0.2">
      <c r="A1423" s="21" t="str">
        <f t="shared" si="103"/>
        <v>||||||0</v>
      </c>
      <c r="B1423" s="21" t="str">
        <f t="shared" si="104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102"/>
        <v>0</v>
      </c>
      <c r="N1423" s="17"/>
      <c r="O1423" s="17"/>
      <c r="P1423" s="3"/>
    </row>
    <row r="1424" spans="1:16" ht="24.95" hidden="1" customHeight="1" x14ac:dyDescent="0.2">
      <c r="A1424" s="21" t="str">
        <f t="shared" ref="A1424:A1456" si="105">C1424&amp;"|"&amp;D1424&amp;"|"&amp;E1424&amp;"|"&amp;F1424&amp;"|"&amp;G1424&amp;"|"&amp;I1424&amp;"|"&amp;N1424+O1424-P1424</f>
        <v>||||||0</v>
      </c>
      <c r="B1424" s="21" t="str">
        <f t="shared" ref="B1424:B1456" si="106">C1424&amp;"|"&amp;D1424&amp;"|"&amp;E1424&amp;"|"&amp;F1424&amp;"|"&amp;L1424</f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ref="M1424:M1452" si="107">N1424+O1424</f>
        <v>0</v>
      </c>
      <c r="N1424" s="17"/>
      <c r="O1424" s="17"/>
      <c r="P1424" s="3"/>
    </row>
    <row r="1425" spans="1:16" ht="24.95" hidden="1" customHeight="1" x14ac:dyDescent="0.2">
      <c r="A1425" s="21" t="str">
        <f t="shared" si="105"/>
        <v>||||||0</v>
      </c>
      <c r="B1425" s="21" t="str">
        <f t="shared" si="106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107"/>
        <v>0</v>
      </c>
      <c r="N1425" s="17"/>
      <c r="O1425" s="17"/>
      <c r="P1425" s="3"/>
    </row>
    <row r="1426" spans="1:16" ht="24.95" hidden="1" customHeight="1" x14ac:dyDescent="0.2">
      <c r="A1426" s="21" t="str">
        <f t="shared" si="105"/>
        <v>||||||0</v>
      </c>
      <c r="B1426" s="21" t="str">
        <f t="shared" si="106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107"/>
        <v>0</v>
      </c>
      <c r="N1426" s="17"/>
      <c r="O1426" s="17"/>
      <c r="P1426" s="3"/>
    </row>
    <row r="1427" spans="1:16" ht="24.95" hidden="1" customHeight="1" x14ac:dyDescent="0.2">
      <c r="A1427" s="21" t="str">
        <f t="shared" si="105"/>
        <v>||||||0</v>
      </c>
      <c r="B1427" s="21" t="str">
        <f t="shared" si="106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107"/>
        <v>0</v>
      </c>
      <c r="N1427" s="17"/>
      <c r="O1427" s="17"/>
      <c r="P1427" s="3"/>
    </row>
    <row r="1428" spans="1:16" ht="24.95" hidden="1" customHeight="1" x14ac:dyDescent="0.2">
      <c r="A1428" s="21" t="str">
        <f t="shared" si="105"/>
        <v>||||||0</v>
      </c>
      <c r="B1428" s="21" t="str">
        <f t="shared" si="106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107"/>
        <v>0</v>
      </c>
      <c r="N1428" s="17"/>
      <c r="O1428" s="17"/>
      <c r="P1428" s="3"/>
    </row>
    <row r="1429" spans="1:16" ht="24.95" hidden="1" customHeight="1" x14ac:dyDescent="0.2">
      <c r="A1429" s="21" t="str">
        <f t="shared" si="105"/>
        <v>||||||0</v>
      </c>
      <c r="B1429" s="21" t="str">
        <f t="shared" si="106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107"/>
        <v>0</v>
      </c>
      <c r="N1429" s="17"/>
      <c r="O1429" s="17"/>
      <c r="P1429" s="3"/>
    </row>
    <row r="1430" spans="1:16" ht="24.95" hidden="1" customHeight="1" x14ac:dyDescent="0.2">
      <c r="A1430" s="21" t="str">
        <f t="shared" si="105"/>
        <v>||||||0</v>
      </c>
      <c r="B1430" s="21" t="str">
        <f t="shared" si="106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107"/>
        <v>0</v>
      </c>
      <c r="N1430" s="17"/>
      <c r="O1430" s="17"/>
      <c r="P1430" s="3"/>
    </row>
    <row r="1431" spans="1:16" ht="24.95" hidden="1" customHeight="1" x14ac:dyDescent="0.2">
      <c r="A1431" s="21" t="str">
        <f t="shared" si="105"/>
        <v>||||||0</v>
      </c>
      <c r="B1431" s="21" t="str">
        <f t="shared" si="106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107"/>
        <v>0</v>
      </c>
      <c r="N1431" s="17"/>
      <c r="O1431" s="17"/>
      <c r="P1431" s="3"/>
    </row>
    <row r="1432" spans="1:16" ht="24.95" hidden="1" customHeight="1" x14ac:dyDescent="0.2">
      <c r="A1432" s="21" t="str">
        <f t="shared" si="105"/>
        <v>||||||0</v>
      </c>
      <c r="B1432" s="21" t="str">
        <f t="shared" si="106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107"/>
        <v>0</v>
      </c>
      <c r="N1432" s="17"/>
      <c r="O1432" s="17"/>
      <c r="P1432" s="3"/>
    </row>
    <row r="1433" spans="1:16" ht="24.95" hidden="1" customHeight="1" x14ac:dyDescent="0.2">
      <c r="A1433" s="21" t="str">
        <f t="shared" si="105"/>
        <v>||||||0</v>
      </c>
      <c r="B1433" s="21" t="str">
        <f t="shared" si="106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107"/>
        <v>0</v>
      </c>
      <c r="N1433" s="17"/>
      <c r="O1433" s="17"/>
      <c r="P1433" s="3"/>
    </row>
    <row r="1434" spans="1:16" ht="24.95" hidden="1" customHeight="1" x14ac:dyDescent="0.2">
      <c r="A1434" s="21" t="str">
        <f t="shared" si="105"/>
        <v>||||||0</v>
      </c>
      <c r="B1434" s="21" t="str">
        <f t="shared" si="106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107"/>
        <v>0</v>
      </c>
      <c r="N1434" s="17"/>
      <c r="O1434" s="17"/>
      <c r="P1434" s="3"/>
    </row>
    <row r="1435" spans="1:16" ht="24.95" hidden="1" customHeight="1" x14ac:dyDescent="0.2">
      <c r="A1435" s="21" t="str">
        <f t="shared" si="105"/>
        <v>||||||0</v>
      </c>
      <c r="B1435" s="21" t="str">
        <f t="shared" si="106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107"/>
        <v>0</v>
      </c>
      <c r="N1435" s="17"/>
      <c r="O1435" s="17"/>
      <c r="P1435" s="3"/>
    </row>
    <row r="1436" spans="1:16" ht="24.95" hidden="1" customHeight="1" x14ac:dyDescent="0.2">
      <c r="A1436" s="21" t="str">
        <f t="shared" si="105"/>
        <v>||||||0</v>
      </c>
      <c r="B1436" s="21" t="str">
        <f t="shared" si="106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107"/>
        <v>0</v>
      </c>
      <c r="N1436" s="17"/>
      <c r="O1436" s="17"/>
      <c r="P1436" s="3"/>
    </row>
    <row r="1437" spans="1:16" ht="24.95" hidden="1" customHeight="1" x14ac:dyDescent="0.2">
      <c r="A1437" s="21" t="str">
        <f t="shared" si="105"/>
        <v>||||||0</v>
      </c>
      <c r="B1437" s="21" t="str">
        <f t="shared" si="106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107"/>
        <v>0</v>
      </c>
      <c r="N1437" s="17"/>
      <c r="O1437" s="17"/>
      <c r="P1437" s="3"/>
    </row>
    <row r="1438" spans="1:16" ht="24.95" hidden="1" customHeight="1" x14ac:dyDescent="0.2">
      <c r="A1438" s="21" t="str">
        <f t="shared" si="105"/>
        <v>||||||0</v>
      </c>
      <c r="B1438" s="21" t="str">
        <f t="shared" si="106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107"/>
        <v>0</v>
      </c>
      <c r="N1438" s="17"/>
      <c r="O1438" s="17"/>
      <c r="P1438" s="3"/>
    </row>
    <row r="1439" spans="1:16" ht="24.95" hidden="1" customHeight="1" x14ac:dyDescent="0.2">
      <c r="A1439" s="21" t="str">
        <f t="shared" si="105"/>
        <v>||||||0</v>
      </c>
      <c r="B1439" s="21" t="str">
        <f t="shared" si="106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107"/>
        <v>0</v>
      </c>
      <c r="N1439" s="17"/>
      <c r="O1439" s="17"/>
      <c r="P1439" s="3"/>
    </row>
    <row r="1440" spans="1:16" ht="24.95" hidden="1" customHeight="1" x14ac:dyDescent="0.2">
      <c r="A1440" s="21" t="str">
        <f t="shared" si="105"/>
        <v>||||||0</v>
      </c>
      <c r="B1440" s="21" t="str">
        <f t="shared" si="106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107"/>
        <v>0</v>
      </c>
      <c r="N1440" s="17"/>
      <c r="O1440" s="17"/>
      <c r="P1440" s="3"/>
    </row>
    <row r="1441" spans="1:16" ht="24.95" hidden="1" customHeight="1" x14ac:dyDescent="0.2">
      <c r="A1441" s="21" t="str">
        <f t="shared" si="105"/>
        <v>||||||0</v>
      </c>
      <c r="B1441" s="21" t="str">
        <f t="shared" si="106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107"/>
        <v>0</v>
      </c>
      <c r="N1441" s="17"/>
      <c r="O1441" s="17"/>
      <c r="P1441" s="3"/>
    </row>
    <row r="1442" spans="1:16" ht="24.95" hidden="1" customHeight="1" x14ac:dyDescent="0.2">
      <c r="A1442" s="21" t="str">
        <f t="shared" si="105"/>
        <v>||||||0</v>
      </c>
      <c r="B1442" s="21" t="str">
        <f t="shared" si="106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107"/>
        <v>0</v>
      </c>
      <c r="N1442" s="17"/>
      <c r="O1442" s="17"/>
      <c r="P1442" s="3"/>
    </row>
    <row r="1443" spans="1:16" ht="24.95" hidden="1" customHeight="1" x14ac:dyDescent="0.2">
      <c r="A1443" s="21" t="str">
        <f t="shared" si="105"/>
        <v>||||||0</v>
      </c>
      <c r="B1443" s="21" t="str">
        <f t="shared" si="106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107"/>
        <v>0</v>
      </c>
      <c r="N1443" s="17"/>
      <c r="O1443" s="17"/>
      <c r="P1443" s="3"/>
    </row>
    <row r="1444" spans="1:16" ht="24.95" hidden="1" customHeight="1" x14ac:dyDescent="0.2">
      <c r="A1444" s="21" t="str">
        <f t="shared" si="105"/>
        <v>||||||0</v>
      </c>
      <c r="B1444" s="21" t="str">
        <f t="shared" si="106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107"/>
        <v>0</v>
      </c>
      <c r="N1444" s="17"/>
      <c r="O1444" s="17"/>
      <c r="P1444" s="3"/>
    </row>
    <row r="1445" spans="1:16" ht="24.95" hidden="1" customHeight="1" x14ac:dyDescent="0.2">
      <c r="A1445" s="21" t="str">
        <f t="shared" si="105"/>
        <v>||||||0</v>
      </c>
      <c r="B1445" s="21" t="str">
        <f t="shared" si="106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107"/>
        <v>0</v>
      </c>
      <c r="N1445" s="17"/>
      <c r="O1445" s="17"/>
      <c r="P1445" s="3"/>
    </row>
    <row r="1446" spans="1:16" ht="24.95" hidden="1" customHeight="1" x14ac:dyDescent="0.2">
      <c r="A1446" s="21" t="str">
        <f t="shared" si="105"/>
        <v>||||||0</v>
      </c>
      <c r="B1446" s="21" t="str">
        <f t="shared" si="106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107"/>
        <v>0</v>
      </c>
      <c r="N1446" s="17"/>
      <c r="O1446" s="17"/>
      <c r="P1446" s="3"/>
    </row>
    <row r="1447" spans="1:16" ht="24.95" hidden="1" customHeight="1" x14ac:dyDescent="0.2">
      <c r="A1447" s="21" t="str">
        <f t="shared" si="105"/>
        <v>||||||0</v>
      </c>
      <c r="B1447" s="21" t="str">
        <f t="shared" si="106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107"/>
        <v>0</v>
      </c>
      <c r="N1447" s="17"/>
      <c r="O1447" s="17"/>
      <c r="P1447" s="3"/>
    </row>
    <row r="1448" spans="1:16" ht="24.95" hidden="1" customHeight="1" x14ac:dyDescent="0.2">
      <c r="A1448" s="21" t="str">
        <f t="shared" si="105"/>
        <v>||||||0</v>
      </c>
      <c r="B1448" s="21" t="str">
        <f t="shared" si="106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107"/>
        <v>0</v>
      </c>
      <c r="N1448" s="17"/>
      <c r="O1448" s="17"/>
      <c r="P1448" s="3"/>
    </row>
    <row r="1449" spans="1:16" ht="24.95" hidden="1" customHeight="1" x14ac:dyDescent="0.2">
      <c r="A1449" s="21" t="str">
        <f t="shared" si="105"/>
        <v>||||||0</v>
      </c>
      <c r="B1449" s="21" t="str">
        <f t="shared" si="106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107"/>
        <v>0</v>
      </c>
      <c r="N1449" s="17"/>
      <c r="O1449" s="17"/>
      <c r="P1449" s="3"/>
    </row>
    <row r="1450" spans="1:16" ht="24.95" hidden="1" customHeight="1" x14ac:dyDescent="0.2">
      <c r="A1450" s="21" t="str">
        <f t="shared" si="105"/>
        <v>||||||0</v>
      </c>
      <c r="B1450" s="21" t="str">
        <f t="shared" si="106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107"/>
        <v>0</v>
      </c>
      <c r="N1450" s="17"/>
      <c r="O1450" s="17"/>
      <c r="P1450" s="3"/>
    </row>
    <row r="1451" spans="1:16" ht="24.95" hidden="1" customHeight="1" x14ac:dyDescent="0.2">
      <c r="A1451" s="21" t="str">
        <f t="shared" si="105"/>
        <v>||||||0</v>
      </c>
      <c r="B1451" s="21" t="str">
        <f t="shared" si="106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107"/>
        <v>0</v>
      </c>
      <c r="N1451" s="17"/>
      <c r="O1451" s="17"/>
      <c r="P1451" s="3"/>
    </row>
    <row r="1452" spans="1:16" ht="24.95" hidden="1" customHeight="1" x14ac:dyDescent="0.2">
      <c r="A1452" s="21" t="str">
        <f t="shared" si="105"/>
        <v>||||||0</v>
      </c>
      <c r="B1452" s="21" t="str">
        <f t="shared" si="106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107"/>
        <v>0</v>
      </c>
      <c r="N1452" s="17"/>
      <c r="O1452" s="17"/>
      <c r="P1452" s="3"/>
    </row>
    <row r="1453" spans="1:16" ht="24.95" hidden="1" customHeight="1" x14ac:dyDescent="0.2">
      <c r="A1453" s="21" t="str">
        <f t="shared" si="105"/>
        <v>||||||0</v>
      </c>
      <c r="B1453" s="21" t="str">
        <f t="shared" si="106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ref="M1453:M1501" si="108">N1453+O1453</f>
        <v>0</v>
      </c>
      <c r="N1453" s="17"/>
      <c r="O1453" s="17"/>
      <c r="P1453" s="3"/>
    </row>
    <row r="1454" spans="1:16" ht="24.95" hidden="1" customHeight="1" x14ac:dyDescent="0.2">
      <c r="A1454" s="21" t="str">
        <f t="shared" si="105"/>
        <v>||||||0</v>
      </c>
      <c r="B1454" s="21" t="str">
        <f t="shared" si="106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108"/>
        <v>0</v>
      </c>
      <c r="N1454" s="17"/>
      <c r="O1454" s="17"/>
      <c r="P1454" s="3"/>
    </row>
    <row r="1455" spans="1:16" ht="24.95" hidden="1" customHeight="1" x14ac:dyDescent="0.2">
      <c r="A1455" s="21" t="str">
        <f t="shared" si="105"/>
        <v>||||||0</v>
      </c>
      <c r="B1455" s="21" t="str">
        <f t="shared" si="106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108"/>
        <v>0</v>
      </c>
      <c r="N1455" s="17"/>
      <c r="O1455" s="17"/>
      <c r="P1455" s="3"/>
    </row>
    <row r="1456" spans="1:16" ht="24.95" hidden="1" customHeight="1" x14ac:dyDescent="0.2">
      <c r="A1456" s="21" t="str">
        <f t="shared" si="105"/>
        <v>||||||0</v>
      </c>
      <c r="B1456" s="21" t="str">
        <f t="shared" si="106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108"/>
        <v>0</v>
      </c>
      <c r="N1456" s="17"/>
      <c r="O1456" s="17"/>
      <c r="P1456" s="3"/>
    </row>
    <row r="1457" spans="1:16" ht="24.95" hidden="1" customHeight="1" x14ac:dyDescent="0.2">
      <c r="A1457" s="21" t="str">
        <f t="shared" ref="A1457:A1505" si="109">C1457&amp;"|"&amp;D1457&amp;"|"&amp;E1457&amp;"|"&amp;F1457&amp;"|"&amp;G1457&amp;"|"&amp;I1457&amp;"|"&amp;N1457+O1457-P1457</f>
        <v>||||||0</v>
      </c>
      <c r="B1457" s="21" t="str">
        <f t="shared" ref="B1457:B1505" si="110">C1457&amp;"|"&amp;D1457&amp;"|"&amp;E1457&amp;"|"&amp;F1457&amp;"|"&amp;L1457</f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108"/>
        <v>0</v>
      </c>
      <c r="N1457" s="17"/>
      <c r="O1457" s="17"/>
      <c r="P1457" s="3"/>
    </row>
    <row r="1458" spans="1:16" ht="24.95" hidden="1" customHeight="1" x14ac:dyDescent="0.2">
      <c r="A1458" s="21" t="str">
        <f t="shared" si="109"/>
        <v>||||||0</v>
      </c>
      <c r="B1458" s="21" t="str">
        <f t="shared" si="110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108"/>
        <v>0</v>
      </c>
      <c r="N1458" s="17"/>
      <c r="O1458" s="17"/>
      <c r="P1458" s="3"/>
    </row>
    <row r="1459" spans="1:16" ht="24.95" hidden="1" customHeight="1" x14ac:dyDescent="0.2">
      <c r="A1459" s="21" t="str">
        <f t="shared" si="109"/>
        <v>||||||0</v>
      </c>
      <c r="B1459" s="21" t="str">
        <f t="shared" si="110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108"/>
        <v>0</v>
      </c>
      <c r="N1459" s="17"/>
      <c r="O1459" s="17"/>
      <c r="P1459" s="3"/>
    </row>
    <row r="1460" spans="1:16" ht="24.95" hidden="1" customHeight="1" x14ac:dyDescent="0.2">
      <c r="A1460" s="21" t="str">
        <f t="shared" si="109"/>
        <v>||||||0</v>
      </c>
      <c r="B1460" s="21" t="str">
        <f t="shared" si="110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108"/>
        <v>0</v>
      </c>
      <c r="N1460" s="17"/>
      <c r="O1460" s="17"/>
      <c r="P1460" s="3"/>
    </row>
    <row r="1461" spans="1:16" ht="24.95" hidden="1" customHeight="1" x14ac:dyDescent="0.2">
      <c r="A1461" s="21" t="str">
        <f t="shared" si="109"/>
        <v>||||||0</v>
      </c>
      <c r="B1461" s="21" t="str">
        <f t="shared" si="110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108"/>
        <v>0</v>
      </c>
      <c r="N1461" s="17"/>
      <c r="O1461" s="17"/>
      <c r="P1461" s="3"/>
    </row>
    <row r="1462" spans="1:16" ht="24.95" hidden="1" customHeight="1" x14ac:dyDescent="0.2">
      <c r="A1462" s="21" t="str">
        <f t="shared" si="109"/>
        <v>||||||0</v>
      </c>
      <c r="B1462" s="21" t="str">
        <f t="shared" si="110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108"/>
        <v>0</v>
      </c>
      <c r="N1462" s="17"/>
      <c r="O1462" s="17"/>
      <c r="P1462" s="3"/>
    </row>
    <row r="1463" spans="1:16" ht="24.95" hidden="1" customHeight="1" x14ac:dyDescent="0.2">
      <c r="A1463" s="21" t="str">
        <f t="shared" si="109"/>
        <v>||||||0</v>
      </c>
      <c r="B1463" s="21" t="str">
        <f t="shared" si="110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108"/>
        <v>0</v>
      </c>
      <c r="N1463" s="17"/>
      <c r="O1463" s="17"/>
      <c r="P1463" s="3"/>
    </row>
    <row r="1464" spans="1:16" ht="24.95" hidden="1" customHeight="1" x14ac:dyDescent="0.2">
      <c r="A1464" s="21" t="str">
        <f t="shared" si="109"/>
        <v>||||||0</v>
      </c>
      <c r="B1464" s="21" t="str">
        <f t="shared" si="110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108"/>
        <v>0</v>
      </c>
      <c r="N1464" s="17"/>
      <c r="O1464" s="17"/>
      <c r="P1464" s="3"/>
    </row>
    <row r="1465" spans="1:16" ht="24.95" hidden="1" customHeight="1" x14ac:dyDescent="0.2">
      <c r="A1465" s="21" t="str">
        <f t="shared" si="109"/>
        <v>||||||0</v>
      </c>
      <c r="B1465" s="21" t="str">
        <f t="shared" si="110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108"/>
        <v>0</v>
      </c>
      <c r="N1465" s="17"/>
      <c r="O1465" s="17"/>
      <c r="P1465" s="3"/>
    </row>
    <row r="1466" spans="1:16" ht="24.95" hidden="1" customHeight="1" x14ac:dyDescent="0.2">
      <c r="A1466" s="21" t="str">
        <f t="shared" si="109"/>
        <v>||||||0</v>
      </c>
      <c r="B1466" s="21" t="str">
        <f t="shared" si="110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108"/>
        <v>0</v>
      </c>
      <c r="N1466" s="17"/>
      <c r="O1466" s="17"/>
      <c r="P1466" s="3"/>
    </row>
    <row r="1467" spans="1:16" ht="24.95" hidden="1" customHeight="1" x14ac:dyDescent="0.2">
      <c r="A1467" s="21" t="str">
        <f t="shared" si="109"/>
        <v>||||||0</v>
      </c>
      <c r="B1467" s="21" t="str">
        <f t="shared" si="110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108"/>
        <v>0</v>
      </c>
      <c r="N1467" s="17"/>
      <c r="O1467" s="17"/>
      <c r="P1467" s="3"/>
    </row>
    <row r="1468" spans="1:16" ht="24.95" hidden="1" customHeight="1" x14ac:dyDescent="0.2">
      <c r="A1468" s="21" t="str">
        <f t="shared" si="109"/>
        <v>||||||0</v>
      </c>
      <c r="B1468" s="21" t="str">
        <f t="shared" si="110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108"/>
        <v>0</v>
      </c>
      <c r="N1468" s="17"/>
      <c r="O1468" s="17"/>
      <c r="P1468" s="3"/>
    </row>
    <row r="1469" spans="1:16" ht="24.95" hidden="1" customHeight="1" x14ac:dyDescent="0.2">
      <c r="A1469" s="21" t="str">
        <f t="shared" si="109"/>
        <v>||||||0</v>
      </c>
      <c r="B1469" s="21" t="str">
        <f t="shared" si="110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108"/>
        <v>0</v>
      </c>
      <c r="N1469" s="17"/>
      <c r="O1469" s="17"/>
      <c r="P1469" s="3"/>
    </row>
    <row r="1470" spans="1:16" ht="24.95" hidden="1" customHeight="1" x14ac:dyDescent="0.2">
      <c r="A1470" s="21" t="str">
        <f t="shared" si="109"/>
        <v>||||||0</v>
      </c>
      <c r="B1470" s="21" t="str">
        <f t="shared" si="110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si="108"/>
        <v>0</v>
      </c>
      <c r="N1470" s="17"/>
      <c r="O1470" s="17"/>
      <c r="P1470" s="3"/>
    </row>
    <row r="1471" spans="1:16" ht="24.95" hidden="1" customHeight="1" x14ac:dyDescent="0.2">
      <c r="A1471" s="21" t="str">
        <f t="shared" si="109"/>
        <v>||||||0</v>
      </c>
      <c r="B1471" s="21" t="str">
        <f t="shared" si="110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108"/>
        <v>0</v>
      </c>
      <c r="N1471" s="17"/>
      <c r="O1471" s="17"/>
      <c r="P1471" s="3"/>
    </row>
    <row r="1472" spans="1:16" ht="24.95" hidden="1" customHeight="1" x14ac:dyDescent="0.2">
      <c r="A1472" s="21" t="str">
        <f t="shared" si="109"/>
        <v>||||||0</v>
      </c>
      <c r="B1472" s="21" t="str">
        <f t="shared" si="110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108"/>
        <v>0</v>
      </c>
      <c r="N1472" s="17"/>
      <c r="O1472" s="17"/>
      <c r="P1472" s="3"/>
    </row>
    <row r="1473" spans="1:16" ht="24.95" hidden="1" customHeight="1" x14ac:dyDescent="0.2">
      <c r="A1473" s="21" t="str">
        <f t="shared" si="109"/>
        <v>||||||0</v>
      </c>
      <c r="B1473" s="21" t="str">
        <f t="shared" si="110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108"/>
        <v>0</v>
      </c>
      <c r="N1473" s="17"/>
      <c r="O1473" s="17"/>
      <c r="P1473" s="3"/>
    </row>
    <row r="1474" spans="1:16" ht="24.95" hidden="1" customHeight="1" x14ac:dyDescent="0.2">
      <c r="A1474" s="21" t="str">
        <f t="shared" si="109"/>
        <v>||||||0</v>
      </c>
      <c r="B1474" s="21" t="str">
        <f t="shared" si="110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108"/>
        <v>0</v>
      </c>
      <c r="N1474" s="17"/>
      <c r="O1474" s="17"/>
      <c r="P1474" s="3"/>
    </row>
    <row r="1475" spans="1:16" ht="24.95" hidden="1" customHeight="1" x14ac:dyDescent="0.2">
      <c r="A1475" s="21" t="str">
        <f t="shared" si="109"/>
        <v>||||||0</v>
      </c>
      <c r="B1475" s="21" t="str">
        <f t="shared" si="110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108"/>
        <v>0</v>
      </c>
      <c r="N1475" s="17"/>
      <c r="O1475" s="17"/>
      <c r="P1475" s="3"/>
    </row>
    <row r="1476" spans="1:16" ht="24.95" hidden="1" customHeight="1" x14ac:dyDescent="0.2">
      <c r="A1476" s="21" t="str">
        <f t="shared" si="109"/>
        <v>||||||0</v>
      </c>
      <c r="B1476" s="21" t="str">
        <f t="shared" si="110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108"/>
        <v>0</v>
      </c>
      <c r="N1476" s="17"/>
      <c r="O1476" s="17"/>
      <c r="P1476" s="3"/>
    </row>
    <row r="1477" spans="1:16" ht="24.95" hidden="1" customHeight="1" x14ac:dyDescent="0.2">
      <c r="A1477" s="21" t="str">
        <f t="shared" si="109"/>
        <v>||||||0</v>
      </c>
      <c r="B1477" s="21" t="str">
        <f t="shared" si="110"/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108"/>
        <v>0</v>
      </c>
      <c r="N1477" s="17"/>
      <c r="O1477" s="17"/>
      <c r="P1477" s="3"/>
    </row>
    <row r="1478" spans="1:16" ht="24.95" hidden="1" customHeight="1" x14ac:dyDescent="0.2">
      <c r="A1478" s="21" t="str">
        <f t="shared" si="109"/>
        <v>||||||0</v>
      </c>
      <c r="B1478" s="21" t="str">
        <f t="shared" si="110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108"/>
        <v>0</v>
      </c>
      <c r="N1478" s="17"/>
      <c r="O1478" s="17"/>
      <c r="P1478" s="3"/>
    </row>
    <row r="1479" spans="1:16" ht="24.95" hidden="1" customHeight="1" x14ac:dyDescent="0.2">
      <c r="A1479" s="21" t="str">
        <f t="shared" si="109"/>
        <v>||||||0</v>
      </c>
      <c r="B1479" s="21" t="str">
        <f t="shared" si="110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108"/>
        <v>0</v>
      </c>
      <c r="N1479" s="17"/>
      <c r="O1479" s="17"/>
      <c r="P1479" s="3"/>
    </row>
    <row r="1480" spans="1:16" ht="24.95" hidden="1" customHeight="1" x14ac:dyDescent="0.2">
      <c r="A1480" s="21" t="str">
        <f t="shared" si="109"/>
        <v>||||||0</v>
      </c>
      <c r="B1480" s="21" t="str">
        <f t="shared" si="110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108"/>
        <v>0</v>
      </c>
      <c r="N1480" s="17"/>
      <c r="O1480" s="17"/>
      <c r="P1480" s="3"/>
    </row>
    <row r="1481" spans="1:16" ht="24.95" hidden="1" customHeight="1" x14ac:dyDescent="0.2">
      <c r="A1481" s="21" t="str">
        <f t="shared" si="109"/>
        <v>||||||0</v>
      </c>
      <c r="B1481" s="21" t="str">
        <f t="shared" si="110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108"/>
        <v>0</v>
      </c>
      <c r="N1481" s="17"/>
      <c r="O1481" s="17"/>
      <c r="P1481" s="3"/>
    </row>
    <row r="1482" spans="1:16" ht="24.95" hidden="1" customHeight="1" x14ac:dyDescent="0.2">
      <c r="A1482" s="21" t="str">
        <f t="shared" si="109"/>
        <v>||||||0</v>
      </c>
      <c r="B1482" s="21" t="str">
        <f t="shared" si="110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108"/>
        <v>0</v>
      </c>
      <c r="N1482" s="17"/>
      <c r="O1482" s="17"/>
      <c r="P1482" s="3"/>
    </row>
    <row r="1483" spans="1:16" ht="24.95" hidden="1" customHeight="1" x14ac:dyDescent="0.2">
      <c r="A1483" s="21" t="str">
        <f t="shared" si="109"/>
        <v>||||||0</v>
      </c>
      <c r="B1483" s="21" t="str">
        <f t="shared" si="110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108"/>
        <v>0</v>
      </c>
      <c r="N1483" s="17"/>
      <c r="O1483" s="17"/>
      <c r="P1483" s="3"/>
    </row>
    <row r="1484" spans="1:16" ht="24.95" hidden="1" customHeight="1" x14ac:dyDescent="0.2">
      <c r="A1484" s="21" t="str">
        <f t="shared" si="109"/>
        <v>||||||0</v>
      </c>
      <c r="B1484" s="21" t="str">
        <f t="shared" si="110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108"/>
        <v>0</v>
      </c>
      <c r="N1484" s="17"/>
      <c r="O1484" s="17"/>
      <c r="P1484" s="3"/>
    </row>
    <row r="1485" spans="1:16" ht="24.95" hidden="1" customHeight="1" x14ac:dyDescent="0.2">
      <c r="A1485" s="21" t="str">
        <f t="shared" si="109"/>
        <v>||||||0</v>
      </c>
      <c r="B1485" s="21" t="str">
        <f t="shared" si="110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108"/>
        <v>0</v>
      </c>
      <c r="N1485" s="17"/>
      <c r="O1485" s="17"/>
      <c r="P1485" s="3"/>
    </row>
    <row r="1486" spans="1:16" ht="24.95" hidden="1" customHeight="1" x14ac:dyDescent="0.2">
      <c r="A1486" s="21" t="str">
        <f t="shared" si="109"/>
        <v>||||||0</v>
      </c>
      <c r="B1486" s="21" t="str">
        <f t="shared" si="110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108"/>
        <v>0</v>
      </c>
      <c r="N1486" s="17"/>
      <c r="O1486" s="17"/>
      <c r="P1486" s="3"/>
    </row>
    <row r="1487" spans="1:16" ht="24.95" hidden="1" customHeight="1" x14ac:dyDescent="0.2">
      <c r="A1487" s="21" t="str">
        <f t="shared" si="109"/>
        <v>||||||0</v>
      </c>
      <c r="B1487" s="21" t="str">
        <f t="shared" si="110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108"/>
        <v>0</v>
      </c>
      <c r="N1487" s="17"/>
      <c r="O1487" s="17"/>
      <c r="P1487" s="3"/>
    </row>
    <row r="1488" spans="1:16" ht="24.95" hidden="1" customHeight="1" x14ac:dyDescent="0.2">
      <c r="A1488" s="21" t="str">
        <f t="shared" si="109"/>
        <v>||||||0</v>
      </c>
      <c r="B1488" s="21" t="str">
        <f t="shared" si="110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108"/>
        <v>0</v>
      </c>
      <c r="N1488" s="17"/>
      <c r="O1488" s="17"/>
      <c r="P1488" s="3"/>
    </row>
    <row r="1489" spans="1:16" ht="24.95" hidden="1" customHeight="1" x14ac:dyDescent="0.2">
      <c r="A1489" s="21" t="str">
        <f t="shared" si="109"/>
        <v>||||||0</v>
      </c>
      <c r="B1489" s="21" t="str">
        <f t="shared" si="110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108"/>
        <v>0</v>
      </c>
      <c r="N1489" s="17"/>
      <c r="O1489" s="17"/>
      <c r="P1489" s="3"/>
    </row>
    <row r="1490" spans="1:16" ht="24.95" hidden="1" customHeight="1" x14ac:dyDescent="0.2">
      <c r="A1490" s="21" t="str">
        <f t="shared" si="109"/>
        <v>||||||0</v>
      </c>
      <c r="B1490" s="21" t="str">
        <f t="shared" si="110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108"/>
        <v>0</v>
      </c>
      <c r="N1490" s="17"/>
      <c r="O1490" s="17"/>
      <c r="P1490" s="3"/>
    </row>
    <row r="1491" spans="1:16" ht="24.95" hidden="1" customHeight="1" x14ac:dyDescent="0.2">
      <c r="A1491" s="21" t="str">
        <f t="shared" si="109"/>
        <v>||||||0</v>
      </c>
      <c r="B1491" s="21" t="str">
        <f t="shared" si="110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108"/>
        <v>0</v>
      </c>
      <c r="N1491" s="17"/>
      <c r="O1491" s="17"/>
      <c r="P1491" s="3"/>
    </row>
    <row r="1492" spans="1:16" ht="24.95" hidden="1" customHeight="1" x14ac:dyDescent="0.2">
      <c r="A1492" s="21" t="str">
        <f t="shared" si="109"/>
        <v>||||||0</v>
      </c>
      <c r="B1492" s="21" t="str">
        <f t="shared" si="110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108"/>
        <v>0</v>
      </c>
      <c r="N1492" s="17"/>
      <c r="O1492" s="17"/>
      <c r="P1492" s="3"/>
    </row>
    <row r="1493" spans="1:16" ht="24.95" hidden="1" customHeight="1" x14ac:dyDescent="0.2">
      <c r="A1493" s="21" t="str">
        <f t="shared" si="109"/>
        <v>||||||0</v>
      </c>
      <c r="B1493" s="21" t="str">
        <f t="shared" si="110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108"/>
        <v>0</v>
      </c>
      <c r="N1493" s="17"/>
      <c r="O1493" s="17"/>
      <c r="P1493" s="3"/>
    </row>
    <row r="1494" spans="1:16" ht="24.95" hidden="1" customHeight="1" x14ac:dyDescent="0.2">
      <c r="A1494" s="21" t="str">
        <f t="shared" si="109"/>
        <v>||||||0</v>
      </c>
      <c r="B1494" s="21" t="str">
        <f t="shared" si="110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108"/>
        <v>0</v>
      </c>
      <c r="N1494" s="17"/>
      <c r="O1494" s="17"/>
      <c r="P1494" s="3"/>
    </row>
    <row r="1495" spans="1:16" ht="24.95" hidden="1" customHeight="1" x14ac:dyDescent="0.2">
      <c r="A1495" s="21" t="str">
        <f t="shared" si="109"/>
        <v>||||||0</v>
      </c>
      <c r="B1495" s="21" t="str">
        <f t="shared" si="110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108"/>
        <v>0</v>
      </c>
      <c r="N1495" s="17"/>
      <c r="O1495" s="17"/>
      <c r="P1495" s="3"/>
    </row>
    <row r="1496" spans="1:16" ht="24.95" hidden="1" customHeight="1" x14ac:dyDescent="0.2">
      <c r="A1496" s="21" t="str">
        <f t="shared" si="109"/>
        <v>||||||0</v>
      </c>
      <c r="B1496" s="21" t="str">
        <f t="shared" si="110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108"/>
        <v>0</v>
      </c>
      <c r="N1496" s="17"/>
      <c r="O1496" s="17"/>
      <c r="P1496" s="3"/>
    </row>
    <row r="1497" spans="1:16" ht="24.95" hidden="1" customHeight="1" x14ac:dyDescent="0.2">
      <c r="A1497" s="21" t="str">
        <f t="shared" si="109"/>
        <v>||||||0</v>
      </c>
      <c r="B1497" s="21" t="str">
        <f t="shared" si="110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108"/>
        <v>0</v>
      </c>
      <c r="N1497" s="17"/>
      <c r="O1497" s="17"/>
      <c r="P1497" s="3"/>
    </row>
    <row r="1498" spans="1:16" ht="24.95" hidden="1" customHeight="1" x14ac:dyDescent="0.2">
      <c r="A1498" s="21" t="str">
        <f t="shared" si="109"/>
        <v>||||||0</v>
      </c>
      <c r="B1498" s="21" t="str">
        <f t="shared" si="110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108"/>
        <v>0</v>
      </c>
      <c r="N1498" s="17"/>
      <c r="O1498" s="17"/>
      <c r="P1498" s="3"/>
    </row>
    <row r="1499" spans="1:16" ht="24.95" hidden="1" customHeight="1" x14ac:dyDescent="0.2">
      <c r="A1499" s="21" t="str">
        <f t="shared" si="109"/>
        <v>||||||0</v>
      </c>
      <c r="B1499" s="21" t="str">
        <f t="shared" si="110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108"/>
        <v>0</v>
      </c>
      <c r="N1499" s="17"/>
      <c r="O1499" s="17"/>
      <c r="P1499" s="3"/>
    </row>
    <row r="1500" spans="1:16" ht="24.95" hidden="1" customHeight="1" x14ac:dyDescent="0.2">
      <c r="A1500" s="21" t="str">
        <f t="shared" si="109"/>
        <v>||||||0</v>
      </c>
      <c r="B1500" s="21" t="str">
        <f t="shared" si="110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108"/>
        <v>0</v>
      </c>
      <c r="N1500" s="17"/>
      <c r="O1500" s="17"/>
      <c r="P1500" s="3"/>
    </row>
    <row r="1501" spans="1:16" ht="24.95" hidden="1" customHeight="1" x14ac:dyDescent="0.2">
      <c r="A1501" s="21" t="str">
        <f t="shared" si="109"/>
        <v>||||||0</v>
      </c>
      <c r="B1501" s="21" t="str">
        <f t="shared" si="110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108"/>
        <v>0</v>
      </c>
      <c r="N1501" s="17"/>
      <c r="O1501" s="17"/>
      <c r="P1501" s="3"/>
    </row>
    <row r="1502" spans="1:16" ht="24.95" hidden="1" customHeight="1" x14ac:dyDescent="0.2">
      <c r="A1502" s="21" t="str">
        <f t="shared" si="109"/>
        <v>||||||0</v>
      </c>
      <c r="B1502" s="21" t="str">
        <f t="shared" si="110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ref="M1502:M1535" si="111">N1502+O1502</f>
        <v>0</v>
      </c>
      <c r="N1502" s="17"/>
      <c r="O1502" s="17"/>
      <c r="P1502" s="3"/>
    </row>
    <row r="1503" spans="1:16" ht="24.95" hidden="1" customHeight="1" x14ac:dyDescent="0.2">
      <c r="A1503" s="21" t="str">
        <f t="shared" si="109"/>
        <v>||||||0</v>
      </c>
      <c r="B1503" s="21" t="str">
        <f t="shared" si="110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111"/>
        <v>0</v>
      </c>
      <c r="N1503" s="17"/>
      <c r="O1503" s="17"/>
      <c r="P1503" s="3"/>
    </row>
    <row r="1504" spans="1:16" ht="24.95" hidden="1" customHeight="1" x14ac:dyDescent="0.2">
      <c r="A1504" s="21" t="str">
        <f t="shared" si="109"/>
        <v>||||||0</v>
      </c>
      <c r="B1504" s="21" t="str">
        <f t="shared" si="110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111"/>
        <v>0</v>
      </c>
      <c r="N1504" s="17"/>
      <c r="O1504" s="17"/>
      <c r="P1504" s="3"/>
    </row>
    <row r="1505" spans="1:16" ht="24.95" hidden="1" customHeight="1" x14ac:dyDescent="0.2">
      <c r="A1505" s="21" t="str">
        <f t="shared" si="109"/>
        <v>||||||0</v>
      </c>
      <c r="B1505" s="21" t="str">
        <f t="shared" si="110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111"/>
        <v>0</v>
      </c>
      <c r="N1505" s="17"/>
      <c r="O1505" s="17"/>
      <c r="P1505" s="3"/>
    </row>
    <row r="1506" spans="1:16" ht="24.95" hidden="1" customHeight="1" x14ac:dyDescent="0.2">
      <c r="A1506" s="21" t="str">
        <f t="shared" ref="A1506:A1542" si="112">C1506&amp;"|"&amp;D1506&amp;"|"&amp;E1506&amp;"|"&amp;F1506&amp;"|"&amp;G1506&amp;"|"&amp;I1506&amp;"|"&amp;N1506+O1506-P1506</f>
        <v>||||||0</v>
      </c>
      <c r="B1506" s="21" t="str">
        <f t="shared" ref="B1506:B1542" si="113">C1506&amp;"|"&amp;D1506&amp;"|"&amp;E1506&amp;"|"&amp;F1506&amp;"|"&amp;L1506</f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111"/>
        <v>0</v>
      </c>
      <c r="N1506" s="17"/>
      <c r="O1506" s="17"/>
      <c r="P1506" s="3"/>
    </row>
    <row r="1507" spans="1:16" ht="24.95" hidden="1" customHeight="1" x14ac:dyDescent="0.2">
      <c r="A1507" s="21" t="str">
        <f t="shared" si="112"/>
        <v>||||||0</v>
      </c>
      <c r="B1507" s="21" t="str">
        <f t="shared" si="113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111"/>
        <v>0</v>
      </c>
      <c r="N1507" s="17"/>
      <c r="O1507" s="17"/>
      <c r="P1507" s="3"/>
    </row>
    <row r="1508" spans="1:16" ht="24.95" hidden="1" customHeight="1" x14ac:dyDescent="0.2">
      <c r="A1508" s="21" t="str">
        <f t="shared" si="112"/>
        <v>||||||0</v>
      </c>
      <c r="B1508" s="21" t="str">
        <f t="shared" si="113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111"/>
        <v>0</v>
      </c>
      <c r="N1508" s="17"/>
      <c r="O1508" s="17"/>
      <c r="P1508" s="3"/>
    </row>
    <row r="1509" spans="1:16" ht="24.95" hidden="1" customHeight="1" x14ac:dyDescent="0.2">
      <c r="A1509" s="21" t="str">
        <f t="shared" si="112"/>
        <v>||||||0</v>
      </c>
      <c r="B1509" s="21" t="str">
        <f t="shared" si="113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111"/>
        <v>0</v>
      </c>
      <c r="N1509" s="17"/>
      <c r="O1509" s="17"/>
      <c r="P1509" s="3"/>
    </row>
    <row r="1510" spans="1:16" ht="24.95" hidden="1" customHeight="1" x14ac:dyDescent="0.2">
      <c r="A1510" s="21" t="str">
        <f t="shared" si="112"/>
        <v>||||||0</v>
      </c>
      <c r="B1510" s="21" t="str">
        <f t="shared" si="113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111"/>
        <v>0</v>
      </c>
      <c r="N1510" s="17"/>
      <c r="O1510" s="17"/>
      <c r="P1510" s="3"/>
    </row>
    <row r="1511" spans="1:16" ht="24.95" hidden="1" customHeight="1" x14ac:dyDescent="0.2">
      <c r="A1511" s="21" t="str">
        <f t="shared" si="112"/>
        <v>||||||0</v>
      </c>
      <c r="B1511" s="21" t="str">
        <f t="shared" si="113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111"/>
        <v>0</v>
      </c>
      <c r="N1511" s="17"/>
      <c r="O1511" s="17"/>
      <c r="P1511" s="3"/>
    </row>
    <row r="1512" spans="1:16" ht="24.95" hidden="1" customHeight="1" x14ac:dyDescent="0.2">
      <c r="A1512" s="21" t="str">
        <f t="shared" si="112"/>
        <v>||||||0</v>
      </c>
      <c r="B1512" s="21" t="str">
        <f t="shared" si="113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111"/>
        <v>0</v>
      </c>
      <c r="N1512" s="17"/>
      <c r="O1512" s="17"/>
      <c r="P1512" s="3"/>
    </row>
    <row r="1513" spans="1:16" ht="24.95" hidden="1" customHeight="1" x14ac:dyDescent="0.2">
      <c r="A1513" s="21" t="str">
        <f t="shared" si="112"/>
        <v>||||||0</v>
      </c>
      <c r="B1513" s="21" t="str">
        <f t="shared" si="113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111"/>
        <v>0</v>
      </c>
      <c r="N1513" s="17"/>
      <c r="O1513" s="17"/>
      <c r="P1513" s="3"/>
    </row>
    <row r="1514" spans="1:16" ht="24.95" hidden="1" customHeight="1" x14ac:dyDescent="0.2">
      <c r="A1514" s="21" t="str">
        <f t="shared" si="112"/>
        <v>||||||0</v>
      </c>
      <c r="B1514" s="21" t="str">
        <f t="shared" si="113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111"/>
        <v>0</v>
      </c>
      <c r="N1514" s="17"/>
      <c r="O1514" s="17"/>
      <c r="P1514" s="3"/>
    </row>
    <row r="1515" spans="1:16" ht="24.95" hidden="1" customHeight="1" x14ac:dyDescent="0.2">
      <c r="A1515" s="21" t="str">
        <f t="shared" si="112"/>
        <v>||||||0</v>
      </c>
      <c r="B1515" s="21" t="str">
        <f t="shared" si="113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111"/>
        <v>0</v>
      </c>
      <c r="N1515" s="17"/>
      <c r="O1515" s="17"/>
      <c r="P1515" s="3"/>
    </row>
    <row r="1516" spans="1:16" ht="24.95" hidden="1" customHeight="1" x14ac:dyDescent="0.2">
      <c r="A1516" s="21" t="str">
        <f t="shared" si="112"/>
        <v>||||||0</v>
      </c>
      <c r="B1516" s="21" t="str">
        <f t="shared" si="113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111"/>
        <v>0</v>
      </c>
      <c r="N1516" s="17"/>
      <c r="O1516" s="17"/>
      <c r="P1516" s="3"/>
    </row>
    <row r="1517" spans="1:16" ht="24.95" hidden="1" customHeight="1" x14ac:dyDescent="0.2">
      <c r="A1517" s="21" t="str">
        <f t="shared" si="112"/>
        <v>||||||0</v>
      </c>
      <c r="B1517" s="21" t="str">
        <f t="shared" si="113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111"/>
        <v>0</v>
      </c>
      <c r="N1517" s="17"/>
      <c r="O1517" s="17"/>
      <c r="P1517" s="3"/>
    </row>
    <row r="1518" spans="1:16" ht="24.95" hidden="1" customHeight="1" x14ac:dyDescent="0.2">
      <c r="A1518" s="21" t="str">
        <f t="shared" si="112"/>
        <v>||||||0</v>
      </c>
      <c r="B1518" s="21" t="str">
        <f t="shared" si="113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111"/>
        <v>0</v>
      </c>
      <c r="N1518" s="17"/>
      <c r="O1518" s="17"/>
      <c r="P1518" s="3"/>
    </row>
    <row r="1519" spans="1:16" ht="24.95" hidden="1" customHeight="1" x14ac:dyDescent="0.2">
      <c r="A1519" s="21" t="str">
        <f t="shared" si="112"/>
        <v>||||||0</v>
      </c>
      <c r="B1519" s="21" t="str">
        <f t="shared" si="113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111"/>
        <v>0</v>
      </c>
      <c r="N1519" s="17"/>
      <c r="O1519" s="17"/>
      <c r="P1519" s="3"/>
    </row>
    <row r="1520" spans="1:16" ht="24.95" hidden="1" customHeight="1" x14ac:dyDescent="0.2">
      <c r="A1520" s="21" t="str">
        <f t="shared" si="112"/>
        <v>||||||0</v>
      </c>
      <c r="B1520" s="21" t="str">
        <f t="shared" si="113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111"/>
        <v>0</v>
      </c>
      <c r="N1520" s="17"/>
      <c r="O1520" s="17"/>
      <c r="P1520" s="3"/>
    </row>
    <row r="1521" spans="1:16" ht="24.95" hidden="1" customHeight="1" x14ac:dyDescent="0.2">
      <c r="A1521" s="21" t="str">
        <f t="shared" si="112"/>
        <v>||||||0</v>
      </c>
      <c r="B1521" s="21" t="str">
        <f t="shared" si="113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111"/>
        <v>0</v>
      </c>
      <c r="N1521" s="17"/>
      <c r="O1521" s="17"/>
      <c r="P1521" s="3"/>
    </row>
    <row r="1522" spans="1:16" ht="24.95" hidden="1" customHeight="1" x14ac:dyDescent="0.2">
      <c r="A1522" s="21" t="str">
        <f t="shared" si="112"/>
        <v>||||||0</v>
      </c>
      <c r="B1522" s="21" t="str">
        <f t="shared" si="113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111"/>
        <v>0</v>
      </c>
      <c r="N1522" s="17"/>
      <c r="O1522" s="17"/>
      <c r="P1522" s="3"/>
    </row>
    <row r="1523" spans="1:16" ht="24.95" hidden="1" customHeight="1" x14ac:dyDescent="0.2">
      <c r="A1523" s="21" t="str">
        <f t="shared" si="112"/>
        <v>||||||0</v>
      </c>
      <c r="B1523" s="21" t="str">
        <f t="shared" si="113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111"/>
        <v>0</v>
      </c>
      <c r="N1523" s="17"/>
      <c r="O1523" s="17"/>
      <c r="P1523" s="3"/>
    </row>
    <row r="1524" spans="1:16" ht="24.95" hidden="1" customHeight="1" x14ac:dyDescent="0.2">
      <c r="A1524" s="21" t="str">
        <f t="shared" si="112"/>
        <v>||||||0</v>
      </c>
      <c r="B1524" s="21" t="str">
        <f t="shared" si="113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111"/>
        <v>0</v>
      </c>
      <c r="N1524" s="17"/>
      <c r="O1524" s="17"/>
      <c r="P1524" s="3"/>
    </row>
    <row r="1525" spans="1:16" ht="24.95" hidden="1" customHeight="1" x14ac:dyDescent="0.2">
      <c r="A1525" s="21" t="str">
        <f t="shared" si="112"/>
        <v>||||||0</v>
      </c>
      <c r="B1525" s="21" t="str">
        <f t="shared" si="113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111"/>
        <v>0</v>
      </c>
      <c r="N1525" s="17"/>
      <c r="O1525" s="17"/>
      <c r="P1525" s="3"/>
    </row>
    <row r="1526" spans="1:16" ht="24.95" hidden="1" customHeight="1" x14ac:dyDescent="0.2">
      <c r="A1526" s="21" t="str">
        <f t="shared" si="112"/>
        <v>||||||0</v>
      </c>
      <c r="B1526" s="21" t="str">
        <f t="shared" si="113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111"/>
        <v>0</v>
      </c>
      <c r="N1526" s="17"/>
      <c r="O1526" s="17"/>
      <c r="P1526" s="3"/>
    </row>
    <row r="1527" spans="1:16" ht="24.95" hidden="1" customHeight="1" x14ac:dyDescent="0.2">
      <c r="A1527" s="21" t="str">
        <f t="shared" si="112"/>
        <v>||||||0</v>
      </c>
      <c r="B1527" s="21" t="str">
        <f t="shared" si="113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111"/>
        <v>0</v>
      </c>
      <c r="N1527" s="17"/>
      <c r="O1527" s="17"/>
      <c r="P1527" s="3"/>
    </row>
    <row r="1528" spans="1:16" ht="24.95" hidden="1" customHeight="1" x14ac:dyDescent="0.2">
      <c r="A1528" s="21" t="str">
        <f t="shared" si="112"/>
        <v>||||||0</v>
      </c>
      <c r="B1528" s="21" t="str">
        <f t="shared" si="113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111"/>
        <v>0</v>
      </c>
      <c r="N1528" s="17"/>
      <c r="O1528" s="17"/>
      <c r="P1528" s="3"/>
    </row>
    <row r="1529" spans="1:16" ht="24.95" hidden="1" customHeight="1" x14ac:dyDescent="0.2">
      <c r="A1529" s="21" t="str">
        <f t="shared" si="112"/>
        <v>||||||0</v>
      </c>
      <c r="B1529" s="21" t="str">
        <f t="shared" si="113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111"/>
        <v>0</v>
      </c>
      <c r="N1529" s="17"/>
      <c r="O1529" s="17"/>
      <c r="P1529" s="3"/>
    </row>
    <row r="1530" spans="1:16" ht="24.95" hidden="1" customHeight="1" x14ac:dyDescent="0.2">
      <c r="A1530" s="21" t="str">
        <f t="shared" si="112"/>
        <v>||||||0</v>
      </c>
      <c r="B1530" s="21" t="str">
        <f t="shared" si="113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111"/>
        <v>0</v>
      </c>
      <c r="N1530" s="17"/>
      <c r="O1530" s="17"/>
      <c r="P1530" s="3"/>
    </row>
    <row r="1531" spans="1:16" ht="24.95" hidden="1" customHeight="1" x14ac:dyDescent="0.2">
      <c r="A1531" s="21" t="str">
        <f t="shared" si="112"/>
        <v>||||||0</v>
      </c>
      <c r="B1531" s="21" t="str">
        <f t="shared" si="113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111"/>
        <v>0</v>
      </c>
      <c r="N1531" s="17"/>
      <c r="O1531" s="17"/>
      <c r="P1531" s="3"/>
    </row>
    <row r="1532" spans="1:16" ht="24.95" hidden="1" customHeight="1" x14ac:dyDescent="0.2">
      <c r="A1532" s="21" t="str">
        <f t="shared" si="112"/>
        <v>||||||0</v>
      </c>
      <c r="B1532" s="21" t="str">
        <f t="shared" si="113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111"/>
        <v>0</v>
      </c>
      <c r="N1532" s="17"/>
      <c r="O1532" s="17"/>
      <c r="P1532" s="3"/>
    </row>
    <row r="1533" spans="1:16" ht="24.95" hidden="1" customHeight="1" x14ac:dyDescent="0.2">
      <c r="A1533" s="21" t="str">
        <f t="shared" si="112"/>
        <v>||||||0</v>
      </c>
      <c r="B1533" s="21" t="str">
        <f t="shared" si="113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111"/>
        <v>0</v>
      </c>
      <c r="N1533" s="17"/>
      <c r="O1533" s="17"/>
      <c r="P1533" s="3"/>
    </row>
    <row r="1534" spans="1:16" ht="24.95" hidden="1" customHeight="1" x14ac:dyDescent="0.2">
      <c r="A1534" s="21" t="str">
        <f t="shared" si="112"/>
        <v>||||||0</v>
      </c>
      <c r="B1534" s="21" t="str">
        <f t="shared" si="113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si="111"/>
        <v>0</v>
      </c>
      <c r="N1534" s="17"/>
      <c r="O1534" s="17"/>
      <c r="P1534" s="3"/>
    </row>
    <row r="1535" spans="1:16" ht="24.95" hidden="1" customHeight="1" x14ac:dyDescent="0.2">
      <c r="A1535" s="21" t="str">
        <f t="shared" si="112"/>
        <v>||||||0</v>
      </c>
      <c r="B1535" s="21" t="str">
        <f t="shared" si="113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111"/>
        <v>0</v>
      </c>
      <c r="N1535" s="17"/>
      <c r="O1535" s="17"/>
      <c r="P1535" s="3"/>
    </row>
    <row r="1536" spans="1:16" ht="24.95" hidden="1" customHeight="1" x14ac:dyDescent="0.2">
      <c r="A1536" s="21" t="str">
        <f t="shared" si="112"/>
        <v>||||||0</v>
      </c>
      <c r="B1536" s="21" t="str">
        <f t="shared" si="113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ref="M1536:M1586" si="114">N1536+O1536</f>
        <v>0</v>
      </c>
      <c r="N1536" s="17"/>
      <c r="O1536" s="17"/>
      <c r="P1536" s="3"/>
    </row>
    <row r="1537" spans="1:16" ht="24.95" hidden="1" customHeight="1" x14ac:dyDescent="0.2">
      <c r="A1537" s="21" t="str">
        <f t="shared" si="112"/>
        <v>||||||0</v>
      </c>
      <c r="B1537" s="21" t="str">
        <f t="shared" si="113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114"/>
        <v>0</v>
      </c>
      <c r="N1537" s="17"/>
      <c r="O1537" s="17"/>
      <c r="P1537" s="3"/>
    </row>
    <row r="1538" spans="1:16" ht="24.95" hidden="1" customHeight="1" x14ac:dyDescent="0.2">
      <c r="A1538" s="21" t="str">
        <f t="shared" si="112"/>
        <v>||||||0</v>
      </c>
      <c r="B1538" s="21" t="str">
        <f t="shared" si="113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114"/>
        <v>0</v>
      </c>
      <c r="N1538" s="17"/>
      <c r="O1538" s="17"/>
      <c r="P1538" s="3"/>
    </row>
    <row r="1539" spans="1:16" ht="24.95" hidden="1" customHeight="1" x14ac:dyDescent="0.2">
      <c r="A1539" s="21" t="str">
        <f t="shared" si="112"/>
        <v>||||||0</v>
      </c>
      <c r="B1539" s="21" t="str">
        <f t="shared" si="113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114"/>
        <v>0</v>
      </c>
      <c r="N1539" s="17"/>
      <c r="O1539" s="17"/>
      <c r="P1539" s="3"/>
    </row>
    <row r="1540" spans="1:16" ht="24.95" hidden="1" customHeight="1" x14ac:dyDescent="0.2">
      <c r="A1540" s="21" t="str">
        <f t="shared" si="112"/>
        <v>||||||0</v>
      </c>
      <c r="B1540" s="21" t="str">
        <f t="shared" si="113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114"/>
        <v>0</v>
      </c>
      <c r="N1540" s="17"/>
      <c r="O1540" s="17"/>
      <c r="P1540" s="3"/>
    </row>
    <row r="1541" spans="1:16" ht="24.95" hidden="1" customHeight="1" x14ac:dyDescent="0.2">
      <c r="A1541" s="21" t="str">
        <f t="shared" si="112"/>
        <v>||||||0</v>
      </c>
      <c r="B1541" s="21" t="str">
        <f t="shared" si="113"/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114"/>
        <v>0</v>
      </c>
      <c r="N1541" s="17"/>
      <c r="O1541" s="17"/>
      <c r="P1541" s="3"/>
    </row>
    <row r="1542" spans="1:16" ht="24.95" hidden="1" customHeight="1" x14ac:dyDescent="0.2">
      <c r="A1542" s="21" t="str">
        <f t="shared" si="112"/>
        <v>||||||0</v>
      </c>
      <c r="B1542" s="21" t="str">
        <f t="shared" si="113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114"/>
        <v>0</v>
      </c>
      <c r="N1542" s="17"/>
      <c r="O1542" s="17"/>
      <c r="P1542" s="3"/>
    </row>
    <row r="1543" spans="1:16" ht="24.95" hidden="1" customHeight="1" x14ac:dyDescent="0.2">
      <c r="A1543" s="21" t="str">
        <f t="shared" ref="A1543:A1593" si="115">C1543&amp;"|"&amp;D1543&amp;"|"&amp;E1543&amp;"|"&amp;F1543&amp;"|"&amp;G1543&amp;"|"&amp;I1543&amp;"|"&amp;N1543+O1543-P1543</f>
        <v>||||||0</v>
      </c>
      <c r="B1543" s="21" t="str">
        <f t="shared" ref="B1543:B1593" si="116">C1543&amp;"|"&amp;D1543&amp;"|"&amp;E1543&amp;"|"&amp;F1543&amp;"|"&amp;L1543</f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114"/>
        <v>0</v>
      </c>
      <c r="N1543" s="17"/>
      <c r="O1543" s="17"/>
      <c r="P1543" s="3"/>
    </row>
    <row r="1544" spans="1:16" ht="24.95" hidden="1" customHeight="1" x14ac:dyDescent="0.2">
      <c r="A1544" s="21" t="str">
        <f t="shared" si="115"/>
        <v>||||||0</v>
      </c>
      <c r="B1544" s="21" t="str">
        <f t="shared" si="116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114"/>
        <v>0</v>
      </c>
      <c r="N1544" s="17"/>
      <c r="O1544" s="17"/>
      <c r="P1544" s="3"/>
    </row>
    <row r="1545" spans="1:16" ht="24.95" hidden="1" customHeight="1" x14ac:dyDescent="0.2">
      <c r="A1545" s="21" t="str">
        <f t="shared" si="115"/>
        <v>||||||0</v>
      </c>
      <c r="B1545" s="21" t="str">
        <f t="shared" si="116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114"/>
        <v>0</v>
      </c>
      <c r="N1545" s="17"/>
      <c r="O1545" s="17"/>
      <c r="P1545" s="3"/>
    </row>
    <row r="1546" spans="1:16" ht="24.95" hidden="1" customHeight="1" x14ac:dyDescent="0.2">
      <c r="A1546" s="21" t="str">
        <f t="shared" si="115"/>
        <v>||||||0</v>
      </c>
      <c r="B1546" s="21" t="str">
        <f t="shared" si="116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114"/>
        <v>0</v>
      </c>
      <c r="N1546" s="17"/>
      <c r="O1546" s="17"/>
      <c r="P1546" s="3"/>
    </row>
    <row r="1547" spans="1:16" ht="24.95" hidden="1" customHeight="1" x14ac:dyDescent="0.2">
      <c r="A1547" s="21" t="str">
        <f t="shared" si="115"/>
        <v>||||||0</v>
      </c>
      <c r="B1547" s="21" t="str">
        <f t="shared" si="116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114"/>
        <v>0</v>
      </c>
      <c r="N1547" s="17"/>
      <c r="O1547" s="17"/>
      <c r="P1547" s="3"/>
    </row>
    <row r="1548" spans="1:16" ht="24.95" hidden="1" customHeight="1" x14ac:dyDescent="0.2">
      <c r="A1548" s="21" t="str">
        <f t="shared" si="115"/>
        <v>||||||0</v>
      </c>
      <c r="B1548" s="21" t="str">
        <f t="shared" si="116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114"/>
        <v>0</v>
      </c>
      <c r="N1548" s="17"/>
      <c r="O1548" s="17"/>
      <c r="P1548" s="3"/>
    </row>
    <row r="1549" spans="1:16" ht="24.95" hidden="1" customHeight="1" x14ac:dyDescent="0.2">
      <c r="A1549" s="21" t="str">
        <f t="shared" si="115"/>
        <v>||||||0</v>
      </c>
      <c r="B1549" s="21" t="str">
        <f t="shared" si="116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114"/>
        <v>0</v>
      </c>
      <c r="N1549" s="17"/>
      <c r="O1549" s="17"/>
      <c r="P1549" s="3"/>
    </row>
    <row r="1550" spans="1:16" ht="24.95" hidden="1" customHeight="1" x14ac:dyDescent="0.2">
      <c r="A1550" s="21" t="str">
        <f t="shared" si="115"/>
        <v>||||||0</v>
      </c>
      <c r="B1550" s="21" t="str">
        <f t="shared" si="116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114"/>
        <v>0</v>
      </c>
      <c r="N1550" s="17"/>
      <c r="O1550" s="17"/>
      <c r="P1550" s="3"/>
    </row>
    <row r="1551" spans="1:16" ht="24.95" hidden="1" customHeight="1" x14ac:dyDescent="0.2">
      <c r="A1551" s="21" t="str">
        <f t="shared" si="115"/>
        <v>||||||0</v>
      </c>
      <c r="B1551" s="21" t="str">
        <f t="shared" si="116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114"/>
        <v>0</v>
      </c>
      <c r="N1551" s="17"/>
      <c r="O1551" s="17"/>
      <c r="P1551" s="3"/>
    </row>
    <row r="1552" spans="1:16" ht="24.95" hidden="1" customHeight="1" x14ac:dyDescent="0.2">
      <c r="A1552" s="21" t="str">
        <f t="shared" si="115"/>
        <v>||||||0</v>
      </c>
      <c r="B1552" s="21" t="str">
        <f t="shared" si="116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114"/>
        <v>0</v>
      </c>
      <c r="N1552" s="17"/>
      <c r="O1552" s="17"/>
      <c r="P1552" s="3"/>
    </row>
    <row r="1553" spans="1:16" ht="24.95" hidden="1" customHeight="1" x14ac:dyDescent="0.2">
      <c r="A1553" s="21" t="str">
        <f t="shared" si="115"/>
        <v>||||||0</v>
      </c>
      <c r="B1553" s="21" t="str">
        <f t="shared" si="116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114"/>
        <v>0</v>
      </c>
      <c r="N1553" s="17"/>
      <c r="O1553" s="17"/>
      <c r="P1553" s="3"/>
    </row>
    <row r="1554" spans="1:16" ht="24.95" hidden="1" customHeight="1" x14ac:dyDescent="0.2">
      <c r="A1554" s="21" t="str">
        <f t="shared" si="115"/>
        <v>||||||0</v>
      </c>
      <c r="B1554" s="21" t="str">
        <f t="shared" si="116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114"/>
        <v>0</v>
      </c>
      <c r="N1554" s="17"/>
      <c r="O1554" s="17"/>
      <c r="P1554" s="3"/>
    </row>
    <row r="1555" spans="1:16" ht="24.95" hidden="1" customHeight="1" x14ac:dyDescent="0.2">
      <c r="A1555" s="21" t="str">
        <f t="shared" si="115"/>
        <v>||||||0</v>
      </c>
      <c r="B1555" s="21" t="str">
        <f t="shared" si="116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114"/>
        <v>0</v>
      </c>
      <c r="N1555" s="17"/>
      <c r="O1555" s="17"/>
      <c r="P1555" s="3"/>
    </row>
    <row r="1556" spans="1:16" ht="24.95" hidden="1" customHeight="1" x14ac:dyDescent="0.2">
      <c r="A1556" s="21" t="str">
        <f t="shared" si="115"/>
        <v>||||||0</v>
      </c>
      <c r="B1556" s="21" t="str">
        <f t="shared" si="116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114"/>
        <v>0</v>
      </c>
      <c r="N1556" s="17"/>
      <c r="O1556" s="17"/>
      <c r="P1556" s="3"/>
    </row>
    <row r="1557" spans="1:16" ht="24.95" hidden="1" customHeight="1" x14ac:dyDescent="0.2">
      <c r="A1557" s="21" t="str">
        <f t="shared" si="115"/>
        <v>||||||0</v>
      </c>
      <c r="B1557" s="21" t="str">
        <f t="shared" si="116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114"/>
        <v>0</v>
      </c>
      <c r="N1557" s="17"/>
      <c r="O1557" s="17"/>
      <c r="P1557" s="3"/>
    </row>
    <row r="1558" spans="1:16" ht="24.95" hidden="1" customHeight="1" x14ac:dyDescent="0.2">
      <c r="A1558" s="21" t="str">
        <f t="shared" si="115"/>
        <v>||||||0</v>
      </c>
      <c r="B1558" s="21" t="str">
        <f t="shared" si="116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114"/>
        <v>0</v>
      </c>
      <c r="N1558" s="17"/>
      <c r="O1558" s="17"/>
      <c r="P1558" s="3"/>
    </row>
    <row r="1559" spans="1:16" ht="24.95" hidden="1" customHeight="1" x14ac:dyDescent="0.2">
      <c r="A1559" s="21" t="str">
        <f t="shared" si="115"/>
        <v>||||||0</v>
      </c>
      <c r="B1559" s="21" t="str">
        <f t="shared" si="116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114"/>
        <v>0</v>
      </c>
      <c r="N1559" s="17"/>
      <c r="O1559" s="17"/>
      <c r="P1559" s="3"/>
    </row>
    <row r="1560" spans="1:16" ht="24.95" hidden="1" customHeight="1" x14ac:dyDescent="0.2">
      <c r="A1560" s="21" t="str">
        <f t="shared" si="115"/>
        <v>||||||0</v>
      </c>
      <c r="B1560" s="21" t="str">
        <f t="shared" si="116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114"/>
        <v>0</v>
      </c>
      <c r="N1560" s="17"/>
      <c r="O1560" s="17"/>
      <c r="P1560" s="3"/>
    </row>
    <row r="1561" spans="1:16" ht="24.95" hidden="1" customHeight="1" x14ac:dyDescent="0.2">
      <c r="A1561" s="21" t="str">
        <f t="shared" si="115"/>
        <v>||||||0</v>
      </c>
      <c r="B1561" s="21" t="str">
        <f t="shared" si="116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114"/>
        <v>0</v>
      </c>
      <c r="N1561" s="17"/>
      <c r="O1561" s="17"/>
      <c r="P1561" s="3"/>
    </row>
    <row r="1562" spans="1:16" ht="24.95" hidden="1" customHeight="1" x14ac:dyDescent="0.2">
      <c r="A1562" s="21" t="str">
        <f t="shared" si="115"/>
        <v>||||||0</v>
      </c>
      <c r="B1562" s="21" t="str">
        <f t="shared" si="116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114"/>
        <v>0</v>
      </c>
      <c r="N1562" s="17"/>
      <c r="O1562" s="17"/>
      <c r="P1562" s="3"/>
    </row>
    <row r="1563" spans="1:16" ht="24.95" hidden="1" customHeight="1" x14ac:dyDescent="0.2">
      <c r="A1563" s="21" t="str">
        <f t="shared" si="115"/>
        <v>||||||0</v>
      </c>
      <c r="B1563" s="21" t="str">
        <f t="shared" si="116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114"/>
        <v>0</v>
      </c>
      <c r="N1563" s="17"/>
      <c r="O1563" s="17"/>
      <c r="P1563" s="3"/>
    </row>
    <row r="1564" spans="1:16" ht="24.95" hidden="1" customHeight="1" x14ac:dyDescent="0.2">
      <c r="A1564" s="21" t="str">
        <f t="shared" si="115"/>
        <v>||||||0</v>
      </c>
      <c r="B1564" s="21" t="str">
        <f t="shared" si="116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114"/>
        <v>0</v>
      </c>
      <c r="N1564" s="17"/>
      <c r="O1564" s="17"/>
      <c r="P1564" s="3"/>
    </row>
    <row r="1565" spans="1:16" ht="24.95" hidden="1" customHeight="1" x14ac:dyDescent="0.2">
      <c r="A1565" s="21" t="str">
        <f t="shared" si="115"/>
        <v>||||||0</v>
      </c>
      <c r="B1565" s="21" t="str">
        <f t="shared" si="116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114"/>
        <v>0</v>
      </c>
      <c r="N1565" s="17"/>
      <c r="O1565" s="17"/>
      <c r="P1565" s="3"/>
    </row>
    <row r="1566" spans="1:16" ht="24.95" hidden="1" customHeight="1" x14ac:dyDescent="0.2">
      <c r="A1566" s="21" t="str">
        <f t="shared" si="115"/>
        <v>||||||0</v>
      </c>
      <c r="B1566" s="21" t="str">
        <f t="shared" si="116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114"/>
        <v>0</v>
      </c>
      <c r="N1566" s="17"/>
      <c r="O1566" s="17"/>
      <c r="P1566" s="3"/>
    </row>
    <row r="1567" spans="1:16" ht="24.95" hidden="1" customHeight="1" x14ac:dyDescent="0.2">
      <c r="A1567" s="21" t="str">
        <f t="shared" si="115"/>
        <v>||||||0</v>
      </c>
      <c r="B1567" s="21" t="str">
        <f t="shared" si="116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114"/>
        <v>0</v>
      </c>
      <c r="N1567" s="17"/>
      <c r="O1567" s="17"/>
      <c r="P1567" s="3"/>
    </row>
    <row r="1568" spans="1:16" ht="24.95" hidden="1" customHeight="1" x14ac:dyDescent="0.2">
      <c r="A1568" s="21" t="str">
        <f t="shared" si="115"/>
        <v>||||||0</v>
      </c>
      <c r="B1568" s="21" t="str">
        <f t="shared" si="116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114"/>
        <v>0</v>
      </c>
      <c r="N1568" s="17"/>
      <c r="O1568" s="17"/>
      <c r="P1568" s="3"/>
    </row>
    <row r="1569" spans="1:16" ht="24.95" hidden="1" customHeight="1" x14ac:dyDescent="0.2">
      <c r="A1569" s="21" t="str">
        <f t="shared" si="115"/>
        <v>||||||0</v>
      </c>
      <c r="B1569" s="21" t="str">
        <f t="shared" si="116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114"/>
        <v>0</v>
      </c>
      <c r="N1569" s="17"/>
      <c r="O1569" s="17"/>
      <c r="P1569" s="3"/>
    </row>
    <row r="1570" spans="1:16" ht="24.95" hidden="1" customHeight="1" x14ac:dyDescent="0.2">
      <c r="A1570" s="21" t="str">
        <f t="shared" si="115"/>
        <v>||||||0</v>
      </c>
      <c r="B1570" s="21" t="str">
        <f t="shared" si="116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114"/>
        <v>0</v>
      </c>
      <c r="N1570" s="17"/>
      <c r="O1570" s="17"/>
      <c r="P1570" s="3"/>
    </row>
    <row r="1571" spans="1:16" ht="24.95" hidden="1" customHeight="1" x14ac:dyDescent="0.2">
      <c r="A1571" s="21" t="str">
        <f t="shared" si="115"/>
        <v>||||||0</v>
      </c>
      <c r="B1571" s="21" t="str">
        <f t="shared" si="116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114"/>
        <v>0</v>
      </c>
      <c r="N1571" s="17"/>
      <c r="O1571" s="17"/>
      <c r="P1571" s="3"/>
    </row>
    <row r="1572" spans="1:16" ht="24.95" hidden="1" customHeight="1" x14ac:dyDescent="0.2">
      <c r="A1572" s="21" t="str">
        <f t="shared" si="115"/>
        <v>||||||0</v>
      </c>
      <c r="B1572" s="21" t="str">
        <f t="shared" si="116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114"/>
        <v>0</v>
      </c>
      <c r="N1572" s="17"/>
      <c r="O1572" s="17"/>
      <c r="P1572" s="3"/>
    </row>
    <row r="1573" spans="1:16" ht="24.95" hidden="1" customHeight="1" x14ac:dyDescent="0.2">
      <c r="A1573" s="21" t="str">
        <f t="shared" si="115"/>
        <v>||||||0</v>
      </c>
      <c r="B1573" s="21" t="str">
        <f t="shared" si="116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114"/>
        <v>0</v>
      </c>
      <c r="N1573" s="17"/>
      <c r="O1573" s="17"/>
      <c r="P1573" s="3"/>
    </row>
    <row r="1574" spans="1:16" ht="24.95" hidden="1" customHeight="1" x14ac:dyDescent="0.2">
      <c r="A1574" s="21" t="str">
        <f t="shared" si="115"/>
        <v>||||||0</v>
      </c>
      <c r="B1574" s="21" t="str">
        <f t="shared" si="116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114"/>
        <v>0</v>
      </c>
      <c r="N1574" s="17"/>
      <c r="O1574" s="17"/>
      <c r="P1574" s="3"/>
    </row>
    <row r="1575" spans="1:16" ht="24.95" hidden="1" customHeight="1" x14ac:dyDescent="0.2">
      <c r="A1575" s="21" t="str">
        <f t="shared" si="115"/>
        <v>||||||0</v>
      </c>
      <c r="B1575" s="21" t="str">
        <f t="shared" si="116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114"/>
        <v>0</v>
      </c>
      <c r="N1575" s="17"/>
      <c r="O1575" s="17"/>
      <c r="P1575" s="3"/>
    </row>
    <row r="1576" spans="1:16" ht="24.95" hidden="1" customHeight="1" x14ac:dyDescent="0.2">
      <c r="A1576" s="21" t="str">
        <f t="shared" si="115"/>
        <v>||||||0</v>
      </c>
      <c r="B1576" s="21" t="str">
        <f t="shared" si="116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114"/>
        <v>0</v>
      </c>
      <c r="N1576" s="17"/>
      <c r="O1576" s="17"/>
      <c r="P1576" s="3"/>
    </row>
    <row r="1577" spans="1:16" ht="24.95" hidden="1" customHeight="1" x14ac:dyDescent="0.2">
      <c r="A1577" s="21" t="str">
        <f t="shared" si="115"/>
        <v>||||||0</v>
      </c>
      <c r="B1577" s="21" t="str">
        <f t="shared" si="116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114"/>
        <v>0</v>
      </c>
      <c r="N1577" s="17"/>
      <c r="O1577" s="17"/>
      <c r="P1577" s="3"/>
    </row>
    <row r="1578" spans="1:16" ht="24.95" hidden="1" customHeight="1" x14ac:dyDescent="0.2">
      <c r="A1578" s="21" t="str">
        <f t="shared" si="115"/>
        <v>||||||0</v>
      </c>
      <c r="B1578" s="21" t="str">
        <f t="shared" si="116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114"/>
        <v>0</v>
      </c>
      <c r="N1578" s="17"/>
      <c r="O1578" s="17"/>
      <c r="P1578" s="3"/>
    </row>
    <row r="1579" spans="1:16" ht="24.95" hidden="1" customHeight="1" x14ac:dyDescent="0.2">
      <c r="A1579" s="21" t="str">
        <f t="shared" si="115"/>
        <v>||||||0</v>
      </c>
      <c r="B1579" s="21" t="str">
        <f t="shared" si="116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114"/>
        <v>0</v>
      </c>
      <c r="N1579" s="17"/>
      <c r="O1579" s="17"/>
      <c r="P1579" s="3"/>
    </row>
    <row r="1580" spans="1:16" ht="24.95" hidden="1" customHeight="1" x14ac:dyDescent="0.2">
      <c r="A1580" s="21" t="str">
        <f t="shared" si="115"/>
        <v>||||||0</v>
      </c>
      <c r="B1580" s="21" t="str">
        <f t="shared" si="116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114"/>
        <v>0</v>
      </c>
      <c r="N1580" s="17"/>
      <c r="O1580" s="17"/>
      <c r="P1580" s="3"/>
    </row>
    <row r="1581" spans="1:16" ht="24.95" hidden="1" customHeight="1" x14ac:dyDescent="0.2">
      <c r="A1581" s="21" t="str">
        <f t="shared" si="115"/>
        <v>||||||0</v>
      </c>
      <c r="B1581" s="21" t="str">
        <f t="shared" si="116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114"/>
        <v>0</v>
      </c>
      <c r="N1581" s="17"/>
      <c r="O1581" s="17"/>
      <c r="P1581" s="3"/>
    </row>
    <row r="1582" spans="1:16" ht="24.95" hidden="1" customHeight="1" x14ac:dyDescent="0.2">
      <c r="A1582" s="21" t="str">
        <f t="shared" si="115"/>
        <v>||||||0</v>
      </c>
      <c r="B1582" s="21" t="str">
        <f t="shared" si="116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114"/>
        <v>0</v>
      </c>
      <c r="N1582" s="17"/>
      <c r="O1582" s="17"/>
      <c r="P1582" s="3"/>
    </row>
    <row r="1583" spans="1:16" ht="24.95" hidden="1" customHeight="1" x14ac:dyDescent="0.2">
      <c r="A1583" s="21" t="str">
        <f t="shared" si="115"/>
        <v>||||||0</v>
      </c>
      <c r="B1583" s="21" t="str">
        <f t="shared" si="116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114"/>
        <v>0</v>
      </c>
      <c r="N1583" s="17"/>
      <c r="O1583" s="17"/>
      <c r="P1583" s="3"/>
    </row>
    <row r="1584" spans="1:16" ht="24.95" hidden="1" customHeight="1" x14ac:dyDescent="0.2">
      <c r="A1584" s="21" t="str">
        <f t="shared" si="115"/>
        <v>||||||0</v>
      </c>
      <c r="B1584" s="21" t="str">
        <f t="shared" si="116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114"/>
        <v>0</v>
      </c>
      <c r="N1584" s="17"/>
      <c r="O1584" s="17"/>
      <c r="P1584" s="3"/>
    </row>
    <row r="1585" spans="1:16" ht="24.95" hidden="1" customHeight="1" x14ac:dyDescent="0.2">
      <c r="A1585" s="21" t="str">
        <f t="shared" si="115"/>
        <v>||||||0</v>
      </c>
      <c r="B1585" s="21" t="str">
        <f t="shared" si="116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114"/>
        <v>0</v>
      </c>
      <c r="N1585" s="17"/>
      <c r="O1585" s="17"/>
      <c r="P1585" s="3"/>
    </row>
    <row r="1586" spans="1:16" ht="24.95" hidden="1" customHeight="1" x14ac:dyDescent="0.2">
      <c r="A1586" s="21" t="str">
        <f t="shared" si="115"/>
        <v>||||||0</v>
      </c>
      <c r="B1586" s="21" t="str">
        <f t="shared" si="116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114"/>
        <v>0</v>
      </c>
      <c r="N1586" s="17"/>
      <c r="O1586" s="17"/>
      <c r="P1586" s="3"/>
    </row>
    <row r="1587" spans="1:16" ht="24.95" hidden="1" customHeight="1" x14ac:dyDescent="0.2">
      <c r="A1587" s="21" t="str">
        <f t="shared" si="115"/>
        <v>||||||0</v>
      </c>
      <c r="B1587" s="21" t="str">
        <f t="shared" si="116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ref="M1587:M1612" si="117">N1587+O1587</f>
        <v>0</v>
      </c>
      <c r="N1587" s="17"/>
      <c r="O1587" s="17"/>
      <c r="P1587" s="3"/>
    </row>
    <row r="1588" spans="1:16" ht="24.95" hidden="1" customHeight="1" x14ac:dyDescent="0.2">
      <c r="A1588" s="21" t="str">
        <f t="shared" si="115"/>
        <v>||||||0</v>
      </c>
      <c r="B1588" s="21" t="str">
        <f t="shared" si="116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117"/>
        <v>0</v>
      </c>
      <c r="N1588" s="17"/>
      <c r="O1588" s="17"/>
      <c r="P1588" s="3"/>
    </row>
    <row r="1589" spans="1:16" ht="24.95" hidden="1" customHeight="1" x14ac:dyDescent="0.2">
      <c r="A1589" s="21" t="str">
        <f t="shared" si="115"/>
        <v>||||||0</v>
      </c>
      <c r="B1589" s="21" t="str">
        <f t="shared" si="116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117"/>
        <v>0</v>
      </c>
      <c r="N1589" s="17"/>
      <c r="O1589" s="17"/>
      <c r="P1589" s="3"/>
    </row>
    <row r="1590" spans="1:16" ht="24.95" hidden="1" customHeight="1" x14ac:dyDescent="0.2">
      <c r="A1590" s="21" t="str">
        <f t="shared" si="115"/>
        <v>||||||0</v>
      </c>
      <c r="B1590" s="21" t="str">
        <f t="shared" si="116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117"/>
        <v>0</v>
      </c>
      <c r="N1590" s="17"/>
      <c r="O1590" s="17"/>
      <c r="P1590" s="3"/>
    </row>
    <row r="1591" spans="1:16" ht="24.95" hidden="1" customHeight="1" x14ac:dyDescent="0.2">
      <c r="A1591" s="21" t="str">
        <f t="shared" si="115"/>
        <v>||||||0</v>
      </c>
      <c r="B1591" s="21" t="str">
        <f t="shared" si="116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117"/>
        <v>0</v>
      </c>
      <c r="N1591" s="17"/>
      <c r="O1591" s="17"/>
      <c r="P1591" s="3"/>
    </row>
    <row r="1592" spans="1:16" ht="24.95" hidden="1" customHeight="1" x14ac:dyDescent="0.2">
      <c r="A1592" s="21" t="str">
        <f t="shared" si="115"/>
        <v>||||||0</v>
      </c>
      <c r="B1592" s="21" t="str">
        <f t="shared" si="116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117"/>
        <v>0</v>
      </c>
      <c r="N1592" s="17"/>
      <c r="O1592" s="17"/>
      <c r="P1592" s="3"/>
    </row>
    <row r="1593" spans="1:16" ht="24.95" hidden="1" customHeight="1" x14ac:dyDescent="0.2">
      <c r="A1593" s="21" t="str">
        <f t="shared" si="115"/>
        <v>||||||0</v>
      </c>
      <c r="B1593" s="21" t="str">
        <f t="shared" si="116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117"/>
        <v>0</v>
      </c>
      <c r="N1593" s="17"/>
      <c r="O1593" s="17"/>
      <c r="P1593" s="3"/>
    </row>
    <row r="1594" spans="1:16" ht="24.95" hidden="1" customHeight="1" x14ac:dyDescent="0.2">
      <c r="A1594" s="21" t="str">
        <f t="shared" ref="A1594:A1619" si="118">C1594&amp;"|"&amp;D1594&amp;"|"&amp;E1594&amp;"|"&amp;F1594&amp;"|"&amp;G1594&amp;"|"&amp;I1594&amp;"|"&amp;N1594+O1594-P1594</f>
        <v>||||||0</v>
      </c>
      <c r="B1594" s="21" t="str">
        <f t="shared" ref="B1594:B1619" si="119">C1594&amp;"|"&amp;D1594&amp;"|"&amp;E1594&amp;"|"&amp;F1594&amp;"|"&amp;L1594</f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117"/>
        <v>0</v>
      </c>
      <c r="N1594" s="17"/>
      <c r="O1594" s="17"/>
      <c r="P1594" s="3"/>
    </row>
    <row r="1595" spans="1:16" ht="24.95" hidden="1" customHeight="1" x14ac:dyDescent="0.2">
      <c r="A1595" s="21" t="str">
        <f t="shared" si="118"/>
        <v>||||||0</v>
      </c>
      <c r="B1595" s="21" t="str">
        <f t="shared" si="119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117"/>
        <v>0</v>
      </c>
      <c r="N1595" s="17"/>
      <c r="O1595" s="17"/>
      <c r="P1595" s="3"/>
    </row>
    <row r="1596" spans="1:16" ht="24.95" hidden="1" customHeight="1" x14ac:dyDescent="0.2">
      <c r="A1596" s="21" t="str">
        <f t="shared" si="118"/>
        <v>||||||0</v>
      </c>
      <c r="B1596" s="21" t="str">
        <f t="shared" si="119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117"/>
        <v>0</v>
      </c>
      <c r="N1596" s="17"/>
      <c r="O1596" s="17"/>
      <c r="P1596" s="3"/>
    </row>
    <row r="1597" spans="1:16" ht="24.95" hidden="1" customHeight="1" x14ac:dyDescent="0.2">
      <c r="A1597" s="21" t="str">
        <f t="shared" si="118"/>
        <v>||||||0</v>
      </c>
      <c r="B1597" s="21" t="str">
        <f t="shared" si="119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117"/>
        <v>0</v>
      </c>
      <c r="N1597" s="17"/>
      <c r="O1597" s="17"/>
      <c r="P1597" s="3"/>
    </row>
    <row r="1598" spans="1:16" ht="24.95" hidden="1" customHeight="1" x14ac:dyDescent="0.2">
      <c r="A1598" s="21" t="str">
        <f t="shared" si="118"/>
        <v>||||||0</v>
      </c>
      <c r="B1598" s="21" t="str">
        <f t="shared" si="119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si="117"/>
        <v>0</v>
      </c>
      <c r="N1598" s="17"/>
      <c r="O1598" s="17"/>
      <c r="P1598" s="3"/>
    </row>
    <row r="1599" spans="1:16" ht="24.95" hidden="1" customHeight="1" x14ac:dyDescent="0.2">
      <c r="A1599" s="21" t="str">
        <f t="shared" si="118"/>
        <v>||||||0</v>
      </c>
      <c r="B1599" s="21" t="str">
        <f t="shared" si="119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117"/>
        <v>0</v>
      </c>
      <c r="N1599" s="17"/>
      <c r="O1599" s="17"/>
      <c r="P1599" s="3"/>
    </row>
    <row r="1600" spans="1:16" ht="24.95" hidden="1" customHeight="1" x14ac:dyDescent="0.2">
      <c r="A1600" s="21" t="str">
        <f t="shared" si="118"/>
        <v>||||||0</v>
      </c>
      <c r="B1600" s="21" t="str">
        <f t="shared" si="119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117"/>
        <v>0</v>
      </c>
      <c r="N1600" s="17"/>
      <c r="O1600" s="17"/>
      <c r="P1600" s="3"/>
    </row>
    <row r="1601" spans="1:16" ht="24.95" hidden="1" customHeight="1" x14ac:dyDescent="0.2">
      <c r="A1601" s="21" t="str">
        <f t="shared" si="118"/>
        <v>||||||0</v>
      </c>
      <c r="B1601" s="21" t="str">
        <f t="shared" si="119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117"/>
        <v>0</v>
      </c>
      <c r="N1601" s="17"/>
      <c r="O1601" s="17"/>
      <c r="P1601" s="3"/>
    </row>
    <row r="1602" spans="1:16" ht="24.95" hidden="1" customHeight="1" x14ac:dyDescent="0.2">
      <c r="A1602" s="21" t="str">
        <f t="shared" si="118"/>
        <v>||||||0</v>
      </c>
      <c r="B1602" s="21" t="str">
        <f t="shared" si="119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117"/>
        <v>0</v>
      </c>
      <c r="N1602" s="17"/>
      <c r="O1602" s="17"/>
      <c r="P1602" s="3"/>
    </row>
    <row r="1603" spans="1:16" ht="24.95" hidden="1" customHeight="1" x14ac:dyDescent="0.2">
      <c r="A1603" s="21" t="str">
        <f t="shared" si="118"/>
        <v>||||||0</v>
      </c>
      <c r="B1603" s="21" t="str">
        <f t="shared" si="119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117"/>
        <v>0</v>
      </c>
      <c r="N1603" s="17"/>
      <c r="O1603" s="17"/>
      <c r="P1603" s="3"/>
    </row>
    <row r="1604" spans="1:16" ht="24.95" hidden="1" customHeight="1" x14ac:dyDescent="0.2">
      <c r="A1604" s="21" t="str">
        <f t="shared" si="118"/>
        <v>||||||0</v>
      </c>
      <c r="B1604" s="21" t="str">
        <f t="shared" si="119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117"/>
        <v>0</v>
      </c>
      <c r="N1604" s="17"/>
      <c r="O1604" s="17"/>
      <c r="P1604" s="3"/>
    </row>
    <row r="1605" spans="1:16" ht="24.95" hidden="1" customHeight="1" x14ac:dyDescent="0.2">
      <c r="A1605" s="21" t="str">
        <f t="shared" si="118"/>
        <v>||||||0</v>
      </c>
      <c r="B1605" s="21" t="str">
        <f t="shared" si="119"/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117"/>
        <v>0</v>
      </c>
      <c r="N1605" s="17"/>
      <c r="O1605" s="17"/>
      <c r="P1605" s="3"/>
    </row>
    <row r="1606" spans="1:16" ht="24.95" hidden="1" customHeight="1" x14ac:dyDescent="0.2">
      <c r="A1606" s="21" t="str">
        <f t="shared" si="118"/>
        <v>||||||0</v>
      </c>
      <c r="B1606" s="21" t="str">
        <f t="shared" si="119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117"/>
        <v>0</v>
      </c>
      <c r="N1606" s="17"/>
      <c r="O1606" s="17"/>
      <c r="P1606" s="3"/>
    </row>
    <row r="1607" spans="1:16" ht="24.95" hidden="1" customHeight="1" x14ac:dyDescent="0.2">
      <c r="A1607" s="21" t="str">
        <f t="shared" si="118"/>
        <v>||||||0</v>
      </c>
      <c r="B1607" s="21" t="str">
        <f t="shared" si="119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117"/>
        <v>0</v>
      </c>
      <c r="N1607" s="17"/>
      <c r="O1607" s="17"/>
      <c r="P1607" s="3"/>
    </row>
    <row r="1608" spans="1:16" ht="24.95" hidden="1" customHeight="1" x14ac:dyDescent="0.2">
      <c r="A1608" s="21" t="str">
        <f t="shared" si="118"/>
        <v>||||||0</v>
      </c>
      <c r="B1608" s="21" t="str">
        <f t="shared" si="119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117"/>
        <v>0</v>
      </c>
      <c r="N1608" s="17"/>
      <c r="O1608" s="17"/>
      <c r="P1608" s="3"/>
    </row>
    <row r="1609" spans="1:16" ht="24.95" hidden="1" customHeight="1" x14ac:dyDescent="0.2">
      <c r="A1609" s="21" t="str">
        <f t="shared" si="118"/>
        <v>||||||0</v>
      </c>
      <c r="B1609" s="21" t="str">
        <f t="shared" si="119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117"/>
        <v>0</v>
      </c>
      <c r="N1609" s="17"/>
      <c r="O1609" s="17"/>
      <c r="P1609" s="3"/>
    </row>
    <row r="1610" spans="1:16" ht="24.95" hidden="1" customHeight="1" x14ac:dyDescent="0.2">
      <c r="A1610" s="21" t="str">
        <f t="shared" si="118"/>
        <v>||||||0</v>
      </c>
      <c r="B1610" s="21" t="str">
        <f t="shared" si="119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117"/>
        <v>0</v>
      </c>
      <c r="N1610" s="17"/>
      <c r="O1610" s="17"/>
      <c r="P1610" s="3"/>
    </row>
    <row r="1611" spans="1:16" ht="24.95" hidden="1" customHeight="1" x14ac:dyDescent="0.2">
      <c r="A1611" s="21" t="str">
        <f t="shared" si="118"/>
        <v>||||||0</v>
      </c>
      <c r="B1611" s="21" t="str">
        <f t="shared" si="119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117"/>
        <v>0</v>
      </c>
      <c r="N1611" s="17"/>
      <c r="O1611" s="17"/>
      <c r="P1611" s="3"/>
    </row>
    <row r="1612" spans="1:16" ht="24.95" hidden="1" customHeight="1" x14ac:dyDescent="0.2">
      <c r="A1612" s="21" t="str">
        <f t="shared" si="118"/>
        <v>||||||0</v>
      </c>
      <c r="B1612" s="21" t="str">
        <f t="shared" si="119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117"/>
        <v>0</v>
      </c>
      <c r="N1612" s="17"/>
      <c r="O1612" s="17"/>
      <c r="P1612" s="3"/>
    </row>
    <row r="1613" spans="1:16" ht="24.95" hidden="1" customHeight="1" x14ac:dyDescent="0.2">
      <c r="A1613" s="21" t="str">
        <f t="shared" si="118"/>
        <v>||||||0</v>
      </c>
      <c r="B1613" s="21" t="str">
        <f t="shared" si="119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ref="M1613:M1654" si="120">N1613+O1613</f>
        <v>0</v>
      </c>
      <c r="N1613" s="17"/>
      <c r="O1613" s="17"/>
      <c r="P1613" s="3"/>
    </row>
    <row r="1614" spans="1:16" ht="24.95" hidden="1" customHeight="1" x14ac:dyDescent="0.2">
      <c r="A1614" s="21" t="str">
        <f t="shared" si="118"/>
        <v>||||||0</v>
      </c>
      <c r="B1614" s="21" t="str">
        <f t="shared" si="119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120"/>
        <v>0</v>
      </c>
      <c r="N1614" s="17"/>
      <c r="O1614" s="17"/>
      <c r="P1614" s="3"/>
    </row>
    <row r="1615" spans="1:16" ht="24.95" hidden="1" customHeight="1" x14ac:dyDescent="0.2">
      <c r="A1615" s="21" t="str">
        <f t="shared" si="118"/>
        <v>||||||0</v>
      </c>
      <c r="B1615" s="21" t="str">
        <f t="shared" si="119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120"/>
        <v>0</v>
      </c>
      <c r="N1615" s="17"/>
      <c r="O1615" s="17"/>
      <c r="P1615" s="3"/>
    </row>
    <row r="1616" spans="1:16" ht="24.95" hidden="1" customHeight="1" x14ac:dyDescent="0.2">
      <c r="A1616" s="21" t="str">
        <f t="shared" si="118"/>
        <v>||||||0</v>
      </c>
      <c r="B1616" s="21" t="str">
        <f t="shared" si="119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120"/>
        <v>0</v>
      </c>
      <c r="N1616" s="17"/>
      <c r="O1616" s="17"/>
      <c r="P1616" s="3"/>
    </row>
    <row r="1617" spans="1:16" ht="24.95" hidden="1" customHeight="1" x14ac:dyDescent="0.2">
      <c r="A1617" s="21" t="str">
        <f t="shared" si="118"/>
        <v>||||||0</v>
      </c>
      <c r="B1617" s="21" t="str">
        <f t="shared" si="119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120"/>
        <v>0</v>
      </c>
      <c r="N1617" s="17"/>
      <c r="O1617" s="17"/>
      <c r="P1617" s="3"/>
    </row>
    <row r="1618" spans="1:16" ht="24.95" hidden="1" customHeight="1" x14ac:dyDescent="0.2">
      <c r="A1618" s="21" t="str">
        <f t="shared" si="118"/>
        <v>||||||0</v>
      </c>
      <c r="B1618" s="21" t="str">
        <f t="shared" si="119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120"/>
        <v>0</v>
      </c>
      <c r="N1618" s="17"/>
      <c r="O1618" s="17"/>
      <c r="P1618" s="3"/>
    </row>
    <row r="1619" spans="1:16" ht="24.95" hidden="1" customHeight="1" x14ac:dyDescent="0.2">
      <c r="A1619" s="21" t="str">
        <f t="shared" si="118"/>
        <v>||||||0</v>
      </c>
      <c r="B1619" s="21" t="str">
        <f t="shared" si="119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120"/>
        <v>0</v>
      </c>
      <c r="N1619" s="17"/>
      <c r="O1619" s="17"/>
      <c r="P1619" s="3"/>
    </row>
    <row r="1620" spans="1:16" ht="24.95" hidden="1" customHeight="1" x14ac:dyDescent="0.2">
      <c r="A1620" s="21" t="str">
        <f t="shared" ref="A1620:A1661" si="121">C1620&amp;"|"&amp;D1620&amp;"|"&amp;E1620&amp;"|"&amp;F1620&amp;"|"&amp;G1620&amp;"|"&amp;I1620&amp;"|"&amp;N1620+O1620-P1620</f>
        <v>||||||0</v>
      </c>
      <c r="B1620" s="21" t="str">
        <f t="shared" ref="B1620:B1661" si="122">C1620&amp;"|"&amp;D1620&amp;"|"&amp;E1620&amp;"|"&amp;F1620&amp;"|"&amp;L1620</f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120"/>
        <v>0</v>
      </c>
      <c r="N1620" s="17"/>
      <c r="O1620" s="17"/>
      <c r="P1620" s="3"/>
    </row>
    <row r="1621" spans="1:16" ht="24.95" hidden="1" customHeight="1" x14ac:dyDescent="0.2">
      <c r="A1621" s="21" t="str">
        <f t="shared" si="121"/>
        <v>||||||0</v>
      </c>
      <c r="B1621" s="21" t="str">
        <f t="shared" si="122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120"/>
        <v>0</v>
      </c>
      <c r="N1621" s="17"/>
      <c r="O1621" s="17"/>
      <c r="P1621" s="3"/>
    </row>
    <row r="1622" spans="1:16" ht="24.95" hidden="1" customHeight="1" x14ac:dyDescent="0.2">
      <c r="A1622" s="21" t="str">
        <f t="shared" si="121"/>
        <v>||||||0</v>
      </c>
      <c r="B1622" s="21" t="str">
        <f t="shared" si="122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120"/>
        <v>0</v>
      </c>
      <c r="N1622" s="17"/>
      <c r="O1622" s="17"/>
      <c r="P1622" s="3"/>
    </row>
    <row r="1623" spans="1:16" ht="24.95" hidden="1" customHeight="1" x14ac:dyDescent="0.2">
      <c r="A1623" s="21" t="str">
        <f t="shared" si="121"/>
        <v>||||||0</v>
      </c>
      <c r="B1623" s="21" t="str">
        <f t="shared" si="122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120"/>
        <v>0</v>
      </c>
      <c r="N1623" s="17"/>
      <c r="O1623" s="17"/>
      <c r="P1623" s="3"/>
    </row>
    <row r="1624" spans="1:16" ht="24.95" hidden="1" customHeight="1" x14ac:dyDescent="0.2">
      <c r="A1624" s="21" t="str">
        <f t="shared" si="121"/>
        <v>||||||0</v>
      </c>
      <c r="B1624" s="21" t="str">
        <f t="shared" si="122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120"/>
        <v>0</v>
      </c>
      <c r="N1624" s="17"/>
      <c r="O1624" s="17"/>
      <c r="P1624" s="3"/>
    </row>
    <row r="1625" spans="1:16" ht="24.95" hidden="1" customHeight="1" x14ac:dyDescent="0.2">
      <c r="A1625" s="21" t="str">
        <f t="shared" si="121"/>
        <v>||||||0</v>
      </c>
      <c r="B1625" s="21" t="str">
        <f t="shared" si="122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120"/>
        <v>0</v>
      </c>
      <c r="N1625" s="17"/>
      <c r="O1625" s="17"/>
      <c r="P1625" s="3"/>
    </row>
    <row r="1626" spans="1:16" ht="24.95" hidden="1" customHeight="1" x14ac:dyDescent="0.2">
      <c r="A1626" s="21" t="str">
        <f t="shared" si="121"/>
        <v>||||||0</v>
      </c>
      <c r="B1626" s="21" t="str">
        <f t="shared" si="122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120"/>
        <v>0</v>
      </c>
      <c r="N1626" s="17"/>
      <c r="O1626" s="17"/>
      <c r="P1626" s="3"/>
    </row>
    <row r="1627" spans="1:16" ht="24.95" hidden="1" customHeight="1" x14ac:dyDescent="0.2">
      <c r="A1627" s="21" t="str">
        <f t="shared" si="121"/>
        <v>||||||0</v>
      </c>
      <c r="B1627" s="21" t="str">
        <f t="shared" si="122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120"/>
        <v>0</v>
      </c>
      <c r="N1627" s="17"/>
      <c r="O1627" s="17"/>
      <c r="P1627" s="3"/>
    </row>
    <row r="1628" spans="1:16" ht="24.95" hidden="1" customHeight="1" x14ac:dyDescent="0.2">
      <c r="A1628" s="21" t="str">
        <f t="shared" si="121"/>
        <v>||||||0</v>
      </c>
      <c r="B1628" s="21" t="str">
        <f t="shared" si="122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120"/>
        <v>0</v>
      </c>
      <c r="N1628" s="17"/>
      <c r="O1628" s="17"/>
      <c r="P1628" s="3"/>
    </row>
    <row r="1629" spans="1:16" ht="24.95" hidden="1" customHeight="1" x14ac:dyDescent="0.2">
      <c r="A1629" s="21" t="str">
        <f t="shared" si="121"/>
        <v>||||||0</v>
      </c>
      <c r="B1629" s="21" t="str">
        <f t="shared" si="122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120"/>
        <v>0</v>
      </c>
      <c r="N1629" s="17"/>
      <c r="O1629" s="17"/>
      <c r="P1629" s="3"/>
    </row>
    <row r="1630" spans="1:16" ht="24.95" hidden="1" customHeight="1" x14ac:dyDescent="0.2">
      <c r="A1630" s="21" t="str">
        <f t="shared" si="121"/>
        <v>||||||0</v>
      </c>
      <c r="B1630" s="21" t="str">
        <f t="shared" si="122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120"/>
        <v>0</v>
      </c>
      <c r="N1630" s="17"/>
      <c r="O1630" s="17"/>
      <c r="P1630" s="3"/>
    </row>
    <row r="1631" spans="1:16" ht="24.95" hidden="1" customHeight="1" x14ac:dyDescent="0.2">
      <c r="A1631" s="21" t="str">
        <f t="shared" si="121"/>
        <v>||||||0</v>
      </c>
      <c r="B1631" s="21" t="str">
        <f t="shared" si="122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120"/>
        <v>0</v>
      </c>
      <c r="N1631" s="17"/>
      <c r="O1631" s="17"/>
      <c r="P1631" s="3"/>
    </row>
    <row r="1632" spans="1:16" ht="24.95" hidden="1" customHeight="1" x14ac:dyDescent="0.2">
      <c r="A1632" s="21" t="str">
        <f t="shared" si="121"/>
        <v>||||||0</v>
      </c>
      <c r="B1632" s="21" t="str">
        <f t="shared" si="122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120"/>
        <v>0</v>
      </c>
      <c r="N1632" s="17"/>
      <c r="O1632" s="17"/>
      <c r="P1632" s="3"/>
    </row>
    <row r="1633" spans="1:16" ht="24.95" hidden="1" customHeight="1" x14ac:dyDescent="0.2">
      <c r="A1633" s="21" t="str">
        <f t="shared" si="121"/>
        <v>||||||0</v>
      </c>
      <c r="B1633" s="21" t="str">
        <f t="shared" si="122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120"/>
        <v>0</v>
      </c>
      <c r="N1633" s="17"/>
      <c r="O1633" s="17"/>
      <c r="P1633" s="3"/>
    </row>
    <row r="1634" spans="1:16" ht="24.95" hidden="1" customHeight="1" x14ac:dyDescent="0.2">
      <c r="A1634" s="21" t="str">
        <f t="shared" si="121"/>
        <v>||||||0</v>
      </c>
      <c r="B1634" s="21" t="str">
        <f t="shared" si="122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120"/>
        <v>0</v>
      </c>
      <c r="N1634" s="17"/>
      <c r="O1634" s="17"/>
      <c r="P1634" s="3"/>
    </row>
    <row r="1635" spans="1:16" ht="24.95" hidden="1" customHeight="1" x14ac:dyDescent="0.2">
      <c r="A1635" s="21" t="str">
        <f t="shared" si="121"/>
        <v>||||||0</v>
      </c>
      <c r="B1635" s="21" t="str">
        <f t="shared" si="122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120"/>
        <v>0</v>
      </c>
      <c r="N1635" s="17"/>
      <c r="O1635" s="17"/>
      <c r="P1635" s="3"/>
    </row>
    <row r="1636" spans="1:16" ht="24.95" hidden="1" customHeight="1" x14ac:dyDescent="0.2">
      <c r="A1636" s="21" t="str">
        <f t="shared" si="121"/>
        <v>||||||0</v>
      </c>
      <c r="B1636" s="21" t="str">
        <f t="shared" si="122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120"/>
        <v>0</v>
      </c>
      <c r="N1636" s="17"/>
      <c r="O1636" s="17"/>
      <c r="P1636" s="3"/>
    </row>
    <row r="1637" spans="1:16" ht="24.95" hidden="1" customHeight="1" x14ac:dyDescent="0.2">
      <c r="A1637" s="21" t="str">
        <f t="shared" si="121"/>
        <v>||||||0</v>
      </c>
      <c r="B1637" s="21" t="str">
        <f t="shared" si="122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120"/>
        <v>0</v>
      </c>
      <c r="N1637" s="17"/>
      <c r="O1637" s="17"/>
      <c r="P1637" s="3"/>
    </row>
    <row r="1638" spans="1:16" ht="24.95" hidden="1" customHeight="1" x14ac:dyDescent="0.2">
      <c r="A1638" s="21" t="str">
        <f t="shared" si="121"/>
        <v>||||||0</v>
      </c>
      <c r="B1638" s="21" t="str">
        <f t="shared" si="122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120"/>
        <v>0</v>
      </c>
      <c r="N1638" s="17"/>
      <c r="O1638" s="17"/>
      <c r="P1638" s="3"/>
    </row>
    <row r="1639" spans="1:16" ht="24.95" hidden="1" customHeight="1" x14ac:dyDescent="0.2">
      <c r="A1639" s="21" t="str">
        <f t="shared" si="121"/>
        <v>||||||0</v>
      </c>
      <c r="B1639" s="21" t="str">
        <f t="shared" si="122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120"/>
        <v>0</v>
      </c>
      <c r="N1639" s="17"/>
      <c r="O1639" s="17"/>
      <c r="P1639" s="3"/>
    </row>
    <row r="1640" spans="1:16" ht="24.95" hidden="1" customHeight="1" x14ac:dyDescent="0.2">
      <c r="A1640" s="21" t="str">
        <f t="shared" si="121"/>
        <v>||||||0</v>
      </c>
      <c r="B1640" s="21" t="str">
        <f t="shared" si="122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120"/>
        <v>0</v>
      </c>
      <c r="N1640" s="17"/>
      <c r="O1640" s="17"/>
      <c r="P1640" s="3"/>
    </row>
    <row r="1641" spans="1:16" ht="24.95" hidden="1" customHeight="1" x14ac:dyDescent="0.2">
      <c r="A1641" s="21" t="str">
        <f t="shared" si="121"/>
        <v>||||||0</v>
      </c>
      <c r="B1641" s="21" t="str">
        <f t="shared" si="122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120"/>
        <v>0</v>
      </c>
      <c r="N1641" s="17"/>
      <c r="O1641" s="17"/>
      <c r="P1641" s="3"/>
    </row>
    <row r="1642" spans="1:16" ht="24.95" hidden="1" customHeight="1" x14ac:dyDescent="0.2">
      <c r="A1642" s="21" t="str">
        <f t="shared" si="121"/>
        <v>||||||0</v>
      </c>
      <c r="B1642" s="21" t="str">
        <f t="shared" si="122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120"/>
        <v>0</v>
      </c>
      <c r="N1642" s="17"/>
      <c r="O1642" s="17"/>
      <c r="P1642" s="3"/>
    </row>
    <row r="1643" spans="1:16" ht="24.95" hidden="1" customHeight="1" x14ac:dyDescent="0.2">
      <c r="A1643" s="21" t="str">
        <f t="shared" si="121"/>
        <v>||||||0</v>
      </c>
      <c r="B1643" s="21" t="str">
        <f t="shared" si="122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120"/>
        <v>0</v>
      </c>
      <c r="N1643" s="17"/>
      <c r="O1643" s="17"/>
      <c r="P1643" s="3"/>
    </row>
    <row r="1644" spans="1:16" ht="24.95" hidden="1" customHeight="1" x14ac:dyDescent="0.2">
      <c r="A1644" s="21" t="str">
        <f t="shared" si="121"/>
        <v>||||||0</v>
      </c>
      <c r="B1644" s="21" t="str">
        <f t="shared" si="122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120"/>
        <v>0</v>
      </c>
      <c r="N1644" s="17"/>
      <c r="O1644" s="17"/>
      <c r="P1644" s="3"/>
    </row>
    <row r="1645" spans="1:16" ht="24.95" hidden="1" customHeight="1" x14ac:dyDescent="0.2">
      <c r="A1645" s="21" t="str">
        <f t="shared" si="121"/>
        <v>||||||0</v>
      </c>
      <c r="B1645" s="21" t="str">
        <f t="shared" si="122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120"/>
        <v>0</v>
      </c>
      <c r="N1645" s="17"/>
      <c r="O1645" s="17"/>
      <c r="P1645" s="3"/>
    </row>
    <row r="1646" spans="1:16" ht="24.95" hidden="1" customHeight="1" x14ac:dyDescent="0.2">
      <c r="A1646" s="21" t="str">
        <f t="shared" si="121"/>
        <v>||||||0</v>
      </c>
      <c r="B1646" s="21" t="str">
        <f t="shared" si="122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120"/>
        <v>0</v>
      </c>
      <c r="N1646" s="17"/>
      <c r="O1646" s="17"/>
      <c r="P1646" s="3"/>
    </row>
    <row r="1647" spans="1:16" ht="24.95" hidden="1" customHeight="1" x14ac:dyDescent="0.2">
      <c r="A1647" s="21" t="str">
        <f t="shared" si="121"/>
        <v>||||||0</v>
      </c>
      <c r="B1647" s="21" t="str">
        <f t="shared" si="122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120"/>
        <v>0</v>
      </c>
      <c r="N1647" s="17"/>
      <c r="O1647" s="17"/>
      <c r="P1647" s="3"/>
    </row>
    <row r="1648" spans="1:16" ht="24.95" hidden="1" customHeight="1" x14ac:dyDescent="0.2">
      <c r="A1648" s="21" t="str">
        <f t="shared" si="121"/>
        <v>||||||0</v>
      </c>
      <c r="B1648" s="21" t="str">
        <f t="shared" si="122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120"/>
        <v>0</v>
      </c>
      <c r="N1648" s="17"/>
      <c r="O1648" s="17"/>
      <c r="P1648" s="3"/>
    </row>
    <row r="1649" spans="1:16" ht="24.95" hidden="1" customHeight="1" x14ac:dyDescent="0.2">
      <c r="A1649" s="21" t="str">
        <f t="shared" si="121"/>
        <v>||||||0</v>
      </c>
      <c r="B1649" s="21" t="str">
        <f t="shared" si="122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120"/>
        <v>0</v>
      </c>
      <c r="N1649" s="17"/>
      <c r="O1649" s="17"/>
      <c r="P1649" s="3"/>
    </row>
    <row r="1650" spans="1:16" ht="24.95" hidden="1" customHeight="1" x14ac:dyDescent="0.2">
      <c r="A1650" s="21" t="str">
        <f t="shared" si="121"/>
        <v>||||||0</v>
      </c>
      <c r="B1650" s="21" t="str">
        <f t="shared" si="122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120"/>
        <v>0</v>
      </c>
      <c r="N1650" s="17"/>
      <c r="O1650" s="17"/>
      <c r="P1650" s="3"/>
    </row>
    <row r="1651" spans="1:16" ht="24.95" hidden="1" customHeight="1" x14ac:dyDescent="0.2">
      <c r="A1651" s="21" t="str">
        <f t="shared" si="121"/>
        <v>||||||0</v>
      </c>
      <c r="B1651" s="21" t="str">
        <f t="shared" si="122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120"/>
        <v>0</v>
      </c>
      <c r="N1651" s="17"/>
      <c r="O1651" s="17"/>
      <c r="P1651" s="3"/>
    </row>
    <row r="1652" spans="1:16" ht="24.95" hidden="1" customHeight="1" x14ac:dyDescent="0.2">
      <c r="A1652" s="21" t="str">
        <f t="shared" si="121"/>
        <v>||||||0</v>
      </c>
      <c r="B1652" s="21" t="str">
        <f t="shared" si="122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120"/>
        <v>0</v>
      </c>
      <c r="N1652" s="17"/>
      <c r="O1652" s="17"/>
      <c r="P1652" s="3"/>
    </row>
    <row r="1653" spans="1:16" ht="24.95" hidden="1" customHeight="1" x14ac:dyDescent="0.2">
      <c r="A1653" s="21" t="str">
        <f t="shared" si="121"/>
        <v>||||||0</v>
      </c>
      <c r="B1653" s="21" t="str">
        <f t="shared" si="122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120"/>
        <v>0</v>
      </c>
      <c r="N1653" s="17"/>
      <c r="O1653" s="17"/>
      <c r="P1653" s="3"/>
    </row>
    <row r="1654" spans="1:16" ht="24.95" hidden="1" customHeight="1" x14ac:dyDescent="0.2">
      <c r="A1654" s="21" t="str">
        <f t="shared" si="121"/>
        <v>||||||0</v>
      </c>
      <c r="B1654" s="21" t="str">
        <f t="shared" si="122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120"/>
        <v>0</v>
      </c>
      <c r="N1654" s="17"/>
      <c r="O1654" s="17"/>
      <c r="P1654" s="3"/>
    </row>
    <row r="1655" spans="1:16" ht="24.95" hidden="1" customHeight="1" x14ac:dyDescent="0.2">
      <c r="A1655" s="21" t="str">
        <f t="shared" si="121"/>
        <v>||||||0</v>
      </c>
      <c r="B1655" s="21" t="str">
        <f t="shared" si="122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ref="M1655:M1696" si="123">N1655+O1655</f>
        <v>0</v>
      </c>
      <c r="N1655" s="17"/>
      <c r="O1655" s="17"/>
      <c r="P1655" s="3"/>
    </row>
    <row r="1656" spans="1:16" ht="24.95" hidden="1" customHeight="1" x14ac:dyDescent="0.2">
      <c r="A1656" s="21" t="str">
        <f t="shared" si="121"/>
        <v>||||||0</v>
      </c>
      <c r="B1656" s="21" t="str">
        <f t="shared" si="122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123"/>
        <v>0</v>
      </c>
      <c r="N1656" s="17"/>
      <c r="O1656" s="17"/>
      <c r="P1656" s="3"/>
    </row>
    <row r="1657" spans="1:16" ht="24.95" hidden="1" customHeight="1" x14ac:dyDescent="0.2">
      <c r="A1657" s="21" t="str">
        <f t="shared" si="121"/>
        <v>||||||0</v>
      </c>
      <c r="B1657" s="21" t="str">
        <f t="shared" si="122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123"/>
        <v>0</v>
      </c>
      <c r="N1657" s="17"/>
      <c r="O1657" s="17"/>
      <c r="P1657" s="3"/>
    </row>
    <row r="1658" spans="1:16" ht="24.95" hidden="1" customHeight="1" x14ac:dyDescent="0.2">
      <c r="A1658" s="21" t="str">
        <f t="shared" si="121"/>
        <v>||||||0</v>
      </c>
      <c r="B1658" s="21" t="str">
        <f t="shared" si="122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123"/>
        <v>0</v>
      </c>
      <c r="N1658" s="17"/>
      <c r="O1658" s="17"/>
      <c r="P1658" s="3"/>
    </row>
    <row r="1659" spans="1:16" ht="24.95" hidden="1" customHeight="1" x14ac:dyDescent="0.2">
      <c r="A1659" s="21" t="str">
        <f t="shared" si="121"/>
        <v>||||||0</v>
      </c>
      <c r="B1659" s="21" t="str">
        <f t="shared" si="122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123"/>
        <v>0</v>
      </c>
      <c r="N1659" s="17"/>
      <c r="O1659" s="17"/>
      <c r="P1659" s="3"/>
    </row>
    <row r="1660" spans="1:16" ht="24.95" hidden="1" customHeight="1" x14ac:dyDescent="0.2">
      <c r="A1660" s="21" t="str">
        <f t="shared" si="121"/>
        <v>||||||0</v>
      </c>
      <c r="B1660" s="21" t="str">
        <f t="shared" si="122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123"/>
        <v>0</v>
      </c>
      <c r="N1660" s="17"/>
      <c r="O1660" s="17"/>
      <c r="P1660" s="3"/>
    </row>
    <row r="1661" spans="1:16" ht="24.95" hidden="1" customHeight="1" x14ac:dyDescent="0.2">
      <c r="A1661" s="21" t="str">
        <f t="shared" si="121"/>
        <v>||||||0</v>
      </c>
      <c r="B1661" s="21" t="str">
        <f t="shared" si="122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123"/>
        <v>0</v>
      </c>
      <c r="N1661" s="17"/>
      <c r="O1661" s="17"/>
      <c r="P1661" s="3"/>
    </row>
    <row r="1662" spans="1:16" ht="24.95" hidden="1" customHeight="1" x14ac:dyDescent="0.2">
      <c r="A1662" s="21" t="str">
        <f t="shared" ref="A1662:A1696" si="124">C1662&amp;"|"&amp;D1662&amp;"|"&amp;E1662&amp;"|"&amp;F1662&amp;"|"&amp;G1662&amp;"|"&amp;I1662&amp;"|"&amp;N1662+O1662-P1662</f>
        <v>||||||0</v>
      </c>
      <c r="B1662" s="21" t="str">
        <f t="shared" ref="B1662:B1696" si="125">C1662&amp;"|"&amp;D1662&amp;"|"&amp;E1662&amp;"|"&amp;F1662&amp;"|"&amp;L1662</f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si="123"/>
        <v>0</v>
      </c>
      <c r="N1662" s="17"/>
      <c r="O1662" s="17"/>
      <c r="P1662" s="3"/>
    </row>
    <row r="1663" spans="1:16" ht="24.95" hidden="1" customHeight="1" x14ac:dyDescent="0.2">
      <c r="A1663" s="21" t="str">
        <f t="shared" si="124"/>
        <v>||||||0</v>
      </c>
      <c r="B1663" s="21" t="str">
        <f t="shared" si="125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123"/>
        <v>0</v>
      </c>
      <c r="N1663" s="17"/>
      <c r="O1663" s="17"/>
      <c r="P1663" s="3"/>
    </row>
    <row r="1664" spans="1:16" ht="24.95" hidden="1" customHeight="1" x14ac:dyDescent="0.2">
      <c r="A1664" s="21" t="str">
        <f t="shared" si="124"/>
        <v>||||||0</v>
      </c>
      <c r="B1664" s="21" t="str">
        <f t="shared" si="125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123"/>
        <v>0</v>
      </c>
      <c r="N1664" s="17"/>
      <c r="O1664" s="17"/>
      <c r="P1664" s="3"/>
    </row>
    <row r="1665" spans="1:16" ht="24.95" hidden="1" customHeight="1" x14ac:dyDescent="0.2">
      <c r="A1665" s="21" t="str">
        <f t="shared" si="124"/>
        <v>||||||0</v>
      </c>
      <c r="B1665" s="21" t="str">
        <f t="shared" si="125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123"/>
        <v>0</v>
      </c>
      <c r="N1665" s="17"/>
      <c r="O1665" s="17"/>
      <c r="P1665" s="3"/>
    </row>
    <row r="1666" spans="1:16" ht="24.95" hidden="1" customHeight="1" x14ac:dyDescent="0.2">
      <c r="A1666" s="21" t="str">
        <f t="shared" si="124"/>
        <v>||||||0</v>
      </c>
      <c r="B1666" s="21" t="str">
        <f t="shared" si="125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123"/>
        <v>0</v>
      </c>
      <c r="N1666" s="17"/>
      <c r="O1666" s="17"/>
      <c r="P1666" s="3"/>
    </row>
    <row r="1667" spans="1:16" ht="24.95" hidden="1" customHeight="1" x14ac:dyDescent="0.2">
      <c r="A1667" s="21" t="str">
        <f t="shared" si="124"/>
        <v>||||||0</v>
      </c>
      <c r="B1667" s="21" t="str">
        <f t="shared" si="125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123"/>
        <v>0</v>
      </c>
      <c r="N1667" s="17"/>
      <c r="O1667" s="17"/>
      <c r="P1667" s="3"/>
    </row>
    <row r="1668" spans="1:16" ht="24.95" hidden="1" customHeight="1" x14ac:dyDescent="0.2">
      <c r="A1668" s="21" t="str">
        <f t="shared" si="124"/>
        <v>||||||0</v>
      </c>
      <c r="B1668" s="21" t="str">
        <f t="shared" si="125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123"/>
        <v>0</v>
      </c>
      <c r="N1668" s="17"/>
      <c r="O1668" s="17"/>
      <c r="P1668" s="3"/>
    </row>
    <row r="1669" spans="1:16" ht="24.95" hidden="1" customHeight="1" x14ac:dyDescent="0.2">
      <c r="A1669" s="21" t="str">
        <f t="shared" si="124"/>
        <v>||||||0</v>
      </c>
      <c r="B1669" s="21" t="str">
        <f t="shared" si="125"/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123"/>
        <v>0</v>
      </c>
      <c r="N1669" s="17"/>
      <c r="O1669" s="17"/>
      <c r="P1669" s="3"/>
    </row>
    <row r="1670" spans="1:16" ht="24.95" hidden="1" customHeight="1" x14ac:dyDescent="0.2">
      <c r="A1670" s="21" t="str">
        <f t="shared" si="124"/>
        <v>||||||0</v>
      </c>
      <c r="B1670" s="21" t="str">
        <f t="shared" si="125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123"/>
        <v>0</v>
      </c>
      <c r="N1670" s="17"/>
      <c r="O1670" s="17"/>
      <c r="P1670" s="3"/>
    </row>
    <row r="1671" spans="1:16" ht="24.95" hidden="1" customHeight="1" x14ac:dyDescent="0.2">
      <c r="A1671" s="21" t="str">
        <f t="shared" si="124"/>
        <v>||||||0</v>
      </c>
      <c r="B1671" s="21" t="str">
        <f t="shared" si="125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123"/>
        <v>0</v>
      </c>
      <c r="N1671" s="17"/>
      <c r="O1671" s="17"/>
      <c r="P1671" s="3"/>
    </row>
    <row r="1672" spans="1:16" ht="24.95" hidden="1" customHeight="1" x14ac:dyDescent="0.2">
      <c r="A1672" s="21" t="str">
        <f t="shared" si="124"/>
        <v>||||||0</v>
      </c>
      <c r="B1672" s="21" t="str">
        <f t="shared" si="125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123"/>
        <v>0</v>
      </c>
      <c r="N1672" s="17"/>
      <c r="O1672" s="17"/>
      <c r="P1672" s="3"/>
    </row>
    <row r="1673" spans="1:16" ht="24.95" hidden="1" customHeight="1" x14ac:dyDescent="0.2">
      <c r="A1673" s="21" t="str">
        <f t="shared" si="124"/>
        <v>||||||0</v>
      </c>
      <c r="B1673" s="21" t="str">
        <f t="shared" si="125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123"/>
        <v>0</v>
      </c>
      <c r="N1673" s="17"/>
      <c r="O1673" s="17"/>
      <c r="P1673" s="3"/>
    </row>
    <row r="1674" spans="1:16" ht="24.95" hidden="1" customHeight="1" x14ac:dyDescent="0.2">
      <c r="A1674" s="21" t="str">
        <f t="shared" si="124"/>
        <v>||||||0</v>
      </c>
      <c r="B1674" s="21" t="str">
        <f t="shared" si="125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123"/>
        <v>0</v>
      </c>
      <c r="N1674" s="17"/>
      <c r="O1674" s="17"/>
      <c r="P1674" s="3"/>
    </row>
    <row r="1675" spans="1:16" ht="24.95" hidden="1" customHeight="1" x14ac:dyDescent="0.2">
      <c r="A1675" s="21" t="str">
        <f t="shared" si="124"/>
        <v>||||||0</v>
      </c>
      <c r="B1675" s="21" t="str">
        <f t="shared" si="125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123"/>
        <v>0</v>
      </c>
      <c r="N1675" s="17"/>
      <c r="O1675" s="17"/>
      <c r="P1675" s="3"/>
    </row>
    <row r="1676" spans="1:16" ht="24.95" hidden="1" customHeight="1" x14ac:dyDescent="0.2">
      <c r="A1676" s="21" t="str">
        <f t="shared" si="124"/>
        <v>||||||0</v>
      </c>
      <c r="B1676" s="21" t="str">
        <f t="shared" si="125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123"/>
        <v>0</v>
      </c>
      <c r="N1676" s="17"/>
      <c r="O1676" s="17"/>
      <c r="P1676" s="3"/>
    </row>
    <row r="1677" spans="1:16" ht="24.95" hidden="1" customHeight="1" x14ac:dyDescent="0.2">
      <c r="A1677" s="21" t="str">
        <f t="shared" si="124"/>
        <v>||||||0</v>
      </c>
      <c r="B1677" s="21" t="str">
        <f t="shared" si="125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123"/>
        <v>0</v>
      </c>
      <c r="N1677" s="17"/>
      <c r="O1677" s="17"/>
      <c r="P1677" s="3"/>
    </row>
    <row r="1678" spans="1:16" ht="24.95" hidden="1" customHeight="1" x14ac:dyDescent="0.2">
      <c r="A1678" s="21" t="str">
        <f t="shared" si="124"/>
        <v>||||||0</v>
      </c>
      <c r="B1678" s="21" t="str">
        <f t="shared" si="125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123"/>
        <v>0</v>
      </c>
      <c r="N1678" s="17"/>
      <c r="O1678" s="17"/>
      <c r="P1678" s="3"/>
    </row>
    <row r="1679" spans="1:16" ht="24.95" hidden="1" customHeight="1" x14ac:dyDescent="0.2">
      <c r="A1679" s="21" t="str">
        <f t="shared" si="124"/>
        <v>||||||0</v>
      </c>
      <c r="B1679" s="21" t="str">
        <f t="shared" si="125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123"/>
        <v>0</v>
      </c>
      <c r="N1679" s="17"/>
      <c r="O1679" s="17"/>
      <c r="P1679" s="3"/>
    </row>
    <row r="1680" spans="1:16" ht="24.95" hidden="1" customHeight="1" x14ac:dyDescent="0.2">
      <c r="A1680" s="21" t="str">
        <f t="shared" si="124"/>
        <v>||||||0</v>
      </c>
      <c r="B1680" s="21" t="str">
        <f t="shared" si="125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123"/>
        <v>0</v>
      </c>
      <c r="N1680" s="17"/>
      <c r="O1680" s="17"/>
      <c r="P1680" s="3"/>
    </row>
    <row r="1681" spans="1:16" ht="24.95" hidden="1" customHeight="1" x14ac:dyDescent="0.2">
      <c r="A1681" s="21" t="str">
        <f t="shared" si="124"/>
        <v>||||||0</v>
      </c>
      <c r="B1681" s="21" t="str">
        <f t="shared" si="125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123"/>
        <v>0</v>
      </c>
      <c r="N1681" s="17"/>
      <c r="O1681" s="17"/>
      <c r="P1681" s="3"/>
    </row>
    <row r="1682" spans="1:16" ht="24.95" hidden="1" customHeight="1" x14ac:dyDescent="0.2">
      <c r="A1682" s="21" t="str">
        <f t="shared" si="124"/>
        <v>||||||0</v>
      </c>
      <c r="B1682" s="21" t="str">
        <f t="shared" si="125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123"/>
        <v>0</v>
      </c>
      <c r="N1682" s="17"/>
      <c r="O1682" s="17"/>
      <c r="P1682" s="3"/>
    </row>
    <row r="1683" spans="1:16" ht="24.95" hidden="1" customHeight="1" x14ac:dyDescent="0.2">
      <c r="A1683" s="21" t="str">
        <f t="shared" si="124"/>
        <v>||||||0</v>
      </c>
      <c r="B1683" s="21" t="str">
        <f t="shared" si="125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123"/>
        <v>0</v>
      </c>
      <c r="N1683" s="17"/>
      <c r="O1683" s="17"/>
      <c r="P1683" s="3"/>
    </row>
    <row r="1684" spans="1:16" ht="24.95" hidden="1" customHeight="1" x14ac:dyDescent="0.2">
      <c r="A1684" s="21" t="str">
        <f t="shared" si="124"/>
        <v>||||||0</v>
      </c>
      <c r="B1684" s="21" t="str">
        <f t="shared" si="125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123"/>
        <v>0</v>
      </c>
      <c r="N1684" s="17"/>
      <c r="O1684" s="17"/>
      <c r="P1684" s="3"/>
    </row>
    <row r="1685" spans="1:16" ht="24.95" hidden="1" customHeight="1" x14ac:dyDescent="0.2">
      <c r="A1685" s="21" t="str">
        <f t="shared" si="124"/>
        <v>||||||0</v>
      </c>
      <c r="B1685" s="21" t="str">
        <f t="shared" si="125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123"/>
        <v>0</v>
      </c>
      <c r="N1685" s="17"/>
      <c r="O1685" s="17"/>
      <c r="P1685" s="3"/>
    </row>
    <row r="1686" spans="1:16" ht="24.95" hidden="1" customHeight="1" x14ac:dyDescent="0.2">
      <c r="A1686" s="21" t="str">
        <f t="shared" si="124"/>
        <v>||||||0</v>
      </c>
      <c r="B1686" s="21" t="str">
        <f t="shared" si="125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123"/>
        <v>0</v>
      </c>
      <c r="N1686" s="17"/>
      <c r="O1686" s="17"/>
      <c r="P1686" s="3"/>
    </row>
    <row r="1687" spans="1:16" ht="24.95" hidden="1" customHeight="1" x14ac:dyDescent="0.2">
      <c r="A1687" s="21" t="str">
        <f t="shared" si="124"/>
        <v>||||||0</v>
      </c>
      <c r="B1687" s="21" t="str">
        <f t="shared" si="125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123"/>
        <v>0</v>
      </c>
      <c r="N1687" s="17"/>
      <c r="O1687" s="17"/>
      <c r="P1687" s="3"/>
    </row>
    <row r="1688" spans="1:16" ht="24.95" hidden="1" customHeight="1" x14ac:dyDescent="0.2">
      <c r="A1688" s="21" t="str">
        <f t="shared" si="124"/>
        <v>||||||0</v>
      </c>
      <c r="B1688" s="21" t="str">
        <f t="shared" si="125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123"/>
        <v>0</v>
      </c>
      <c r="N1688" s="17"/>
      <c r="O1688" s="17"/>
      <c r="P1688" s="3"/>
    </row>
    <row r="1689" spans="1:16" ht="24.95" hidden="1" customHeight="1" x14ac:dyDescent="0.2">
      <c r="A1689" s="21" t="str">
        <f t="shared" si="124"/>
        <v>||||||0</v>
      </c>
      <c r="B1689" s="21" t="str">
        <f t="shared" si="125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123"/>
        <v>0</v>
      </c>
      <c r="N1689" s="17"/>
      <c r="O1689" s="17"/>
      <c r="P1689" s="3"/>
    </row>
    <row r="1690" spans="1:16" ht="24.95" hidden="1" customHeight="1" x14ac:dyDescent="0.2">
      <c r="A1690" s="21" t="str">
        <f t="shared" si="124"/>
        <v>||||||0</v>
      </c>
      <c r="B1690" s="21" t="str">
        <f t="shared" si="125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123"/>
        <v>0</v>
      </c>
      <c r="N1690" s="17"/>
      <c r="O1690" s="17"/>
      <c r="P1690" s="3"/>
    </row>
    <row r="1691" spans="1:16" ht="24.95" hidden="1" customHeight="1" x14ac:dyDescent="0.2">
      <c r="A1691" s="21" t="str">
        <f t="shared" si="124"/>
        <v>||||||0</v>
      </c>
      <c r="B1691" s="21" t="str">
        <f t="shared" si="125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123"/>
        <v>0</v>
      </c>
      <c r="N1691" s="17"/>
      <c r="O1691" s="17"/>
      <c r="P1691" s="3"/>
    </row>
    <row r="1692" spans="1:16" ht="24.95" hidden="1" customHeight="1" x14ac:dyDescent="0.2">
      <c r="A1692" s="21" t="str">
        <f t="shared" si="124"/>
        <v>||||||0</v>
      </c>
      <c r="B1692" s="21" t="str">
        <f t="shared" si="125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123"/>
        <v>0</v>
      </c>
      <c r="N1692" s="17"/>
      <c r="O1692" s="17"/>
      <c r="P1692" s="3"/>
    </row>
    <row r="1693" spans="1:16" ht="24.95" hidden="1" customHeight="1" x14ac:dyDescent="0.2">
      <c r="A1693" s="21" t="str">
        <f t="shared" si="124"/>
        <v>||||||0</v>
      </c>
      <c r="B1693" s="21" t="str">
        <f t="shared" si="125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123"/>
        <v>0</v>
      </c>
      <c r="N1693" s="17"/>
      <c r="O1693" s="17"/>
      <c r="P1693" s="3"/>
    </row>
    <row r="1694" spans="1:16" ht="24.95" hidden="1" customHeight="1" x14ac:dyDescent="0.2">
      <c r="A1694" s="21" t="str">
        <f t="shared" si="124"/>
        <v>||||||0</v>
      </c>
      <c r="B1694" s="21" t="str">
        <f t="shared" si="125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123"/>
        <v>0</v>
      </c>
      <c r="N1694" s="17"/>
      <c r="O1694" s="17"/>
      <c r="P1694" s="3"/>
    </row>
    <row r="1695" spans="1:16" ht="24.95" hidden="1" customHeight="1" x14ac:dyDescent="0.2">
      <c r="A1695" s="21" t="str">
        <f t="shared" si="124"/>
        <v>||||||0</v>
      </c>
      <c r="B1695" s="21" t="str">
        <f t="shared" si="125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123"/>
        <v>0</v>
      </c>
      <c r="N1695" s="17"/>
      <c r="O1695" s="17"/>
      <c r="P1695" s="3"/>
    </row>
    <row r="1696" spans="1:16" ht="24.95" hidden="1" customHeight="1" x14ac:dyDescent="0.2">
      <c r="A1696" s="21" t="str">
        <f t="shared" si="124"/>
        <v>||||||0</v>
      </c>
      <c r="B1696" s="21" t="str">
        <f t="shared" si="125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123"/>
        <v>0</v>
      </c>
      <c r="N1696" s="17"/>
      <c r="O1696" s="17"/>
      <c r="P1696" s="3"/>
    </row>
    <row r="1697" spans="1:16" ht="24.95" hidden="1" customHeight="1" x14ac:dyDescent="0.2">
      <c r="A1697" s="21" t="str">
        <f t="shared" ref="A1697:A1748" si="126">C1697&amp;"|"&amp;D1697&amp;"|"&amp;E1697&amp;"|"&amp;F1697&amp;"|"&amp;G1697&amp;"|"&amp;I1697&amp;"|"&amp;N1697+O1697-P1697</f>
        <v>||||||0</v>
      </c>
      <c r="B1697" s="21" t="str">
        <f t="shared" ref="B1697:B1748" si="127">C1697&amp;"|"&amp;D1697&amp;"|"&amp;E1697&amp;"|"&amp;F1697&amp;"|"&amp;L1697</f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ref="M1697:M1741" si="128">N1697+O1697</f>
        <v>0</v>
      </c>
      <c r="N1697" s="17"/>
      <c r="O1697" s="17"/>
      <c r="P1697" s="3"/>
    </row>
    <row r="1698" spans="1:16" ht="24.95" hidden="1" customHeight="1" x14ac:dyDescent="0.2">
      <c r="A1698" s="21" t="str">
        <f t="shared" si="126"/>
        <v>||||||0</v>
      </c>
      <c r="B1698" s="21" t="str">
        <f t="shared" si="127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128"/>
        <v>0</v>
      </c>
      <c r="N1698" s="17"/>
      <c r="O1698" s="17"/>
      <c r="P1698" s="3"/>
    </row>
    <row r="1699" spans="1:16" ht="24.95" hidden="1" customHeight="1" x14ac:dyDescent="0.2">
      <c r="A1699" s="21" t="str">
        <f t="shared" si="126"/>
        <v>||||||0</v>
      </c>
      <c r="B1699" s="21" t="str">
        <f t="shared" si="127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128"/>
        <v>0</v>
      </c>
      <c r="N1699" s="17"/>
      <c r="O1699" s="17"/>
      <c r="P1699" s="3"/>
    </row>
    <row r="1700" spans="1:16" ht="24.95" hidden="1" customHeight="1" x14ac:dyDescent="0.2">
      <c r="A1700" s="21" t="str">
        <f t="shared" si="126"/>
        <v>||||||0</v>
      </c>
      <c r="B1700" s="21" t="str">
        <f t="shared" si="127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128"/>
        <v>0</v>
      </c>
      <c r="N1700" s="17"/>
      <c r="O1700" s="17"/>
      <c r="P1700" s="3"/>
    </row>
    <row r="1701" spans="1:16" ht="24.95" hidden="1" customHeight="1" x14ac:dyDescent="0.2">
      <c r="A1701" s="21" t="str">
        <f t="shared" si="126"/>
        <v>||||||0</v>
      </c>
      <c r="B1701" s="21" t="str">
        <f t="shared" si="127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128"/>
        <v>0</v>
      </c>
      <c r="N1701" s="17"/>
      <c r="O1701" s="17"/>
      <c r="P1701" s="3"/>
    </row>
    <row r="1702" spans="1:16" ht="24.95" hidden="1" customHeight="1" x14ac:dyDescent="0.2">
      <c r="A1702" s="21" t="str">
        <f t="shared" si="126"/>
        <v>||||||0</v>
      </c>
      <c r="B1702" s="21" t="str">
        <f t="shared" si="127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128"/>
        <v>0</v>
      </c>
      <c r="N1702" s="17"/>
      <c r="O1702" s="17"/>
      <c r="P1702" s="3"/>
    </row>
    <row r="1703" spans="1:16" ht="24.95" hidden="1" customHeight="1" x14ac:dyDescent="0.2">
      <c r="A1703" s="21" t="str">
        <f t="shared" si="126"/>
        <v>||||||0</v>
      </c>
      <c r="B1703" s="21" t="str">
        <f t="shared" si="127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128"/>
        <v>0</v>
      </c>
      <c r="N1703" s="17"/>
      <c r="O1703" s="17"/>
      <c r="P1703" s="3"/>
    </row>
    <row r="1704" spans="1:16" ht="24.95" hidden="1" customHeight="1" x14ac:dyDescent="0.2">
      <c r="A1704" s="21" t="str">
        <f t="shared" si="126"/>
        <v>||||||0</v>
      </c>
      <c r="B1704" s="21" t="str">
        <f t="shared" si="127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128"/>
        <v>0</v>
      </c>
      <c r="N1704" s="17"/>
      <c r="O1704" s="17"/>
      <c r="P1704" s="3"/>
    </row>
    <row r="1705" spans="1:16" ht="24.95" hidden="1" customHeight="1" x14ac:dyDescent="0.2">
      <c r="A1705" s="21" t="str">
        <f t="shared" si="126"/>
        <v>||||||0</v>
      </c>
      <c r="B1705" s="21" t="str">
        <f t="shared" si="127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128"/>
        <v>0</v>
      </c>
      <c r="N1705" s="17"/>
      <c r="O1705" s="17"/>
      <c r="P1705" s="3"/>
    </row>
    <row r="1706" spans="1:16" ht="24.95" hidden="1" customHeight="1" x14ac:dyDescent="0.2">
      <c r="A1706" s="21" t="str">
        <f t="shared" si="126"/>
        <v>||||||0</v>
      </c>
      <c r="B1706" s="21" t="str">
        <f t="shared" si="127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128"/>
        <v>0</v>
      </c>
      <c r="N1706" s="17"/>
      <c r="O1706" s="17"/>
      <c r="P1706" s="3"/>
    </row>
    <row r="1707" spans="1:16" ht="24.95" hidden="1" customHeight="1" x14ac:dyDescent="0.2">
      <c r="A1707" s="21" t="str">
        <f t="shared" si="126"/>
        <v>||||||0</v>
      </c>
      <c r="B1707" s="21" t="str">
        <f t="shared" si="127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128"/>
        <v>0</v>
      </c>
      <c r="N1707" s="17"/>
      <c r="O1707" s="17"/>
      <c r="P1707" s="3"/>
    </row>
    <row r="1708" spans="1:16" ht="24.95" hidden="1" customHeight="1" x14ac:dyDescent="0.2">
      <c r="A1708" s="21" t="str">
        <f t="shared" si="126"/>
        <v>||||||0</v>
      </c>
      <c r="B1708" s="21" t="str">
        <f t="shared" si="127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128"/>
        <v>0</v>
      </c>
      <c r="N1708" s="17"/>
      <c r="O1708" s="17"/>
      <c r="P1708" s="3"/>
    </row>
    <row r="1709" spans="1:16" ht="24.95" hidden="1" customHeight="1" x14ac:dyDescent="0.2">
      <c r="A1709" s="21" t="str">
        <f t="shared" si="126"/>
        <v>||||||0</v>
      </c>
      <c r="B1709" s="21" t="str">
        <f t="shared" si="127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128"/>
        <v>0</v>
      </c>
      <c r="N1709" s="17"/>
      <c r="O1709" s="17"/>
      <c r="P1709" s="3"/>
    </row>
    <row r="1710" spans="1:16" ht="24.95" hidden="1" customHeight="1" x14ac:dyDescent="0.2">
      <c r="A1710" s="21" t="str">
        <f t="shared" si="126"/>
        <v>||||||0</v>
      </c>
      <c r="B1710" s="21" t="str">
        <f t="shared" si="127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128"/>
        <v>0</v>
      </c>
      <c r="N1710" s="17"/>
      <c r="O1710" s="17"/>
      <c r="P1710" s="3"/>
    </row>
    <row r="1711" spans="1:16" ht="24.95" hidden="1" customHeight="1" x14ac:dyDescent="0.2">
      <c r="A1711" s="21" t="str">
        <f t="shared" si="126"/>
        <v>||||||0</v>
      </c>
      <c r="B1711" s="21" t="str">
        <f t="shared" si="127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128"/>
        <v>0</v>
      </c>
      <c r="N1711" s="17"/>
      <c r="O1711" s="17"/>
      <c r="P1711" s="3"/>
    </row>
    <row r="1712" spans="1:16" ht="24.95" hidden="1" customHeight="1" x14ac:dyDescent="0.2">
      <c r="A1712" s="21" t="str">
        <f t="shared" si="126"/>
        <v>||||||0</v>
      </c>
      <c r="B1712" s="21" t="str">
        <f t="shared" si="127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128"/>
        <v>0</v>
      </c>
      <c r="N1712" s="17"/>
      <c r="O1712" s="17"/>
      <c r="P1712" s="3"/>
    </row>
    <row r="1713" spans="1:16" ht="24.95" hidden="1" customHeight="1" x14ac:dyDescent="0.2">
      <c r="A1713" s="21" t="str">
        <f t="shared" si="126"/>
        <v>||||||0</v>
      </c>
      <c r="B1713" s="21" t="str">
        <f t="shared" si="127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128"/>
        <v>0</v>
      </c>
      <c r="N1713" s="17"/>
      <c r="O1713" s="17"/>
      <c r="P1713" s="3"/>
    </row>
    <row r="1714" spans="1:16" ht="24.95" hidden="1" customHeight="1" x14ac:dyDescent="0.2">
      <c r="A1714" s="21" t="str">
        <f t="shared" si="126"/>
        <v>||||||0</v>
      </c>
      <c r="B1714" s="21" t="str">
        <f t="shared" si="127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128"/>
        <v>0</v>
      </c>
      <c r="N1714" s="17"/>
      <c r="O1714" s="17"/>
      <c r="P1714" s="3"/>
    </row>
    <row r="1715" spans="1:16" ht="24.95" hidden="1" customHeight="1" x14ac:dyDescent="0.2">
      <c r="A1715" s="21" t="str">
        <f t="shared" si="126"/>
        <v>||||||0</v>
      </c>
      <c r="B1715" s="21" t="str">
        <f t="shared" si="127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128"/>
        <v>0</v>
      </c>
      <c r="N1715" s="17"/>
      <c r="O1715" s="17"/>
      <c r="P1715" s="3"/>
    </row>
    <row r="1716" spans="1:16" ht="24.95" hidden="1" customHeight="1" x14ac:dyDescent="0.2">
      <c r="A1716" s="21" t="str">
        <f t="shared" si="126"/>
        <v>||||||0</v>
      </c>
      <c r="B1716" s="21" t="str">
        <f t="shared" si="127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128"/>
        <v>0</v>
      </c>
      <c r="N1716" s="17"/>
      <c r="O1716" s="17"/>
      <c r="P1716" s="3"/>
    </row>
    <row r="1717" spans="1:16" ht="24.95" hidden="1" customHeight="1" x14ac:dyDescent="0.2">
      <c r="A1717" s="21" t="str">
        <f t="shared" si="126"/>
        <v>||||||0</v>
      </c>
      <c r="B1717" s="21" t="str">
        <f t="shared" si="127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128"/>
        <v>0</v>
      </c>
      <c r="N1717" s="17"/>
      <c r="O1717" s="17"/>
      <c r="P1717" s="3"/>
    </row>
    <row r="1718" spans="1:16" ht="24.95" hidden="1" customHeight="1" x14ac:dyDescent="0.2">
      <c r="A1718" s="21" t="str">
        <f t="shared" si="126"/>
        <v>||||||0</v>
      </c>
      <c r="B1718" s="21" t="str">
        <f t="shared" si="127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128"/>
        <v>0</v>
      </c>
      <c r="N1718" s="17"/>
      <c r="O1718" s="17"/>
      <c r="P1718" s="3"/>
    </row>
    <row r="1719" spans="1:16" ht="24.95" hidden="1" customHeight="1" x14ac:dyDescent="0.2">
      <c r="A1719" s="21" t="str">
        <f t="shared" si="126"/>
        <v>||||||0</v>
      </c>
      <c r="B1719" s="21" t="str">
        <f t="shared" si="127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128"/>
        <v>0</v>
      </c>
      <c r="N1719" s="17"/>
      <c r="O1719" s="17"/>
      <c r="P1719" s="3"/>
    </row>
    <row r="1720" spans="1:16" ht="24.95" hidden="1" customHeight="1" x14ac:dyDescent="0.2">
      <c r="A1720" s="21" t="str">
        <f t="shared" si="126"/>
        <v>||||||0</v>
      </c>
      <c r="B1720" s="21" t="str">
        <f t="shared" si="127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128"/>
        <v>0</v>
      </c>
      <c r="N1720" s="17"/>
      <c r="O1720" s="17"/>
      <c r="P1720" s="3"/>
    </row>
    <row r="1721" spans="1:16" ht="24.95" hidden="1" customHeight="1" x14ac:dyDescent="0.2">
      <c r="A1721" s="21" t="str">
        <f t="shared" si="126"/>
        <v>||||||0</v>
      </c>
      <c r="B1721" s="21" t="str">
        <f t="shared" si="127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128"/>
        <v>0</v>
      </c>
      <c r="N1721" s="17"/>
      <c r="O1721" s="17"/>
      <c r="P1721" s="3"/>
    </row>
    <row r="1722" spans="1:16" ht="24.95" hidden="1" customHeight="1" x14ac:dyDescent="0.2">
      <c r="A1722" s="21" t="str">
        <f t="shared" si="126"/>
        <v>||||||0</v>
      </c>
      <c r="B1722" s="21" t="str">
        <f t="shared" si="127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128"/>
        <v>0</v>
      </c>
      <c r="N1722" s="17"/>
      <c r="O1722" s="17"/>
      <c r="P1722" s="3"/>
    </row>
    <row r="1723" spans="1:16" ht="24.95" hidden="1" customHeight="1" x14ac:dyDescent="0.2">
      <c r="A1723" s="21" t="str">
        <f t="shared" si="126"/>
        <v>||||||0</v>
      </c>
      <c r="B1723" s="21" t="str">
        <f t="shared" si="127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128"/>
        <v>0</v>
      </c>
      <c r="N1723" s="17"/>
      <c r="O1723" s="17"/>
      <c r="P1723" s="3"/>
    </row>
    <row r="1724" spans="1:16" ht="24.95" hidden="1" customHeight="1" x14ac:dyDescent="0.2">
      <c r="A1724" s="21" t="str">
        <f t="shared" si="126"/>
        <v>||||||0</v>
      </c>
      <c r="B1724" s="21" t="str">
        <f t="shared" si="127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128"/>
        <v>0</v>
      </c>
      <c r="N1724" s="17"/>
      <c r="O1724" s="17"/>
      <c r="P1724" s="3"/>
    </row>
    <row r="1725" spans="1:16" ht="24.95" hidden="1" customHeight="1" x14ac:dyDescent="0.2">
      <c r="A1725" s="21" t="str">
        <f t="shared" si="126"/>
        <v>||||||0</v>
      </c>
      <c r="B1725" s="21" t="str">
        <f t="shared" si="127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128"/>
        <v>0</v>
      </c>
      <c r="N1725" s="17"/>
      <c r="O1725" s="17"/>
      <c r="P1725" s="3"/>
    </row>
    <row r="1726" spans="1:16" ht="24.95" hidden="1" customHeight="1" x14ac:dyDescent="0.2">
      <c r="A1726" s="21" t="str">
        <f t="shared" si="126"/>
        <v>||||||0</v>
      </c>
      <c r="B1726" s="21" t="str">
        <f t="shared" si="127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si="128"/>
        <v>0</v>
      </c>
      <c r="N1726" s="17"/>
      <c r="O1726" s="17"/>
      <c r="P1726" s="3"/>
    </row>
    <row r="1727" spans="1:16" ht="24.95" hidden="1" customHeight="1" x14ac:dyDescent="0.2">
      <c r="A1727" s="21" t="str">
        <f t="shared" si="126"/>
        <v>||||||0</v>
      </c>
      <c r="B1727" s="21" t="str">
        <f t="shared" si="127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128"/>
        <v>0</v>
      </c>
      <c r="N1727" s="17"/>
      <c r="O1727" s="17"/>
      <c r="P1727" s="3"/>
    </row>
    <row r="1728" spans="1:16" ht="24.95" hidden="1" customHeight="1" x14ac:dyDescent="0.2">
      <c r="A1728" s="21" t="str">
        <f t="shared" si="126"/>
        <v>||||||0</v>
      </c>
      <c r="B1728" s="21" t="str">
        <f t="shared" si="127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128"/>
        <v>0</v>
      </c>
      <c r="N1728" s="17"/>
      <c r="O1728" s="17"/>
      <c r="P1728" s="3"/>
    </row>
    <row r="1729" spans="1:16" ht="24.95" hidden="1" customHeight="1" x14ac:dyDescent="0.2">
      <c r="A1729" s="21" t="str">
        <f t="shared" si="126"/>
        <v>||||||0</v>
      </c>
      <c r="B1729" s="21" t="str">
        <f t="shared" si="127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128"/>
        <v>0</v>
      </c>
      <c r="N1729" s="17"/>
      <c r="O1729" s="17"/>
      <c r="P1729" s="3"/>
    </row>
    <row r="1730" spans="1:16" ht="24.95" hidden="1" customHeight="1" x14ac:dyDescent="0.2">
      <c r="A1730" s="21" t="str">
        <f t="shared" si="126"/>
        <v>||||||0</v>
      </c>
      <c r="B1730" s="21" t="str">
        <f t="shared" si="127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128"/>
        <v>0</v>
      </c>
      <c r="N1730" s="17"/>
      <c r="O1730" s="17"/>
      <c r="P1730" s="3"/>
    </row>
    <row r="1731" spans="1:16" ht="24.95" hidden="1" customHeight="1" x14ac:dyDescent="0.2">
      <c r="A1731" s="21" t="str">
        <f t="shared" si="126"/>
        <v>||||||0</v>
      </c>
      <c r="B1731" s="21" t="str">
        <f t="shared" si="127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128"/>
        <v>0</v>
      </c>
      <c r="N1731" s="17"/>
      <c r="O1731" s="17"/>
      <c r="P1731" s="3"/>
    </row>
    <row r="1732" spans="1:16" ht="24.95" hidden="1" customHeight="1" x14ac:dyDescent="0.2">
      <c r="A1732" s="21" t="str">
        <f t="shared" si="126"/>
        <v>||||||0</v>
      </c>
      <c r="B1732" s="21" t="str">
        <f t="shared" si="127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128"/>
        <v>0</v>
      </c>
      <c r="N1732" s="17"/>
      <c r="O1732" s="17"/>
      <c r="P1732" s="3"/>
    </row>
    <row r="1733" spans="1:16" ht="24.95" hidden="1" customHeight="1" x14ac:dyDescent="0.2">
      <c r="A1733" s="21" t="str">
        <f t="shared" si="126"/>
        <v>||||||0</v>
      </c>
      <c r="B1733" s="21" t="str">
        <f t="shared" si="127"/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128"/>
        <v>0</v>
      </c>
      <c r="N1733" s="17"/>
      <c r="O1733" s="17"/>
      <c r="P1733" s="3"/>
    </row>
    <row r="1734" spans="1:16" ht="24.95" hidden="1" customHeight="1" x14ac:dyDescent="0.2">
      <c r="A1734" s="21" t="str">
        <f t="shared" si="126"/>
        <v>||||||0</v>
      </c>
      <c r="B1734" s="21" t="str">
        <f t="shared" si="127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128"/>
        <v>0</v>
      </c>
      <c r="N1734" s="17"/>
      <c r="O1734" s="17"/>
      <c r="P1734" s="3"/>
    </row>
    <row r="1735" spans="1:16" ht="24.95" hidden="1" customHeight="1" x14ac:dyDescent="0.2">
      <c r="A1735" s="21" t="str">
        <f t="shared" si="126"/>
        <v>||||||0</v>
      </c>
      <c r="B1735" s="21" t="str">
        <f t="shared" si="127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128"/>
        <v>0</v>
      </c>
      <c r="N1735" s="17"/>
      <c r="O1735" s="17"/>
      <c r="P1735" s="3"/>
    </row>
    <row r="1736" spans="1:16" ht="24.95" hidden="1" customHeight="1" x14ac:dyDescent="0.2">
      <c r="A1736" s="21" t="str">
        <f t="shared" si="126"/>
        <v>||||||0</v>
      </c>
      <c r="B1736" s="21" t="str">
        <f t="shared" si="127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128"/>
        <v>0</v>
      </c>
      <c r="N1736" s="17"/>
      <c r="O1736" s="17"/>
      <c r="P1736" s="3"/>
    </row>
    <row r="1737" spans="1:16" ht="24.95" hidden="1" customHeight="1" x14ac:dyDescent="0.2">
      <c r="A1737" s="21" t="str">
        <f t="shared" si="126"/>
        <v>||||||0</v>
      </c>
      <c r="B1737" s="21" t="str">
        <f t="shared" si="127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128"/>
        <v>0</v>
      </c>
      <c r="N1737" s="17"/>
      <c r="O1737" s="17"/>
      <c r="P1737" s="3"/>
    </row>
    <row r="1738" spans="1:16" ht="24.95" hidden="1" customHeight="1" x14ac:dyDescent="0.2">
      <c r="A1738" s="21" t="str">
        <f t="shared" si="126"/>
        <v>||||||0</v>
      </c>
      <c r="B1738" s="21" t="str">
        <f t="shared" si="127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128"/>
        <v>0</v>
      </c>
      <c r="N1738" s="17"/>
      <c r="O1738" s="17"/>
      <c r="P1738" s="3"/>
    </row>
    <row r="1739" spans="1:16" ht="24.95" hidden="1" customHeight="1" x14ac:dyDescent="0.2">
      <c r="A1739" s="21" t="str">
        <f t="shared" si="126"/>
        <v>||||||0</v>
      </c>
      <c r="B1739" s="21" t="str">
        <f t="shared" si="127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128"/>
        <v>0</v>
      </c>
      <c r="N1739" s="17"/>
      <c r="O1739" s="17"/>
      <c r="P1739" s="3"/>
    </row>
    <row r="1740" spans="1:16" ht="24.95" hidden="1" customHeight="1" x14ac:dyDescent="0.2">
      <c r="A1740" s="21" t="str">
        <f t="shared" si="126"/>
        <v>||||||0</v>
      </c>
      <c r="B1740" s="21" t="str">
        <f t="shared" si="127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128"/>
        <v>0</v>
      </c>
      <c r="N1740" s="17"/>
      <c r="O1740" s="17"/>
      <c r="P1740" s="3"/>
    </row>
    <row r="1741" spans="1:16" ht="24.95" hidden="1" customHeight="1" x14ac:dyDescent="0.2">
      <c r="A1741" s="21" t="str">
        <f t="shared" si="126"/>
        <v>||||||0</v>
      </c>
      <c r="B1741" s="21" t="str">
        <f t="shared" si="127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128"/>
        <v>0</v>
      </c>
      <c r="N1741" s="17"/>
      <c r="O1741" s="17"/>
      <c r="P1741" s="3"/>
    </row>
    <row r="1742" spans="1:16" ht="24.95" hidden="1" customHeight="1" x14ac:dyDescent="0.2">
      <c r="A1742" s="21" t="str">
        <f t="shared" si="126"/>
        <v>||||||0</v>
      </c>
      <c r="B1742" s="21" t="str">
        <f t="shared" si="127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ref="M1742:M1782" si="129">N1742+O1742</f>
        <v>0</v>
      </c>
      <c r="N1742" s="17"/>
      <c r="O1742" s="17"/>
      <c r="P1742" s="3"/>
    </row>
    <row r="1743" spans="1:16" ht="24.95" hidden="1" customHeight="1" x14ac:dyDescent="0.2">
      <c r="A1743" s="21" t="str">
        <f t="shared" si="126"/>
        <v>||||||0</v>
      </c>
      <c r="B1743" s="21" t="str">
        <f t="shared" si="127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129"/>
        <v>0</v>
      </c>
      <c r="N1743" s="17"/>
      <c r="O1743" s="17"/>
      <c r="P1743" s="3"/>
    </row>
    <row r="1744" spans="1:16" ht="24.95" hidden="1" customHeight="1" x14ac:dyDescent="0.2">
      <c r="A1744" s="21" t="str">
        <f t="shared" si="126"/>
        <v>||||||0</v>
      </c>
      <c r="B1744" s="21" t="str">
        <f t="shared" si="127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129"/>
        <v>0</v>
      </c>
      <c r="N1744" s="17"/>
      <c r="O1744" s="17"/>
      <c r="P1744" s="3"/>
    </row>
    <row r="1745" spans="1:16" ht="24.95" hidden="1" customHeight="1" x14ac:dyDescent="0.2">
      <c r="A1745" s="21" t="str">
        <f t="shared" si="126"/>
        <v>||||||0</v>
      </c>
      <c r="B1745" s="21" t="str">
        <f t="shared" si="127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129"/>
        <v>0</v>
      </c>
      <c r="N1745" s="17"/>
      <c r="O1745" s="17"/>
      <c r="P1745" s="3"/>
    </row>
    <row r="1746" spans="1:16" ht="24.95" hidden="1" customHeight="1" x14ac:dyDescent="0.2">
      <c r="A1746" s="21" t="str">
        <f t="shared" si="126"/>
        <v>||||||0</v>
      </c>
      <c r="B1746" s="21" t="str">
        <f t="shared" si="127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129"/>
        <v>0</v>
      </c>
      <c r="N1746" s="17"/>
      <c r="O1746" s="17"/>
      <c r="P1746" s="3"/>
    </row>
    <row r="1747" spans="1:16" ht="24.95" hidden="1" customHeight="1" x14ac:dyDescent="0.2">
      <c r="A1747" s="21" t="str">
        <f t="shared" si="126"/>
        <v>||||||0</v>
      </c>
      <c r="B1747" s="21" t="str">
        <f t="shared" si="127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129"/>
        <v>0</v>
      </c>
      <c r="N1747" s="17"/>
      <c r="O1747" s="17"/>
      <c r="P1747" s="3"/>
    </row>
    <row r="1748" spans="1:16" ht="24.95" hidden="1" customHeight="1" x14ac:dyDescent="0.2">
      <c r="A1748" s="21" t="str">
        <f t="shared" si="126"/>
        <v>||||||0</v>
      </c>
      <c r="B1748" s="21" t="str">
        <f t="shared" si="127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129"/>
        <v>0</v>
      </c>
      <c r="N1748" s="17"/>
      <c r="O1748" s="17"/>
      <c r="P1748" s="3"/>
    </row>
    <row r="1749" spans="1:16" ht="24.95" hidden="1" customHeight="1" x14ac:dyDescent="0.2">
      <c r="A1749" s="21" t="str">
        <f t="shared" ref="A1749:A1789" si="130">C1749&amp;"|"&amp;D1749&amp;"|"&amp;E1749&amp;"|"&amp;F1749&amp;"|"&amp;G1749&amp;"|"&amp;I1749&amp;"|"&amp;N1749+O1749-P1749</f>
        <v>||||||0</v>
      </c>
      <c r="B1749" s="21" t="str">
        <f t="shared" ref="B1749:B1789" si="131">C1749&amp;"|"&amp;D1749&amp;"|"&amp;E1749&amp;"|"&amp;F1749&amp;"|"&amp;L1749</f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129"/>
        <v>0</v>
      </c>
      <c r="N1749" s="17"/>
      <c r="O1749" s="17"/>
      <c r="P1749" s="3"/>
    </row>
    <row r="1750" spans="1:16" ht="24.95" hidden="1" customHeight="1" x14ac:dyDescent="0.2">
      <c r="A1750" s="21" t="str">
        <f t="shared" si="130"/>
        <v>||||||0</v>
      </c>
      <c r="B1750" s="21" t="str">
        <f t="shared" si="131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129"/>
        <v>0</v>
      </c>
      <c r="N1750" s="17"/>
      <c r="O1750" s="17"/>
      <c r="P1750" s="3"/>
    </row>
    <row r="1751" spans="1:16" ht="24.95" hidden="1" customHeight="1" x14ac:dyDescent="0.2">
      <c r="A1751" s="21" t="str">
        <f t="shared" si="130"/>
        <v>||||||0</v>
      </c>
      <c r="B1751" s="21" t="str">
        <f t="shared" si="131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129"/>
        <v>0</v>
      </c>
      <c r="N1751" s="17"/>
      <c r="O1751" s="17"/>
      <c r="P1751" s="3"/>
    </row>
    <row r="1752" spans="1:16" ht="24.95" hidden="1" customHeight="1" x14ac:dyDescent="0.2">
      <c r="A1752" s="21" t="str">
        <f t="shared" si="130"/>
        <v>||||||0</v>
      </c>
      <c r="B1752" s="21" t="str">
        <f t="shared" si="131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129"/>
        <v>0</v>
      </c>
      <c r="N1752" s="17"/>
      <c r="O1752" s="17"/>
      <c r="P1752" s="3"/>
    </row>
    <row r="1753" spans="1:16" ht="24.95" hidden="1" customHeight="1" x14ac:dyDescent="0.2">
      <c r="A1753" s="21" t="str">
        <f t="shared" si="130"/>
        <v>||||||0</v>
      </c>
      <c r="B1753" s="21" t="str">
        <f t="shared" si="131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129"/>
        <v>0</v>
      </c>
      <c r="N1753" s="17"/>
      <c r="O1753" s="17"/>
      <c r="P1753" s="3"/>
    </row>
    <row r="1754" spans="1:16" ht="24.95" hidden="1" customHeight="1" x14ac:dyDescent="0.2">
      <c r="A1754" s="21" t="str">
        <f t="shared" si="130"/>
        <v>||||||0</v>
      </c>
      <c r="B1754" s="21" t="str">
        <f t="shared" si="131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129"/>
        <v>0</v>
      </c>
      <c r="N1754" s="17"/>
      <c r="O1754" s="17"/>
      <c r="P1754" s="3"/>
    </row>
    <row r="1755" spans="1:16" ht="24.95" hidden="1" customHeight="1" x14ac:dyDescent="0.2">
      <c r="A1755" s="21" t="str">
        <f t="shared" si="130"/>
        <v>||||||0</v>
      </c>
      <c r="B1755" s="21" t="str">
        <f t="shared" si="131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129"/>
        <v>0</v>
      </c>
      <c r="N1755" s="17"/>
      <c r="O1755" s="17"/>
      <c r="P1755" s="3"/>
    </row>
    <row r="1756" spans="1:16" ht="24.95" hidden="1" customHeight="1" x14ac:dyDescent="0.2">
      <c r="A1756" s="21" t="str">
        <f t="shared" si="130"/>
        <v>||||||0</v>
      </c>
      <c r="B1756" s="21" t="str">
        <f t="shared" si="131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129"/>
        <v>0</v>
      </c>
      <c r="N1756" s="17"/>
      <c r="O1756" s="17"/>
      <c r="P1756" s="3"/>
    </row>
    <row r="1757" spans="1:16" ht="24.95" hidden="1" customHeight="1" x14ac:dyDescent="0.2">
      <c r="A1757" s="21" t="str">
        <f t="shared" si="130"/>
        <v>||||||0</v>
      </c>
      <c r="B1757" s="21" t="str">
        <f t="shared" si="131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129"/>
        <v>0</v>
      </c>
      <c r="N1757" s="17"/>
      <c r="O1757" s="17"/>
      <c r="P1757" s="3"/>
    </row>
    <row r="1758" spans="1:16" ht="24.95" hidden="1" customHeight="1" x14ac:dyDescent="0.2">
      <c r="A1758" s="21" t="str">
        <f t="shared" si="130"/>
        <v>||||||0</v>
      </c>
      <c r="B1758" s="21" t="str">
        <f t="shared" si="131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129"/>
        <v>0</v>
      </c>
      <c r="N1758" s="17"/>
      <c r="O1758" s="17"/>
      <c r="P1758" s="3"/>
    </row>
    <row r="1759" spans="1:16" ht="24.95" hidden="1" customHeight="1" x14ac:dyDescent="0.2">
      <c r="A1759" s="21" t="str">
        <f t="shared" si="130"/>
        <v>||||||0</v>
      </c>
      <c r="B1759" s="21" t="str">
        <f t="shared" si="131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129"/>
        <v>0</v>
      </c>
      <c r="N1759" s="17"/>
      <c r="O1759" s="17"/>
      <c r="P1759" s="3"/>
    </row>
    <row r="1760" spans="1:16" ht="24.95" hidden="1" customHeight="1" x14ac:dyDescent="0.2">
      <c r="A1760" s="21" t="str">
        <f t="shared" si="130"/>
        <v>||||||0</v>
      </c>
      <c r="B1760" s="21" t="str">
        <f t="shared" si="131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129"/>
        <v>0</v>
      </c>
      <c r="N1760" s="17"/>
      <c r="O1760" s="17"/>
      <c r="P1760" s="3"/>
    </row>
    <row r="1761" spans="1:16" ht="24.95" hidden="1" customHeight="1" x14ac:dyDescent="0.2">
      <c r="A1761" s="21" t="str">
        <f t="shared" si="130"/>
        <v>||||||0</v>
      </c>
      <c r="B1761" s="21" t="str">
        <f t="shared" si="131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129"/>
        <v>0</v>
      </c>
      <c r="N1761" s="17"/>
      <c r="O1761" s="17"/>
      <c r="P1761" s="3"/>
    </row>
    <row r="1762" spans="1:16" ht="24.95" hidden="1" customHeight="1" x14ac:dyDescent="0.2">
      <c r="A1762" s="21" t="str">
        <f t="shared" si="130"/>
        <v>||||||0</v>
      </c>
      <c r="B1762" s="21" t="str">
        <f t="shared" si="131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129"/>
        <v>0</v>
      </c>
      <c r="N1762" s="17"/>
      <c r="O1762" s="17"/>
      <c r="P1762" s="3"/>
    </row>
    <row r="1763" spans="1:16" ht="24.95" hidden="1" customHeight="1" x14ac:dyDescent="0.2">
      <c r="A1763" s="21" t="str">
        <f t="shared" si="130"/>
        <v>||||||0</v>
      </c>
      <c r="B1763" s="21" t="str">
        <f t="shared" si="131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129"/>
        <v>0</v>
      </c>
      <c r="N1763" s="17"/>
      <c r="O1763" s="17"/>
      <c r="P1763" s="3"/>
    </row>
    <row r="1764" spans="1:16" ht="24.95" hidden="1" customHeight="1" x14ac:dyDescent="0.2">
      <c r="A1764" s="21" t="str">
        <f t="shared" si="130"/>
        <v>||||||0</v>
      </c>
      <c r="B1764" s="21" t="str">
        <f t="shared" si="131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129"/>
        <v>0</v>
      </c>
      <c r="N1764" s="17"/>
      <c r="O1764" s="17"/>
      <c r="P1764" s="3"/>
    </row>
    <row r="1765" spans="1:16" ht="24.95" hidden="1" customHeight="1" x14ac:dyDescent="0.2">
      <c r="A1765" s="21" t="str">
        <f t="shared" si="130"/>
        <v>||||||0</v>
      </c>
      <c r="B1765" s="21" t="str">
        <f t="shared" si="131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129"/>
        <v>0</v>
      </c>
      <c r="N1765" s="17"/>
      <c r="O1765" s="17"/>
      <c r="P1765" s="3"/>
    </row>
    <row r="1766" spans="1:16" ht="24.95" hidden="1" customHeight="1" x14ac:dyDescent="0.2">
      <c r="A1766" s="21" t="str">
        <f t="shared" si="130"/>
        <v>||||||0</v>
      </c>
      <c r="B1766" s="21" t="str">
        <f t="shared" si="131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129"/>
        <v>0</v>
      </c>
      <c r="N1766" s="17"/>
      <c r="O1766" s="17"/>
      <c r="P1766" s="3"/>
    </row>
    <row r="1767" spans="1:16" ht="24.95" hidden="1" customHeight="1" x14ac:dyDescent="0.2">
      <c r="A1767" s="21" t="str">
        <f t="shared" si="130"/>
        <v>||||||0</v>
      </c>
      <c r="B1767" s="21" t="str">
        <f t="shared" si="131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129"/>
        <v>0</v>
      </c>
      <c r="N1767" s="17"/>
      <c r="O1767" s="17"/>
      <c r="P1767" s="3"/>
    </row>
    <row r="1768" spans="1:16" ht="24.95" hidden="1" customHeight="1" x14ac:dyDescent="0.2">
      <c r="A1768" s="21" t="str">
        <f t="shared" si="130"/>
        <v>||||||0</v>
      </c>
      <c r="B1768" s="21" t="str">
        <f t="shared" si="131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129"/>
        <v>0</v>
      </c>
      <c r="N1768" s="17"/>
      <c r="O1768" s="17"/>
      <c r="P1768" s="3"/>
    </row>
    <row r="1769" spans="1:16" ht="24.95" hidden="1" customHeight="1" x14ac:dyDescent="0.2">
      <c r="A1769" s="21" t="str">
        <f t="shared" si="130"/>
        <v>||||||0</v>
      </c>
      <c r="B1769" s="21" t="str">
        <f t="shared" si="131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129"/>
        <v>0</v>
      </c>
      <c r="N1769" s="17"/>
      <c r="O1769" s="17"/>
      <c r="P1769" s="3"/>
    </row>
    <row r="1770" spans="1:16" ht="24.95" hidden="1" customHeight="1" x14ac:dyDescent="0.2">
      <c r="A1770" s="21" t="str">
        <f t="shared" si="130"/>
        <v>||||||0</v>
      </c>
      <c r="B1770" s="21" t="str">
        <f t="shared" si="131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129"/>
        <v>0</v>
      </c>
      <c r="N1770" s="17"/>
      <c r="O1770" s="17"/>
      <c r="P1770" s="3"/>
    </row>
    <row r="1771" spans="1:16" ht="24.95" hidden="1" customHeight="1" x14ac:dyDescent="0.2">
      <c r="A1771" s="21" t="str">
        <f t="shared" si="130"/>
        <v>||||||0</v>
      </c>
      <c r="B1771" s="21" t="str">
        <f t="shared" si="131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129"/>
        <v>0</v>
      </c>
      <c r="N1771" s="17"/>
      <c r="O1771" s="17"/>
      <c r="P1771" s="3"/>
    </row>
    <row r="1772" spans="1:16" ht="24.95" hidden="1" customHeight="1" x14ac:dyDescent="0.2">
      <c r="A1772" s="21" t="str">
        <f t="shared" si="130"/>
        <v>||||||0</v>
      </c>
      <c r="B1772" s="21" t="str">
        <f t="shared" si="131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129"/>
        <v>0</v>
      </c>
      <c r="N1772" s="17"/>
      <c r="O1772" s="17"/>
      <c r="P1772" s="3"/>
    </row>
    <row r="1773" spans="1:16" ht="24.95" hidden="1" customHeight="1" x14ac:dyDescent="0.2">
      <c r="A1773" s="21" t="str">
        <f t="shared" si="130"/>
        <v>||||||0</v>
      </c>
      <c r="B1773" s="21" t="str">
        <f t="shared" si="131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129"/>
        <v>0</v>
      </c>
      <c r="N1773" s="17"/>
      <c r="O1773" s="17"/>
      <c r="P1773" s="3"/>
    </row>
    <row r="1774" spans="1:16" ht="24.95" hidden="1" customHeight="1" x14ac:dyDescent="0.2">
      <c r="A1774" s="21" t="str">
        <f t="shared" si="130"/>
        <v>||||||0</v>
      </c>
      <c r="B1774" s="21" t="str">
        <f t="shared" si="131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129"/>
        <v>0</v>
      </c>
      <c r="N1774" s="17"/>
      <c r="O1774" s="17"/>
      <c r="P1774" s="3"/>
    </row>
    <row r="1775" spans="1:16" ht="24.95" hidden="1" customHeight="1" x14ac:dyDescent="0.2">
      <c r="A1775" s="21" t="str">
        <f t="shared" si="130"/>
        <v>||||||0</v>
      </c>
      <c r="B1775" s="21" t="str">
        <f t="shared" si="131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129"/>
        <v>0</v>
      </c>
      <c r="N1775" s="17"/>
      <c r="O1775" s="17"/>
      <c r="P1775" s="3"/>
    </row>
    <row r="1776" spans="1:16" ht="24.95" hidden="1" customHeight="1" x14ac:dyDescent="0.2">
      <c r="A1776" s="21" t="str">
        <f t="shared" si="130"/>
        <v>||||||0</v>
      </c>
      <c r="B1776" s="21" t="str">
        <f t="shared" si="131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129"/>
        <v>0</v>
      </c>
      <c r="N1776" s="17"/>
      <c r="O1776" s="17"/>
      <c r="P1776" s="3"/>
    </row>
    <row r="1777" spans="1:16" ht="24.95" hidden="1" customHeight="1" x14ac:dyDescent="0.2">
      <c r="A1777" s="21" t="str">
        <f t="shared" si="130"/>
        <v>||||||0</v>
      </c>
      <c r="B1777" s="21" t="str">
        <f t="shared" si="131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129"/>
        <v>0</v>
      </c>
      <c r="N1777" s="17"/>
      <c r="O1777" s="17"/>
      <c r="P1777" s="3"/>
    </row>
    <row r="1778" spans="1:16" ht="24.95" hidden="1" customHeight="1" x14ac:dyDescent="0.2">
      <c r="A1778" s="21" t="str">
        <f t="shared" si="130"/>
        <v>||||||0</v>
      </c>
      <c r="B1778" s="21" t="str">
        <f t="shared" si="131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129"/>
        <v>0</v>
      </c>
      <c r="N1778" s="17"/>
      <c r="O1778" s="17"/>
      <c r="P1778" s="3"/>
    </row>
    <row r="1779" spans="1:16" ht="24.95" hidden="1" customHeight="1" x14ac:dyDescent="0.2">
      <c r="A1779" s="21" t="str">
        <f t="shared" si="130"/>
        <v>||||||0</v>
      </c>
      <c r="B1779" s="21" t="str">
        <f t="shared" si="131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129"/>
        <v>0</v>
      </c>
      <c r="N1779" s="17"/>
      <c r="O1779" s="17"/>
      <c r="P1779" s="3"/>
    </row>
    <row r="1780" spans="1:16" ht="24.95" hidden="1" customHeight="1" x14ac:dyDescent="0.2">
      <c r="A1780" s="21" t="str">
        <f t="shared" si="130"/>
        <v>||||||0</v>
      </c>
      <c r="B1780" s="21" t="str">
        <f t="shared" si="131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129"/>
        <v>0</v>
      </c>
      <c r="N1780" s="17"/>
      <c r="O1780" s="17"/>
      <c r="P1780" s="3"/>
    </row>
    <row r="1781" spans="1:16" ht="24.95" hidden="1" customHeight="1" x14ac:dyDescent="0.2">
      <c r="A1781" s="21" t="str">
        <f t="shared" si="130"/>
        <v>||||||0</v>
      </c>
      <c r="B1781" s="21" t="str">
        <f t="shared" si="131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129"/>
        <v>0</v>
      </c>
      <c r="N1781" s="17"/>
      <c r="O1781" s="17"/>
      <c r="P1781" s="3"/>
    </row>
    <row r="1782" spans="1:16" ht="24.95" hidden="1" customHeight="1" x14ac:dyDescent="0.2">
      <c r="A1782" s="21" t="str">
        <f t="shared" si="130"/>
        <v>||||||0</v>
      </c>
      <c r="B1782" s="21" t="str">
        <f t="shared" si="131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129"/>
        <v>0</v>
      </c>
      <c r="N1782" s="17"/>
      <c r="O1782" s="17"/>
      <c r="P1782" s="3"/>
    </row>
    <row r="1783" spans="1:16" ht="24.95" hidden="1" customHeight="1" x14ac:dyDescent="0.2">
      <c r="A1783" s="21" t="str">
        <f t="shared" si="130"/>
        <v>||||||0</v>
      </c>
      <c r="B1783" s="21" t="str">
        <f t="shared" si="131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ref="M1783:M1819" si="132">N1783+O1783</f>
        <v>0</v>
      </c>
      <c r="N1783" s="17"/>
      <c r="O1783" s="17"/>
      <c r="P1783" s="3"/>
    </row>
    <row r="1784" spans="1:16" ht="24.95" hidden="1" customHeight="1" x14ac:dyDescent="0.2">
      <c r="A1784" s="21" t="str">
        <f t="shared" si="130"/>
        <v>||||||0</v>
      </c>
      <c r="B1784" s="21" t="str">
        <f t="shared" si="131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132"/>
        <v>0</v>
      </c>
      <c r="N1784" s="17"/>
      <c r="O1784" s="17"/>
      <c r="P1784" s="3"/>
    </row>
    <row r="1785" spans="1:16" ht="24.95" hidden="1" customHeight="1" x14ac:dyDescent="0.2">
      <c r="A1785" s="21" t="str">
        <f t="shared" si="130"/>
        <v>||||||0</v>
      </c>
      <c r="B1785" s="21" t="str">
        <f t="shared" si="131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132"/>
        <v>0</v>
      </c>
      <c r="N1785" s="17"/>
      <c r="O1785" s="17"/>
      <c r="P1785" s="3"/>
    </row>
    <row r="1786" spans="1:16" ht="24.95" hidden="1" customHeight="1" x14ac:dyDescent="0.2">
      <c r="A1786" s="21" t="str">
        <f t="shared" si="130"/>
        <v>||||||0</v>
      </c>
      <c r="B1786" s="21" t="str">
        <f t="shared" si="131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132"/>
        <v>0</v>
      </c>
      <c r="N1786" s="17"/>
      <c r="O1786" s="17"/>
      <c r="P1786" s="3"/>
    </row>
    <row r="1787" spans="1:16" ht="24.95" hidden="1" customHeight="1" x14ac:dyDescent="0.2">
      <c r="A1787" s="21" t="str">
        <f t="shared" si="130"/>
        <v>||||||0</v>
      </c>
      <c r="B1787" s="21" t="str">
        <f t="shared" si="131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132"/>
        <v>0</v>
      </c>
      <c r="N1787" s="17"/>
      <c r="O1787" s="17"/>
      <c r="P1787" s="3"/>
    </row>
    <row r="1788" spans="1:16" ht="24.95" hidden="1" customHeight="1" x14ac:dyDescent="0.2">
      <c r="A1788" s="21" t="str">
        <f t="shared" si="130"/>
        <v>||||||0</v>
      </c>
      <c r="B1788" s="21" t="str">
        <f t="shared" si="131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132"/>
        <v>0</v>
      </c>
      <c r="N1788" s="17"/>
      <c r="O1788" s="17"/>
      <c r="P1788" s="3"/>
    </row>
    <row r="1789" spans="1:16" ht="24.95" hidden="1" customHeight="1" x14ac:dyDescent="0.2">
      <c r="A1789" s="21" t="str">
        <f t="shared" si="130"/>
        <v>||||||0</v>
      </c>
      <c r="B1789" s="21" t="str">
        <f t="shared" si="131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132"/>
        <v>0</v>
      </c>
      <c r="N1789" s="17"/>
      <c r="O1789" s="17"/>
      <c r="P1789" s="3"/>
    </row>
    <row r="1790" spans="1:16" ht="24.95" hidden="1" customHeight="1" x14ac:dyDescent="0.2">
      <c r="A1790" s="21" t="str">
        <f t="shared" ref="A1790:A1826" si="133">C1790&amp;"|"&amp;D1790&amp;"|"&amp;E1790&amp;"|"&amp;F1790&amp;"|"&amp;G1790&amp;"|"&amp;I1790&amp;"|"&amp;N1790+O1790-P1790</f>
        <v>||||||0</v>
      </c>
      <c r="B1790" s="21" t="str">
        <f t="shared" ref="B1790:B1826" si="134">C1790&amp;"|"&amp;D1790&amp;"|"&amp;E1790&amp;"|"&amp;F1790&amp;"|"&amp;L1790</f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si="132"/>
        <v>0</v>
      </c>
      <c r="N1790" s="17"/>
      <c r="O1790" s="17"/>
      <c r="P1790" s="3"/>
    </row>
    <row r="1791" spans="1:16" ht="24.95" hidden="1" customHeight="1" x14ac:dyDescent="0.2">
      <c r="A1791" s="21" t="str">
        <f t="shared" si="133"/>
        <v>||||||0</v>
      </c>
      <c r="B1791" s="21" t="str">
        <f t="shared" si="134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132"/>
        <v>0</v>
      </c>
      <c r="N1791" s="17"/>
      <c r="O1791" s="17"/>
      <c r="P1791" s="3"/>
    </row>
    <row r="1792" spans="1:16" ht="24.95" hidden="1" customHeight="1" x14ac:dyDescent="0.2">
      <c r="A1792" s="21" t="str">
        <f t="shared" si="133"/>
        <v>||||||0</v>
      </c>
      <c r="B1792" s="21" t="str">
        <f t="shared" si="134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132"/>
        <v>0</v>
      </c>
      <c r="N1792" s="17"/>
      <c r="O1792" s="17"/>
      <c r="P1792" s="3"/>
    </row>
    <row r="1793" spans="1:16" ht="24.95" hidden="1" customHeight="1" x14ac:dyDescent="0.2">
      <c r="A1793" s="21" t="str">
        <f t="shared" si="133"/>
        <v>||||||0</v>
      </c>
      <c r="B1793" s="21" t="str">
        <f t="shared" si="134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132"/>
        <v>0</v>
      </c>
      <c r="N1793" s="17"/>
      <c r="O1793" s="17"/>
      <c r="P1793" s="3"/>
    </row>
    <row r="1794" spans="1:16" ht="24.95" hidden="1" customHeight="1" x14ac:dyDescent="0.2">
      <c r="A1794" s="21" t="str">
        <f t="shared" si="133"/>
        <v>||||||0</v>
      </c>
      <c r="B1794" s="21" t="str">
        <f t="shared" si="134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132"/>
        <v>0</v>
      </c>
      <c r="N1794" s="17"/>
      <c r="O1794" s="17"/>
      <c r="P1794" s="3"/>
    </row>
    <row r="1795" spans="1:16" ht="24.95" hidden="1" customHeight="1" x14ac:dyDescent="0.2">
      <c r="A1795" s="21" t="str">
        <f t="shared" si="133"/>
        <v>||||||0</v>
      </c>
      <c r="B1795" s="21" t="str">
        <f t="shared" si="134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132"/>
        <v>0</v>
      </c>
      <c r="N1795" s="17"/>
      <c r="O1795" s="17"/>
      <c r="P1795" s="3"/>
    </row>
    <row r="1796" spans="1:16" ht="24.95" hidden="1" customHeight="1" x14ac:dyDescent="0.2">
      <c r="A1796" s="21" t="str">
        <f t="shared" si="133"/>
        <v>||||||0</v>
      </c>
      <c r="B1796" s="21" t="str">
        <f t="shared" si="134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132"/>
        <v>0</v>
      </c>
      <c r="N1796" s="17"/>
      <c r="O1796" s="17"/>
      <c r="P1796" s="3"/>
    </row>
    <row r="1797" spans="1:16" ht="24.95" hidden="1" customHeight="1" x14ac:dyDescent="0.2">
      <c r="A1797" s="21" t="str">
        <f t="shared" si="133"/>
        <v>||||||0</v>
      </c>
      <c r="B1797" s="21" t="str">
        <f t="shared" si="134"/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132"/>
        <v>0</v>
      </c>
      <c r="N1797" s="17"/>
      <c r="O1797" s="17"/>
      <c r="P1797" s="3"/>
    </row>
    <row r="1798" spans="1:16" ht="24.95" hidden="1" customHeight="1" x14ac:dyDescent="0.2">
      <c r="A1798" s="21" t="str">
        <f t="shared" si="133"/>
        <v>||||||0</v>
      </c>
      <c r="B1798" s="21" t="str">
        <f t="shared" si="134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132"/>
        <v>0</v>
      </c>
      <c r="N1798" s="17"/>
      <c r="O1798" s="17"/>
      <c r="P1798" s="3"/>
    </row>
    <row r="1799" spans="1:16" ht="24.95" hidden="1" customHeight="1" x14ac:dyDescent="0.2">
      <c r="A1799" s="21" t="str">
        <f t="shared" si="133"/>
        <v>||||||0</v>
      </c>
      <c r="B1799" s="21" t="str">
        <f t="shared" si="134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132"/>
        <v>0</v>
      </c>
      <c r="N1799" s="17"/>
      <c r="O1799" s="17"/>
      <c r="P1799" s="3"/>
    </row>
    <row r="1800" spans="1:16" ht="24.95" hidden="1" customHeight="1" x14ac:dyDescent="0.2">
      <c r="A1800" s="21" t="str">
        <f t="shared" si="133"/>
        <v>||||||0</v>
      </c>
      <c r="B1800" s="21" t="str">
        <f t="shared" si="134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132"/>
        <v>0</v>
      </c>
      <c r="N1800" s="17"/>
      <c r="O1800" s="17"/>
      <c r="P1800" s="3"/>
    </row>
    <row r="1801" spans="1:16" ht="24.95" hidden="1" customHeight="1" x14ac:dyDescent="0.2">
      <c r="A1801" s="21" t="str">
        <f t="shared" si="133"/>
        <v>||||||0</v>
      </c>
      <c r="B1801" s="21" t="str">
        <f t="shared" si="134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132"/>
        <v>0</v>
      </c>
      <c r="N1801" s="17"/>
      <c r="O1801" s="17"/>
      <c r="P1801" s="3"/>
    </row>
    <row r="1802" spans="1:16" ht="24.95" hidden="1" customHeight="1" x14ac:dyDescent="0.2">
      <c r="A1802" s="21" t="str">
        <f t="shared" si="133"/>
        <v>||||||0</v>
      </c>
      <c r="B1802" s="21" t="str">
        <f t="shared" si="134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132"/>
        <v>0</v>
      </c>
      <c r="N1802" s="17"/>
      <c r="O1802" s="17"/>
      <c r="P1802" s="3"/>
    </row>
    <row r="1803" spans="1:16" ht="24.95" hidden="1" customHeight="1" x14ac:dyDescent="0.2">
      <c r="A1803" s="21" t="str">
        <f t="shared" si="133"/>
        <v>||||||0</v>
      </c>
      <c r="B1803" s="21" t="str">
        <f t="shared" si="134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132"/>
        <v>0</v>
      </c>
      <c r="N1803" s="17"/>
      <c r="O1803" s="17"/>
      <c r="P1803" s="3"/>
    </row>
    <row r="1804" spans="1:16" ht="24.95" hidden="1" customHeight="1" x14ac:dyDescent="0.2">
      <c r="A1804" s="21" t="str">
        <f t="shared" si="133"/>
        <v>||||||0</v>
      </c>
      <c r="B1804" s="21" t="str">
        <f t="shared" si="134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132"/>
        <v>0</v>
      </c>
      <c r="N1804" s="17"/>
      <c r="O1804" s="17"/>
      <c r="P1804" s="3"/>
    </row>
    <row r="1805" spans="1:16" ht="24.95" hidden="1" customHeight="1" x14ac:dyDescent="0.2">
      <c r="A1805" s="21" t="str">
        <f t="shared" si="133"/>
        <v>||||||0</v>
      </c>
      <c r="B1805" s="21" t="str">
        <f t="shared" si="134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132"/>
        <v>0</v>
      </c>
      <c r="N1805" s="17"/>
      <c r="O1805" s="17"/>
      <c r="P1805" s="3"/>
    </row>
    <row r="1806" spans="1:16" ht="24.95" hidden="1" customHeight="1" x14ac:dyDescent="0.2">
      <c r="A1806" s="21" t="str">
        <f t="shared" si="133"/>
        <v>||||||0</v>
      </c>
      <c r="B1806" s="21" t="str">
        <f t="shared" si="134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132"/>
        <v>0</v>
      </c>
      <c r="N1806" s="17"/>
      <c r="O1806" s="17"/>
      <c r="P1806" s="3"/>
    </row>
    <row r="1807" spans="1:16" ht="24.95" hidden="1" customHeight="1" x14ac:dyDescent="0.2">
      <c r="A1807" s="21" t="str">
        <f t="shared" si="133"/>
        <v>||||||0</v>
      </c>
      <c r="B1807" s="21" t="str">
        <f t="shared" si="134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132"/>
        <v>0</v>
      </c>
      <c r="N1807" s="17"/>
      <c r="O1807" s="17"/>
      <c r="P1807" s="3"/>
    </row>
    <row r="1808" spans="1:16" ht="24.95" hidden="1" customHeight="1" x14ac:dyDescent="0.2">
      <c r="A1808" s="21" t="str">
        <f t="shared" si="133"/>
        <v>||||||0</v>
      </c>
      <c r="B1808" s="21" t="str">
        <f t="shared" si="134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132"/>
        <v>0</v>
      </c>
      <c r="N1808" s="17"/>
      <c r="O1808" s="17"/>
      <c r="P1808" s="3"/>
    </row>
    <row r="1809" spans="1:16" ht="24.95" hidden="1" customHeight="1" x14ac:dyDescent="0.2">
      <c r="A1809" s="21" t="str">
        <f t="shared" si="133"/>
        <v>||||||0</v>
      </c>
      <c r="B1809" s="21" t="str">
        <f t="shared" si="134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132"/>
        <v>0</v>
      </c>
      <c r="N1809" s="17"/>
      <c r="O1809" s="17"/>
      <c r="P1809" s="3"/>
    </row>
    <row r="1810" spans="1:16" ht="24.95" hidden="1" customHeight="1" x14ac:dyDescent="0.2">
      <c r="A1810" s="21" t="str">
        <f t="shared" si="133"/>
        <v>||||||0</v>
      </c>
      <c r="B1810" s="21" t="str">
        <f t="shared" si="134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132"/>
        <v>0</v>
      </c>
      <c r="N1810" s="17"/>
      <c r="O1810" s="17"/>
      <c r="P1810" s="3"/>
    </row>
    <row r="1811" spans="1:16" ht="24.95" hidden="1" customHeight="1" x14ac:dyDescent="0.2">
      <c r="A1811" s="21" t="str">
        <f t="shared" si="133"/>
        <v>||||||0</v>
      </c>
      <c r="B1811" s="21" t="str">
        <f t="shared" si="134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132"/>
        <v>0</v>
      </c>
      <c r="N1811" s="17"/>
      <c r="O1811" s="17"/>
      <c r="P1811" s="3"/>
    </row>
    <row r="1812" spans="1:16" ht="24.95" hidden="1" customHeight="1" x14ac:dyDescent="0.2">
      <c r="A1812" s="21" t="str">
        <f t="shared" si="133"/>
        <v>||||||0</v>
      </c>
      <c r="B1812" s="21" t="str">
        <f t="shared" si="134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132"/>
        <v>0</v>
      </c>
      <c r="N1812" s="17"/>
      <c r="O1812" s="17"/>
      <c r="P1812" s="3"/>
    </row>
    <row r="1813" spans="1:16" ht="24.95" hidden="1" customHeight="1" x14ac:dyDescent="0.2">
      <c r="A1813" s="21" t="str">
        <f t="shared" si="133"/>
        <v>||||||0</v>
      </c>
      <c r="B1813" s="21" t="str">
        <f t="shared" si="134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132"/>
        <v>0</v>
      </c>
      <c r="N1813" s="17"/>
      <c r="O1813" s="17"/>
      <c r="P1813" s="3"/>
    </row>
    <row r="1814" spans="1:16" ht="24.95" hidden="1" customHeight="1" x14ac:dyDescent="0.2">
      <c r="A1814" s="21" t="str">
        <f t="shared" si="133"/>
        <v>||||||0</v>
      </c>
      <c r="B1814" s="21" t="str">
        <f t="shared" si="134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132"/>
        <v>0</v>
      </c>
      <c r="N1814" s="17"/>
      <c r="O1814" s="17"/>
      <c r="P1814" s="3"/>
    </row>
    <row r="1815" spans="1:16" ht="24.95" hidden="1" customHeight="1" x14ac:dyDescent="0.2">
      <c r="A1815" s="21" t="str">
        <f t="shared" si="133"/>
        <v>||||||0</v>
      </c>
      <c r="B1815" s="21" t="str">
        <f t="shared" si="134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132"/>
        <v>0</v>
      </c>
      <c r="N1815" s="17"/>
      <c r="O1815" s="17"/>
      <c r="P1815" s="3"/>
    </row>
    <row r="1816" spans="1:16" ht="24.95" hidden="1" customHeight="1" x14ac:dyDescent="0.2">
      <c r="A1816" s="21" t="str">
        <f t="shared" si="133"/>
        <v>||||||0</v>
      </c>
      <c r="B1816" s="21" t="str">
        <f t="shared" si="134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132"/>
        <v>0</v>
      </c>
      <c r="N1816" s="17"/>
      <c r="O1816" s="17"/>
      <c r="P1816" s="3"/>
    </row>
    <row r="1817" spans="1:16" ht="24.95" hidden="1" customHeight="1" x14ac:dyDescent="0.2">
      <c r="A1817" s="21" t="str">
        <f t="shared" si="133"/>
        <v>||||||0</v>
      </c>
      <c r="B1817" s="21" t="str">
        <f t="shared" si="134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132"/>
        <v>0</v>
      </c>
      <c r="N1817" s="17"/>
      <c r="O1817" s="17"/>
      <c r="P1817" s="3"/>
    </row>
    <row r="1818" spans="1:16" ht="24.95" hidden="1" customHeight="1" x14ac:dyDescent="0.2">
      <c r="A1818" s="21" t="str">
        <f t="shared" si="133"/>
        <v>||||||0</v>
      </c>
      <c r="B1818" s="21" t="str">
        <f t="shared" si="134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132"/>
        <v>0</v>
      </c>
      <c r="N1818" s="17"/>
      <c r="O1818" s="17"/>
      <c r="P1818" s="3"/>
    </row>
    <row r="1819" spans="1:16" ht="24.95" hidden="1" customHeight="1" x14ac:dyDescent="0.2">
      <c r="A1819" s="21" t="str">
        <f t="shared" si="133"/>
        <v>||||||0</v>
      </c>
      <c r="B1819" s="21" t="str">
        <f t="shared" si="134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132"/>
        <v>0</v>
      </c>
      <c r="N1819" s="17"/>
      <c r="O1819" s="17"/>
      <c r="P1819" s="3"/>
    </row>
    <row r="1820" spans="1:16" ht="24.95" hidden="1" customHeight="1" x14ac:dyDescent="0.2">
      <c r="A1820" s="21" t="str">
        <f t="shared" si="133"/>
        <v>||||||0</v>
      </c>
      <c r="B1820" s="21" t="str">
        <f t="shared" si="134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ref="M1820:M1870" si="135">N1820+O1820</f>
        <v>0</v>
      </c>
      <c r="N1820" s="17"/>
      <c r="O1820" s="17"/>
      <c r="P1820" s="3"/>
    </row>
    <row r="1821" spans="1:16" ht="24.95" hidden="1" customHeight="1" x14ac:dyDescent="0.2">
      <c r="A1821" s="21" t="str">
        <f t="shared" si="133"/>
        <v>||||||0</v>
      </c>
      <c r="B1821" s="21" t="str">
        <f t="shared" si="134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135"/>
        <v>0</v>
      </c>
      <c r="N1821" s="17"/>
      <c r="O1821" s="17"/>
      <c r="P1821" s="3"/>
    </row>
    <row r="1822" spans="1:16" ht="24.95" hidden="1" customHeight="1" x14ac:dyDescent="0.2">
      <c r="A1822" s="21" t="str">
        <f t="shared" si="133"/>
        <v>||||||0</v>
      </c>
      <c r="B1822" s="21" t="str">
        <f t="shared" si="134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135"/>
        <v>0</v>
      </c>
      <c r="N1822" s="17"/>
      <c r="O1822" s="17"/>
      <c r="P1822" s="3"/>
    </row>
    <row r="1823" spans="1:16" ht="24.95" hidden="1" customHeight="1" x14ac:dyDescent="0.2">
      <c r="A1823" s="21" t="str">
        <f t="shared" si="133"/>
        <v>||||||0</v>
      </c>
      <c r="B1823" s="21" t="str">
        <f t="shared" si="134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135"/>
        <v>0</v>
      </c>
      <c r="N1823" s="17"/>
      <c r="O1823" s="17"/>
      <c r="P1823" s="3"/>
    </row>
    <row r="1824" spans="1:16" ht="24.95" hidden="1" customHeight="1" x14ac:dyDescent="0.2">
      <c r="A1824" s="21" t="str">
        <f t="shared" si="133"/>
        <v>||||||0</v>
      </c>
      <c r="B1824" s="21" t="str">
        <f t="shared" si="134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135"/>
        <v>0</v>
      </c>
      <c r="N1824" s="17"/>
      <c r="O1824" s="17"/>
      <c r="P1824" s="3"/>
    </row>
    <row r="1825" spans="1:16" ht="24.95" hidden="1" customHeight="1" x14ac:dyDescent="0.2">
      <c r="A1825" s="21" t="str">
        <f t="shared" si="133"/>
        <v>||||||0</v>
      </c>
      <c r="B1825" s="21" t="str">
        <f t="shared" si="134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135"/>
        <v>0</v>
      </c>
      <c r="N1825" s="17"/>
      <c r="O1825" s="17"/>
      <c r="P1825" s="3"/>
    </row>
    <row r="1826" spans="1:16" ht="24.95" hidden="1" customHeight="1" x14ac:dyDescent="0.2">
      <c r="A1826" s="21" t="str">
        <f t="shared" si="133"/>
        <v>||||||0</v>
      </c>
      <c r="B1826" s="21" t="str">
        <f t="shared" si="134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135"/>
        <v>0</v>
      </c>
      <c r="N1826" s="17"/>
      <c r="O1826" s="17"/>
      <c r="P1826" s="3"/>
    </row>
    <row r="1827" spans="1:16" ht="24.95" hidden="1" customHeight="1" x14ac:dyDescent="0.2">
      <c r="A1827" s="21" t="str">
        <f t="shared" ref="A1827:A1872" si="136">C1827&amp;"|"&amp;D1827&amp;"|"&amp;E1827&amp;"|"&amp;F1827&amp;"|"&amp;G1827&amp;"|"&amp;I1827&amp;"|"&amp;N1827+O1827-P1827</f>
        <v>||||||0</v>
      </c>
      <c r="B1827" s="21" t="str">
        <f t="shared" ref="B1827:B1872" si="137">C1827&amp;"|"&amp;D1827&amp;"|"&amp;E1827&amp;"|"&amp;F1827&amp;"|"&amp;L1827</f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135"/>
        <v>0</v>
      </c>
      <c r="N1827" s="17"/>
      <c r="O1827" s="17"/>
      <c r="P1827" s="3"/>
    </row>
    <row r="1828" spans="1:16" ht="24.95" hidden="1" customHeight="1" x14ac:dyDescent="0.2">
      <c r="A1828" s="21" t="str">
        <f t="shared" si="136"/>
        <v>||||||0</v>
      </c>
      <c r="B1828" s="21" t="str">
        <f t="shared" si="137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135"/>
        <v>0</v>
      </c>
      <c r="N1828" s="17"/>
      <c r="O1828" s="17"/>
      <c r="P1828" s="3"/>
    </row>
    <row r="1829" spans="1:16" ht="24.95" hidden="1" customHeight="1" x14ac:dyDescent="0.2">
      <c r="A1829" s="21" t="str">
        <f t="shared" si="136"/>
        <v>||||||0</v>
      </c>
      <c r="B1829" s="21" t="str">
        <f t="shared" si="137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135"/>
        <v>0</v>
      </c>
      <c r="N1829" s="17"/>
      <c r="O1829" s="17"/>
      <c r="P1829" s="3"/>
    </row>
    <row r="1830" spans="1:16" ht="24.95" hidden="1" customHeight="1" x14ac:dyDescent="0.2">
      <c r="A1830" s="21" t="str">
        <f t="shared" si="136"/>
        <v>||||||0</v>
      </c>
      <c r="B1830" s="21" t="str">
        <f t="shared" si="137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135"/>
        <v>0</v>
      </c>
      <c r="N1830" s="17"/>
      <c r="O1830" s="17"/>
      <c r="P1830" s="3"/>
    </row>
    <row r="1831" spans="1:16" ht="24.95" hidden="1" customHeight="1" x14ac:dyDescent="0.2">
      <c r="A1831" s="21" t="str">
        <f t="shared" si="136"/>
        <v>||||||0</v>
      </c>
      <c r="B1831" s="21" t="str">
        <f t="shared" si="137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135"/>
        <v>0</v>
      </c>
      <c r="N1831" s="17"/>
      <c r="O1831" s="17"/>
      <c r="P1831" s="3"/>
    </row>
    <row r="1832" spans="1:16" ht="24.95" hidden="1" customHeight="1" x14ac:dyDescent="0.2">
      <c r="A1832" s="21" t="str">
        <f t="shared" si="136"/>
        <v>||||||0</v>
      </c>
      <c r="B1832" s="21" t="str">
        <f t="shared" si="137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135"/>
        <v>0</v>
      </c>
      <c r="N1832" s="17"/>
      <c r="O1832" s="17"/>
      <c r="P1832" s="3"/>
    </row>
    <row r="1833" spans="1:16" ht="24.95" hidden="1" customHeight="1" x14ac:dyDescent="0.2">
      <c r="A1833" s="21" t="str">
        <f t="shared" si="136"/>
        <v>||||||0</v>
      </c>
      <c r="B1833" s="21" t="str">
        <f t="shared" si="137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135"/>
        <v>0</v>
      </c>
      <c r="N1833" s="17"/>
      <c r="O1833" s="17"/>
      <c r="P1833" s="3"/>
    </row>
    <row r="1834" spans="1:16" ht="24.95" hidden="1" customHeight="1" x14ac:dyDescent="0.2">
      <c r="A1834" s="21" t="str">
        <f t="shared" si="136"/>
        <v>||||||0</v>
      </c>
      <c r="B1834" s="21" t="str">
        <f t="shared" si="137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135"/>
        <v>0</v>
      </c>
      <c r="N1834" s="17"/>
      <c r="O1834" s="17"/>
      <c r="P1834" s="3"/>
    </row>
    <row r="1835" spans="1:16" ht="24.95" hidden="1" customHeight="1" x14ac:dyDescent="0.2">
      <c r="A1835" s="21" t="str">
        <f t="shared" si="136"/>
        <v>||||||0</v>
      </c>
      <c r="B1835" s="21" t="str">
        <f t="shared" si="137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135"/>
        <v>0</v>
      </c>
      <c r="N1835" s="17"/>
      <c r="O1835" s="17"/>
      <c r="P1835" s="3"/>
    </row>
    <row r="1836" spans="1:16" ht="24.95" hidden="1" customHeight="1" x14ac:dyDescent="0.2">
      <c r="A1836" s="21" t="str">
        <f t="shared" si="136"/>
        <v>||||||0</v>
      </c>
      <c r="B1836" s="21" t="str">
        <f t="shared" si="137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135"/>
        <v>0</v>
      </c>
      <c r="N1836" s="17"/>
      <c r="O1836" s="17"/>
      <c r="P1836" s="3"/>
    </row>
    <row r="1837" spans="1:16" ht="24.95" hidden="1" customHeight="1" x14ac:dyDescent="0.2">
      <c r="A1837" s="21" t="str">
        <f t="shared" si="136"/>
        <v>||||||0</v>
      </c>
      <c r="B1837" s="21" t="str">
        <f t="shared" si="137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135"/>
        <v>0</v>
      </c>
      <c r="N1837" s="17"/>
      <c r="O1837" s="17"/>
      <c r="P1837" s="3"/>
    </row>
    <row r="1838" spans="1:16" ht="24.95" hidden="1" customHeight="1" x14ac:dyDescent="0.2">
      <c r="A1838" s="21" t="str">
        <f t="shared" si="136"/>
        <v>||||||0</v>
      </c>
      <c r="B1838" s="21" t="str">
        <f t="shared" si="137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135"/>
        <v>0</v>
      </c>
      <c r="N1838" s="17"/>
      <c r="O1838" s="17"/>
      <c r="P1838" s="3"/>
    </row>
    <row r="1839" spans="1:16" ht="24.95" hidden="1" customHeight="1" x14ac:dyDescent="0.2">
      <c r="A1839" s="21" t="str">
        <f t="shared" si="136"/>
        <v>||||||0</v>
      </c>
      <c r="B1839" s="21" t="str">
        <f t="shared" si="137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135"/>
        <v>0</v>
      </c>
      <c r="N1839" s="17"/>
      <c r="O1839" s="17"/>
      <c r="P1839" s="3"/>
    </row>
    <row r="1840" spans="1:16" ht="24.95" hidden="1" customHeight="1" x14ac:dyDescent="0.2">
      <c r="A1840" s="21" t="str">
        <f t="shared" si="136"/>
        <v>||||||0</v>
      </c>
      <c r="B1840" s="21" t="str">
        <f t="shared" si="137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135"/>
        <v>0</v>
      </c>
      <c r="N1840" s="17"/>
      <c r="O1840" s="17"/>
      <c r="P1840" s="3"/>
    </row>
    <row r="1841" spans="1:16" ht="24.95" hidden="1" customHeight="1" x14ac:dyDescent="0.2">
      <c r="A1841" s="21" t="str">
        <f t="shared" si="136"/>
        <v>||||||0</v>
      </c>
      <c r="B1841" s="21" t="str">
        <f t="shared" si="137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135"/>
        <v>0</v>
      </c>
      <c r="N1841" s="17"/>
      <c r="O1841" s="17"/>
      <c r="P1841" s="3"/>
    </row>
    <row r="1842" spans="1:16" ht="24.95" hidden="1" customHeight="1" x14ac:dyDescent="0.2">
      <c r="A1842" s="21" t="str">
        <f t="shared" si="136"/>
        <v>||||||0</v>
      </c>
      <c r="B1842" s="21" t="str">
        <f t="shared" si="137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135"/>
        <v>0</v>
      </c>
      <c r="N1842" s="17"/>
      <c r="O1842" s="17"/>
      <c r="P1842" s="3"/>
    </row>
    <row r="1843" spans="1:16" ht="24.95" hidden="1" customHeight="1" x14ac:dyDescent="0.2">
      <c r="A1843" s="21" t="str">
        <f t="shared" si="136"/>
        <v>||||||0</v>
      </c>
      <c r="B1843" s="21" t="str">
        <f t="shared" si="137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135"/>
        <v>0</v>
      </c>
      <c r="N1843" s="17"/>
      <c r="O1843" s="17"/>
      <c r="P1843" s="3"/>
    </row>
    <row r="1844" spans="1:16" ht="24.95" hidden="1" customHeight="1" x14ac:dyDescent="0.2">
      <c r="A1844" s="21" t="str">
        <f t="shared" si="136"/>
        <v>||||||0</v>
      </c>
      <c r="B1844" s="21" t="str">
        <f t="shared" si="137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135"/>
        <v>0</v>
      </c>
      <c r="N1844" s="17"/>
      <c r="O1844" s="17"/>
      <c r="P1844" s="3"/>
    </row>
    <row r="1845" spans="1:16" ht="24.95" hidden="1" customHeight="1" x14ac:dyDescent="0.2">
      <c r="A1845" s="21" t="str">
        <f t="shared" si="136"/>
        <v>||||||0</v>
      </c>
      <c r="B1845" s="21" t="str">
        <f t="shared" si="137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135"/>
        <v>0</v>
      </c>
      <c r="N1845" s="17"/>
      <c r="O1845" s="17"/>
      <c r="P1845" s="3"/>
    </row>
    <row r="1846" spans="1:16" ht="24.95" hidden="1" customHeight="1" x14ac:dyDescent="0.2">
      <c r="A1846" s="21" t="str">
        <f t="shared" si="136"/>
        <v>||||||0</v>
      </c>
      <c r="B1846" s="21" t="str">
        <f t="shared" si="137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135"/>
        <v>0</v>
      </c>
      <c r="N1846" s="17"/>
      <c r="O1846" s="17"/>
      <c r="P1846" s="3"/>
    </row>
    <row r="1847" spans="1:16" ht="24.95" hidden="1" customHeight="1" x14ac:dyDescent="0.2">
      <c r="A1847" s="21" t="str">
        <f t="shared" si="136"/>
        <v>||||||0</v>
      </c>
      <c r="B1847" s="21" t="str">
        <f t="shared" si="137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135"/>
        <v>0</v>
      </c>
      <c r="N1847" s="17"/>
      <c r="O1847" s="17"/>
      <c r="P1847" s="3"/>
    </row>
    <row r="1848" spans="1:16" ht="24.95" hidden="1" customHeight="1" x14ac:dyDescent="0.2">
      <c r="A1848" s="21" t="str">
        <f t="shared" si="136"/>
        <v>||||||0</v>
      </c>
      <c r="B1848" s="21" t="str">
        <f t="shared" si="137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135"/>
        <v>0</v>
      </c>
      <c r="N1848" s="17"/>
      <c r="O1848" s="17"/>
      <c r="P1848" s="3"/>
    </row>
    <row r="1849" spans="1:16" ht="24.95" hidden="1" customHeight="1" x14ac:dyDescent="0.2">
      <c r="A1849" s="21" t="str">
        <f t="shared" si="136"/>
        <v>||||||0</v>
      </c>
      <c r="B1849" s="21" t="str">
        <f t="shared" si="137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135"/>
        <v>0</v>
      </c>
      <c r="N1849" s="17"/>
      <c r="O1849" s="17"/>
      <c r="P1849" s="3"/>
    </row>
    <row r="1850" spans="1:16" ht="24.95" hidden="1" customHeight="1" x14ac:dyDescent="0.2">
      <c r="A1850" s="21" t="str">
        <f t="shared" si="136"/>
        <v>||||||0</v>
      </c>
      <c r="B1850" s="21" t="str">
        <f t="shared" si="137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135"/>
        <v>0</v>
      </c>
      <c r="N1850" s="17"/>
      <c r="O1850" s="17"/>
      <c r="P1850" s="3"/>
    </row>
    <row r="1851" spans="1:16" ht="24.95" hidden="1" customHeight="1" x14ac:dyDescent="0.2">
      <c r="A1851" s="21" t="str">
        <f t="shared" si="136"/>
        <v>||||||0</v>
      </c>
      <c r="B1851" s="21" t="str">
        <f t="shared" si="137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135"/>
        <v>0</v>
      </c>
      <c r="N1851" s="17"/>
      <c r="O1851" s="17"/>
      <c r="P1851" s="3"/>
    </row>
    <row r="1852" spans="1:16" ht="24.95" hidden="1" customHeight="1" x14ac:dyDescent="0.2">
      <c r="A1852" s="21" t="str">
        <f t="shared" si="136"/>
        <v>||||||0</v>
      </c>
      <c r="B1852" s="21" t="str">
        <f t="shared" si="137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135"/>
        <v>0</v>
      </c>
      <c r="N1852" s="17"/>
      <c r="O1852" s="17"/>
      <c r="P1852" s="3"/>
    </row>
    <row r="1853" spans="1:16" ht="24.95" hidden="1" customHeight="1" x14ac:dyDescent="0.2">
      <c r="A1853" s="21" t="str">
        <f t="shared" si="136"/>
        <v>||||||0</v>
      </c>
      <c r="B1853" s="21" t="str">
        <f t="shared" si="137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135"/>
        <v>0</v>
      </c>
      <c r="N1853" s="17"/>
      <c r="O1853" s="17"/>
      <c r="P1853" s="3"/>
    </row>
    <row r="1854" spans="1:16" ht="24.95" hidden="1" customHeight="1" x14ac:dyDescent="0.2">
      <c r="A1854" s="21" t="str">
        <f t="shared" si="136"/>
        <v>||||||0</v>
      </c>
      <c r="B1854" s="21" t="str">
        <f t="shared" si="137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si="135"/>
        <v>0</v>
      </c>
      <c r="N1854" s="17"/>
      <c r="O1854" s="17"/>
      <c r="P1854" s="3"/>
    </row>
    <row r="1855" spans="1:16" ht="24.95" hidden="1" customHeight="1" x14ac:dyDescent="0.2">
      <c r="A1855" s="21" t="str">
        <f t="shared" si="136"/>
        <v>||||||0</v>
      </c>
      <c r="B1855" s="21" t="str">
        <f t="shared" si="137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135"/>
        <v>0</v>
      </c>
      <c r="N1855" s="17"/>
      <c r="O1855" s="17"/>
      <c r="P1855" s="3"/>
    </row>
    <row r="1856" spans="1:16" ht="24.95" hidden="1" customHeight="1" x14ac:dyDescent="0.2">
      <c r="A1856" s="21" t="str">
        <f t="shared" si="136"/>
        <v>||||||0</v>
      </c>
      <c r="B1856" s="21" t="str">
        <f t="shared" si="137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135"/>
        <v>0</v>
      </c>
      <c r="N1856" s="17"/>
      <c r="O1856" s="17"/>
      <c r="P1856" s="3"/>
    </row>
    <row r="1857" spans="1:16" ht="24.95" hidden="1" customHeight="1" x14ac:dyDescent="0.2">
      <c r="A1857" s="21" t="str">
        <f t="shared" si="136"/>
        <v>||||||0</v>
      </c>
      <c r="B1857" s="21" t="str">
        <f t="shared" si="137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135"/>
        <v>0</v>
      </c>
      <c r="N1857" s="17"/>
      <c r="O1857" s="17"/>
      <c r="P1857" s="3"/>
    </row>
    <row r="1858" spans="1:16" ht="24.95" hidden="1" customHeight="1" x14ac:dyDescent="0.2">
      <c r="A1858" s="21" t="str">
        <f t="shared" si="136"/>
        <v>||||||0</v>
      </c>
      <c r="B1858" s="21" t="str">
        <f t="shared" si="137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135"/>
        <v>0</v>
      </c>
      <c r="N1858" s="17"/>
      <c r="O1858" s="17"/>
      <c r="P1858" s="3"/>
    </row>
    <row r="1859" spans="1:16" ht="24.95" hidden="1" customHeight="1" x14ac:dyDescent="0.2">
      <c r="A1859" s="21" t="str">
        <f t="shared" si="136"/>
        <v>||||||0</v>
      </c>
      <c r="B1859" s="21" t="str">
        <f t="shared" si="137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135"/>
        <v>0</v>
      </c>
      <c r="N1859" s="17"/>
      <c r="O1859" s="17"/>
      <c r="P1859" s="3"/>
    </row>
    <row r="1860" spans="1:16" ht="24.95" hidden="1" customHeight="1" x14ac:dyDescent="0.2">
      <c r="A1860" s="21" t="str">
        <f t="shared" si="136"/>
        <v>||||||0</v>
      </c>
      <c r="B1860" s="21" t="str">
        <f t="shared" si="137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135"/>
        <v>0</v>
      </c>
      <c r="N1860" s="17"/>
      <c r="O1860" s="17"/>
      <c r="P1860" s="3"/>
    </row>
    <row r="1861" spans="1:16" ht="24.95" hidden="1" customHeight="1" x14ac:dyDescent="0.2">
      <c r="A1861" s="21" t="str">
        <f t="shared" si="136"/>
        <v>||||||0</v>
      </c>
      <c r="B1861" s="21" t="str">
        <f t="shared" si="137"/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135"/>
        <v>0</v>
      </c>
      <c r="N1861" s="17"/>
      <c r="O1861" s="17"/>
      <c r="P1861" s="3"/>
    </row>
    <row r="1862" spans="1:16" ht="24.95" hidden="1" customHeight="1" x14ac:dyDescent="0.2">
      <c r="A1862" s="21" t="str">
        <f t="shared" si="136"/>
        <v>||||||0</v>
      </c>
      <c r="B1862" s="21" t="str">
        <f t="shared" si="137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135"/>
        <v>0</v>
      </c>
      <c r="N1862" s="17"/>
      <c r="O1862" s="17"/>
      <c r="P1862" s="3"/>
    </row>
    <row r="1863" spans="1:16" ht="24.95" hidden="1" customHeight="1" x14ac:dyDescent="0.2">
      <c r="A1863" s="21" t="str">
        <f t="shared" si="136"/>
        <v>||||||0</v>
      </c>
      <c r="B1863" s="21" t="str">
        <f t="shared" si="137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135"/>
        <v>0</v>
      </c>
      <c r="N1863" s="17"/>
      <c r="O1863" s="17"/>
      <c r="P1863" s="3"/>
    </row>
    <row r="1864" spans="1:16" ht="24.95" hidden="1" customHeight="1" x14ac:dyDescent="0.2">
      <c r="A1864" s="21" t="str">
        <f t="shared" si="136"/>
        <v>||||||0</v>
      </c>
      <c r="B1864" s="21" t="str">
        <f t="shared" si="137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135"/>
        <v>0</v>
      </c>
      <c r="N1864" s="17"/>
      <c r="O1864" s="17"/>
      <c r="P1864" s="3"/>
    </row>
    <row r="1865" spans="1:16" ht="24.95" hidden="1" customHeight="1" x14ac:dyDescent="0.2">
      <c r="A1865" s="21" t="str">
        <f t="shared" si="136"/>
        <v>||||||0</v>
      </c>
      <c r="B1865" s="21" t="str">
        <f t="shared" si="137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135"/>
        <v>0</v>
      </c>
      <c r="N1865" s="17"/>
      <c r="O1865" s="17"/>
      <c r="P1865" s="3"/>
    </row>
    <row r="1866" spans="1:16" ht="24.95" hidden="1" customHeight="1" x14ac:dyDescent="0.2">
      <c r="A1866" s="21" t="str">
        <f t="shared" si="136"/>
        <v>||||||0</v>
      </c>
      <c r="B1866" s="21" t="str">
        <f t="shared" si="137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135"/>
        <v>0</v>
      </c>
      <c r="N1866" s="17"/>
      <c r="O1866" s="17"/>
      <c r="P1866" s="3"/>
    </row>
    <row r="1867" spans="1:16" ht="24.95" hidden="1" customHeight="1" x14ac:dyDescent="0.2">
      <c r="A1867" s="21" t="str">
        <f t="shared" si="136"/>
        <v>||||||0</v>
      </c>
      <c r="B1867" s="21" t="str">
        <f t="shared" si="137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135"/>
        <v>0</v>
      </c>
      <c r="N1867" s="17"/>
      <c r="O1867" s="17"/>
      <c r="P1867" s="3"/>
    </row>
    <row r="1868" spans="1:16" ht="24.95" hidden="1" customHeight="1" x14ac:dyDescent="0.2">
      <c r="A1868" s="21" t="str">
        <f t="shared" si="136"/>
        <v>||||||0</v>
      </c>
      <c r="B1868" s="21" t="str">
        <f t="shared" si="137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135"/>
        <v>0</v>
      </c>
      <c r="N1868" s="17"/>
      <c r="O1868" s="17"/>
      <c r="P1868" s="3"/>
    </row>
    <row r="1869" spans="1:16" ht="24.95" hidden="1" customHeight="1" x14ac:dyDescent="0.2">
      <c r="A1869" s="21" t="str">
        <f t="shared" si="136"/>
        <v>||||||0</v>
      </c>
      <c r="B1869" s="21" t="str">
        <f t="shared" si="137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135"/>
        <v>0</v>
      </c>
      <c r="N1869" s="17"/>
      <c r="O1869" s="17"/>
      <c r="P1869" s="3"/>
    </row>
    <row r="1870" spans="1:16" ht="24.95" hidden="1" customHeight="1" x14ac:dyDescent="0.2">
      <c r="A1870" s="21" t="str">
        <f t="shared" si="136"/>
        <v>||||||0</v>
      </c>
      <c r="B1870" s="21" t="str">
        <f t="shared" si="137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135"/>
        <v>0</v>
      </c>
      <c r="N1870" s="17"/>
      <c r="O1870" s="17"/>
      <c r="P1870" s="3"/>
    </row>
    <row r="1871" spans="1:16" ht="24.95" hidden="1" customHeight="1" x14ac:dyDescent="0.2">
      <c r="A1871" s="21" t="str">
        <f t="shared" si="136"/>
        <v>||||||0</v>
      </c>
      <c r="B1871" s="21" t="str">
        <f t="shared" si="137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ref="M1871:M1921" si="138">N1871+O1871</f>
        <v>0</v>
      </c>
      <c r="N1871" s="17"/>
      <c r="O1871" s="17"/>
      <c r="P1871" s="3"/>
    </row>
    <row r="1872" spans="1:16" ht="24.95" hidden="1" customHeight="1" x14ac:dyDescent="0.2">
      <c r="A1872" s="21" t="str">
        <f t="shared" si="136"/>
        <v>||||||0</v>
      </c>
      <c r="B1872" s="21" t="str">
        <f t="shared" si="137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138"/>
        <v>0</v>
      </c>
      <c r="N1872" s="17"/>
      <c r="O1872" s="17"/>
      <c r="P1872" s="3"/>
    </row>
    <row r="1873" spans="1:16" ht="24.95" hidden="1" customHeight="1" x14ac:dyDescent="0.2">
      <c r="A1873" s="21" t="str">
        <f t="shared" ref="A1873:A1926" si="139">C1873&amp;"|"&amp;D1873&amp;"|"&amp;E1873&amp;"|"&amp;F1873&amp;"|"&amp;G1873&amp;"|"&amp;I1873&amp;"|"&amp;N1873+O1873-P1873</f>
        <v>||||||0</v>
      </c>
      <c r="B1873" s="21" t="str">
        <f t="shared" ref="B1873:B1926" si="140">C1873&amp;"|"&amp;D1873&amp;"|"&amp;E1873&amp;"|"&amp;F1873&amp;"|"&amp;L1873</f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138"/>
        <v>0</v>
      </c>
      <c r="N1873" s="17"/>
      <c r="O1873" s="17"/>
      <c r="P1873" s="3"/>
    </row>
    <row r="1874" spans="1:16" ht="24.95" hidden="1" customHeight="1" x14ac:dyDescent="0.2">
      <c r="A1874" s="21" t="str">
        <f t="shared" si="139"/>
        <v>||||||0</v>
      </c>
      <c r="B1874" s="21" t="str">
        <f t="shared" si="140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138"/>
        <v>0</v>
      </c>
      <c r="N1874" s="17"/>
      <c r="O1874" s="17"/>
      <c r="P1874" s="3"/>
    </row>
    <row r="1875" spans="1:16" ht="24.95" hidden="1" customHeight="1" x14ac:dyDescent="0.2">
      <c r="A1875" s="21" t="str">
        <f t="shared" si="139"/>
        <v>||||||0</v>
      </c>
      <c r="B1875" s="21" t="str">
        <f t="shared" si="140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138"/>
        <v>0</v>
      </c>
      <c r="N1875" s="17"/>
      <c r="O1875" s="17"/>
      <c r="P1875" s="3"/>
    </row>
    <row r="1876" spans="1:16" ht="24.95" hidden="1" customHeight="1" x14ac:dyDescent="0.2">
      <c r="A1876" s="21" t="str">
        <f t="shared" si="139"/>
        <v>||||||0</v>
      </c>
      <c r="B1876" s="21" t="str">
        <f t="shared" si="140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138"/>
        <v>0</v>
      </c>
      <c r="N1876" s="17"/>
      <c r="O1876" s="17"/>
      <c r="P1876" s="3"/>
    </row>
    <row r="1877" spans="1:16" ht="24.95" hidden="1" customHeight="1" x14ac:dyDescent="0.2">
      <c r="A1877" s="21" t="str">
        <f t="shared" si="139"/>
        <v>||||||0</v>
      </c>
      <c r="B1877" s="21" t="str">
        <f t="shared" si="140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138"/>
        <v>0</v>
      </c>
      <c r="N1877" s="17"/>
      <c r="O1877" s="17"/>
      <c r="P1877" s="3"/>
    </row>
    <row r="1878" spans="1:16" ht="24.95" hidden="1" customHeight="1" x14ac:dyDescent="0.2">
      <c r="A1878" s="21" t="str">
        <f t="shared" si="139"/>
        <v>||||||0</v>
      </c>
      <c r="B1878" s="21" t="str">
        <f t="shared" si="140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138"/>
        <v>0</v>
      </c>
      <c r="N1878" s="17"/>
      <c r="O1878" s="17"/>
      <c r="P1878" s="3"/>
    </row>
    <row r="1879" spans="1:16" ht="24.95" hidden="1" customHeight="1" x14ac:dyDescent="0.2">
      <c r="A1879" s="21" t="str">
        <f t="shared" si="139"/>
        <v>||||||0</v>
      </c>
      <c r="B1879" s="21" t="str">
        <f t="shared" si="140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138"/>
        <v>0</v>
      </c>
      <c r="N1879" s="17"/>
      <c r="O1879" s="17"/>
      <c r="P1879" s="3"/>
    </row>
    <row r="1880" spans="1:16" ht="24.95" hidden="1" customHeight="1" x14ac:dyDescent="0.2">
      <c r="A1880" s="21" t="str">
        <f t="shared" si="139"/>
        <v>||||||0</v>
      </c>
      <c r="B1880" s="21" t="str">
        <f t="shared" si="140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138"/>
        <v>0</v>
      </c>
      <c r="N1880" s="17"/>
      <c r="O1880" s="17"/>
      <c r="P1880" s="3"/>
    </row>
    <row r="1881" spans="1:16" ht="24.95" hidden="1" customHeight="1" x14ac:dyDescent="0.2">
      <c r="A1881" s="21" t="str">
        <f t="shared" si="139"/>
        <v>||||||0</v>
      </c>
      <c r="B1881" s="21" t="str">
        <f t="shared" si="140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138"/>
        <v>0</v>
      </c>
      <c r="N1881" s="17"/>
      <c r="O1881" s="17"/>
      <c r="P1881" s="3"/>
    </row>
    <row r="1882" spans="1:16" ht="24.95" hidden="1" customHeight="1" x14ac:dyDescent="0.2">
      <c r="A1882" s="21" t="str">
        <f t="shared" si="139"/>
        <v>||||||0</v>
      </c>
      <c r="B1882" s="21" t="str">
        <f t="shared" si="140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138"/>
        <v>0</v>
      </c>
      <c r="N1882" s="17"/>
      <c r="O1882" s="17"/>
      <c r="P1882" s="3"/>
    </row>
    <row r="1883" spans="1:16" ht="24.95" hidden="1" customHeight="1" x14ac:dyDescent="0.2">
      <c r="A1883" s="21" t="str">
        <f t="shared" si="139"/>
        <v>||||||0</v>
      </c>
      <c r="B1883" s="21" t="str">
        <f t="shared" si="140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138"/>
        <v>0</v>
      </c>
      <c r="N1883" s="17"/>
      <c r="O1883" s="17"/>
      <c r="P1883" s="3"/>
    </row>
    <row r="1884" spans="1:16" ht="24.95" hidden="1" customHeight="1" x14ac:dyDescent="0.2">
      <c r="A1884" s="21" t="str">
        <f t="shared" si="139"/>
        <v>||||||0</v>
      </c>
      <c r="B1884" s="21" t="str">
        <f t="shared" si="140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138"/>
        <v>0</v>
      </c>
      <c r="N1884" s="17"/>
      <c r="O1884" s="17"/>
      <c r="P1884" s="3"/>
    </row>
    <row r="1885" spans="1:16" ht="24.95" hidden="1" customHeight="1" x14ac:dyDescent="0.2">
      <c r="A1885" s="21" t="str">
        <f t="shared" si="139"/>
        <v>||||||0</v>
      </c>
      <c r="B1885" s="21" t="str">
        <f t="shared" si="140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138"/>
        <v>0</v>
      </c>
      <c r="N1885" s="17"/>
      <c r="O1885" s="17"/>
      <c r="P1885" s="3"/>
    </row>
    <row r="1886" spans="1:16" ht="24.95" hidden="1" customHeight="1" x14ac:dyDescent="0.2">
      <c r="A1886" s="21" t="str">
        <f t="shared" si="139"/>
        <v>||||||0</v>
      </c>
      <c r="B1886" s="21" t="str">
        <f t="shared" si="140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138"/>
        <v>0</v>
      </c>
      <c r="N1886" s="17"/>
      <c r="O1886" s="17"/>
      <c r="P1886" s="3"/>
    </row>
    <row r="1887" spans="1:16" ht="24.95" hidden="1" customHeight="1" x14ac:dyDescent="0.2">
      <c r="A1887" s="21" t="str">
        <f t="shared" si="139"/>
        <v>||||||0</v>
      </c>
      <c r="B1887" s="21" t="str">
        <f t="shared" si="140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138"/>
        <v>0</v>
      </c>
      <c r="N1887" s="17"/>
      <c r="O1887" s="17"/>
      <c r="P1887" s="3"/>
    </row>
    <row r="1888" spans="1:16" ht="24.95" hidden="1" customHeight="1" x14ac:dyDescent="0.2">
      <c r="A1888" s="21" t="str">
        <f t="shared" si="139"/>
        <v>||||||0</v>
      </c>
      <c r="B1888" s="21" t="str">
        <f t="shared" si="140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138"/>
        <v>0</v>
      </c>
      <c r="N1888" s="17"/>
      <c r="O1888" s="17"/>
      <c r="P1888" s="3"/>
    </row>
    <row r="1889" spans="1:16" ht="24.95" hidden="1" customHeight="1" x14ac:dyDescent="0.2">
      <c r="A1889" s="21" t="str">
        <f t="shared" si="139"/>
        <v>||||||0</v>
      </c>
      <c r="B1889" s="21" t="str">
        <f t="shared" si="140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138"/>
        <v>0</v>
      </c>
      <c r="N1889" s="17"/>
      <c r="O1889" s="17"/>
      <c r="P1889" s="3"/>
    </row>
    <row r="1890" spans="1:16" ht="24.95" hidden="1" customHeight="1" x14ac:dyDescent="0.2">
      <c r="A1890" s="21" t="str">
        <f t="shared" si="139"/>
        <v>||||||0</v>
      </c>
      <c r="B1890" s="21" t="str">
        <f t="shared" si="140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138"/>
        <v>0</v>
      </c>
      <c r="N1890" s="17"/>
      <c r="O1890" s="17"/>
      <c r="P1890" s="3"/>
    </row>
    <row r="1891" spans="1:16" ht="24.95" hidden="1" customHeight="1" x14ac:dyDescent="0.2">
      <c r="A1891" s="21" t="str">
        <f t="shared" si="139"/>
        <v>||||||0</v>
      </c>
      <c r="B1891" s="21" t="str">
        <f t="shared" si="140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138"/>
        <v>0</v>
      </c>
      <c r="N1891" s="17"/>
      <c r="O1891" s="17"/>
      <c r="P1891" s="3"/>
    </row>
    <row r="1892" spans="1:16" ht="24.95" hidden="1" customHeight="1" x14ac:dyDescent="0.2">
      <c r="A1892" s="21" t="str">
        <f t="shared" si="139"/>
        <v>||||||0</v>
      </c>
      <c r="B1892" s="21" t="str">
        <f t="shared" si="140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138"/>
        <v>0</v>
      </c>
      <c r="N1892" s="17"/>
      <c r="O1892" s="17"/>
      <c r="P1892" s="3"/>
    </row>
    <row r="1893" spans="1:16" ht="24.95" hidden="1" customHeight="1" x14ac:dyDescent="0.2">
      <c r="A1893" s="21" t="str">
        <f t="shared" si="139"/>
        <v>||||||0</v>
      </c>
      <c r="B1893" s="21" t="str">
        <f t="shared" si="140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138"/>
        <v>0</v>
      </c>
      <c r="N1893" s="17"/>
      <c r="O1893" s="17"/>
      <c r="P1893" s="3"/>
    </row>
    <row r="1894" spans="1:16" ht="24.95" hidden="1" customHeight="1" x14ac:dyDescent="0.2">
      <c r="A1894" s="21" t="str">
        <f t="shared" si="139"/>
        <v>||||||0</v>
      </c>
      <c r="B1894" s="21" t="str">
        <f t="shared" si="140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138"/>
        <v>0</v>
      </c>
      <c r="N1894" s="17"/>
      <c r="O1894" s="17"/>
      <c r="P1894" s="3"/>
    </row>
    <row r="1895" spans="1:16" ht="24.95" hidden="1" customHeight="1" x14ac:dyDescent="0.2">
      <c r="A1895" s="21" t="str">
        <f t="shared" si="139"/>
        <v>||||||0</v>
      </c>
      <c r="B1895" s="21" t="str">
        <f t="shared" si="140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138"/>
        <v>0</v>
      </c>
      <c r="N1895" s="17"/>
      <c r="O1895" s="17"/>
      <c r="P1895" s="3"/>
    </row>
    <row r="1896" spans="1:16" ht="24.95" hidden="1" customHeight="1" x14ac:dyDescent="0.2">
      <c r="A1896" s="21" t="str">
        <f t="shared" si="139"/>
        <v>||||||0</v>
      </c>
      <c r="B1896" s="21" t="str">
        <f t="shared" si="140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138"/>
        <v>0</v>
      </c>
      <c r="N1896" s="17"/>
      <c r="O1896" s="17"/>
      <c r="P1896" s="3"/>
    </row>
    <row r="1897" spans="1:16" ht="24.95" hidden="1" customHeight="1" x14ac:dyDescent="0.2">
      <c r="A1897" s="21" t="str">
        <f t="shared" si="139"/>
        <v>||||||0</v>
      </c>
      <c r="B1897" s="21" t="str">
        <f t="shared" si="140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138"/>
        <v>0</v>
      </c>
      <c r="N1897" s="17"/>
      <c r="O1897" s="17"/>
      <c r="P1897" s="3"/>
    </row>
    <row r="1898" spans="1:16" ht="24.95" hidden="1" customHeight="1" x14ac:dyDescent="0.2">
      <c r="A1898" s="21" t="str">
        <f t="shared" si="139"/>
        <v>||||||0</v>
      </c>
      <c r="B1898" s="21" t="str">
        <f t="shared" si="140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138"/>
        <v>0</v>
      </c>
      <c r="N1898" s="17"/>
      <c r="O1898" s="17"/>
      <c r="P1898" s="3"/>
    </row>
    <row r="1899" spans="1:16" ht="24.95" hidden="1" customHeight="1" x14ac:dyDescent="0.2">
      <c r="A1899" s="21" t="str">
        <f t="shared" si="139"/>
        <v>||||||0</v>
      </c>
      <c r="B1899" s="21" t="str">
        <f t="shared" si="140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138"/>
        <v>0</v>
      </c>
      <c r="N1899" s="17"/>
      <c r="O1899" s="17"/>
      <c r="P1899" s="3"/>
    </row>
    <row r="1900" spans="1:16" ht="24.95" hidden="1" customHeight="1" x14ac:dyDescent="0.2">
      <c r="A1900" s="21" t="str">
        <f t="shared" si="139"/>
        <v>||||||0</v>
      </c>
      <c r="B1900" s="21" t="str">
        <f t="shared" si="140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138"/>
        <v>0</v>
      </c>
      <c r="N1900" s="17"/>
      <c r="O1900" s="17"/>
      <c r="P1900" s="3"/>
    </row>
    <row r="1901" spans="1:16" ht="24.95" hidden="1" customHeight="1" x14ac:dyDescent="0.2">
      <c r="A1901" s="21" t="str">
        <f t="shared" si="139"/>
        <v>||||||0</v>
      </c>
      <c r="B1901" s="21" t="str">
        <f t="shared" si="140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138"/>
        <v>0</v>
      </c>
      <c r="N1901" s="17"/>
      <c r="O1901" s="17"/>
      <c r="P1901" s="3"/>
    </row>
    <row r="1902" spans="1:16" ht="24.95" hidden="1" customHeight="1" x14ac:dyDescent="0.2">
      <c r="A1902" s="21" t="str">
        <f t="shared" si="139"/>
        <v>||||||0</v>
      </c>
      <c r="B1902" s="21" t="str">
        <f t="shared" si="140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138"/>
        <v>0</v>
      </c>
      <c r="N1902" s="17"/>
      <c r="O1902" s="17"/>
      <c r="P1902" s="3"/>
    </row>
    <row r="1903" spans="1:16" ht="24.95" hidden="1" customHeight="1" x14ac:dyDescent="0.2">
      <c r="A1903" s="21" t="str">
        <f t="shared" si="139"/>
        <v>||||||0</v>
      </c>
      <c r="B1903" s="21" t="str">
        <f t="shared" si="140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138"/>
        <v>0</v>
      </c>
      <c r="N1903" s="17"/>
      <c r="O1903" s="17"/>
      <c r="P1903" s="3"/>
    </row>
    <row r="1904" spans="1:16" ht="24.95" hidden="1" customHeight="1" x14ac:dyDescent="0.2">
      <c r="A1904" s="21" t="str">
        <f t="shared" si="139"/>
        <v>||||||0</v>
      </c>
      <c r="B1904" s="21" t="str">
        <f t="shared" si="140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138"/>
        <v>0</v>
      </c>
      <c r="N1904" s="17"/>
      <c r="O1904" s="17"/>
      <c r="P1904" s="3"/>
    </row>
    <row r="1905" spans="1:16" ht="24.95" hidden="1" customHeight="1" x14ac:dyDescent="0.2">
      <c r="A1905" s="21" t="str">
        <f t="shared" si="139"/>
        <v>||||||0</v>
      </c>
      <c r="B1905" s="21" t="str">
        <f t="shared" si="140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138"/>
        <v>0</v>
      </c>
      <c r="N1905" s="17"/>
      <c r="O1905" s="17"/>
      <c r="P1905" s="3"/>
    </row>
    <row r="1906" spans="1:16" ht="24.95" hidden="1" customHeight="1" x14ac:dyDescent="0.2">
      <c r="A1906" s="21" t="str">
        <f t="shared" si="139"/>
        <v>||||||0</v>
      </c>
      <c r="B1906" s="21" t="str">
        <f t="shared" si="140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138"/>
        <v>0</v>
      </c>
      <c r="N1906" s="17"/>
      <c r="O1906" s="17"/>
      <c r="P1906" s="3"/>
    </row>
    <row r="1907" spans="1:16" ht="24.95" hidden="1" customHeight="1" x14ac:dyDescent="0.2">
      <c r="A1907" s="21" t="str">
        <f t="shared" si="139"/>
        <v>||||||0</v>
      </c>
      <c r="B1907" s="21" t="str">
        <f t="shared" si="140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138"/>
        <v>0</v>
      </c>
      <c r="N1907" s="17"/>
      <c r="O1907" s="17"/>
      <c r="P1907" s="3"/>
    </row>
    <row r="1908" spans="1:16" ht="24.95" hidden="1" customHeight="1" x14ac:dyDescent="0.2">
      <c r="A1908" s="21" t="str">
        <f t="shared" si="139"/>
        <v>||||||0</v>
      </c>
      <c r="B1908" s="21" t="str">
        <f t="shared" si="140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138"/>
        <v>0</v>
      </c>
      <c r="N1908" s="17"/>
      <c r="O1908" s="17"/>
      <c r="P1908" s="3"/>
    </row>
    <row r="1909" spans="1:16" ht="24.95" hidden="1" customHeight="1" x14ac:dyDescent="0.2">
      <c r="A1909" s="21" t="str">
        <f t="shared" si="139"/>
        <v>||||||0</v>
      </c>
      <c r="B1909" s="21" t="str">
        <f t="shared" si="140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138"/>
        <v>0</v>
      </c>
      <c r="N1909" s="17"/>
      <c r="O1909" s="17"/>
      <c r="P1909" s="3"/>
    </row>
    <row r="1910" spans="1:16" ht="24.95" hidden="1" customHeight="1" x14ac:dyDescent="0.2">
      <c r="A1910" s="21" t="str">
        <f t="shared" si="139"/>
        <v>||||||0</v>
      </c>
      <c r="B1910" s="21" t="str">
        <f t="shared" si="140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138"/>
        <v>0</v>
      </c>
      <c r="N1910" s="17"/>
      <c r="O1910" s="17"/>
      <c r="P1910" s="3"/>
    </row>
    <row r="1911" spans="1:16" ht="24.95" hidden="1" customHeight="1" x14ac:dyDescent="0.2">
      <c r="A1911" s="21" t="str">
        <f t="shared" si="139"/>
        <v>||||||0</v>
      </c>
      <c r="B1911" s="21" t="str">
        <f t="shared" si="140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138"/>
        <v>0</v>
      </c>
      <c r="N1911" s="17"/>
      <c r="O1911" s="17"/>
      <c r="P1911" s="3"/>
    </row>
    <row r="1912" spans="1:16" ht="24.95" hidden="1" customHeight="1" x14ac:dyDescent="0.2">
      <c r="A1912" s="21" t="str">
        <f t="shared" si="139"/>
        <v>||||||0</v>
      </c>
      <c r="B1912" s="21" t="str">
        <f t="shared" si="140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138"/>
        <v>0</v>
      </c>
      <c r="N1912" s="17"/>
      <c r="O1912" s="17"/>
      <c r="P1912" s="3"/>
    </row>
    <row r="1913" spans="1:16" ht="24.95" hidden="1" customHeight="1" x14ac:dyDescent="0.2">
      <c r="A1913" s="21" t="str">
        <f t="shared" si="139"/>
        <v>||||||0</v>
      </c>
      <c r="B1913" s="21" t="str">
        <f t="shared" si="140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138"/>
        <v>0</v>
      </c>
      <c r="N1913" s="17"/>
      <c r="O1913" s="17"/>
      <c r="P1913" s="3"/>
    </row>
    <row r="1914" spans="1:16" ht="24.95" hidden="1" customHeight="1" x14ac:dyDescent="0.2">
      <c r="A1914" s="21" t="str">
        <f t="shared" si="139"/>
        <v>||||||0</v>
      </c>
      <c r="B1914" s="21" t="str">
        <f t="shared" si="140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138"/>
        <v>0</v>
      </c>
      <c r="N1914" s="17"/>
      <c r="O1914" s="17"/>
      <c r="P1914" s="3"/>
    </row>
    <row r="1915" spans="1:16" ht="24.95" hidden="1" customHeight="1" x14ac:dyDescent="0.2">
      <c r="A1915" s="21" t="str">
        <f t="shared" si="139"/>
        <v>||||||0</v>
      </c>
      <c r="B1915" s="21" t="str">
        <f t="shared" si="140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138"/>
        <v>0</v>
      </c>
      <c r="N1915" s="17"/>
      <c r="O1915" s="17"/>
      <c r="P1915" s="3"/>
    </row>
    <row r="1916" spans="1:16" ht="24.95" hidden="1" customHeight="1" x14ac:dyDescent="0.2">
      <c r="A1916" s="21" t="str">
        <f t="shared" si="139"/>
        <v>||||||0</v>
      </c>
      <c r="B1916" s="21" t="str">
        <f t="shared" si="140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138"/>
        <v>0</v>
      </c>
      <c r="N1916" s="17"/>
      <c r="O1916" s="17"/>
      <c r="P1916" s="3"/>
    </row>
    <row r="1917" spans="1:16" ht="24.95" hidden="1" customHeight="1" x14ac:dyDescent="0.2">
      <c r="A1917" s="21" t="str">
        <f t="shared" si="139"/>
        <v>||||||0</v>
      </c>
      <c r="B1917" s="21" t="str">
        <f t="shared" si="140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138"/>
        <v>0</v>
      </c>
      <c r="N1917" s="17"/>
      <c r="O1917" s="17"/>
      <c r="P1917" s="3"/>
    </row>
    <row r="1918" spans="1:16" ht="24.95" hidden="1" customHeight="1" x14ac:dyDescent="0.2">
      <c r="A1918" s="21" t="str">
        <f t="shared" si="139"/>
        <v>||||||0</v>
      </c>
      <c r="B1918" s="21" t="str">
        <f t="shared" si="140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si="138"/>
        <v>0</v>
      </c>
      <c r="N1918" s="17"/>
      <c r="O1918" s="17"/>
      <c r="P1918" s="3"/>
    </row>
    <row r="1919" spans="1:16" ht="24.95" hidden="1" customHeight="1" x14ac:dyDescent="0.2">
      <c r="A1919" s="21" t="str">
        <f t="shared" si="139"/>
        <v>||||||0</v>
      </c>
      <c r="B1919" s="21" t="str">
        <f t="shared" si="140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138"/>
        <v>0</v>
      </c>
      <c r="N1919" s="17"/>
      <c r="O1919" s="17"/>
      <c r="P1919" s="3"/>
    </row>
    <row r="1920" spans="1:16" ht="24.95" hidden="1" customHeight="1" x14ac:dyDescent="0.2">
      <c r="A1920" s="21" t="str">
        <f t="shared" si="139"/>
        <v>||||||0</v>
      </c>
      <c r="B1920" s="21" t="str">
        <f t="shared" si="140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138"/>
        <v>0</v>
      </c>
      <c r="N1920" s="17"/>
      <c r="O1920" s="17"/>
      <c r="P1920" s="3"/>
    </row>
    <row r="1921" spans="1:16" ht="24.95" hidden="1" customHeight="1" x14ac:dyDescent="0.2">
      <c r="A1921" s="21" t="str">
        <f t="shared" si="139"/>
        <v>||||||0</v>
      </c>
      <c r="B1921" s="21" t="str">
        <f t="shared" si="140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138"/>
        <v>0</v>
      </c>
      <c r="N1921" s="17"/>
      <c r="O1921" s="17"/>
      <c r="P1921" s="3"/>
    </row>
    <row r="1922" spans="1:16" ht="24.95" hidden="1" customHeight="1" x14ac:dyDescent="0.2">
      <c r="A1922" s="21" t="str">
        <f t="shared" si="139"/>
        <v>||||||0</v>
      </c>
      <c r="B1922" s="21" t="str">
        <f t="shared" si="140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ref="M1922:M1956" si="141">N1922+O1922</f>
        <v>0</v>
      </c>
      <c r="N1922" s="17"/>
      <c r="O1922" s="17"/>
      <c r="P1922" s="3"/>
    </row>
    <row r="1923" spans="1:16" ht="24.95" hidden="1" customHeight="1" x14ac:dyDescent="0.2">
      <c r="A1923" s="21" t="str">
        <f t="shared" si="139"/>
        <v>||||||0</v>
      </c>
      <c r="B1923" s="21" t="str">
        <f t="shared" si="140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141"/>
        <v>0</v>
      </c>
      <c r="N1923" s="17"/>
      <c r="O1923" s="17"/>
      <c r="P1923" s="3"/>
    </row>
    <row r="1924" spans="1:16" ht="24.95" hidden="1" customHeight="1" x14ac:dyDescent="0.2">
      <c r="A1924" s="21" t="str">
        <f t="shared" si="139"/>
        <v>||||||0</v>
      </c>
      <c r="B1924" s="21" t="str">
        <f t="shared" si="140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141"/>
        <v>0</v>
      </c>
      <c r="N1924" s="17"/>
      <c r="O1924" s="17"/>
      <c r="P1924" s="3"/>
    </row>
    <row r="1925" spans="1:16" ht="24.95" hidden="1" customHeight="1" x14ac:dyDescent="0.2">
      <c r="A1925" s="21" t="str">
        <f t="shared" si="139"/>
        <v>||||||0</v>
      </c>
      <c r="B1925" s="21" t="str">
        <f t="shared" si="140"/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141"/>
        <v>0</v>
      </c>
      <c r="N1925" s="17"/>
      <c r="O1925" s="17"/>
      <c r="P1925" s="3"/>
    </row>
    <row r="1926" spans="1:16" ht="24.95" hidden="1" customHeight="1" x14ac:dyDescent="0.2">
      <c r="A1926" s="21" t="str">
        <f t="shared" si="139"/>
        <v>||||||0</v>
      </c>
      <c r="B1926" s="21" t="str">
        <f t="shared" si="140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141"/>
        <v>0</v>
      </c>
      <c r="N1926" s="17"/>
      <c r="O1926" s="17"/>
      <c r="P1926" s="3"/>
    </row>
    <row r="1927" spans="1:16" ht="24.95" hidden="1" customHeight="1" x14ac:dyDescent="0.2">
      <c r="A1927" s="21" t="str">
        <f t="shared" ref="A1927:A1961" si="142">C1927&amp;"|"&amp;D1927&amp;"|"&amp;E1927&amp;"|"&amp;F1927&amp;"|"&amp;G1927&amp;"|"&amp;I1927&amp;"|"&amp;N1927+O1927-P1927</f>
        <v>||||||0</v>
      </c>
      <c r="B1927" s="21" t="str">
        <f t="shared" ref="B1927:B1961" si="143">C1927&amp;"|"&amp;D1927&amp;"|"&amp;E1927&amp;"|"&amp;F1927&amp;"|"&amp;L1927</f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141"/>
        <v>0</v>
      </c>
      <c r="N1927" s="17"/>
      <c r="O1927" s="17"/>
      <c r="P1927" s="3"/>
    </row>
    <row r="1928" spans="1:16" ht="24.95" hidden="1" customHeight="1" x14ac:dyDescent="0.2">
      <c r="A1928" s="21" t="str">
        <f t="shared" si="142"/>
        <v>||||||0</v>
      </c>
      <c r="B1928" s="21" t="str">
        <f t="shared" si="143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141"/>
        <v>0</v>
      </c>
      <c r="N1928" s="17"/>
      <c r="O1928" s="17"/>
      <c r="P1928" s="3"/>
    </row>
    <row r="1929" spans="1:16" ht="24.95" hidden="1" customHeight="1" x14ac:dyDescent="0.2">
      <c r="A1929" s="21" t="str">
        <f t="shared" si="142"/>
        <v>||||||0</v>
      </c>
      <c r="B1929" s="21" t="str">
        <f t="shared" si="143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141"/>
        <v>0</v>
      </c>
      <c r="N1929" s="17"/>
      <c r="O1929" s="17"/>
      <c r="P1929" s="3"/>
    </row>
    <row r="1930" spans="1:16" ht="24.95" hidden="1" customHeight="1" x14ac:dyDescent="0.2">
      <c r="A1930" s="21" t="str">
        <f t="shared" si="142"/>
        <v>||||||0</v>
      </c>
      <c r="B1930" s="21" t="str">
        <f t="shared" si="143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141"/>
        <v>0</v>
      </c>
      <c r="N1930" s="17"/>
      <c r="O1930" s="17"/>
      <c r="P1930" s="3"/>
    </row>
    <row r="1931" spans="1:16" ht="24.95" hidden="1" customHeight="1" x14ac:dyDescent="0.2">
      <c r="A1931" s="21" t="str">
        <f t="shared" si="142"/>
        <v>||||||0</v>
      </c>
      <c r="B1931" s="21" t="str">
        <f t="shared" si="143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141"/>
        <v>0</v>
      </c>
      <c r="N1931" s="17"/>
      <c r="O1931" s="17"/>
      <c r="P1931" s="3"/>
    </row>
    <row r="1932" spans="1:16" ht="24.95" hidden="1" customHeight="1" x14ac:dyDescent="0.2">
      <c r="A1932" s="21" t="str">
        <f t="shared" si="142"/>
        <v>||||||0</v>
      </c>
      <c r="B1932" s="21" t="str">
        <f t="shared" si="143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141"/>
        <v>0</v>
      </c>
      <c r="N1932" s="17"/>
      <c r="O1932" s="17"/>
      <c r="P1932" s="3"/>
    </row>
    <row r="1933" spans="1:16" ht="24.95" hidden="1" customHeight="1" x14ac:dyDescent="0.2">
      <c r="A1933" s="21" t="str">
        <f t="shared" si="142"/>
        <v>||||||0</v>
      </c>
      <c r="B1933" s="21" t="str">
        <f t="shared" si="143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141"/>
        <v>0</v>
      </c>
      <c r="N1933" s="17"/>
      <c r="O1933" s="17"/>
      <c r="P1933" s="3"/>
    </row>
    <row r="1934" spans="1:16" ht="24.95" hidden="1" customHeight="1" x14ac:dyDescent="0.2">
      <c r="A1934" s="21" t="str">
        <f t="shared" si="142"/>
        <v>||||||0</v>
      </c>
      <c r="B1934" s="21" t="str">
        <f t="shared" si="143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141"/>
        <v>0</v>
      </c>
      <c r="N1934" s="17"/>
      <c r="O1934" s="17"/>
      <c r="P1934" s="3"/>
    </row>
    <row r="1935" spans="1:16" ht="24.95" hidden="1" customHeight="1" x14ac:dyDescent="0.2">
      <c r="A1935" s="21" t="str">
        <f t="shared" si="142"/>
        <v>||||||0</v>
      </c>
      <c r="B1935" s="21" t="str">
        <f t="shared" si="143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141"/>
        <v>0</v>
      </c>
      <c r="N1935" s="17"/>
      <c r="O1935" s="17"/>
      <c r="P1935" s="3"/>
    </row>
    <row r="1936" spans="1:16" ht="24.95" hidden="1" customHeight="1" x14ac:dyDescent="0.2">
      <c r="A1936" s="21" t="str">
        <f t="shared" si="142"/>
        <v>||||||0</v>
      </c>
      <c r="B1936" s="21" t="str">
        <f t="shared" si="143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141"/>
        <v>0</v>
      </c>
      <c r="N1936" s="17"/>
      <c r="O1936" s="17"/>
      <c r="P1936" s="3"/>
    </row>
    <row r="1937" spans="1:16" ht="24.95" hidden="1" customHeight="1" x14ac:dyDescent="0.2">
      <c r="A1937" s="21" t="str">
        <f t="shared" si="142"/>
        <v>||||||0</v>
      </c>
      <c r="B1937" s="21" t="str">
        <f t="shared" si="143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141"/>
        <v>0</v>
      </c>
      <c r="N1937" s="17"/>
      <c r="O1937" s="17"/>
      <c r="P1937" s="3"/>
    </row>
    <row r="1938" spans="1:16" ht="24.95" hidden="1" customHeight="1" x14ac:dyDescent="0.2">
      <c r="A1938" s="21" t="str">
        <f t="shared" si="142"/>
        <v>||||||0</v>
      </c>
      <c r="B1938" s="21" t="str">
        <f t="shared" si="143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141"/>
        <v>0</v>
      </c>
      <c r="N1938" s="17"/>
      <c r="O1938" s="17"/>
      <c r="P1938" s="3"/>
    </row>
    <row r="1939" spans="1:16" ht="24.95" hidden="1" customHeight="1" x14ac:dyDescent="0.2">
      <c r="A1939" s="21" t="str">
        <f t="shared" si="142"/>
        <v>||||||0</v>
      </c>
      <c r="B1939" s="21" t="str">
        <f t="shared" si="143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141"/>
        <v>0</v>
      </c>
      <c r="N1939" s="17"/>
      <c r="O1939" s="17"/>
      <c r="P1939" s="3"/>
    </row>
    <row r="1940" spans="1:16" ht="24.95" hidden="1" customHeight="1" x14ac:dyDescent="0.2">
      <c r="A1940" s="21" t="str">
        <f t="shared" si="142"/>
        <v>||||||0</v>
      </c>
      <c r="B1940" s="21" t="str">
        <f t="shared" si="143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141"/>
        <v>0</v>
      </c>
      <c r="N1940" s="17"/>
      <c r="O1940" s="17"/>
      <c r="P1940" s="3"/>
    </row>
    <row r="1941" spans="1:16" ht="24.95" hidden="1" customHeight="1" x14ac:dyDescent="0.2">
      <c r="A1941" s="21" t="str">
        <f t="shared" si="142"/>
        <v>||||||0</v>
      </c>
      <c r="B1941" s="21" t="str">
        <f t="shared" si="143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141"/>
        <v>0</v>
      </c>
      <c r="N1941" s="17"/>
      <c r="O1941" s="17"/>
      <c r="P1941" s="3"/>
    </row>
    <row r="1942" spans="1:16" ht="24.95" hidden="1" customHeight="1" x14ac:dyDescent="0.2">
      <c r="A1942" s="21" t="str">
        <f t="shared" si="142"/>
        <v>||||||0</v>
      </c>
      <c r="B1942" s="21" t="str">
        <f t="shared" si="143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141"/>
        <v>0</v>
      </c>
      <c r="N1942" s="17"/>
      <c r="O1942" s="17"/>
      <c r="P1942" s="3"/>
    </row>
    <row r="1943" spans="1:16" ht="24.95" hidden="1" customHeight="1" x14ac:dyDescent="0.2">
      <c r="A1943" s="21" t="str">
        <f t="shared" si="142"/>
        <v>||||||0</v>
      </c>
      <c r="B1943" s="21" t="str">
        <f t="shared" si="143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141"/>
        <v>0</v>
      </c>
      <c r="N1943" s="17"/>
      <c r="O1943" s="17"/>
      <c r="P1943" s="3"/>
    </row>
    <row r="1944" spans="1:16" ht="24.95" hidden="1" customHeight="1" x14ac:dyDescent="0.2">
      <c r="A1944" s="21" t="str">
        <f t="shared" si="142"/>
        <v>||||||0</v>
      </c>
      <c r="B1944" s="21" t="str">
        <f t="shared" si="143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141"/>
        <v>0</v>
      </c>
      <c r="N1944" s="17"/>
      <c r="O1944" s="17"/>
      <c r="P1944" s="3"/>
    </row>
    <row r="1945" spans="1:16" ht="24.95" hidden="1" customHeight="1" x14ac:dyDescent="0.2">
      <c r="A1945" s="21" t="str">
        <f t="shared" si="142"/>
        <v>||||||0</v>
      </c>
      <c r="B1945" s="21" t="str">
        <f t="shared" si="143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141"/>
        <v>0</v>
      </c>
      <c r="N1945" s="17"/>
      <c r="O1945" s="17"/>
      <c r="P1945" s="3"/>
    </row>
    <row r="1946" spans="1:16" ht="24.95" hidden="1" customHeight="1" x14ac:dyDescent="0.2">
      <c r="A1946" s="21" t="str">
        <f t="shared" si="142"/>
        <v>||||||0</v>
      </c>
      <c r="B1946" s="21" t="str">
        <f t="shared" si="143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141"/>
        <v>0</v>
      </c>
      <c r="N1946" s="17"/>
      <c r="O1946" s="17"/>
      <c r="P1946" s="3"/>
    </row>
    <row r="1947" spans="1:16" ht="24.95" hidden="1" customHeight="1" x14ac:dyDescent="0.2">
      <c r="A1947" s="21" t="str">
        <f t="shared" si="142"/>
        <v>||||||0</v>
      </c>
      <c r="B1947" s="21" t="str">
        <f t="shared" si="143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141"/>
        <v>0</v>
      </c>
      <c r="N1947" s="17"/>
      <c r="O1947" s="17"/>
      <c r="P1947" s="3"/>
    </row>
    <row r="1948" spans="1:16" ht="24.95" hidden="1" customHeight="1" x14ac:dyDescent="0.2">
      <c r="A1948" s="21" t="str">
        <f t="shared" si="142"/>
        <v>||||||0</v>
      </c>
      <c r="B1948" s="21" t="str">
        <f t="shared" si="143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141"/>
        <v>0</v>
      </c>
      <c r="N1948" s="17"/>
      <c r="O1948" s="17"/>
      <c r="P1948" s="3"/>
    </row>
    <row r="1949" spans="1:16" ht="24.95" hidden="1" customHeight="1" x14ac:dyDescent="0.2">
      <c r="A1949" s="21" t="str">
        <f t="shared" si="142"/>
        <v>||||||0</v>
      </c>
      <c r="B1949" s="21" t="str">
        <f t="shared" si="143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141"/>
        <v>0</v>
      </c>
      <c r="N1949" s="17"/>
      <c r="O1949" s="17"/>
      <c r="P1949" s="3"/>
    </row>
    <row r="1950" spans="1:16" ht="24.95" hidden="1" customHeight="1" x14ac:dyDescent="0.2">
      <c r="A1950" s="21" t="str">
        <f t="shared" si="142"/>
        <v>||||||0</v>
      </c>
      <c r="B1950" s="21" t="str">
        <f t="shared" si="143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141"/>
        <v>0</v>
      </c>
      <c r="N1950" s="17"/>
      <c r="O1950" s="17"/>
      <c r="P1950" s="3"/>
    </row>
    <row r="1951" spans="1:16" ht="24.95" hidden="1" customHeight="1" x14ac:dyDescent="0.2">
      <c r="A1951" s="21" t="str">
        <f t="shared" si="142"/>
        <v>||||||0</v>
      </c>
      <c r="B1951" s="21" t="str">
        <f t="shared" si="143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141"/>
        <v>0</v>
      </c>
      <c r="N1951" s="17"/>
      <c r="O1951" s="17"/>
      <c r="P1951" s="3"/>
    </row>
    <row r="1952" spans="1:16" ht="24.95" hidden="1" customHeight="1" x14ac:dyDescent="0.2">
      <c r="A1952" s="21" t="str">
        <f t="shared" si="142"/>
        <v>||||||0</v>
      </c>
      <c r="B1952" s="21" t="str">
        <f t="shared" si="143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141"/>
        <v>0</v>
      </c>
      <c r="N1952" s="17"/>
      <c r="O1952" s="17"/>
      <c r="P1952" s="3"/>
    </row>
    <row r="1953" spans="1:16" ht="24.95" hidden="1" customHeight="1" x14ac:dyDescent="0.2">
      <c r="A1953" s="21" t="str">
        <f t="shared" si="142"/>
        <v>||||||0</v>
      </c>
      <c r="B1953" s="21" t="str">
        <f t="shared" si="143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141"/>
        <v>0</v>
      </c>
      <c r="N1953" s="17"/>
      <c r="O1953" s="17"/>
      <c r="P1953" s="3"/>
    </row>
    <row r="1954" spans="1:16" ht="24.95" hidden="1" customHeight="1" x14ac:dyDescent="0.2">
      <c r="A1954" s="21" t="str">
        <f t="shared" si="142"/>
        <v>||||||0</v>
      </c>
      <c r="B1954" s="21" t="str">
        <f t="shared" si="143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141"/>
        <v>0</v>
      </c>
      <c r="N1954" s="17"/>
      <c r="O1954" s="17"/>
      <c r="P1954" s="3"/>
    </row>
    <row r="1955" spans="1:16" ht="24.95" hidden="1" customHeight="1" x14ac:dyDescent="0.2">
      <c r="A1955" s="21" t="str">
        <f t="shared" si="142"/>
        <v>||||||0</v>
      </c>
      <c r="B1955" s="21" t="str">
        <f t="shared" si="143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141"/>
        <v>0</v>
      </c>
      <c r="N1955" s="17"/>
      <c r="O1955" s="17"/>
      <c r="P1955" s="3"/>
    </row>
    <row r="1956" spans="1:16" ht="24.95" hidden="1" customHeight="1" x14ac:dyDescent="0.2">
      <c r="A1956" s="21" t="str">
        <f t="shared" si="142"/>
        <v>||||||0</v>
      </c>
      <c r="B1956" s="21" t="str">
        <f t="shared" si="143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141"/>
        <v>0</v>
      </c>
      <c r="N1956" s="17"/>
      <c r="O1956" s="17"/>
      <c r="P1956" s="3"/>
    </row>
    <row r="1957" spans="1:16" ht="24.95" hidden="1" customHeight="1" x14ac:dyDescent="0.2">
      <c r="A1957" s="21" t="str">
        <f t="shared" si="142"/>
        <v>||||||0</v>
      </c>
      <c r="B1957" s="21" t="str">
        <f t="shared" si="143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ref="M1957:M1994" si="144">N1957+O1957</f>
        <v>0</v>
      </c>
      <c r="N1957" s="17"/>
      <c r="O1957" s="17"/>
      <c r="P1957" s="3"/>
    </row>
    <row r="1958" spans="1:16" ht="24.95" hidden="1" customHeight="1" x14ac:dyDescent="0.2">
      <c r="A1958" s="21" t="str">
        <f t="shared" si="142"/>
        <v>||||||0</v>
      </c>
      <c r="B1958" s="21" t="str">
        <f t="shared" si="143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144"/>
        <v>0</v>
      </c>
      <c r="N1958" s="17"/>
      <c r="O1958" s="17"/>
      <c r="P1958" s="3"/>
    </row>
    <row r="1959" spans="1:16" ht="24.95" hidden="1" customHeight="1" x14ac:dyDescent="0.2">
      <c r="A1959" s="21" t="str">
        <f t="shared" si="142"/>
        <v>||||||0</v>
      </c>
      <c r="B1959" s="21" t="str">
        <f t="shared" si="143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144"/>
        <v>0</v>
      </c>
      <c r="N1959" s="17"/>
      <c r="O1959" s="17"/>
      <c r="P1959" s="3"/>
    </row>
    <row r="1960" spans="1:16" ht="24.95" hidden="1" customHeight="1" x14ac:dyDescent="0.2">
      <c r="A1960" s="21" t="str">
        <f t="shared" si="142"/>
        <v>||||||0</v>
      </c>
      <c r="B1960" s="21" t="str">
        <f t="shared" si="143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144"/>
        <v>0</v>
      </c>
      <c r="N1960" s="17"/>
      <c r="O1960" s="17"/>
      <c r="P1960" s="3"/>
    </row>
    <row r="1961" spans="1:16" ht="24.95" hidden="1" customHeight="1" x14ac:dyDescent="0.2">
      <c r="A1961" s="21" t="str">
        <f t="shared" si="142"/>
        <v>||||||0</v>
      </c>
      <c r="B1961" s="21" t="str">
        <f t="shared" si="143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144"/>
        <v>0</v>
      </c>
      <c r="N1961" s="17"/>
      <c r="O1961" s="17"/>
      <c r="P1961" s="3"/>
    </row>
    <row r="1962" spans="1:16" ht="24.95" hidden="1" customHeight="1" x14ac:dyDescent="0.2">
      <c r="A1962" s="21" t="str">
        <f t="shared" ref="A1962:A2001" si="145">C1962&amp;"|"&amp;D1962&amp;"|"&amp;E1962&amp;"|"&amp;F1962&amp;"|"&amp;G1962&amp;"|"&amp;I1962&amp;"|"&amp;N1962+O1962-P1962</f>
        <v>||||||0</v>
      </c>
      <c r="B1962" s="21" t="str">
        <f t="shared" ref="B1962:B2001" si="146">C1962&amp;"|"&amp;D1962&amp;"|"&amp;E1962&amp;"|"&amp;F1962&amp;"|"&amp;L1962</f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144"/>
        <v>0</v>
      </c>
      <c r="N1962" s="17"/>
      <c r="O1962" s="17"/>
      <c r="P1962" s="3"/>
    </row>
    <row r="1963" spans="1:16" ht="24.95" hidden="1" customHeight="1" x14ac:dyDescent="0.2">
      <c r="A1963" s="21" t="str">
        <f t="shared" si="145"/>
        <v>||||||0</v>
      </c>
      <c r="B1963" s="21" t="str">
        <f t="shared" si="146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144"/>
        <v>0</v>
      </c>
      <c r="N1963" s="17"/>
      <c r="O1963" s="17"/>
      <c r="P1963" s="3"/>
    </row>
    <row r="1964" spans="1:16" ht="24.95" hidden="1" customHeight="1" x14ac:dyDescent="0.2">
      <c r="A1964" s="21" t="str">
        <f t="shared" si="145"/>
        <v>||||||0</v>
      </c>
      <c r="B1964" s="21" t="str">
        <f t="shared" si="146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144"/>
        <v>0</v>
      </c>
      <c r="N1964" s="17"/>
      <c r="O1964" s="17"/>
      <c r="P1964" s="3"/>
    </row>
    <row r="1965" spans="1:16" ht="24.95" hidden="1" customHeight="1" x14ac:dyDescent="0.2">
      <c r="A1965" s="21" t="str">
        <f t="shared" si="145"/>
        <v>||||||0</v>
      </c>
      <c r="B1965" s="21" t="str">
        <f t="shared" si="146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144"/>
        <v>0</v>
      </c>
      <c r="N1965" s="17"/>
      <c r="O1965" s="17"/>
      <c r="P1965" s="3"/>
    </row>
    <row r="1966" spans="1:16" ht="24.95" hidden="1" customHeight="1" x14ac:dyDescent="0.2">
      <c r="A1966" s="21" t="str">
        <f t="shared" si="145"/>
        <v>||||||0</v>
      </c>
      <c r="B1966" s="21" t="str">
        <f t="shared" si="146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144"/>
        <v>0</v>
      </c>
      <c r="N1966" s="17"/>
      <c r="O1966" s="17"/>
      <c r="P1966" s="3"/>
    </row>
    <row r="1967" spans="1:16" ht="24.95" hidden="1" customHeight="1" x14ac:dyDescent="0.2">
      <c r="A1967" s="21" t="str">
        <f t="shared" si="145"/>
        <v>||||||0</v>
      </c>
      <c r="B1967" s="21" t="str">
        <f t="shared" si="146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144"/>
        <v>0</v>
      </c>
      <c r="N1967" s="17"/>
      <c r="O1967" s="17"/>
      <c r="P1967" s="3"/>
    </row>
    <row r="1968" spans="1:16" ht="24.95" hidden="1" customHeight="1" x14ac:dyDescent="0.2">
      <c r="A1968" s="21" t="str">
        <f t="shared" si="145"/>
        <v>||||||0</v>
      </c>
      <c r="B1968" s="21" t="str">
        <f t="shared" si="146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144"/>
        <v>0</v>
      </c>
      <c r="N1968" s="17"/>
      <c r="O1968" s="17"/>
      <c r="P1968" s="3"/>
    </row>
    <row r="1969" spans="1:16" ht="24.95" hidden="1" customHeight="1" x14ac:dyDescent="0.2">
      <c r="A1969" s="21" t="str">
        <f t="shared" si="145"/>
        <v>||||||0</v>
      </c>
      <c r="B1969" s="21" t="str">
        <f t="shared" si="146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144"/>
        <v>0</v>
      </c>
      <c r="N1969" s="17"/>
      <c r="O1969" s="17"/>
      <c r="P1969" s="3"/>
    </row>
    <row r="1970" spans="1:16" ht="24.95" hidden="1" customHeight="1" x14ac:dyDescent="0.2">
      <c r="A1970" s="21" t="str">
        <f t="shared" si="145"/>
        <v>||||||0</v>
      </c>
      <c r="B1970" s="21" t="str">
        <f t="shared" si="146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144"/>
        <v>0</v>
      </c>
      <c r="N1970" s="17"/>
      <c r="O1970" s="17"/>
      <c r="P1970" s="3"/>
    </row>
    <row r="1971" spans="1:16" ht="24.95" hidden="1" customHeight="1" x14ac:dyDescent="0.2">
      <c r="A1971" s="21" t="str">
        <f t="shared" si="145"/>
        <v>||||||0</v>
      </c>
      <c r="B1971" s="21" t="str">
        <f t="shared" si="146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144"/>
        <v>0</v>
      </c>
      <c r="N1971" s="17"/>
      <c r="O1971" s="17"/>
      <c r="P1971" s="3"/>
    </row>
    <row r="1972" spans="1:16" ht="24.95" hidden="1" customHeight="1" x14ac:dyDescent="0.2">
      <c r="A1972" s="21" t="str">
        <f t="shared" si="145"/>
        <v>||||||0</v>
      </c>
      <c r="B1972" s="21" t="str">
        <f t="shared" si="146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144"/>
        <v>0</v>
      </c>
      <c r="N1972" s="17"/>
      <c r="O1972" s="17"/>
      <c r="P1972" s="3"/>
    </row>
    <row r="1973" spans="1:16" ht="24.95" hidden="1" customHeight="1" x14ac:dyDescent="0.2">
      <c r="A1973" s="21" t="str">
        <f t="shared" si="145"/>
        <v>||||||0</v>
      </c>
      <c r="B1973" s="21" t="str">
        <f t="shared" si="146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144"/>
        <v>0</v>
      </c>
      <c r="N1973" s="17"/>
      <c r="O1973" s="17"/>
      <c r="P1973" s="3"/>
    </row>
    <row r="1974" spans="1:16" ht="24.95" hidden="1" customHeight="1" x14ac:dyDescent="0.2">
      <c r="A1974" s="21" t="str">
        <f t="shared" si="145"/>
        <v>||||||0</v>
      </c>
      <c r="B1974" s="21" t="str">
        <f t="shared" si="146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144"/>
        <v>0</v>
      </c>
      <c r="N1974" s="17"/>
      <c r="O1974" s="17"/>
      <c r="P1974" s="3"/>
    </row>
    <row r="1975" spans="1:16" ht="24.95" hidden="1" customHeight="1" x14ac:dyDescent="0.2">
      <c r="A1975" s="21" t="str">
        <f t="shared" si="145"/>
        <v>||||||0</v>
      </c>
      <c r="B1975" s="21" t="str">
        <f t="shared" si="146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144"/>
        <v>0</v>
      </c>
      <c r="N1975" s="17"/>
      <c r="O1975" s="17"/>
      <c r="P1975" s="3"/>
    </row>
    <row r="1976" spans="1:16" ht="24.95" hidden="1" customHeight="1" x14ac:dyDescent="0.2">
      <c r="A1976" s="21" t="str">
        <f t="shared" si="145"/>
        <v>||||||0</v>
      </c>
      <c r="B1976" s="21" t="str">
        <f t="shared" si="146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144"/>
        <v>0</v>
      </c>
      <c r="N1976" s="17"/>
      <c r="O1976" s="17"/>
      <c r="P1976" s="3"/>
    </row>
    <row r="1977" spans="1:16" ht="24.95" hidden="1" customHeight="1" x14ac:dyDescent="0.2">
      <c r="A1977" s="21" t="str">
        <f t="shared" si="145"/>
        <v>||||||0</v>
      </c>
      <c r="B1977" s="21" t="str">
        <f t="shared" si="146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144"/>
        <v>0</v>
      </c>
      <c r="N1977" s="17"/>
      <c r="O1977" s="17"/>
      <c r="P1977" s="3"/>
    </row>
    <row r="1978" spans="1:16" ht="24.95" hidden="1" customHeight="1" x14ac:dyDescent="0.2">
      <c r="A1978" s="21" t="str">
        <f t="shared" si="145"/>
        <v>||||||0</v>
      </c>
      <c r="B1978" s="21" t="str">
        <f t="shared" si="146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144"/>
        <v>0</v>
      </c>
      <c r="N1978" s="17"/>
      <c r="O1978" s="17"/>
      <c r="P1978" s="3"/>
    </row>
    <row r="1979" spans="1:16" ht="24.95" hidden="1" customHeight="1" x14ac:dyDescent="0.2">
      <c r="A1979" s="21" t="str">
        <f t="shared" si="145"/>
        <v>||||||0</v>
      </c>
      <c r="B1979" s="21" t="str">
        <f t="shared" si="146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144"/>
        <v>0</v>
      </c>
      <c r="N1979" s="17"/>
      <c r="O1979" s="17"/>
      <c r="P1979" s="3"/>
    </row>
    <row r="1980" spans="1:16" ht="24.95" hidden="1" customHeight="1" x14ac:dyDescent="0.2">
      <c r="A1980" s="21" t="str">
        <f t="shared" si="145"/>
        <v>||||||0</v>
      </c>
      <c r="B1980" s="21" t="str">
        <f t="shared" si="146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144"/>
        <v>0</v>
      </c>
      <c r="N1980" s="17"/>
      <c r="O1980" s="17"/>
      <c r="P1980" s="3"/>
    </row>
    <row r="1981" spans="1:16" ht="24.95" hidden="1" customHeight="1" x14ac:dyDescent="0.2">
      <c r="A1981" s="21" t="str">
        <f t="shared" si="145"/>
        <v>||||||0</v>
      </c>
      <c r="B1981" s="21" t="str">
        <f t="shared" si="146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144"/>
        <v>0</v>
      </c>
      <c r="N1981" s="17"/>
      <c r="O1981" s="17"/>
      <c r="P1981" s="3"/>
    </row>
    <row r="1982" spans="1:16" ht="24.95" hidden="1" customHeight="1" x14ac:dyDescent="0.2">
      <c r="A1982" s="21" t="str">
        <f t="shared" si="145"/>
        <v>||||||0</v>
      </c>
      <c r="B1982" s="21" t="str">
        <f t="shared" si="146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si="144"/>
        <v>0</v>
      </c>
      <c r="N1982" s="17"/>
      <c r="O1982" s="17"/>
      <c r="P1982" s="3"/>
    </row>
    <row r="1983" spans="1:16" ht="24.95" hidden="1" customHeight="1" x14ac:dyDescent="0.2">
      <c r="A1983" s="21" t="str">
        <f t="shared" si="145"/>
        <v>||||||0</v>
      </c>
      <c r="B1983" s="21" t="str">
        <f t="shared" si="146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144"/>
        <v>0</v>
      </c>
      <c r="N1983" s="17"/>
      <c r="O1983" s="17"/>
      <c r="P1983" s="3"/>
    </row>
    <row r="1984" spans="1:16" ht="24.95" hidden="1" customHeight="1" x14ac:dyDescent="0.2">
      <c r="A1984" s="21" t="str">
        <f t="shared" si="145"/>
        <v>||||||0</v>
      </c>
      <c r="B1984" s="21" t="str">
        <f t="shared" si="146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144"/>
        <v>0</v>
      </c>
      <c r="N1984" s="17"/>
      <c r="O1984" s="17"/>
      <c r="P1984" s="3"/>
    </row>
    <row r="1985" spans="1:16" ht="24.95" hidden="1" customHeight="1" x14ac:dyDescent="0.2">
      <c r="A1985" s="21" t="str">
        <f t="shared" si="145"/>
        <v>||||||0</v>
      </c>
      <c r="B1985" s="21" t="str">
        <f t="shared" si="146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144"/>
        <v>0</v>
      </c>
      <c r="N1985" s="17"/>
      <c r="O1985" s="17"/>
      <c r="P1985" s="3"/>
    </row>
    <row r="1986" spans="1:16" ht="24.95" hidden="1" customHeight="1" x14ac:dyDescent="0.2">
      <c r="A1986" s="21" t="str">
        <f t="shared" si="145"/>
        <v>||||||0</v>
      </c>
      <c r="B1986" s="21" t="str">
        <f t="shared" si="146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144"/>
        <v>0</v>
      </c>
      <c r="N1986" s="17"/>
      <c r="O1986" s="17"/>
      <c r="P1986" s="3"/>
    </row>
    <row r="1987" spans="1:16" ht="24.95" hidden="1" customHeight="1" x14ac:dyDescent="0.2">
      <c r="A1987" s="21" t="str">
        <f t="shared" si="145"/>
        <v>||||||0</v>
      </c>
      <c r="B1987" s="21" t="str">
        <f t="shared" si="146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144"/>
        <v>0</v>
      </c>
      <c r="N1987" s="17"/>
      <c r="O1987" s="17"/>
      <c r="P1987" s="3"/>
    </row>
    <row r="1988" spans="1:16" ht="24.95" hidden="1" customHeight="1" x14ac:dyDescent="0.2">
      <c r="A1988" s="21" t="str">
        <f t="shared" si="145"/>
        <v>||||||0</v>
      </c>
      <c r="B1988" s="21" t="str">
        <f t="shared" si="146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144"/>
        <v>0</v>
      </c>
      <c r="N1988" s="17"/>
      <c r="O1988" s="17"/>
      <c r="P1988" s="3"/>
    </row>
    <row r="1989" spans="1:16" ht="24.95" hidden="1" customHeight="1" x14ac:dyDescent="0.2">
      <c r="A1989" s="21" t="str">
        <f t="shared" si="145"/>
        <v>||||||0</v>
      </c>
      <c r="B1989" s="21" t="str">
        <f t="shared" si="146"/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144"/>
        <v>0</v>
      </c>
      <c r="N1989" s="17"/>
      <c r="O1989" s="17"/>
      <c r="P1989" s="3"/>
    </row>
    <row r="1990" spans="1:16" ht="24.95" hidden="1" customHeight="1" x14ac:dyDescent="0.2">
      <c r="A1990" s="21" t="str">
        <f t="shared" si="145"/>
        <v>||||||0</v>
      </c>
      <c r="B1990" s="21" t="str">
        <f t="shared" si="146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144"/>
        <v>0</v>
      </c>
      <c r="N1990" s="17"/>
      <c r="O1990" s="17"/>
      <c r="P1990" s="3"/>
    </row>
    <row r="1991" spans="1:16" ht="24.95" hidden="1" customHeight="1" x14ac:dyDescent="0.2">
      <c r="A1991" s="21" t="str">
        <f t="shared" si="145"/>
        <v>||||||0</v>
      </c>
      <c r="B1991" s="21" t="str">
        <f t="shared" si="146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144"/>
        <v>0</v>
      </c>
      <c r="N1991" s="17"/>
      <c r="O1991" s="17"/>
      <c r="P1991" s="3"/>
    </row>
    <row r="1992" spans="1:16" ht="24.95" hidden="1" customHeight="1" x14ac:dyDescent="0.2">
      <c r="A1992" s="21" t="str">
        <f t="shared" si="145"/>
        <v>||||||0</v>
      </c>
      <c r="B1992" s="21" t="str">
        <f t="shared" si="146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144"/>
        <v>0</v>
      </c>
      <c r="N1992" s="17"/>
      <c r="O1992" s="17"/>
      <c r="P1992" s="3"/>
    </row>
    <row r="1993" spans="1:16" ht="24.95" hidden="1" customHeight="1" x14ac:dyDescent="0.2">
      <c r="A1993" s="21" t="str">
        <f t="shared" si="145"/>
        <v>||||||0</v>
      </c>
      <c r="B1993" s="21" t="str">
        <f t="shared" si="146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144"/>
        <v>0</v>
      </c>
      <c r="N1993" s="17"/>
      <c r="O1993" s="17"/>
      <c r="P1993" s="3"/>
    </row>
    <row r="1994" spans="1:16" ht="24.95" hidden="1" customHeight="1" x14ac:dyDescent="0.2">
      <c r="A1994" s="21" t="str">
        <f t="shared" si="145"/>
        <v>||||||0</v>
      </c>
      <c r="B1994" s="21" t="str">
        <f t="shared" si="146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144"/>
        <v>0</v>
      </c>
      <c r="N1994" s="17"/>
      <c r="O1994" s="17"/>
      <c r="P1994" s="3"/>
    </row>
    <row r="1995" spans="1:16" ht="24.95" hidden="1" customHeight="1" x14ac:dyDescent="0.2">
      <c r="A1995" s="21" t="str">
        <f t="shared" si="145"/>
        <v>||||||0</v>
      </c>
      <c r="B1995" s="21" t="str">
        <f t="shared" si="146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ref="M1995:M2044" si="147">N1995+O1995</f>
        <v>0</v>
      </c>
      <c r="N1995" s="17"/>
      <c r="O1995" s="17"/>
      <c r="P1995" s="3"/>
    </row>
    <row r="1996" spans="1:16" ht="24.95" hidden="1" customHeight="1" x14ac:dyDescent="0.2">
      <c r="A1996" s="21" t="str">
        <f t="shared" si="145"/>
        <v>||||||0</v>
      </c>
      <c r="B1996" s="21" t="str">
        <f t="shared" si="146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147"/>
        <v>0</v>
      </c>
      <c r="N1996" s="17"/>
      <c r="O1996" s="17"/>
      <c r="P1996" s="3"/>
    </row>
    <row r="1997" spans="1:16" ht="24.95" hidden="1" customHeight="1" x14ac:dyDescent="0.2">
      <c r="A1997" s="21" t="str">
        <f t="shared" si="145"/>
        <v>||||||0</v>
      </c>
      <c r="B1997" s="21" t="str">
        <f t="shared" si="146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147"/>
        <v>0</v>
      </c>
      <c r="N1997" s="17"/>
      <c r="O1997" s="17"/>
      <c r="P1997" s="3"/>
    </row>
    <row r="1998" spans="1:16" ht="24.95" hidden="1" customHeight="1" x14ac:dyDescent="0.2">
      <c r="A1998" s="21" t="str">
        <f t="shared" si="145"/>
        <v>||||||0</v>
      </c>
      <c r="B1998" s="21" t="str">
        <f t="shared" si="146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147"/>
        <v>0</v>
      </c>
      <c r="N1998" s="17"/>
      <c r="O1998" s="17"/>
      <c r="P1998" s="3"/>
    </row>
    <row r="1999" spans="1:16" ht="24.95" hidden="1" customHeight="1" x14ac:dyDescent="0.2">
      <c r="A1999" s="21" t="str">
        <f t="shared" si="145"/>
        <v>||||||0</v>
      </c>
      <c r="B1999" s="21" t="str">
        <f t="shared" si="146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147"/>
        <v>0</v>
      </c>
      <c r="N1999" s="17"/>
      <c r="O1999" s="17"/>
      <c r="P1999" s="3"/>
    </row>
    <row r="2000" spans="1:16" ht="24.95" hidden="1" customHeight="1" x14ac:dyDescent="0.2">
      <c r="A2000" s="21" t="str">
        <f t="shared" si="145"/>
        <v>||||||0</v>
      </c>
      <c r="B2000" s="21" t="str">
        <f t="shared" si="146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147"/>
        <v>0</v>
      </c>
      <c r="N2000" s="17"/>
      <c r="O2000" s="17"/>
      <c r="P2000" s="3"/>
    </row>
    <row r="2001" spans="1:16" ht="24.95" hidden="1" customHeight="1" x14ac:dyDescent="0.2">
      <c r="A2001" s="21" t="str">
        <f t="shared" si="145"/>
        <v>||||||0</v>
      </c>
      <c r="B2001" s="21" t="str">
        <f t="shared" si="146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147"/>
        <v>0</v>
      </c>
      <c r="N2001" s="17"/>
      <c r="O2001" s="17"/>
      <c r="P2001" s="3"/>
    </row>
    <row r="2002" spans="1:16" ht="24.95" hidden="1" customHeight="1" x14ac:dyDescent="0.2">
      <c r="A2002" s="21" t="str">
        <f t="shared" ref="A2002:A2051" si="148">C2002&amp;"|"&amp;D2002&amp;"|"&amp;E2002&amp;"|"&amp;F2002&amp;"|"&amp;G2002&amp;"|"&amp;I2002&amp;"|"&amp;N2002+O2002-P2002</f>
        <v>||||||0</v>
      </c>
      <c r="B2002" s="21" t="str">
        <f t="shared" ref="B2002:B2051" si="149">C2002&amp;"|"&amp;D2002&amp;"|"&amp;E2002&amp;"|"&amp;F2002&amp;"|"&amp;L2002</f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147"/>
        <v>0</v>
      </c>
      <c r="N2002" s="17"/>
      <c r="O2002" s="17"/>
      <c r="P2002" s="3"/>
    </row>
    <row r="2003" spans="1:16" ht="24.95" hidden="1" customHeight="1" x14ac:dyDescent="0.2">
      <c r="A2003" s="21" t="str">
        <f t="shared" si="148"/>
        <v>||||||0</v>
      </c>
      <c r="B2003" s="21" t="str">
        <f t="shared" si="149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147"/>
        <v>0</v>
      </c>
      <c r="N2003" s="17"/>
      <c r="O2003" s="17"/>
      <c r="P2003" s="3"/>
    </row>
    <row r="2004" spans="1:16" ht="24.95" hidden="1" customHeight="1" x14ac:dyDescent="0.2">
      <c r="A2004" s="21" t="str">
        <f t="shared" si="148"/>
        <v>||||||0</v>
      </c>
      <c r="B2004" s="21" t="str">
        <f t="shared" si="149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147"/>
        <v>0</v>
      </c>
      <c r="N2004" s="17"/>
      <c r="O2004" s="17"/>
      <c r="P2004" s="3"/>
    </row>
    <row r="2005" spans="1:16" ht="24.95" hidden="1" customHeight="1" x14ac:dyDescent="0.2">
      <c r="A2005" s="21" t="str">
        <f t="shared" si="148"/>
        <v>||||||0</v>
      </c>
      <c r="B2005" s="21" t="str">
        <f t="shared" si="149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147"/>
        <v>0</v>
      </c>
      <c r="N2005" s="17"/>
      <c r="O2005" s="17"/>
      <c r="P2005" s="3"/>
    </row>
    <row r="2006" spans="1:16" ht="24.95" hidden="1" customHeight="1" x14ac:dyDescent="0.2">
      <c r="A2006" s="21" t="str">
        <f t="shared" si="148"/>
        <v>||||||0</v>
      </c>
      <c r="B2006" s="21" t="str">
        <f t="shared" si="149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147"/>
        <v>0</v>
      </c>
      <c r="N2006" s="17"/>
      <c r="O2006" s="17"/>
      <c r="P2006" s="3"/>
    </row>
    <row r="2007" spans="1:16" ht="24.95" hidden="1" customHeight="1" x14ac:dyDescent="0.2">
      <c r="A2007" s="21" t="str">
        <f t="shared" si="148"/>
        <v>||||||0</v>
      </c>
      <c r="B2007" s="21" t="str">
        <f t="shared" si="149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147"/>
        <v>0</v>
      </c>
      <c r="N2007" s="17"/>
      <c r="O2007" s="17"/>
      <c r="P2007" s="3"/>
    </row>
    <row r="2008" spans="1:16" ht="24.95" hidden="1" customHeight="1" x14ac:dyDescent="0.2">
      <c r="A2008" s="21" t="str">
        <f t="shared" si="148"/>
        <v>||||||0</v>
      </c>
      <c r="B2008" s="21" t="str">
        <f t="shared" si="149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147"/>
        <v>0</v>
      </c>
      <c r="N2008" s="17"/>
      <c r="O2008" s="17"/>
      <c r="P2008" s="3"/>
    </row>
    <row r="2009" spans="1:16" ht="24.95" hidden="1" customHeight="1" x14ac:dyDescent="0.2">
      <c r="A2009" s="21" t="str">
        <f t="shared" si="148"/>
        <v>||||||0</v>
      </c>
      <c r="B2009" s="21" t="str">
        <f t="shared" si="149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147"/>
        <v>0</v>
      </c>
      <c r="N2009" s="17"/>
      <c r="O2009" s="17"/>
      <c r="P2009" s="3"/>
    </row>
    <row r="2010" spans="1:16" ht="24.95" hidden="1" customHeight="1" x14ac:dyDescent="0.2">
      <c r="A2010" s="21" t="str">
        <f t="shared" si="148"/>
        <v>||||||0</v>
      </c>
      <c r="B2010" s="21" t="str">
        <f t="shared" si="149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147"/>
        <v>0</v>
      </c>
      <c r="N2010" s="17"/>
      <c r="O2010" s="17"/>
      <c r="P2010" s="3"/>
    </row>
    <row r="2011" spans="1:16" ht="24.95" hidden="1" customHeight="1" x14ac:dyDescent="0.2">
      <c r="A2011" s="21" t="str">
        <f t="shared" si="148"/>
        <v>||||||0</v>
      </c>
      <c r="B2011" s="21" t="str">
        <f t="shared" si="149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147"/>
        <v>0</v>
      </c>
      <c r="N2011" s="17"/>
      <c r="O2011" s="17"/>
      <c r="P2011" s="3"/>
    </row>
    <row r="2012" spans="1:16" ht="24.95" hidden="1" customHeight="1" x14ac:dyDescent="0.2">
      <c r="A2012" s="21" t="str">
        <f t="shared" si="148"/>
        <v>||||||0</v>
      </c>
      <c r="B2012" s="21" t="str">
        <f t="shared" si="149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147"/>
        <v>0</v>
      </c>
      <c r="N2012" s="17"/>
      <c r="O2012" s="17"/>
      <c r="P2012" s="3"/>
    </row>
    <row r="2013" spans="1:16" ht="24.95" hidden="1" customHeight="1" x14ac:dyDescent="0.2">
      <c r="A2013" s="21" t="str">
        <f t="shared" si="148"/>
        <v>||||||0</v>
      </c>
      <c r="B2013" s="21" t="str">
        <f t="shared" si="149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147"/>
        <v>0</v>
      </c>
      <c r="N2013" s="17"/>
      <c r="O2013" s="17"/>
      <c r="P2013" s="3"/>
    </row>
    <row r="2014" spans="1:16" ht="24.95" hidden="1" customHeight="1" x14ac:dyDescent="0.2">
      <c r="A2014" s="21" t="str">
        <f t="shared" si="148"/>
        <v>||||||0</v>
      </c>
      <c r="B2014" s="21" t="str">
        <f t="shared" si="149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147"/>
        <v>0</v>
      </c>
      <c r="N2014" s="17"/>
      <c r="O2014" s="17"/>
      <c r="P2014" s="3"/>
    </row>
    <row r="2015" spans="1:16" ht="24.95" hidden="1" customHeight="1" x14ac:dyDescent="0.2">
      <c r="A2015" s="21" t="str">
        <f t="shared" si="148"/>
        <v>||||||0</v>
      </c>
      <c r="B2015" s="21" t="str">
        <f t="shared" si="149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147"/>
        <v>0</v>
      </c>
      <c r="N2015" s="17"/>
      <c r="O2015" s="17"/>
      <c r="P2015" s="3"/>
    </row>
    <row r="2016" spans="1:16" ht="24.95" hidden="1" customHeight="1" x14ac:dyDescent="0.2">
      <c r="A2016" s="21" t="str">
        <f t="shared" si="148"/>
        <v>||||||0</v>
      </c>
      <c r="B2016" s="21" t="str">
        <f t="shared" si="149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147"/>
        <v>0</v>
      </c>
      <c r="N2016" s="17"/>
      <c r="O2016" s="17"/>
      <c r="P2016" s="3"/>
    </row>
    <row r="2017" spans="1:16" ht="24.95" hidden="1" customHeight="1" x14ac:dyDescent="0.2">
      <c r="A2017" s="21" t="str">
        <f t="shared" si="148"/>
        <v>||||||0</v>
      </c>
      <c r="B2017" s="21" t="str">
        <f t="shared" si="149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147"/>
        <v>0</v>
      </c>
      <c r="N2017" s="17"/>
      <c r="O2017" s="17"/>
      <c r="P2017" s="3"/>
    </row>
    <row r="2018" spans="1:16" ht="24.95" hidden="1" customHeight="1" x14ac:dyDescent="0.2">
      <c r="A2018" s="21" t="str">
        <f t="shared" si="148"/>
        <v>||||||0</v>
      </c>
      <c r="B2018" s="21" t="str">
        <f t="shared" si="149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147"/>
        <v>0</v>
      </c>
      <c r="N2018" s="17"/>
      <c r="O2018" s="17"/>
      <c r="P2018" s="3"/>
    </row>
    <row r="2019" spans="1:16" ht="24.95" hidden="1" customHeight="1" x14ac:dyDescent="0.2">
      <c r="A2019" s="21" t="str">
        <f t="shared" si="148"/>
        <v>||||||0</v>
      </c>
      <c r="B2019" s="21" t="str">
        <f t="shared" si="149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147"/>
        <v>0</v>
      </c>
      <c r="N2019" s="17"/>
      <c r="O2019" s="17"/>
      <c r="P2019" s="3"/>
    </row>
    <row r="2020" spans="1:16" ht="24.95" hidden="1" customHeight="1" x14ac:dyDescent="0.2">
      <c r="A2020" s="21" t="str">
        <f t="shared" si="148"/>
        <v>||||||0</v>
      </c>
      <c r="B2020" s="21" t="str">
        <f t="shared" si="149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147"/>
        <v>0</v>
      </c>
      <c r="N2020" s="17"/>
      <c r="O2020" s="17"/>
      <c r="P2020" s="3"/>
    </row>
    <row r="2021" spans="1:16" ht="24.95" hidden="1" customHeight="1" x14ac:dyDescent="0.2">
      <c r="A2021" s="21" t="str">
        <f t="shared" si="148"/>
        <v>||||||0</v>
      </c>
      <c r="B2021" s="21" t="str">
        <f t="shared" si="149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147"/>
        <v>0</v>
      </c>
      <c r="N2021" s="17"/>
      <c r="O2021" s="17"/>
      <c r="P2021" s="3"/>
    </row>
    <row r="2022" spans="1:16" ht="24.95" hidden="1" customHeight="1" x14ac:dyDescent="0.2">
      <c r="A2022" s="21" t="str">
        <f t="shared" si="148"/>
        <v>||||||0</v>
      </c>
      <c r="B2022" s="21" t="str">
        <f t="shared" si="149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147"/>
        <v>0</v>
      </c>
      <c r="N2022" s="17"/>
      <c r="O2022" s="17"/>
      <c r="P2022" s="3"/>
    </row>
    <row r="2023" spans="1:16" ht="24.95" hidden="1" customHeight="1" x14ac:dyDescent="0.2">
      <c r="A2023" s="21" t="str">
        <f t="shared" si="148"/>
        <v>||||||0</v>
      </c>
      <c r="B2023" s="21" t="str">
        <f t="shared" si="149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147"/>
        <v>0</v>
      </c>
      <c r="N2023" s="17"/>
      <c r="O2023" s="17"/>
      <c r="P2023" s="3"/>
    </row>
    <row r="2024" spans="1:16" ht="24.95" hidden="1" customHeight="1" x14ac:dyDescent="0.2">
      <c r="A2024" s="21" t="str">
        <f t="shared" si="148"/>
        <v>||||||0</v>
      </c>
      <c r="B2024" s="21" t="str">
        <f t="shared" si="149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147"/>
        <v>0</v>
      </c>
      <c r="N2024" s="17"/>
      <c r="O2024" s="17"/>
      <c r="P2024" s="3"/>
    </row>
    <row r="2025" spans="1:16" ht="24.95" hidden="1" customHeight="1" x14ac:dyDescent="0.2">
      <c r="A2025" s="21" t="str">
        <f t="shared" si="148"/>
        <v>||||||0</v>
      </c>
      <c r="B2025" s="21" t="str">
        <f t="shared" si="149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147"/>
        <v>0</v>
      </c>
      <c r="N2025" s="17"/>
      <c r="O2025" s="17"/>
      <c r="P2025" s="3"/>
    </row>
    <row r="2026" spans="1:16" ht="24.95" hidden="1" customHeight="1" x14ac:dyDescent="0.2">
      <c r="A2026" s="21" t="str">
        <f t="shared" si="148"/>
        <v>||||||0</v>
      </c>
      <c r="B2026" s="21" t="str">
        <f t="shared" si="149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147"/>
        <v>0</v>
      </c>
      <c r="N2026" s="17"/>
      <c r="O2026" s="17"/>
      <c r="P2026" s="3"/>
    </row>
    <row r="2027" spans="1:16" ht="24.95" hidden="1" customHeight="1" x14ac:dyDescent="0.2">
      <c r="A2027" s="21" t="str">
        <f t="shared" si="148"/>
        <v>||||||0</v>
      </c>
      <c r="B2027" s="21" t="str">
        <f t="shared" si="149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147"/>
        <v>0</v>
      </c>
      <c r="N2027" s="17"/>
      <c r="O2027" s="17"/>
      <c r="P2027" s="3"/>
    </row>
    <row r="2028" spans="1:16" ht="24.95" hidden="1" customHeight="1" x14ac:dyDescent="0.2">
      <c r="A2028" s="21" t="str">
        <f t="shared" si="148"/>
        <v>||||||0</v>
      </c>
      <c r="B2028" s="21" t="str">
        <f t="shared" si="149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147"/>
        <v>0</v>
      </c>
      <c r="N2028" s="17"/>
      <c r="O2028" s="17"/>
      <c r="P2028" s="3"/>
    </row>
    <row r="2029" spans="1:16" ht="24.95" hidden="1" customHeight="1" x14ac:dyDescent="0.2">
      <c r="A2029" s="21" t="str">
        <f t="shared" si="148"/>
        <v>||||||0</v>
      </c>
      <c r="B2029" s="21" t="str">
        <f t="shared" si="149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147"/>
        <v>0</v>
      </c>
      <c r="N2029" s="17"/>
      <c r="O2029" s="17"/>
      <c r="P2029" s="3"/>
    </row>
    <row r="2030" spans="1:16" ht="24.95" hidden="1" customHeight="1" x14ac:dyDescent="0.2">
      <c r="A2030" s="21" t="str">
        <f t="shared" si="148"/>
        <v>||||||0</v>
      </c>
      <c r="B2030" s="21" t="str">
        <f t="shared" si="149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147"/>
        <v>0</v>
      </c>
      <c r="N2030" s="17"/>
      <c r="O2030" s="17"/>
      <c r="P2030" s="3"/>
    </row>
    <row r="2031" spans="1:16" ht="24.95" hidden="1" customHeight="1" x14ac:dyDescent="0.2">
      <c r="A2031" s="21" t="str">
        <f t="shared" si="148"/>
        <v>||||||0</v>
      </c>
      <c r="B2031" s="21" t="str">
        <f t="shared" si="149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147"/>
        <v>0</v>
      </c>
      <c r="N2031" s="17"/>
      <c r="O2031" s="17"/>
      <c r="P2031" s="3"/>
    </row>
    <row r="2032" spans="1:16" ht="24.95" hidden="1" customHeight="1" x14ac:dyDescent="0.2">
      <c r="A2032" s="21" t="str">
        <f t="shared" si="148"/>
        <v>||||||0</v>
      </c>
      <c r="B2032" s="21" t="str">
        <f t="shared" si="149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147"/>
        <v>0</v>
      </c>
      <c r="N2032" s="17"/>
      <c r="O2032" s="17"/>
      <c r="P2032" s="3"/>
    </row>
    <row r="2033" spans="1:16" ht="24.95" hidden="1" customHeight="1" x14ac:dyDescent="0.2">
      <c r="A2033" s="21" t="str">
        <f t="shared" si="148"/>
        <v>||||||0</v>
      </c>
      <c r="B2033" s="21" t="str">
        <f t="shared" si="149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147"/>
        <v>0</v>
      </c>
      <c r="N2033" s="17"/>
      <c r="O2033" s="17"/>
      <c r="P2033" s="3"/>
    </row>
    <row r="2034" spans="1:16" ht="24.95" hidden="1" customHeight="1" x14ac:dyDescent="0.2">
      <c r="A2034" s="21" t="str">
        <f t="shared" si="148"/>
        <v>||||||0</v>
      </c>
      <c r="B2034" s="21" t="str">
        <f t="shared" si="149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147"/>
        <v>0</v>
      </c>
      <c r="N2034" s="17"/>
      <c r="O2034" s="17"/>
      <c r="P2034" s="3"/>
    </row>
    <row r="2035" spans="1:16" ht="24.95" hidden="1" customHeight="1" x14ac:dyDescent="0.2">
      <c r="A2035" s="21" t="str">
        <f t="shared" si="148"/>
        <v>||||||0</v>
      </c>
      <c r="B2035" s="21" t="str">
        <f t="shared" si="149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147"/>
        <v>0</v>
      </c>
      <c r="N2035" s="17"/>
      <c r="O2035" s="17"/>
      <c r="P2035" s="3"/>
    </row>
    <row r="2036" spans="1:16" ht="24.95" hidden="1" customHeight="1" x14ac:dyDescent="0.2">
      <c r="A2036" s="21" t="str">
        <f t="shared" si="148"/>
        <v>||||||0</v>
      </c>
      <c r="B2036" s="21" t="str">
        <f t="shared" si="149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147"/>
        <v>0</v>
      </c>
      <c r="N2036" s="17"/>
      <c r="O2036" s="17"/>
      <c r="P2036" s="3"/>
    </row>
    <row r="2037" spans="1:16" ht="24.95" hidden="1" customHeight="1" x14ac:dyDescent="0.2">
      <c r="A2037" s="21" t="str">
        <f t="shared" si="148"/>
        <v>||||||0</v>
      </c>
      <c r="B2037" s="21" t="str">
        <f t="shared" si="149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147"/>
        <v>0</v>
      </c>
      <c r="N2037" s="17"/>
      <c r="O2037" s="17"/>
      <c r="P2037" s="3"/>
    </row>
    <row r="2038" spans="1:16" ht="24.95" hidden="1" customHeight="1" x14ac:dyDescent="0.2">
      <c r="A2038" s="21" t="str">
        <f t="shared" si="148"/>
        <v>||||||0</v>
      </c>
      <c r="B2038" s="21" t="str">
        <f t="shared" si="149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147"/>
        <v>0</v>
      </c>
      <c r="N2038" s="17"/>
      <c r="O2038" s="17"/>
      <c r="P2038" s="3"/>
    </row>
    <row r="2039" spans="1:16" ht="24.95" hidden="1" customHeight="1" x14ac:dyDescent="0.2">
      <c r="A2039" s="21" t="str">
        <f t="shared" si="148"/>
        <v>||||||0</v>
      </c>
      <c r="B2039" s="21" t="str">
        <f t="shared" si="149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147"/>
        <v>0</v>
      </c>
      <c r="N2039" s="17"/>
      <c r="O2039" s="17"/>
      <c r="P2039" s="3"/>
    </row>
    <row r="2040" spans="1:16" ht="24.95" hidden="1" customHeight="1" x14ac:dyDescent="0.2">
      <c r="A2040" s="21" t="str">
        <f t="shared" si="148"/>
        <v>||||||0</v>
      </c>
      <c r="B2040" s="21" t="str">
        <f t="shared" si="149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147"/>
        <v>0</v>
      </c>
      <c r="N2040" s="17"/>
      <c r="O2040" s="17"/>
      <c r="P2040" s="3"/>
    </row>
    <row r="2041" spans="1:16" ht="24.95" hidden="1" customHeight="1" x14ac:dyDescent="0.2">
      <c r="A2041" s="21" t="str">
        <f t="shared" si="148"/>
        <v>||||||0</v>
      </c>
      <c r="B2041" s="21" t="str">
        <f t="shared" si="149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147"/>
        <v>0</v>
      </c>
      <c r="N2041" s="17"/>
      <c r="O2041" s="17"/>
      <c r="P2041" s="3"/>
    </row>
    <row r="2042" spans="1:16" ht="24.95" hidden="1" customHeight="1" x14ac:dyDescent="0.2">
      <c r="A2042" s="21" t="str">
        <f t="shared" si="148"/>
        <v>||||||0</v>
      </c>
      <c r="B2042" s="21" t="str">
        <f t="shared" si="149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147"/>
        <v>0</v>
      </c>
      <c r="N2042" s="17"/>
      <c r="O2042" s="17"/>
      <c r="P2042" s="3"/>
    </row>
    <row r="2043" spans="1:16" ht="24.95" hidden="1" customHeight="1" x14ac:dyDescent="0.2">
      <c r="A2043" s="21" t="str">
        <f t="shared" si="148"/>
        <v>||||||0</v>
      </c>
      <c r="B2043" s="21" t="str">
        <f t="shared" si="149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147"/>
        <v>0</v>
      </c>
      <c r="N2043" s="17"/>
      <c r="O2043" s="17"/>
      <c r="P2043" s="3"/>
    </row>
    <row r="2044" spans="1:16" ht="24.95" hidden="1" customHeight="1" x14ac:dyDescent="0.2">
      <c r="A2044" s="21" t="str">
        <f t="shared" si="148"/>
        <v>||||||0</v>
      </c>
      <c r="B2044" s="21" t="str">
        <f t="shared" si="149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147"/>
        <v>0</v>
      </c>
      <c r="N2044" s="17"/>
      <c r="O2044" s="17"/>
      <c r="P2044" s="3"/>
    </row>
    <row r="2045" spans="1:16" ht="24.95" hidden="1" customHeight="1" x14ac:dyDescent="0.2">
      <c r="A2045" s="21" t="str">
        <f t="shared" si="148"/>
        <v>||||||0</v>
      </c>
      <c r="B2045" s="21" t="str">
        <f t="shared" si="149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ref="M2045:M2081" si="150">N2045+O2045</f>
        <v>0</v>
      </c>
      <c r="N2045" s="17"/>
      <c r="O2045" s="17"/>
      <c r="P2045" s="3"/>
    </row>
    <row r="2046" spans="1:16" ht="24.95" hidden="1" customHeight="1" x14ac:dyDescent="0.2">
      <c r="A2046" s="21" t="str">
        <f t="shared" si="148"/>
        <v>||||||0</v>
      </c>
      <c r="B2046" s="21" t="str">
        <f t="shared" si="149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si="150"/>
        <v>0</v>
      </c>
      <c r="N2046" s="17"/>
      <c r="O2046" s="17"/>
      <c r="P2046" s="3"/>
    </row>
    <row r="2047" spans="1:16" ht="24.95" hidden="1" customHeight="1" x14ac:dyDescent="0.2">
      <c r="A2047" s="21" t="str">
        <f t="shared" si="148"/>
        <v>||||||0</v>
      </c>
      <c r="B2047" s="21" t="str">
        <f t="shared" si="149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150"/>
        <v>0</v>
      </c>
      <c r="N2047" s="17"/>
      <c r="O2047" s="17"/>
      <c r="P2047" s="3"/>
    </row>
    <row r="2048" spans="1:16" ht="24.95" hidden="1" customHeight="1" x14ac:dyDescent="0.2">
      <c r="A2048" s="21" t="str">
        <f t="shared" si="148"/>
        <v>||||||0</v>
      </c>
      <c r="B2048" s="21" t="str">
        <f t="shared" si="149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150"/>
        <v>0</v>
      </c>
      <c r="N2048" s="17"/>
      <c r="O2048" s="17"/>
      <c r="P2048" s="3"/>
    </row>
    <row r="2049" spans="1:16" ht="24.95" hidden="1" customHeight="1" x14ac:dyDescent="0.2">
      <c r="A2049" s="21" t="str">
        <f t="shared" si="148"/>
        <v>||||||0</v>
      </c>
      <c r="B2049" s="21" t="str">
        <f t="shared" si="149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150"/>
        <v>0</v>
      </c>
      <c r="N2049" s="17"/>
      <c r="O2049" s="17"/>
      <c r="P2049" s="3"/>
    </row>
    <row r="2050" spans="1:16" ht="24.95" hidden="1" customHeight="1" x14ac:dyDescent="0.2">
      <c r="A2050" s="21" t="str">
        <f t="shared" si="148"/>
        <v>||||||0</v>
      </c>
      <c r="B2050" s="21" t="str">
        <f t="shared" si="149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150"/>
        <v>0</v>
      </c>
      <c r="N2050" s="17"/>
      <c r="O2050" s="17"/>
      <c r="P2050" s="3"/>
    </row>
    <row r="2051" spans="1:16" ht="24.95" hidden="1" customHeight="1" x14ac:dyDescent="0.2">
      <c r="A2051" s="21" t="str">
        <f t="shared" si="148"/>
        <v>||||||0</v>
      </c>
      <c r="B2051" s="21" t="str">
        <f t="shared" si="149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150"/>
        <v>0</v>
      </c>
      <c r="N2051" s="17"/>
      <c r="O2051" s="17"/>
      <c r="P2051" s="3"/>
    </row>
    <row r="2052" spans="1:16" ht="24.95" hidden="1" customHeight="1" x14ac:dyDescent="0.2">
      <c r="A2052" s="21" t="str">
        <f t="shared" ref="A2052:A2088" si="151">C2052&amp;"|"&amp;D2052&amp;"|"&amp;E2052&amp;"|"&amp;F2052&amp;"|"&amp;G2052&amp;"|"&amp;I2052&amp;"|"&amp;N2052+O2052-P2052</f>
        <v>||||||0</v>
      </c>
      <c r="B2052" s="21" t="str">
        <f t="shared" ref="B2052:B2088" si="152">C2052&amp;"|"&amp;D2052&amp;"|"&amp;E2052&amp;"|"&amp;F2052&amp;"|"&amp;L2052</f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150"/>
        <v>0</v>
      </c>
      <c r="N2052" s="17"/>
      <c r="O2052" s="17"/>
      <c r="P2052" s="3"/>
    </row>
    <row r="2053" spans="1:16" ht="24.95" hidden="1" customHeight="1" x14ac:dyDescent="0.2">
      <c r="A2053" s="21" t="str">
        <f t="shared" si="151"/>
        <v>||||||0</v>
      </c>
      <c r="B2053" s="21" t="str">
        <f t="shared" si="152"/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150"/>
        <v>0</v>
      </c>
      <c r="N2053" s="17"/>
      <c r="O2053" s="17"/>
      <c r="P2053" s="3"/>
    </row>
    <row r="2054" spans="1:16" ht="24.95" hidden="1" customHeight="1" x14ac:dyDescent="0.2">
      <c r="A2054" s="21" t="str">
        <f t="shared" si="151"/>
        <v>||||||0</v>
      </c>
      <c r="B2054" s="21" t="str">
        <f t="shared" si="152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150"/>
        <v>0</v>
      </c>
      <c r="N2054" s="17"/>
      <c r="O2054" s="17"/>
      <c r="P2054" s="3"/>
    </row>
    <row r="2055" spans="1:16" ht="24.95" hidden="1" customHeight="1" x14ac:dyDescent="0.2">
      <c r="A2055" s="21" t="str">
        <f t="shared" si="151"/>
        <v>||||||0</v>
      </c>
      <c r="B2055" s="21" t="str">
        <f t="shared" si="152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150"/>
        <v>0</v>
      </c>
      <c r="N2055" s="17"/>
      <c r="O2055" s="17"/>
      <c r="P2055" s="3"/>
    </row>
    <row r="2056" spans="1:16" ht="24.95" hidden="1" customHeight="1" x14ac:dyDescent="0.2">
      <c r="A2056" s="21" t="str">
        <f t="shared" si="151"/>
        <v>||||||0</v>
      </c>
      <c r="B2056" s="21" t="str">
        <f t="shared" si="152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150"/>
        <v>0</v>
      </c>
      <c r="N2056" s="17"/>
      <c r="O2056" s="17"/>
      <c r="P2056" s="3"/>
    </row>
    <row r="2057" spans="1:16" ht="24.95" hidden="1" customHeight="1" x14ac:dyDescent="0.2">
      <c r="A2057" s="21" t="str">
        <f t="shared" si="151"/>
        <v>||||||0</v>
      </c>
      <c r="B2057" s="21" t="str">
        <f t="shared" si="152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150"/>
        <v>0</v>
      </c>
      <c r="N2057" s="17"/>
      <c r="O2057" s="17"/>
      <c r="P2057" s="3"/>
    </row>
    <row r="2058" spans="1:16" ht="24.95" hidden="1" customHeight="1" x14ac:dyDescent="0.2">
      <c r="A2058" s="21" t="str">
        <f t="shared" si="151"/>
        <v>||||||0</v>
      </c>
      <c r="B2058" s="21" t="str">
        <f t="shared" si="152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150"/>
        <v>0</v>
      </c>
      <c r="N2058" s="17"/>
      <c r="O2058" s="17"/>
      <c r="P2058" s="3"/>
    </row>
    <row r="2059" spans="1:16" ht="24.95" hidden="1" customHeight="1" x14ac:dyDescent="0.2">
      <c r="A2059" s="21" t="str">
        <f t="shared" si="151"/>
        <v>||||||0</v>
      </c>
      <c r="B2059" s="21" t="str">
        <f t="shared" si="152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150"/>
        <v>0</v>
      </c>
      <c r="N2059" s="17"/>
      <c r="O2059" s="17"/>
      <c r="P2059" s="3"/>
    </row>
    <row r="2060" spans="1:16" ht="24.95" hidden="1" customHeight="1" x14ac:dyDescent="0.2">
      <c r="A2060" s="21" t="str">
        <f t="shared" si="151"/>
        <v>||||||0</v>
      </c>
      <c r="B2060" s="21" t="str">
        <f t="shared" si="152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150"/>
        <v>0</v>
      </c>
      <c r="N2060" s="17"/>
      <c r="O2060" s="17"/>
      <c r="P2060" s="3"/>
    </row>
    <row r="2061" spans="1:16" ht="24.95" hidden="1" customHeight="1" x14ac:dyDescent="0.2">
      <c r="A2061" s="21" t="str">
        <f t="shared" si="151"/>
        <v>||||||0</v>
      </c>
      <c r="B2061" s="21" t="str">
        <f t="shared" si="152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150"/>
        <v>0</v>
      </c>
      <c r="N2061" s="17"/>
      <c r="O2061" s="17"/>
      <c r="P2061" s="3"/>
    </row>
    <row r="2062" spans="1:16" ht="24.95" hidden="1" customHeight="1" x14ac:dyDescent="0.2">
      <c r="A2062" s="21" t="str">
        <f t="shared" si="151"/>
        <v>||||||0</v>
      </c>
      <c r="B2062" s="21" t="str">
        <f t="shared" si="152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150"/>
        <v>0</v>
      </c>
      <c r="N2062" s="17"/>
      <c r="O2062" s="17"/>
      <c r="P2062" s="3"/>
    </row>
    <row r="2063" spans="1:16" ht="24.95" hidden="1" customHeight="1" x14ac:dyDescent="0.2">
      <c r="A2063" s="21" t="str">
        <f t="shared" si="151"/>
        <v>||||||0</v>
      </c>
      <c r="B2063" s="21" t="str">
        <f t="shared" si="152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150"/>
        <v>0</v>
      </c>
      <c r="N2063" s="17"/>
      <c r="O2063" s="17"/>
      <c r="P2063" s="3"/>
    </row>
    <row r="2064" spans="1:16" ht="24.95" hidden="1" customHeight="1" x14ac:dyDescent="0.2">
      <c r="A2064" s="21" t="str">
        <f t="shared" si="151"/>
        <v>||||||0</v>
      </c>
      <c r="B2064" s="21" t="str">
        <f t="shared" si="152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150"/>
        <v>0</v>
      </c>
      <c r="N2064" s="17"/>
      <c r="O2064" s="17"/>
      <c r="P2064" s="3"/>
    </row>
    <row r="2065" spans="1:16" ht="24.95" hidden="1" customHeight="1" x14ac:dyDescent="0.2">
      <c r="A2065" s="21" t="str">
        <f t="shared" si="151"/>
        <v>||||||0</v>
      </c>
      <c r="B2065" s="21" t="str">
        <f t="shared" si="152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150"/>
        <v>0</v>
      </c>
      <c r="N2065" s="17"/>
      <c r="O2065" s="17"/>
      <c r="P2065" s="3"/>
    </row>
    <row r="2066" spans="1:16" ht="24.95" hidden="1" customHeight="1" x14ac:dyDescent="0.2">
      <c r="A2066" s="21" t="str">
        <f t="shared" si="151"/>
        <v>||||||0</v>
      </c>
      <c r="B2066" s="21" t="str">
        <f t="shared" si="152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150"/>
        <v>0</v>
      </c>
      <c r="N2066" s="17"/>
      <c r="O2066" s="17"/>
      <c r="P2066" s="3"/>
    </row>
    <row r="2067" spans="1:16" ht="24.95" hidden="1" customHeight="1" x14ac:dyDescent="0.2">
      <c r="A2067" s="21" t="str">
        <f t="shared" si="151"/>
        <v>||||||0</v>
      </c>
      <c r="B2067" s="21" t="str">
        <f t="shared" si="152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150"/>
        <v>0</v>
      </c>
      <c r="N2067" s="17"/>
      <c r="O2067" s="17"/>
      <c r="P2067" s="3"/>
    </row>
    <row r="2068" spans="1:16" ht="24.95" hidden="1" customHeight="1" x14ac:dyDescent="0.2">
      <c r="A2068" s="21" t="str">
        <f t="shared" si="151"/>
        <v>||||||0</v>
      </c>
      <c r="B2068" s="21" t="str">
        <f t="shared" si="152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150"/>
        <v>0</v>
      </c>
      <c r="N2068" s="17"/>
      <c r="O2068" s="17"/>
      <c r="P2068" s="3"/>
    </row>
    <row r="2069" spans="1:16" ht="24.95" hidden="1" customHeight="1" x14ac:dyDescent="0.2">
      <c r="A2069" s="21" t="str">
        <f t="shared" si="151"/>
        <v>||||||0</v>
      </c>
      <c r="B2069" s="21" t="str">
        <f t="shared" si="152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150"/>
        <v>0</v>
      </c>
      <c r="N2069" s="17"/>
      <c r="O2069" s="17"/>
      <c r="P2069" s="3"/>
    </row>
    <row r="2070" spans="1:16" ht="24.95" hidden="1" customHeight="1" x14ac:dyDescent="0.2">
      <c r="A2070" s="21" t="str">
        <f t="shared" si="151"/>
        <v>||||||0</v>
      </c>
      <c r="B2070" s="21" t="str">
        <f t="shared" si="152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150"/>
        <v>0</v>
      </c>
      <c r="N2070" s="17"/>
      <c r="O2070" s="17"/>
      <c r="P2070" s="3"/>
    </row>
    <row r="2071" spans="1:16" ht="24.95" hidden="1" customHeight="1" x14ac:dyDescent="0.2">
      <c r="A2071" s="21" t="str">
        <f t="shared" si="151"/>
        <v>||||||0</v>
      </c>
      <c r="B2071" s="21" t="str">
        <f t="shared" si="152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150"/>
        <v>0</v>
      </c>
      <c r="N2071" s="17"/>
      <c r="O2071" s="17"/>
      <c r="P2071" s="3"/>
    </row>
    <row r="2072" spans="1:16" ht="24.95" hidden="1" customHeight="1" x14ac:dyDescent="0.2">
      <c r="A2072" s="21" t="str">
        <f t="shared" si="151"/>
        <v>||||||0</v>
      </c>
      <c r="B2072" s="21" t="str">
        <f t="shared" si="152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150"/>
        <v>0</v>
      </c>
      <c r="N2072" s="17"/>
      <c r="O2072" s="17"/>
      <c r="P2072" s="3"/>
    </row>
    <row r="2073" spans="1:16" ht="24.95" hidden="1" customHeight="1" x14ac:dyDescent="0.2">
      <c r="A2073" s="21" t="str">
        <f t="shared" si="151"/>
        <v>||||||0</v>
      </c>
      <c r="B2073" s="21" t="str">
        <f t="shared" si="152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150"/>
        <v>0</v>
      </c>
      <c r="N2073" s="17"/>
      <c r="O2073" s="17"/>
      <c r="P2073" s="3"/>
    </row>
    <row r="2074" spans="1:16" ht="24.95" hidden="1" customHeight="1" x14ac:dyDescent="0.2">
      <c r="A2074" s="21" t="str">
        <f t="shared" si="151"/>
        <v>||||||0</v>
      </c>
      <c r="B2074" s="21" t="str">
        <f t="shared" si="152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150"/>
        <v>0</v>
      </c>
      <c r="N2074" s="17"/>
      <c r="O2074" s="17"/>
      <c r="P2074" s="3"/>
    </row>
    <row r="2075" spans="1:16" ht="24.95" hidden="1" customHeight="1" x14ac:dyDescent="0.2">
      <c r="A2075" s="21" t="str">
        <f t="shared" si="151"/>
        <v>||||||0</v>
      </c>
      <c r="B2075" s="21" t="str">
        <f t="shared" si="152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150"/>
        <v>0</v>
      </c>
      <c r="N2075" s="17"/>
      <c r="O2075" s="17"/>
      <c r="P2075" s="3"/>
    </row>
    <row r="2076" spans="1:16" ht="24.95" hidden="1" customHeight="1" x14ac:dyDescent="0.2">
      <c r="A2076" s="21" t="str">
        <f t="shared" si="151"/>
        <v>||||||0</v>
      </c>
      <c r="B2076" s="21" t="str">
        <f t="shared" si="152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150"/>
        <v>0</v>
      </c>
      <c r="N2076" s="17"/>
      <c r="O2076" s="17"/>
      <c r="P2076" s="3"/>
    </row>
    <row r="2077" spans="1:16" ht="24.95" hidden="1" customHeight="1" x14ac:dyDescent="0.2">
      <c r="A2077" s="21" t="str">
        <f t="shared" si="151"/>
        <v>||||||0</v>
      </c>
      <c r="B2077" s="21" t="str">
        <f t="shared" si="152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150"/>
        <v>0</v>
      </c>
      <c r="N2077" s="17"/>
      <c r="O2077" s="17"/>
      <c r="P2077" s="3"/>
    </row>
    <row r="2078" spans="1:16" ht="24.95" hidden="1" customHeight="1" x14ac:dyDescent="0.2">
      <c r="A2078" s="21" t="str">
        <f t="shared" si="151"/>
        <v>||||||0</v>
      </c>
      <c r="B2078" s="21" t="str">
        <f t="shared" si="152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150"/>
        <v>0</v>
      </c>
      <c r="N2078" s="17"/>
      <c r="O2078" s="17"/>
      <c r="P2078" s="3"/>
    </row>
    <row r="2079" spans="1:16" ht="24.95" hidden="1" customHeight="1" x14ac:dyDescent="0.2">
      <c r="A2079" s="21" t="str">
        <f t="shared" si="151"/>
        <v>||||||0</v>
      </c>
      <c r="B2079" s="21" t="str">
        <f t="shared" si="152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150"/>
        <v>0</v>
      </c>
      <c r="N2079" s="17"/>
      <c r="O2079" s="17"/>
      <c r="P2079" s="3"/>
    </row>
    <row r="2080" spans="1:16" ht="24.95" hidden="1" customHeight="1" x14ac:dyDescent="0.2">
      <c r="A2080" s="21" t="str">
        <f t="shared" si="151"/>
        <v>||||||0</v>
      </c>
      <c r="B2080" s="21" t="str">
        <f t="shared" si="152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150"/>
        <v>0</v>
      </c>
      <c r="N2080" s="17"/>
      <c r="O2080" s="17"/>
      <c r="P2080" s="3"/>
    </row>
    <row r="2081" spans="1:16" ht="24.95" hidden="1" customHeight="1" x14ac:dyDescent="0.2">
      <c r="A2081" s="21" t="str">
        <f t="shared" si="151"/>
        <v>||||||0</v>
      </c>
      <c r="B2081" s="21" t="str">
        <f t="shared" si="152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150"/>
        <v>0</v>
      </c>
      <c r="N2081" s="17"/>
      <c r="O2081" s="17"/>
      <c r="P2081" s="3"/>
    </row>
    <row r="2082" spans="1:16" ht="24.95" hidden="1" customHeight="1" x14ac:dyDescent="0.2">
      <c r="A2082" s="21" t="str">
        <f t="shared" si="151"/>
        <v>||||||0</v>
      </c>
      <c r="B2082" s="21" t="str">
        <f t="shared" si="152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ref="M2082:M2125" si="153">N2082+O2082</f>
        <v>0</v>
      </c>
      <c r="N2082" s="17"/>
      <c r="O2082" s="17"/>
      <c r="P2082" s="3"/>
    </row>
    <row r="2083" spans="1:16" ht="24.95" hidden="1" customHeight="1" x14ac:dyDescent="0.2">
      <c r="A2083" s="21" t="str">
        <f t="shared" si="151"/>
        <v>||||||0</v>
      </c>
      <c r="B2083" s="21" t="str">
        <f t="shared" si="152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153"/>
        <v>0</v>
      </c>
      <c r="N2083" s="17"/>
      <c r="O2083" s="17"/>
      <c r="P2083" s="3"/>
    </row>
    <row r="2084" spans="1:16" ht="24.95" hidden="1" customHeight="1" x14ac:dyDescent="0.2">
      <c r="A2084" s="21" t="str">
        <f t="shared" si="151"/>
        <v>||||||0</v>
      </c>
      <c r="B2084" s="21" t="str">
        <f t="shared" si="152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153"/>
        <v>0</v>
      </c>
      <c r="N2084" s="17"/>
      <c r="O2084" s="17"/>
      <c r="P2084" s="3"/>
    </row>
    <row r="2085" spans="1:16" ht="24.95" hidden="1" customHeight="1" x14ac:dyDescent="0.2">
      <c r="A2085" s="21" t="str">
        <f t="shared" si="151"/>
        <v>||||||0</v>
      </c>
      <c r="B2085" s="21" t="str">
        <f t="shared" si="152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153"/>
        <v>0</v>
      </c>
      <c r="N2085" s="17"/>
      <c r="O2085" s="17"/>
      <c r="P2085" s="3"/>
    </row>
    <row r="2086" spans="1:16" ht="24.95" hidden="1" customHeight="1" x14ac:dyDescent="0.2">
      <c r="A2086" s="21" t="str">
        <f t="shared" si="151"/>
        <v>||||||0</v>
      </c>
      <c r="B2086" s="21" t="str">
        <f t="shared" si="152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153"/>
        <v>0</v>
      </c>
      <c r="N2086" s="17"/>
      <c r="O2086" s="17"/>
      <c r="P2086" s="3"/>
    </row>
    <row r="2087" spans="1:16" ht="24.95" hidden="1" customHeight="1" x14ac:dyDescent="0.2">
      <c r="A2087" s="21" t="str">
        <f t="shared" si="151"/>
        <v>||||||0</v>
      </c>
      <c r="B2087" s="21" t="str">
        <f t="shared" si="152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153"/>
        <v>0</v>
      </c>
      <c r="N2087" s="17"/>
      <c r="O2087" s="17"/>
      <c r="P2087" s="3"/>
    </row>
    <row r="2088" spans="1:16" ht="24.95" hidden="1" customHeight="1" x14ac:dyDescent="0.2">
      <c r="A2088" s="21" t="str">
        <f t="shared" si="151"/>
        <v>||||||0</v>
      </c>
      <c r="B2088" s="21" t="str">
        <f t="shared" si="152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153"/>
        <v>0</v>
      </c>
      <c r="N2088" s="17"/>
      <c r="O2088" s="17"/>
      <c r="P2088" s="3"/>
    </row>
    <row r="2089" spans="1:16" ht="24.95" hidden="1" customHeight="1" x14ac:dyDescent="0.2">
      <c r="A2089" s="21" t="str">
        <f t="shared" ref="A2089:A2127" si="154">C2089&amp;"|"&amp;D2089&amp;"|"&amp;E2089&amp;"|"&amp;F2089&amp;"|"&amp;G2089&amp;"|"&amp;I2089&amp;"|"&amp;N2089+O2089-P2089</f>
        <v>||||||0</v>
      </c>
      <c r="B2089" s="21" t="str">
        <f t="shared" ref="B2089:B2127" si="155">C2089&amp;"|"&amp;D2089&amp;"|"&amp;E2089&amp;"|"&amp;F2089&amp;"|"&amp;L2089</f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153"/>
        <v>0</v>
      </c>
      <c r="N2089" s="17"/>
      <c r="O2089" s="17"/>
      <c r="P2089" s="3"/>
    </row>
    <row r="2090" spans="1:16" ht="24.95" hidden="1" customHeight="1" x14ac:dyDescent="0.2">
      <c r="A2090" s="21" t="str">
        <f t="shared" si="154"/>
        <v>||||||0</v>
      </c>
      <c r="B2090" s="21" t="str">
        <f t="shared" si="155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153"/>
        <v>0</v>
      </c>
      <c r="N2090" s="17"/>
      <c r="O2090" s="17"/>
      <c r="P2090" s="3"/>
    </row>
    <row r="2091" spans="1:16" ht="24.95" hidden="1" customHeight="1" x14ac:dyDescent="0.2">
      <c r="A2091" s="21" t="str">
        <f t="shared" si="154"/>
        <v>||||||0</v>
      </c>
      <c r="B2091" s="21" t="str">
        <f t="shared" si="155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153"/>
        <v>0</v>
      </c>
      <c r="N2091" s="17"/>
      <c r="O2091" s="17"/>
      <c r="P2091" s="3"/>
    </row>
    <row r="2092" spans="1:16" ht="24.95" hidden="1" customHeight="1" x14ac:dyDescent="0.2">
      <c r="A2092" s="21" t="str">
        <f t="shared" si="154"/>
        <v>||||||0</v>
      </c>
      <c r="B2092" s="21" t="str">
        <f t="shared" si="155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153"/>
        <v>0</v>
      </c>
      <c r="N2092" s="17"/>
      <c r="O2092" s="17"/>
      <c r="P2092" s="3"/>
    </row>
    <row r="2093" spans="1:16" ht="24.95" hidden="1" customHeight="1" x14ac:dyDescent="0.2">
      <c r="A2093" s="21" t="str">
        <f t="shared" si="154"/>
        <v>||||||0</v>
      </c>
      <c r="B2093" s="21" t="str">
        <f t="shared" si="155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153"/>
        <v>0</v>
      </c>
      <c r="N2093" s="17"/>
      <c r="O2093" s="17"/>
      <c r="P2093" s="3"/>
    </row>
    <row r="2094" spans="1:16" ht="24.95" hidden="1" customHeight="1" x14ac:dyDescent="0.2">
      <c r="A2094" s="21" t="str">
        <f t="shared" si="154"/>
        <v>||||||0</v>
      </c>
      <c r="B2094" s="21" t="str">
        <f t="shared" si="155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153"/>
        <v>0</v>
      </c>
      <c r="N2094" s="17"/>
      <c r="O2094" s="17"/>
      <c r="P2094" s="3"/>
    </row>
    <row r="2095" spans="1:16" ht="24.95" hidden="1" customHeight="1" x14ac:dyDescent="0.2">
      <c r="A2095" s="21" t="str">
        <f t="shared" si="154"/>
        <v>||||||0</v>
      </c>
      <c r="B2095" s="21" t="str">
        <f t="shared" si="155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153"/>
        <v>0</v>
      </c>
      <c r="N2095" s="17"/>
      <c r="O2095" s="17"/>
      <c r="P2095" s="3"/>
    </row>
    <row r="2096" spans="1:16" ht="24.95" hidden="1" customHeight="1" x14ac:dyDescent="0.2">
      <c r="A2096" s="21" t="str">
        <f t="shared" si="154"/>
        <v>||||||0</v>
      </c>
      <c r="B2096" s="21" t="str">
        <f t="shared" si="155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153"/>
        <v>0</v>
      </c>
      <c r="N2096" s="17"/>
      <c r="O2096" s="17"/>
      <c r="P2096" s="3"/>
    </row>
    <row r="2097" spans="1:16" ht="24.95" hidden="1" customHeight="1" x14ac:dyDescent="0.2">
      <c r="A2097" s="21" t="str">
        <f t="shared" si="154"/>
        <v>||||||0</v>
      </c>
      <c r="B2097" s="21" t="str">
        <f t="shared" si="155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153"/>
        <v>0</v>
      </c>
      <c r="N2097" s="17"/>
      <c r="O2097" s="17"/>
      <c r="P2097" s="3"/>
    </row>
    <row r="2098" spans="1:16" ht="24.95" hidden="1" customHeight="1" x14ac:dyDescent="0.2">
      <c r="A2098" s="21" t="str">
        <f t="shared" si="154"/>
        <v>||||||0</v>
      </c>
      <c r="B2098" s="21" t="str">
        <f t="shared" si="155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153"/>
        <v>0</v>
      </c>
      <c r="N2098" s="17"/>
      <c r="O2098" s="17"/>
      <c r="P2098" s="3"/>
    </row>
    <row r="2099" spans="1:16" ht="24.95" hidden="1" customHeight="1" x14ac:dyDescent="0.2">
      <c r="A2099" s="21" t="str">
        <f t="shared" si="154"/>
        <v>||||||0</v>
      </c>
      <c r="B2099" s="21" t="str">
        <f t="shared" si="155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153"/>
        <v>0</v>
      </c>
      <c r="N2099" s="17"/>
      <c r="O2099" s="17"/>
      <c r="P2099" s="3"/>
    </row>
    <row r="2100" spans="1:16" ht="24.95" hidden="1" customHeight="1" x14ac:dyDescent="0.2">
      <c r="A2100" s="21" t="str">
        <f t="shared" si="154"/>
        <v>||||||0</v>
      </c>
      <c r="B2100" s="21" t="str">
        <f t="shared" si="155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153"/>
        <v>0</v>
      </c>
      <c r="N2100" s="17"/>
      <c r="O2100" s="17"/>
      <c r="P2100" s="3"/>
    </row>
    <row r="2101" spans="1:16" ht="24.95" hidden="1" customHeight="1" x14ac:dyDescent="0.2">
      <c r="A2101" s="21" t="str">
        <f t="shared" si="154"/>
        <v>||||||0</v>
      </c>
      <c r="B2101" s="21" t="str">
        <f t="shared" si="155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153"/>
        <v>0</v>
      </c>
      <c r="N2101" s="17"/>
      <c r="O2101" s="17"/>
      <c r="P2101" s="3"/>
    </row>
    <row r="2102" spans="1:16" ht="24.95" hidden="1" customHeight="1" x14ac:dyDescent="0.2">
      <c r="A2102" s="21" t="str">
        <f t="shared" si="154"/>
        <v>||||||0</v>
      </c>
      <c r="B2102" s="21" t="str">
        <f t="shared" si="155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153"/>
        <v>0</v>
      </c>
      <c r="N2102" s="17"/>
      <c r="O2102" s="17"/>
      <c r="P2102" s="3"/>
    </row>
    <row r="2103" spans="1:16" ht="24.95" hidden="1" customHeight="1" x14ac:dyDescent="0.2">
      <c r="A2103" s="21" t="str">
        <f t="shared" si="154"/>
        <v>||||||0</v>
      </c>
      <c r="B2103" s="21" t="str">
        <f t="shared" si="155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153"/>
        <v>0</v>
      </c>
      <c r="N2103" s="17"/>
      <c r="O2103" s="17"/>
      <c r="P2103" s="3"/>
    </row>
    <row r="2104" spans="1:16" ht="24.95" hidden="1" customHeight="1" x14ac:dyDescent="0.2">
      <c r="A2104" s="21" t="str">
        <f t="shared" si="154"/>
        <v>||||||0</v>
      </c>
      <c r="B2104" s="21" t="str">
        <f t="shared" si="155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153"/>
        <v>0</v>
      </c>
      <c r="N2104" s="17"/>
      <c r="O2104" s="17"/>
      <c r="P2104" s="3"/>
    </row>
    <row r="2105" spans="1:16" ht="24.95" hidden="1" customHeight="1" x14ac:dyDescent="0.2">
      <c r="A2105" s="21" t="str">
        <f t="shared" si="154"/>
        <v>||||||0</v>
      </c>
      <c r="B2105" s="21" t="str">
        <f t="shared" si="155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153"/>
        <v>0</v>
      </c>
      <c r="N2105" s="17"/>
      <c r="O2105" s="17"/>
      <c r="P2105" s="3"/>
    </row>
    <row r="2106" spans="1:16" ht="24.95" hidden="1" customHeight="1" x14ac:dyDescent="0.2">
      <c r="A2106" s="21" t="str">
        <f t="shared" si="154"/>
        <v>||||||0</v>
      </c>
      <c r="B2106" s="21" t="str">
        <f t="shared" si="155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153"/>
        <v>0</v>
      </c>
      <c r="N2106" s="17"/>
      <c r="O2106" s="17"/>
      <c r="P2106" s="3"/>
    </row>
    <row r="2107" spans="1:16" ht="24.95" hidden="1" customHeight="1" x14ac:dyDescent="0.2">
      <c r="A2107" s="21" t="str">
        <f t="shared" si="154"/>
        <v>||||||0</v>
      </c>
      <c r="B2107" s="21" t="str">
        <f t="shared" si="155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153"/>
        <v>0</v>
      </c>
      <c r="N2107" s="17"/>
      <c r="O2107" s="17"/>
      <c r="P2107" s="3"/>
    </row>
    <row r="2108" spans="1:16" ht="24.95" hidden="1" customHeight="1" x14ac:dyDescent="0.2">
      <c r="A2108" s="21" t="str">
        <f t="shared" si="154"/>
        <v>||||||0</v>
      </c>
      <c r="B2108" s="21" t="str">
        <f t="shared" si="155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153"/>
        <v>0</v>
      </c>
      <c r="N2108" s="17"/>
      <c r="O2108" s="17"/>
      <c r="P2108" s="3"/>
    </row>
    <row r="2109" spans="1:16" ht="24.95" hidden="1" customHeight="1" x14ac:dyDescent="0.2">
      <c r="A2109" s="21" t="str">
        <f t="shared" si="154"/>
        <v>||||||0</v>
      </c>
      <c r="B2109" s="21" t="str">
        <f t="shared" si="155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153"/>
        <v>0</v>
      </c>
      <c r="N2109" s="17"/>
      <c r="O2109" s="17"/>
      <c r="P2109" s="3"/>
    </row>
    <row r="2110" spans="1:16" ht="24.95" hidden="1" customHeight="1" x14ac:dyDescent="0.2">
      <c r="A2110" s="21" t="str">
        <f t="shared" si="154"/>
        <v>||||||0</v>
      </c>
      <c r="B2110" s="21" t="str">
        <f t="shared" si="155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si="153"/>
        <v>0</v>
      </c>
      <c r="N2110" s="17"/>
      <c r="O2110" s="17"/>
      <c r="P2110" s="3"/>
    </row>
    <row r="2111" spans="1:16" ht="24.95" hidden="1" customHeight="1" x14ac:dyDescent="0.2">
      <c r="A2111" s="21" t="str">
        <f t="shared" si="154"/>
        <v>||||||0</v>
      </c>
      <c r="B2111" s="21" t="str">
        <f t="shared" si="155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153"/>
        <v>0</v>
      </c>
      <c r="N2111" s="17"/>
      <c r="O2111" s="17"/>
      <c r="P2111" s="3"/>
    </row>
    <row r="2112" spans="1:16" ht="24.95" hidden="1" customHeight="1" x14ac:dyDescent="0.2">
      <c r="A2112" s="21" t="str">
        <f t="shared" si="154"/>
        <v>||||||0</v>
      </c>
      <c r="B2112" s="21" t="str">
        <f t="shared" si="155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153"/>
        <v>0</v>
      </c>
      <c r="N2112" s="17"/>
      <c r="O2112" s="17"/>
      <c r="P2112" s="3"/>
    </row>
    <row r="2113" spans="1:16" ht="24.95" hidden="1" customHeight="1" x14ac:dyDescent="0.2">
      <c r="A2113" s="21" t="str">
        <f t="shared" si="154"/>
        <v>||||||0</v>
      </c>
      <c r="B2113" s="21" t="str">
        <f t="shared" si="155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153"/>
        <v>0</v>
      </c>
      <c r="N2113" s="17"/>
      <c r="O2113" s="17"/>
      <c r="P2113" s="3"/>
    </row>
    <row r="2114" spans="1:16" ht="24.95" hidden="1" customHeight="1" x14ac:dyDescent="0.2">
      <c r="A2114" s="21" t="str">
        <f t="shared" si="154"/>
        <v>||||||0</v>
      </c>
      <c r="B2114" s="21" t="str">
        <f t="shared" si="155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153"/>
        <v>0</v>
      </c>
      <c r="N2114" s="17"/>
      <c r="O2114" s="17"/>
      <c r="P2114" s="3"/>
    </row>
    <row r="2115" spans="1:16" ht="24.95" hidden="1" customHeight="1" x14ac:dyDescent="0.2">
      <c r="A2115" s="21" t="str">
        <f t="shared" si="154"/>
        <v>||||||0</v>
      </c>
      <c r="B2115" s="21" t="str">
        <f t="shared" si="155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153"/>
        <v>0</v>
      </c>
      <c r="N2115" s="17"/>
      <c r="O2115" s="17"/>
      <c r="P2115" s="3"/>
    </row>
    <row r="2116" spans="1:16" ht="24.95" hidden="1" customHeight="1" x14ac:dyDescent="0.2">
      <c r="A2116" s="21" t="str">
        <f t="shared" si="154"/>
        <v>||||||0</v>
      </c>
      <c r="B2116" s="21" t="str">
        <f t="shared" si="155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153"/>
        <v>0</v>
      </c>
      <c r="N2116" s="17"/>
      <c r="O2116" s="17"/>
      <c r="P2116" s="3"/>
    </row>
    <row r="2117" spans="1:16" ht="24.95" hidden="1" customHeight="1" x14ac:dyDescent="0.2">
      <c r="A2117" s="21" t="str">
        <f t="shared" si="154"/>
        <v>||||||0</v>
      </c>
      <c r="B2117" s="21" t="str">
        <f t="shared" si="155"/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153"/>
        <v>0</v>
      </c>
      <c r="N2117" s="17"/>
      <c r="O2117" s="17"/>
      <c r="P2117" s="3"/>
    </row>
    <row r="2118" spans="1:16" ht="24.95" hidden="1" customHeight="1" x14ac:dyDescent="0.2">
      <c r="A2118" s="21" t="str">
        <f t="shared" si="154"/>
        <v>||||||0</v>
      </c>
      <c r="B2118" s="21" t="str">
        <f t="shared" si="155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153"/>
        <v>0</v>
      </c>
      <c r="N2118" s="17"/>
      <c r="O2118" s="17"/>
      <c r="P2118" s="3"/>
    </row>
    <row r="2119" spans="1:16" ht="24.95" hidden="1" customHeight="1" x14ac:dyDescent="0.2">
      <c r="A2119" s="21" t="str">
        <f t="shared" si="154"/>
        <v>||||||0</v>
      </c>
      <c r="B2119" s="21" t="str">
        <f t="shared" si="155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153"/>
        <v>0</v>
      </c>
      <c r="N2119" s="17"/>
      <c r="O2119" s="17"/>
      <c r="P2119" s="3"/>
    </row>
    <row r="2120" spans="1:16" ht="24.95" hidden="1" customHeight="1" x14ac:dyDescent="0.2">
      <c r="A2120" s="21" t="str">
        <f t="shared" si="154"/>
        <v>||||||0</v>
      </c>
      <c r="B2120" s="21" t="str">
        <f t="shared" si="155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153"/>
        <v>0</v>
      </c>
      <c r="N2120" s="17"/>
      <c r="O2120" s="17"/>
      <c r="P2120" s="3"/>
    </row>
    <row r="2121" spans="1:16" ht="24.95" hidden="1" customHeight="1" x14ac:dyDescent="0.2">
      <c r="A2121" s="21" t="str">
        <f t="shared" si="154"/>
        <v>||||||0</v>
      </c>
      <c r="B2121" s="21" t="str">
        <f t="shared" si="155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153"/>
        <v>0</v>
      </c>
      <c r="N2121" s="17"/>
      <c r="O2121" s="17"/>
      <c r="P2121" s="3"/>
    </row>
    <row r="2122" spans="1:16" ht="24.95" hidden="1" customHeight="1" x14ac:dyDescent="0.2">
      <c r="A2122" s="21" t="str">
        <f t="shared" si="154"/>
        <v>||||||0</v>
      </c>
      <c r="B2122" s="21" t="str">
        <f t="shared" si="155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153"/>
        <v>0</v>
      </c>
      <c r="N2122" s="17"/>
      <c r="O2122" s="17"/>
      <c r="P2122" s="3"/>
    </row>
    <row r="2123" spans="1:16" ht="24.95" hidden="1" customHeight="1" x14ac:dyDescent="0.2">
      <c r="A2123" s="21" t="str">
        <f t="shared" si="154"/>
        <v>||||||0</v>
      </c>
      <c r="B2123" s="21" t="str">
        <f t="shared" si="155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153"/>
        <v>0</v>
      </c>
      <c r="N2123" s="17"/>
      <c r="O2123" s="17"/>
      <c r="P2123" s="3"/>
    </row>
    <row r="2124" spans="1:16" ht="24.95" hidden="1" customHeight="1" x14ac:dyDescent="0.2">
      <c r="A2124" s="21" t="str">
        <f t="shared" si="154"/>
        <v>||||||0</v>
      </c>
      <c r="B2124" s="21" t="str">
        <f t="shared" si="155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153"/>
        <v>0</v>
      </c>
      <c r="N2124" s="17"/>
      <c r="O2124" s="17"/>
      <c r="P2124" s="3"/>
    </row>
    <row r="2125" spans="1:16" ht="24.95" hidden="1" customHeight="1" x14ac:dyDescent="0.2">
      <c r="A2125" s="21" t="str">
        <f t="shared" si="154"/>
        <v>||||||0</v>
      </c>
      <c r="B2125" s="21" t="str">
        <f t="shared" si="155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153"/>
        <v>0</v>
      </c>
      <c r="N2125" s="17"/>
      <c r="O2125" s="17"/>
      <c r="P2125" s="3"/>
    </row>
    <row r="2126" spans="1:16" ht="24.95" hidden="1" customHeight="1" x14ac:dyDescent="0.2">
      <c r="A2126" s="21" t="str">
        <f t="shared" si="154"/>
        <v>||||||0</v>
      </c>
      <c r="B2126" s="21" t="str">
        <f t="shared" si="155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ref="M2126:M2161" si="156">N2126+O2126</f>
        <v>0</v>
      </c>
      <c r="N2126" s="17"/>
      <c r="O2126" s="17"/>
      <c r="P2126" s="3"/>
    </row>
    <row r="2127" spans="1:16" ht="24.95" hidden="1" customHeight="1" x14ac:dyDescent="0.2">
      <c r="A2127" s="21" t="str">
        <f t="shared" si="154"/>
        <v>||||||0</v>
      </c>
      <c r="B2127" s="21" t="str">
        <f t="shared" si="155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156"/>
        <v>0</v>
      </c>
      <c r="N2127" s="17"/>
      <c r="O2127" s="17"/>
      <c r="P2127" s="3"/>
    </row>
    <row r="2128" spans="1:16" ht="24.95" hidden="1" customHeight="1" x14ac:dyDescent="0.2">
      <c r="A2128" s="21" t="str">
        <f t="shared" ref="A2128:A2168" si="157">C2128&amp;"|"&amp;D2128&amp;"|"&amp;E2128&amp;"|"&amp;F2128&amp;"|"&amp;G2128&amp;"|"&amp;I2128&amp;"|"&amp;N2128+O2128-P2128</f>
        <v>||||||0</v>
      </c>
      <c r="B2128" s="21" t="str">
        <f t="shared" ref="B2128:B2168" si="158">C2128&amp;"|"&amp;D2128&amp;"|"&amp;E2128&amp;"|"&amp;F2128&amp;"|"&amp;L2128</f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156"/>
        <v>0</v>
      </c>
      <c r="N2128" s="17"/>
      <c r="O2128" s="17"/>
      <c r="P2128" s="3"/>
    </row>
    <row r="2129" spans="1:16" ht="24.95" hidden="1" customHeight="1" x14ac:dyDescent="0.2">
      <c r="A2129" s="21" t="str">
        <f t="shared" si="157"/>
        <v>||||||0</v>
      </c>
      <c r="B2129" s="21" t="str">
        <f t="shared" si="158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156"/>
        <v>0</v>
      </c>
      <c r="N2129" s="17"/>
      <c r="O2129" s="17"/>
      <c r="P2129" s="3"/>
    </row>
    <row r="2130" spans="1:16" ht="24.95" hidden="1" customHeight="1" x14ac:dyDescent="0.2">
      <c r="A2130" s="21" t="str">
        <f t="shared" si="157"/>
        <v>||||||0</v>
      </c>
      <c r="B2130" s="21" t="str">
        <f t="shared" si="158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156"/>
        <v>0</v>
      </c>
      <c r="N2130" s="17"/>
      <c r="O2130" s="17"/>
      <c r="P2130" s="3"/>
    </row>
    <row r="2131" spans="1:16" ht="24.95" hidden="1" customHeight="1" x14ac:dyDescent="0.2">
      <c r="A2131" s="21" t="str">
        <f t="shared" si="157"/>
        <v>||||||0</v>
      </c>
      <c r="B2131" s="21" t="str">
        <f t="shared" si="158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156"/>
        <v>0</v>
      </c>
      <c r="N2131" s="17"/>
      <c r="O2131" s="17"/>
      <c r="P2131" s="3"/>
    </row>
    <row r="2132" spans="1:16" ht="24.95" hidden="1" customHeight="1" x14ac:dyDescent="0.2">
      <c r="A2132" s="21" t="str">
        <f t="shared" si="157"/>
        <v>||||||0</v>
      </c>
      <c r="B2132" s="21" t="str">
        <f t="shared" si="158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156"/>
        <v>0</v>
      </c>
      <c r="N2132" s="17"/>
      <c r="O2132" s="17"/>
      <c r="P2132" s="3"/>
    </row>
    <row r="2133" spans="1:16" ht="24.95" hidden="1" customHeight="1" x14ac:dyDescent="0.2">
      <c r="A2133" s="21" t="str">
        <f t="shared" si="157"/>
        <v>||||||0</v>
      </c>
      <c r="B2133" s="21" t="str">
        <f t="shared" si="158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156"/>
        <v>0</v>
      </c>
      <c r="N2133" s="17"/>
      <c r="O2133" s="17"/>
      <c r="P2133" s="3"/>
    </row>
    <row r="2134" spans="1:16" ht="24.95" hidden="1" customHeight="1" x14ac:dyDescent="0.2">
      <c r="A2134" s="21" t="str">
        <f t="shared" si="157"/>
        <v>||||||0</v>
      </c>
      <c r="B2134" s="21" t="str">
        <f t="shared" si="158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156"/>
        <v>0</v>
      </c>
      <c r="N2134" s="17"/>
      <c r="O2134" s="17"/>
      <c r="P2134" s="3"/>
    </row>
    <row r="2135" spans="1:16" ht="24.95" hidden="1" customHeight="1" x14ac:dyDescent="0.2">
      <c r="A2135" s="21" t="str">
        <f t="shared" si="157"/>
        <v>||||||0</v>
      </c>
      <c r="B2135" s="21" t="str">
        <f t="shared" si="158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156"/>
        <v>0</v>
      </c>
      <c r="N2135" s="17"/>
      <c r="O2135" s="17"/>
      <c r="P2135" s="3"/>
    </row>
    <row r="2136" spans="1:16" ht="24.95" hidden="1" customHeight="1" x14ac:dyDescent="0.2">
      <c r="A2136" s="21" t="str">
        <f t="shared" si="157"/>
        <v>||||||0</v>
      </c>
      <c r="B2136" s="21" t="str">
        <f t="shared" si="158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156"/>
        <v>0</v>
      </c>
      <c r="N2136" s="17"/>
      <c r="O2136" s="17"/>
      <c r="P2136" s="3"/>
    </row>
    <row r="2137" spans="1:16" ht="24.95" hidden="1" customHeight="1" x14ac:dyDescent="0.2">
      <c r="A2137" s="21" t="str">
        <f t="shared" si="157"/>
        <v>||||||0</v>
      </c>
      <c r="B2137" s="21" t="str">
        <f t="shared" si="158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156"/>
        <v>0</v>
      </c>
      <c r="N2137" s="17"/>
      <c r="O2137" s="17"/>
      <c r="P2137" s="3"/>
    </row>
    <row r="2138" spans="1:16" ht="24.95" hidden="1" customHeight="1" x14ac:dyDescent="0.2">
      <c r="A2138" s="21" t="str">
        <f t="shared" si="157"/>
        <v>||||||0</v>
      </c>
      <c r="B2138" s="21" t="str">
        <f t="shared" si="158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156"/>
        <v>0</v>
      </c>
      <c r="N2138" s="17"/>
      <c r="O2138" s="17"/>
      <c r="P2138" s="3"/>
    </row>
    <row r="2139" spans="1:16" ht="24.95" hidden="1" customHeight="1" x14ac:dyDescent="0.2">
      <c r="A2139" s="21" t="str">
        <f t="shared" si="157"/>
        <v>||||||0</v>
      </c>
      <c r="B2139" s="21" t="str">
        <f t="shared" si="158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156"/>
        <v>0</v>
      </c>
      <c r="N2139" s="17"/>
      <c r="O2139" s="17"/>
      <c r="P2139" s="3"/>
    </row>
    <row r="2140" spans="1:16" ht="24.95" hidden="1" customHeight="1" x14ac:dyDescent="0.2">
      <c r="A2140" s="21" t="str">
        <f t="shared" si="157"/>
        <v>||||||0</v>
      </c>
      <c r="B2140" s="21" t="str">
        <f t="shared" si="158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156"/>
        <v>0</v>
      </c>
      <c r="N2140" s="17"/>
      <c r="O2140" s="17"/>
      <c r="P2140" s="3"/>
    </row>
    <row r="2141" spans="1:16" ht="24.95" hidden="1" customHeight="1" x14ac:dyDescent="0.2">
      <c r="A2141" s="21" t="str">
        <f t="shared" si="157"/>
        <v>||||||0</v>
      </c>
      <c r="B2141" s="21" t="str">
        <f t="shared" si="158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156"/>
        <v>0</v>
      </c>
      <c r="N2141" s="17"/>
      <c r="O2141" s="17"/>
      <c r="P2141" s="3"/>
    </row>
    <row r="2142" spans="1:16" ht="24.95" hidden="1" customHeight="1" x14ac:dyDescent="0.2">
      <c r="A2142" s="21" t="str">
        <f t="shared" si="157"/>
        <v>||||||0</v>
      </c>
      <c r="B2142" s="21" t="str">
        <f t="shared" si="158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156"/>
        <v>0</v>
      </c>
      <c r="N2142" s="17"/>
      <c r="O2142" s="17"/>
      <c r="P2142" s="3"/>
    </row>
    <row r="2143" spans="1:16" ht="24.95" hidden="1" customHeight="1" x14ac:dyDescent="0.2">
      <c r="A2143" s="21" t="str">
        <f t="shared" si="157"/>
        <v>||||||0</v>
      </c>
      <c r="B2143" s="21" t="str">
        <f t="shared" si="158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156"/>
        <v>0</v>
      </c>
      <c r="N2143" s="17"/>
      <c r="O2143" s="17"/>
      <c r="P2143" s="3"/>
    </row>
    <row r="2144" spans="1:16" ht="24.95" hidden="1" customHeight="1" x14ac:dyDescent="0.2">
      <c r="A2144" s="21" t="str">
        <f t="shared" si="157"/>
        <v>||||||0</v>
      </c>
      <c r="B2144" s="21" t="str">
        <f t="shared" si="158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156"/>
        <v>0</v>
      </c>
      <c r="N2144" s="17"/>
      <c r="O2144" s="17"/>
      <c r="P2144" s="3"/>
    </row>
    <row r="2145" spans="1:16" ht="24.95" hidden="1" customHeight="1" x14ac:dyDescent="0.2">
      <c r="A2145" s="21" t="str">
        <f t="shared" si="157"/>
        <v>||||||0</v>
      </c>
      <c r="B2145" s="21" t="str">
        <f t="shared" si="158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156"/>
        <v>0</v>
      </c>
      <c r="N2145" s="17"/>
      <c r="O2145" s="17"/>
      <c r="P2145" s="3"/>
    </row>
    <row r="2146" spans="1:16" ht="24.95" hidden="1" customHeight="1" x14ac:dyDescent="0.2">
      <c r="A2146" s="21" t="str">
        <f t="shared" si="157"/>
        <v>||||||0</v>
      </c>
      <c r="B2146" s="21" t="str">
        <f t="shared" si="158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156"/>
        <v>0</v>
      </c>
      <c r="N2146" s="17"/>
      <c r="O2146" s="17"/>
      <c r="P2146" s="3"/>
    </row>
    <row r="2147" spans="1:16" ht="24.95" hidden="1" customHeight="1" x14ac:dyDescent="0.2">
      <c r="A2147" s="21" t="str">
        <f t="shared" si="157"/>
        <v>||||||0</v>
      </c>
      <c r="B2147" s="21" t="str">
        <f t="shared" si="158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156"/>
        <v>0</v>
      </c>
      <c r="N2147" s="17"/>
      <c r="O2147" s="17"/>
      <c r="P2147" s="3"/>
    </row>
    <row r="2148" spans="1:16" ht="24.95" hidden="1" customHeight="1" x14ac:dyDescent="0.2">
      <c r="A2148" s="21" t="str">
        <f t="shared" si="157"/>
        <v>||||||0</v>
      </c>
      <c r="B2148" s="21" t="str">
        <f t="shared" si="158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156"/>
        <v>0</v>
      </c>
      <c r="N2148" s="17"/>
      <c r="O2148" s="17"/>
      <c r="P2148" s="3"/>
    </row>
    <row r="2149" spans="1:16" ht="24.95" hidden="1" customHeight="1" x14ac:dyDescent="0.2">
      <c r="A2149" s="21" t="str">
        <f t="shared" si="157"/>
        <v>||||||0</v>
      </c>
      <c r="B2149" s="21" t="str">
        <f t="shared" si="158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156"/>
        <v>0</v>
      </c>
      <c r="N2149" s="17"/>
      <c r="O2149" s="17"/>
      <c r="P2149" s="3"/>
    </row>
    <row r="2150" spans="1:16" ht="24.95" hidden="1" customHeight="1" x14ac:dyDescent="0.2">
      <c r="A2150" s="21" t="str">
        <f t="shared" si="157"/>
        <v>||||||0</v>
      </c>
      <c r="B2150" s="21" t="str">
        <f t="shared" si="158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156"/>
        <v>0</v>
      </c>
      <c r="N2150" s="17"/>
      <c r="O2150" s="17"/>
      <c r="P2150" s="3"/>
    </row>
    <row r="2151" spans="1:16" ht="24.95" hidden="1" customHeight="1" x14ac:dyDescent="0.2">
      <c r="A2151" s="21" t="str">
        <f t="shared" si="157"/>
        <v>||||||0</v>
      </c>
      <c r="B2151" s="21" t="str">
        <f t="shared" si="158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156"/>
        <v>0</v>
      </c>
      <c r="N2151" s="17"/>
      <c r="O2151" s="17"/>
      <c r="P2151" s="3"/>
    </row>
    <row r="2152" spans="1:16" ht="24.95" hidden="1" customHeight="1" x14ac:dyDescent="0.2">
      <c r="A2152" s="21" t="str">
        <f t="shared" si="157"/>
        <v>||||||0</v>
      </c>
      <c r="B2152" s="21" t="str">
        <f t="shared" si="158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156"/>
        <v>0</v>
      </c>
      <c r="N2152" s="17"/>
      <c r="O2152" s="17"/>
      <c r="P2152" s="3"/>
    </row>
    <row r="2153" spans="1:16" ht="24.95" hidden="1" customHeight="1" x14ac:dyDescent="0.2">
      <c r="A2153" s="21" t="str">
        <f t="shared" si="157"/>
        <v>||||||0</v>
      </c>
      <c r="B2153" s="21" t="str">
        <f t="shared" si="158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156"/>
        <v>0</v>
      </c>
      <c r="N2153" s="17"/>
      <c r="O2153" s="17"/>
      <c r="P2153" s="3"/>
    </row>
    <row r="2154" spans="1:16" ht="24.95" hidden="1" customHeight="1" x14ac:dyDescent="0.2">
      <c r="A2154" s="21" t="str">
        <f t="shared" si="157"/>
        <v>||||||0</v>
      </c>
      <c r="B2154" s="21" t="str">
        <f t="shared" si="158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156"/>
        <v>0</v>
      </c>
      <c r="N2154" s="17"/>
      <c r="O2154" s="17"/>
      <c r="P2154" s="3"/>
    </row>
    <row r="2155" spans="1:16" ht="24.95" hidden="1" customHeight="1" x14ac:dyDescent="0.2">
      <c r="A2155" s="21" t="str">
        <f t="shared" si="157"/>
        <v>||||||0</v>
      </c>
      <c r="B2155" s="21" t="str">
        <f t="shared" si="158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156"/>
        <v>0</v>
      </c>
      <c r="N2155" s="17"/>
      <c r="O2155" s="17"/>
      <c r="P2155" s="3"/>
    </row>
    <row r="2156" spans="1:16" ht="24.95" hidden="1" customHeight="1" x14ac:dyDescent="0.2">
      <c r="A2156" s="21" t="str">
        <f t="shared" si="157"/>
        <v>||||||0</v>
      </c>
      <c r="B2156" s="21" t="str">
        <f t="shared" si="158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156"/>
        <v>0</v>
      </c>
      <c r="N2156" s="17"/>
      <c r="O2156" s="17"/>
      <c r="P2156" s="3"/>
    </row>
    <row r="2157" spans="1:16" ht="24.95" hidden="1" customHeight="1" x14ac:dyDescent="0.2">
      <c r="A2157" s="21" t="str">
        <f t="shared" si="157"/>
        <v>||||||0</v>
      </c>
      <c r="B2157" s="21" t="str">
        <f t="shared" si="158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156"/>
        <v>0</v>
      </c>
      <c r="N2157" s="17"/>
      <c r="O2157" s="17"/>
      <c r="P2157" s="3"/>
    </row>
    <row r="2158" spans="1:16" ht="24.95" hidden="1" customHeight="1" x14ac:dyDescent="0.2">
      <c r="A2158" s="21" t="str">
        <f t="shared" si="157"/>
        <v>||||||0</v>
      </c>
      <c r="B2158" s="21" t="str">
        <f t="shared" si="158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156"/>
        <v>0</v>
      </c>
      <c r="N2158" s="17"/>
      <c r="O2158" s="17"/>
      <c r="P2158" s="3"/>
    </row>
    <row r="2159" spans="1:16" ht="24.95" hidden="1" customHeight="1" x14ac:dyDescent="0.2">
      <c r="A2159" s="21" t="str">
        <f t="shared" si="157"/>
        <v>||||||0</v>
      </c>
      <c r="B2159" s="21" t="str">
        <f t="shared" si="158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156"/>
        <v>0</v>
      </c>
      <c r="N2159" s="17"/>
      <c r="O2159" s="17"/>
      <c r="P2159" s="3"/>
    </row>
    <row r="2160" spans="1:16" ht="24.95" hidden="1" customHeight="1" x14ac:dyDescent="0.2">
      <c r="A2160" s="21" t="str">
        <f t="shared" si="157"/>
        <v>||||||0</v>
      </c>
      <c r="B2160" s="21" t="str">
        <f t="shared" si="158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156"/>
        <v>0</v>
      </c>
      <c r="N2160" s="17"/>
      <c r="O2160" s="17"/>
      <c r="P2160" s="3"/>
    </row>
    <row r="2161" spans="1:16" ht="24.95" hidden="1" customHeight="1" x14ac:dyDescent="0.2">
      <c r="A2161" s="21" t="str">
        <f t="shared" si="157"/>
        <v>||||||0</v>
      </c>
      <c r="B2161" s="21" t="str">
        <f t="shared" si="158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156"/>
        <v>0</v>
      </c>
      <c r="N2161" s="17"/>
      <c r="O2161" s="17"/>
      <c r="P2161" s="3"/>
    </row>
    <row r="2162" spans="1:16" ht="24.95" hidden="1" customHeight="1" x14ac:dyDescent="0.2">
      <c r="A2162" s="21" t="str">
        <f t="shared" si="157"/>
        <v>||||||0</v>
      </c>
      <c r="B2162" s="21" t="str">
        <f t="shared" si="158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ref="M2162:M2210" si="159">N2162+O2162</f>
        <v>0</v>
      </c>
      <c r="N2162" s="17"/>
      <c r="O2162" s="17"/>
      <c r="P2162" s="3"/>
    </row>
    <row r="2163" spans="1:16" ht="24.95" hidden="1" customHeight="1" x14ac:dyDescent="0.2">
      <c r="A2163" s="21" t="str">
        <f t="shared" si="157"/>
        <v>||||||0</v>
      </c>
      <c r="B2163" s="21" t="str">
        <f t="shared" si="158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159"/>
        <v>0</v>
      </c>
      <c r="N2163" s="17"/>
      <c r="O2163" s="17"/>
      <c r="P2163" s="3"/>
    </row>
    <row r="2164" spans="1:16" ht="24.95" hidden="1" customHeight="1" x14ac:dyDescent="0.2">
      <c r="A2164" s="21" t="str">
        <f t="shared" si="157"/>
        <v>||||||0</v>
      </c>
      <c r="B2164" s="21" t="str">
        <f t="shared" si="158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159"/>
        <v>0</v>
      </c>
      <c r="N2164" s="17"/>
      <c r="O2164" s="17"/>
      <c r="P2164" s="3"/>
    </row>
    <row r="2165" spans="1:16" ht="24.95" hidden="1" customHeight="1" x14ac:dyDescent="0.2">
      <c r="A2165" s="21" t="str">
        <f t="shared" si="157"/>
        <v>||||||0</v>
      </c>
      <c r="B2165" s="21" t="str">
        <f t="shared" si="158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159"/>
        <v>0</v>
      </c>
      <c r="N2165" s="17"/>
      <c r="O2165" s="17"/>
      <c r="P2165" s="3"/>
    </row>
    <row r="2166" spans="1:16" ht="24.95" hidden="1" customHeight="1" x14ac:dyDescent="0.2">
      <c r="A2166" s="21" t="str">
        <f t="shared" si="157"/>
        <v>||||||0</v>
      </c>
      <c r="B2166" s="21" t="str">
        <f t="shared" si="158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159"/>
        <v>0</v>
      </c>
      <c r="N2166" s="17"/>
      <c r="O2166" s="17"/>
      <c r="P2166" s="3"/>
    </row>
    <row r="2167" spans="1:16" ht="24.95" hidden="1" customHeight="1" x14ac:dyDescent="0.2">
      <c r="A2167" s="21" t="str">
        <f t="shared" si="157"/>
        <v>||||||0</v>
      </c>
      <c r="B2167" s="21" t="str">
        <f t="shared" si="158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159"/>
        <v>0</v>
      </c>
      <c r="N2167" s="17"/>
      <c r="O2167" s="17"/>
      <c r="P2167" s="3"/>
    </row>
    <row r="2168" spans="1:16" ht="24.95" hidden="1" customHeight="1" x14ac:dyDescent="0.2">
      <c r="A2168" s="21" t="str">
        <f t="shared" si="157"/>
        <v>||||||0</v>
      </c>
      <c r="B2168" s="21" t="str">
        <f t="shared" si="158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159"/>
        <v>0</v>
      </c>
      <c r="N2168" s="17"/>
      <c r="O2168" s="17"/>
      <c r="P2168" s="3"/>
    </row>
    <row r="2169" spans="1:16" ht="24.95" hidden="1" customHeight="1" x14ac:dyDescent="0.2">
      <c r="A2169" s="21" t="str">
        <f t="shared" ref="A2169:A2210" si="160">C2169&amp;"|"&amp;D2169&amp;"|"&amp;E2169&amp;"|"&amp;F2169&amp;"|"&amp;G2169&amp;"|"&amp;I2169&amp;"|"&amp;N2169+O2169-P2169</f>
        <v>||||||0</v>
      </c>
      <c r="B2169" s="21" t="str">
        <f t="shared" ref="B2169:B2210" si="161">C2169&amp;"|"&amp;D2169&amp;"|"&amp;E2169&amp;"|"&amp;F2169&amp;"|"&amp;L2169</f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159"/>
        <v>0</v>
      </c>
      <c r="N2169" s="17"/>
      <c r="O2169" s="17"/>
      <c r="P2169" s="3"/>
    </row>
    <row r="2170" spans="1:16" ht="24.95" hidden="1" customHeight="1" x14ac:dyDescent="0.2">
      <c r="A2170" s="21" t="str">
        <f t="shared" si="160"/>
        <v>||||||0</v>
      </c>
      <c r="B2170" s="21" t="str">
        <f t="shared" si="16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159"/>
        <v>0</v>
      </c>
      <c r="N2170" s="17"/>
      <c r="O2170" s="17"/>
      <c r="P2170" s="3"/>
    </row>
    <row r="2171" spans="1:16" ht="24.95" hidden="1" customHeight="1" x14ac:dyDescent="0.2">
      <c r="A2171" s="21" t="str">
        <f t="shared" si="160"/>
        <v>||||||0</v>
      </c>
      <c r="B2171" s="21" t="str">
        <f t="shared" si="16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159"/>
        <v>0</v>
      </c>
      <c r="N2171" s="17"/>
      <c r="O2171" s="17"/>
      <c r="P2171" s="3"/>
    </row>
    <row r="2172" spans="1:16" ht="24.95" hidden="1" customHeight="1" x14ac:dyDescent="0.2">
      <c r="A2172" s="21" t="str">
        <f t="shared" si="160"/>
        <v>||||||0</v>
      </c>
      <c r="B2172" s="21" t="str">
        <f t="shared" si="16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159"/>
        <v>0</v>
      </c>
      <c r="N2172" s="17"/>
      <c r="O2172" s="17"/>
      <c r="P2172" s="3"/>
    </row>
    <row r="2173" spans="1:16" ht="24.95" hidden="1" customHeight="1" x14ac:dyDescent="0.2">
      <c r="A2173" s="21" t="str">
        <f t="shared" si="160"/>
        <v>||||||0</v>
      </c>
      <c r="B2173" s="21" t="str">
        <f t="shared" si="16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159"/>
        <v>0</v>
      </c>
      <c r="N2173" s="17"/>
      <c r="O2173" s="17"/>
      <c r="P2173" s="3"/>
    </row>
    <row r="2174" spans="1:16" ht="24.95" hidden="1" customHeight="1" x14ac:dyDescent="0.2">
      <c r="A2174" s="21" t="str">
        <f t="shared" si="160"/>
        <v>||||||0</v>
      </c>
      <c r="B2174" s="21" t="str">
        <f t="shared" si="16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si="159"/>
        <v>0</v>
      </c>
      <c r="N2174" s="17"/>
      <c r="O2174" s="17"/>
      <c r="P2174" s="3"/>
    </row>
    <row r="2175" spans="1:16" ht="24.95" hidden="1" customHeight="1" x14ac:dyDescent="0.2">
      <c r="A2175" s="21" t="str">
        <f t="shared" si="160"/>
        <v>||||||0</v>
      </c>
      <c r="B2175" s="21" t="str">
        <f t="shared" si="16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59"/>
        <v>0</v>
      </c>
      <c r="N2175" s="17"/>
      <c r="O2175" s="17"/>
      <c r="P2175" s="3"/>
    </row>
    <row r="2176" spans="1:16" ht="24.95" hidden="1" customHeight="1" x14ac:dyDescent="0.2">
      <c r="A2176" s="21" t="str">
        <f t="shared" si="160"/>
        <v>||||||0</v>
      </c>
      <c r="B2176" s="21" t="str">
        <f t="shared" si="16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59"/>
        <v>0</v>
      </c>
      <c r="N2176" s="17"/>
      <c r="O2176" s="17"/>
      <c r="P2176" s="3"/>
    </row>
    <row r="2177" spans="1:16" ht="24.95" hidden="1" customHeight="1" x14ac:dyDescent="0.2">
      <c r="A2177" s="21" t="str">
        <f t="shared" si="160"/>
        <v>||||||0</v>
      </c>
      <c r="B2177" s="21" t="str">
        <f t="shared" si="16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59"/>
        <v>0</v>
      </c>
      <c r="N2177" s="17"/>
      <c r="O2177" s="17"/>
      <c r="P2177" s="3"/>
    </row>
    <row r="2178" spans="1:16" ht="24.95" hidden="1" customHeight="1" x14ac:dyDescent="0.2">
      <c r="A2178" s="21" t="str">
        <f t="shared" si="160"/>
        <v>||||||0</v>
      </c>
      <c r="B2178" s="21" t="str">
        <f t="shared" si="16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59"/>
        <v>0</v>
      </c>
      <c r="N2178" s="17"/>
      <c r="O2178" s="17"/>
      <c r="P2178" s="3"/>
    </row>
    <row r="2179" spans="1:16" ht="24.95" hidden="1" customHeight="1" x14ac:dyDescent="0.2">
      <c r="A2179" s="21" t="str">
        <f t="shared" si="160"/>
        <v>||||||0</v>
      </c>
      <c r="B2179" s="21" t="str">
        <f t="shared" si="16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59"/>
        <v>0</v>
      </c>
      <c r="N2179" s="17"/>
      <c r="O2179" s="17"/>
      <c r="P2179" s="3"/>
    </row>
    <row r="2180" spans="1:16" ht="24.95" hidden="1" customHeight="1" x14ac:dyDescent="0.2">
      <c r="A2180" s="21" t="str">
        <f t="shared" si="160"/>
        <v>||||||0</v>
      </c>
      <c r="B2180" s="21" t="str">
        <f t="shared" si="16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59"/>
        <v>0</v>
      </c>
      <c r="N2180" s="17"/>
      <c r="O2180" s="17"/>
      <c r="P2180" s="3"/>
    </row>
    <row r="2181" spans="1:16" ht="24.95" hidden="1" customHeight="1" x14ac:dyDescent="0.2">
      <c r="A2181" s="21" t="str">
        <f t="shared" si="160"/>
        <v>||||||0</v>
      </c>
      <c r="B2181" s="21" t="str">
        <f t="shared" si="161"/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59"/>
        <v>0</v>
      </c>
      <c r="N2181" s="17"/>
      <c r="O2181" s="17"/>
      <c r="P2181" s="3"/>
    </row>
    <row r="2182" spans="1:16" ht="24.95" hidden="1" customHeight="1" x14ac:dyDescent="0.2">
      <c r="A2182" s="21" t="str">
        <f t="shared" si="160"/>
        <v>||||||0</v>
      </c>
      <c r="B2182" s="21" t="str">
        <f t="shared" si="161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59"/>
        <v>0</v>
      </c>
      <c r="N2182" s="17"/>
      <c r="O2182" s="17"/>
      <c r="P2182" s="3"/>
    </row>
    <row r="2183" spans="1:16" ht="24.95" hidden="1" customHeight="1" x14ac:dyDescent="0.2">
      <c r="A2183" s="21" t="str">
        <f t="shared" si="160"/>
        <v>||||||0</v>
      </c>
      <c r="B2183" s="21" t="str">
        <f t="shared" si="161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59"/>
        <v>0</v>
      </c>
      <c r="N2183" s="17"/>
      <c r="O2183" s="17"/>
      <c r="P2183" s="3"/>
    </row>
    <row r="2184" spans="1:16" ht="24.95" hidden="1" customHeight="1" x14ac:dyDescent="0.2">
      <c r="A2184" s="21" t="str">
        <f t="shared" si="160"/>
        <v>||||||0</v>
      </c>
      <c r="B2184" s="21" t="str">
        <f t="shared" si="161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59"/>
        <v>0</v>
      </c>
      <c r="N2184" s="17"/>
      <c r="O2184" s="17"/>
      <c r="P2184" s="3"/>
    </row>
    <row r="2185" spans="1:16" ht="24.95" hidden="1" customHeight="1" x14ac:dyDescent="0.2">
      <c r="A2185" s="21" t="str">
        <f t="shared" si="160"/>
        <v>||||||0</v>
      </c>
      <c r="B2185" s="21" t="str">
        <f t="shared" si="161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59"/>
        <v>0</v>
      </c>
      <c r="N2185" s="17"/>
      <c r="O2185" s="17"/>
      <c r="P2185" s="3"/>
    </row>
    <row r="2186" spans="1:16" ht="24.95" hidden="1" customHeight="1" x14ac:dyDescent="0.2">
      <c r="A2186" s="21" t="str">
        <f t="shared" si="160"/>
        <v>||||||0</v>
      </c>
      <c r="B2186" s="21" t="str">
        <f t="shared" si="161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59"/>
        <v>0</v>
      </c>
      <c r="N2186" s="17"/>
      <c r="O2186" s="17"/>
      <c r="P2186" s="3"/>
    </row>
    <row r="2187" spans="1:16" ht="24.95" hidden="1" customHeight="1" x14ac:dyDescent="0.2">
      <c r="A2187" s="21" t="str">
        <f t="shared" si="160"/>
        <v>||||||0</v>
      </c>
      <c r="B2187" s="21" t="str">
        <f t="shared" si="161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59"/>
        <v>0</v>
      </c>
      <c r="N2187" s="17"/>
      <c r="O2187" s="17"/>
      <c r="P2187" s="3"/>
    </row>
    <row r="2188" spans="1:16" ht="24.95" hidden="1" customHeight="1" x14ac:dyDescent="0.2">
      <c r="A2188" s="21" t="str">
        <f t="shared" si="160"/>
        <v>||||||0</v>
      </c>
      <c r="B2188" s="21" t="str">
        <f t="shared" si="161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59"/>
        <v>0</v>
      </c>
      <c r="N2188" s="17"/>
      <c r="O2188" s="17"/>
      <c r="P2188" s="3"/>
    </row>
    <row r="2189" spans="1:16" ht="24.95" hidden="1" customHeight="1" x14ac:dyDescent="0.2">
      <c r="A2189" s="21" t="str">
        <f t="shared" si="160"/>
        <v>||||||0</v>
      </c>
      <c r="B2189" s="21" t="str">
        <f t="shared" si="161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59"/>
        <v>0</v>
      </c>
      <c r="N2189" s="17"/>
      <c r="O2189" s="17"/>
      <c r="P2189" s="3"/>
    </row>
    <row r="2190" spans="1:16" ht="24.95" hidden="1" customHeight="1" x14ac:dyDescent="0.2">
      <c r="A2190" s="21" t="str">
        <f t="shared" si="160"/>
        <v>||||||0</v>
      </c>
      <c r="B2190" s="21" t="str">
        <f t="shared" si="161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59"/>
        <v>0</v>
      </c>
      <c r="N2190" s="17"/>
      <c r="O2190" s="17"/>
      <c r="P2190" s="3"/>
    </row>
    <row r="2191" spans="1:16" ht="24.95" hidden="1" customHeight="1" x14ac:dyDescent="0.2">
      <c r="A2191" s="21" t="str">
        <f t="shared" si="160"/>
        <v>||||||0</v>
      </c>
      <c r="B2191" s="21" t="str">
        <f t="shared" si="161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59"/>
        <v>0</v>
      </c>
      <c r="N2191" s="17"/>
      <c r="O2191" s="17"/>
      <c r="P2191" s="3"/>
    </row>
    <row r="2192" spans="1:16" ht="24.95" hidden="1" customHeight="1" x14ac:dyDescent="0.2">
      <c r="A2192" s="21" t="str">
        <f t="shared" si="160"/>
        <v>||||||0</v>
      </c>
      <c r="B2192" s="21" t="str">
        <f t="shared" si="161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59"/>
        <v>0</v>
      </c>
      <c r="N2192" s="17"/>
      <c r="O2192" s="17"/>
      <c r="P2192" s="3"/>
    </row>
    <row r="2193" spans="1:16" ht="24.95" hidden="1" customHeight="1" x14ac:dyDescent="0.2">
      <c r="A2193" s="21" t="str">
        <f t="shared" si="160"/>
        <v>||||||0</v>
      </c>
      <c r="B2193" s="21" t="str">
        <f t="shared" si="161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59"/>
        <v>0</v>
      </c>
      <c r="N2193" s="17"/>
      <c r="O2193" s="17"/>
      <c r="P2193" s="3"/>
    </row>
    <row r="2194" spans="1:16" ht="24.95" hidden="1" customHeight="1" x14ac:dyDescent="0.2">
      <c r="A2194" s="21" t="str">
        <f t="shared" si="160"/>
        <v>||||||0</v>
      </c>
      <c r="B2194" s="21" t="str">
        <f t="shared" si="161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59"/>
        <v>0</v>
      </c>
      <c r="N2194" s="17"/>
      <c r="O2194" s="17"/>
      <c r="P2194" s="3"/>
    </row>
    <row r="2195" spans="1:16" ht="24.95" hidden="1" customHeight="1" x14ac:dyDescent="0.2">
      <c r="A2195" s="21" t="str">
        <f t="shared" si="160"/>
        <v>||||||0</v>
      </c>
      <c r="B2195" s="21" t="str">
        <f t="shared" si="161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59"/>
        <v>0</v>
      </c>
      <c r="N2195" s="17"/>
      <c r="O2195" s="17"/>
      <c r="P2195" s="3"/>
    </row>
    <row r="2196" spans="1:16" ht="24.95" hidden="1" customHeight="1" x14ac:dyDescent="0.2">
      <c r="A2196" s="21" t="str">
        <f t="shared" si="160"/>
        <v>||||||0</v>
      </c>
      <c r="B2196" s="21" t="str">
        <f t="shared" si="161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59"/>
        <v>0</v>
      </c>
      <c r="N2196" s="17"/>
      <c r="O2196" s="17"/>
      <c r="P2196" s="3"/>
    </row>
    <row r="2197" spans="1:16" ht="24.95" hidden="1" customHeight="1" x14ac:dyDescent="0.2">
      <c r="A2197" s="21" t="str">
        <f t="shared" si="160"/>
        <v>||||||0</v>
      </c>
      <c r="B2197" s="21" t="str">
        <f t="shared" si="161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59"/>
        <v>0</v>
      </c>
      <c r="N2197" s="17"/>
      <c r="O2197" s="17"/>
      <c r="P2197" s="3"/>
    </row>
    <row r="2198" spans="1:16" ht="24.95" hidden="1" customHeight="1" x14ac:dyDescent="0.2">
      <c r="A2198" s="21" t="str">
        <f t="shared" si="160"/>
        <v>||||||0</v>
      </c>
      <c r="B2198" s="21" t="str">
        <f t="shared" si="161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59"/>
        <v>0</v>
      </c>
      <c r="N2198" s="17"/>
      <c r="O2198" s="17"/>
      <c r="P2198" s="3"/>
    </row>
    <row r="2199" spans="1:16" ht="24.95" hidden="1" customHeight="1" x14ac:dyDescent="0.2">
      <c r="A2199" s="21" t="str">
        <f t="shared" si="160"/>
        <v>||||||0</v>
      </c>
      <c r="B2199" s="21" t="str">
        <f t="shared" si="161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59"/>
        <v>0</v>
      </c>
      <c r="N2199" s="17"/>
      <c r="O2199" s="17"/>
      <c r="P2199" s="3"/>
    </row>
    <row r="2200" spans="1:16" ht="24.95" hidden="1" customHeight="1" x14ac:dyDescent="0.2">
      <c r="A2200" s="21" t="str">
        <f t="shared" si="160"/>
        <v>||||||0</v>
      </c>
      <c r="B2200" s="21" t="str">
        <f t="shared" si="161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59"/>
        <v>0</v>
      </c>
      <c r="N2200" s="17"/>
      <c r="O2200" s="17"/>
      <c r="P2200" s="3"/>
    </row>
    <row r="2201" spans="1:16" ht="24.95" hidden="1" customHeight="1" x14ac:dyDescent="0.2">
      <c r="A2201" s="21" t="str">
        <f t="shared" si="160"/>
        <v>||||||0</v>
      </c>
      <c r="B2201" s="21" t="str">
        <f t="shared" si="161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59"/>
        <v>0</v>
      </c>
      <c r="N2201" s="17"/>
      <c r="O2201" s="17"/>
      <c r="P2201" s="3"/>
    </row>
    <row r="2202" spans="1:16" ht="24.95" hidden="1" customHeight="1" x14ac:dyDescent="0.2">
      <c r="A2202" s="21" t="str">
        <f t="shared" si="160"/>
        <v>||||||0</v>
      </c>
      <c r="B2202" s="21" t="str">
        <f t="shared" si="161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59"/>
        <v>0</v>
      </c>
      <c r="N2202" s="17"/>
      <c r="O2202" s="17"/>
      <c r="P2202" s="3"/>
    </row>
    <row r="2203" spans="1:16" ht="24.95" hidden="1" customHeight="1" x14ac:dyDescent="0.2">
      <c r="A2203" s="21" t="str">
        <f t="shared" si="160"/>
        <v>||||||0</v>
      </c>
      <c r="B2203" s="21" t="str">
        <f t="shared" si="161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59"/>
        <v>0</v>
      </c>
      <c r="N2203" s="17"/>
      <c r="O2203" s="17"/>
      <c r="P2203" s="3"/>
    </row>
    <row r="2204" spans="1:16" ht="24.95" hidden="1" customHeight="1" x14ac:dyDescent="0.2">
      <c r="A2204" s="21" t="str">
        <f t="shared" si="160"/>
        <v>||||||0</v>
      </c>
      <c r="B2204" s="21" t="str">
        <f t="shared" si="161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59"/>
        <v>0</v>
      </c>
      <c r="N2204" s="17"/>
      <c r="O2204" s="17"/>
      <c r="P2204" s="3"/>
    </row>
    <row r="2205" spans="1:16" ht="24.95" hidden="1" customHeight="1" x14ac:dyDescent="0.2">
      <c r="A2205" s="21" t="str">
        <f t="shared" si="160"/>
        <v>||||||0</v>
      </c>
      <c r="B2205" s="21" t="str">
        <f t="shared" si="161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59"/>
        <v>0</v>
      </c>
      <c r="N2205" s="17"/>
      <c r="O2205" s="17"/>
      <c r="P2205" s="3"/>
    </row>
    <row r="2206" spans="1:16" ht="24.95" hidden="1" customHeight="1" x14ac:dyDescent="0.2">
      <c r="A2206" s="21" t="str">
        <f t="shared" si="160"/>
        <v>||||||0</v>
      </c>
      <c r="B2206" s="21" t="str">
        <f t="shared" si="161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59"/>
        <v>0</v>
      </c>
      <c r="N2206" s="17"/>
      <c r="O2206" s="17"/>
      <c r="P2206" s="3"/>
    </row>
    <row r="2207" spans="1:16" ht="24.95" hidden="1" customHeight="1" x14ac:dyDescent="0.2">
      <c r="A2207" s="21" t="str">
        <f t="shared" si="160"/>
        <v>||||||0</v>
      </c>
      <c r="B2207" s="21" t="str">
        <f t="shared" si="161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59"/>
        <v>0</v>
      </c>
      <c r="N2207" s="17"/>
      <c r="O2207" s="17"/>
      <c r="P2207" s="3"/>
    </row>
    <row r="2208" spans="1:16" ht="24.95" hidden="1" customHeight="1" x14ac:dyDescent="0.2">
      <c r="A2208" s="21" t="str">
        <f t="shared" si="160"/>
        <v>||||||0</v>
      </c>
      <c r="B2208" s="21" t="str">
        <f t="shared" si="161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59"/>
        <v>0</v>
      </c>
      <c r="N2208" s="17"/>
      <c r="O2208" s="17"/>
      <c r="P2208" s="3"/>
    </row>
    <row r="2209" spans="1:16" ht="24.95" hidden="1" customHeight="1" x14ac:dyDescent="0.2">
      <c r="A2209" s="21" t="str">
        <f t="shared" si="160"/>
        <v>||||||0</v>
      </c>
      <c r="B2209" s="21" t="str">
        <f t="shared" si="161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59"/>
        <v>0</v>
      </c>
      <c r="N2209" s="17"/>
      <c r="O2209" s="17"/>
      <c r="P2209" s="3"/>
    </row>
    <row r="2210" spans="1:16" ht="24.95" hidden="1" customHeight="1" x14ac:dyDescent="0.2">
      <c r="A2210" s="21" t="str">
        <f t="shared" si="160"/>
        <v>||||||0</v>
      </c>
      <c r="B2210" s="21" t="str">
        <f t="shared" si="161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59"/>
        <v>0</v>
      </c>
      <c r="N2210" s="17"/>
      <c r="O2210" s="17"/>
      <c r="P2210" s="3"/>
    </row>
    <row r="2211" spans="1:16" ht="24.95" hidden="1" customHeight="1" x14ac:dyDescent="0.2">
      <c r="A2211" s="21" t="str">
        <f t="shared" ref="A2211:A2247" si="162">C2211&amp;"|"&amp;D2211&amp;"|"&amp;E2211&amp;"|"&amp;F2211&amp;"|"&amp;G2211&amp;"|"&amp;I2211&amp;"|"&amp;N2211+O2211-P2211</f>
        <v>||||||0</v>
      </c>
      <c r="B2211" s="21" t="str">
        <f t="shared" ref="B2211:B2247" si="163">C2211&amp;"|"&amp;D2211&amp;"|"&amp;E2211&amp;"|"&amp;F2211&amp;"|"&amp;L2211</f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ref="M2211:M2241" si="164">N2211+O2211</f>
        <v>0</v>
      </c>
      <c r="N2211" s="17"/>
      <c r="O2211" s="17"/>
      <c r="P2211" s="3"/>
    </row>
    <row r="2212" spans="1:16" ht="24.95" hidden="1" customHeight="1" x14ac:dyDescent="0.2">
      <c r="A2212" s="21" t="str">
        <f t="shared" si="162"/>
        <v>||||||0</v>
      </c>
      <c r="B2212" s="21" t="str">
        <f t="shared" si="163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64"/>
        <v>0</v>
      </c>
      <c r="N2212" s="17"/>
      <c r="O2212" s="17"/>
      <c r="P2212" s="3"/>
    </row>
    <row r="2213" spans="1:16" ht="24.95" hidden="1" customHeight="1" x14ac:dyDescent="0.2">
      <c r="A2213" s="21" t="str">
        <f t="shared" si="162"/>
        <v>||||||0</v>
      </c>
      <c r="B2213" s="21" t="str">
        <f t="shared" si="163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64"/>
        <v>0</v>
      </c>
      <c r="N2213" s="17"/>
      <c r="O2213" s="17"/>
      <c r="P2213" s="3"/>
    </row>
    <row r="2214" spans="1:16" ht="24.95" hidden="1" customHeight="1" x14ac:dyDescent="0.2">
      <c r="A2214" s="21" t="str">
        <f t="shared" si="162"/>
        <v>||||||0</v>
      </c>
      <c r="B2214" s="21" t="str">
        <f t="shared" si="163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64"/>
        <v>0</v>
      </c>
      <c r="N2214" s="17"/>
      <c r="O2214" s="17"/>
      <c r="P2214" s="3"/>
    </row>
    <row r="2215" spans="1:16" ht="24.95" hidden="1" customHeight="1" x14ac:dyDescent="0.2">
      <c r="A2215" s="21" t="str">
        <f t="shared" si="162"/>
        <v>||||||0</v>
      </c>
      <c r="B2215" s="21" t="str">
        <f t="shared" si="163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64"/>
        <v>0</v>
      </c>
      <c r="N2215" s="17"/>
      <c r="O2215" s="17"/>
      <c r="P2215" s="3"/>
    </row>
    <row r="2216" spans="1:16" ht="24.95" hidden="1" customHeight="1" x14ac:dyDescent="0.2">
      <c r="A2216" s="21" t="str">
        <f t="shared" si="162"/>
        <v>||||||0</v>
      </c>
      <c r="B2216" s="21" t="str">
        <f t="shared" si="163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64"/>
        <v>0</v>
      </c>
      <c r="N2216" s="17"/>
      <c r="O2216" s="17"/>
      <c r="P2216" s="3"/>
    </row>
    <row r="2217" spans="1:16" ht="24.95" hidden="1" customHeight="1" x14ac:dyDescent="0.2">
      <c r="A2217" s="21" t="str">
        <f t="shared" si="162"/>
        <v>||||||0</v>
      </c>
      <c r="B2217" s="21" t="str">
        <f t="shared" si="163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64"/>
        <v>0</v>
      </c>
      <c r="N2217" s="17"/>
      <c r="O2217" s="17"/>
      <c r="P2217" s="3"/>
    </row>
    <row r="2218" spans="1:16" ht="24.95" hidden="1" customHeight="1" x14ac:dyDescent="0.2">
      <c r="A2218" s="21" t="str">
        <f t="shared" si="162"/>
        <v>||||||0</v>
      </c>
      <c r="B2218" s="21" t="str">
        <f t="shared" si="163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64"/>
        <v>0</v>
      </c>
      <c r="N2218" s="17"/>
      <c r="O2218" s="17"/>
      <c r="P2218" s="3"/>
    </row>
    <row r="2219" spans="1:16" ht="24.95" hidden="1" customHeight="1" x14ac:dyDescent="0.2">
      <c r="A2219" s="21" t="str">
        <f t="shared" si="162"/>
        <v>||||||0</v>
      </c>
      <c r="B2219" s="21" t="str">
        <f t="shared" si="163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64"/>
        <v>0</v>
      </c>
      <c r="N2219" s="17"/>
      <c r="O2219" s="17"/>
      <c r="P2219" s="3"/>
    </row>
    <row r="2220" spans="1:16" ht="24.95" hidden="1" customHeight="1" x14ac:dyDescent="0.2">
      <c r="A2220" s="21" t="str">
        <f t="shared" si="162"/>
        <v>||||||0</v>
      </c>
      <c r="B2220" s="21" t="str">
        <f t="shared" si="163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64"/>
        <v>0</v>
      </c>
      <c r="N2220" s="17"/>
      <c r="O2220" s="17"/>
      <c r="P2220" s="3"/>
    </row>
    <row r="2221" spans="1:16" ht="24.95" hidden="1" customHeight="1" x14ac:dyDescent="0.2">
      <c r="A2221" s="21" t="str">
        <f t="shared" si="162"/>
        <v>||||||0</v>
      </c>
      <c r="B2221" s="21" t="str">
        <f t="shared" si="163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64"/>
        <v>0</v>
      </c>
      <c r="N2221" s="17"/>
      <c r="O2221" s="17"/>
      <c r="P2221" s="3"/>
    </row>
    <row r="2222" spans="1:16" ht="24.95" hidden="1" customHeight="1" x14ac:dyDescent="0.2">
      <c r="A2222" s="21" t="str">
        <f t="shared" si="162"/>
        <v>||||||0</v>
      </c>
      <c r="B2222" s="21" t="str">
        <f t="shared" si="163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64"/>
        <v>0</v>
      </c>
      <c r="N2222" s="17"/>
      <c r="O2222" s="17"/>
      <c r="P2222" s="3"/>
    </row>
    <row r="2223" spans="1:16" ht="24.95" hidden="1" customHeight="1" x14ac:dyDescent="0.2">
      <c r="A2223" s="21" t="str">
        <f t="shared" si="162"/>
        <v>||||||0</v>
      </c>
      <c r="B2223" s="21" t="str">
        <f t="shared" si="163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64"/>
        <v>0</v>
      </c>
      <c r="N2223" s="17"/>
      <c r="O2223" s="17"/>
      <c r="P2223" s="3"/>
    </row>
    <row r="2224" spans="1:16" ht="24.95" hidden="1" customHeight="1" x14ac:dyDescent="0.2">
      <c r="A2224" s="21" t="str">
        <f t="shared" si="162"/>
        <v>||||||0</v>
      </c>
      <c r="B2224" s="21" t="str">
        <f t="shared" si="163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64"/>
        <v>0</v>
      </c>
      <c r="N2224" s="17"/>
      <c r="O2224" s="17"/>
      <c r="P2224" s="3"/>
    </row>
    <row r="2225" spans="1:16" ht="24.95" hidden="1" customHeight="1" x14ac:dyDescent="0.2">
      <c r="A2225" s="21" t="str">
        <f t="shared" si="162"/>
        <v>||||||0</v>
      </c>
      <c r="B2225" s="21" t="str">
        <f t="shared" si="163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64"/>
        <v>0</v>
      </c>
      <c r="N2225" s="17"/>
      <c r="O2225" s="17"/>
      <c r="P2225" s="3"/>
    </row>
    <row r="2226" spans="1:16" ht="24.95" hidden="1" customHeight="1" x14ac:dyDescent="0.2">
      <c r="A2226" s="21" t="str">
        <f t="shared" si="162"/>
        <v>||||||0</v>
      </c>
      <c r="B2226" s="21" t="str">
        <f t="shared" si="163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64"/>
        <v>0</v>
      </c>
      <c r="N2226" s="17"/>
      <c r="O2226" s="17"/>
      <c r="P2226" s="3"/>
    </row>
    <row r="2227" spans="1:16" ht="24.95" hidden="1" customHeight="1" x14ac:dyDescent="0.2">
      <c r="A2227" s="21" t="str">
        <f t="shared" si="162"/>
        <v>||||||0</v>
      </c>
      <c r="B2227" s="21" t="str">
        <f t="shared" si="163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64"/>
        <v>0</v>
      </c>
      <c r="N2227" s="17"/>
      <c r="O2227" s="17"/>
      <c r="P2227" s="3"/>
    </row>
    <row r="2228" spans="1:16" ht="24.95" hidden="1" customHeight="1" x14ac:dyDescent="0.2">
      <c r="A2228" s="21" t="str">
        <f t="shared" si="162"/>
        <v>||||||0</v>
      </c>
      <c r="B2228" s="21" t="str">
        <f t="shared" si="163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64"/>
        <v>0</v>
      </c>
      <c r="N2228" s="17"/>
      <c r="O2228" s="17"/>
      <c r="P2228" s="3"/>
    </row>
    <row r="2229" spans="1:16" ht="24.95" hidden="1" customHeight="1" x14ac:dyDescent="0.2">
      <c r="A2229" s="21" t="str">
        <f t="shared" si="162"/>
        <v>||||||0</v>
      </c>
      <c r="B2229" s="21" t="str">
        <f t="shared" si="163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64"/>
        <v>0</v>
      </c>
      <c r="N2229" s="17"/>
      <c r="O2229" s="17"/>
      <c r="P2229" s="3"/>
    </row>
    <row r="2230" spans="1:16" ht="24.95" hidden="1" customHeight="1" x14ac:dyDescent="0.2">
      <c r="A2230" s="21" t="str">
        <f t="shared" si="162"/>
        <v>||||||0</v>
      </c>
      <c r="B2230" s="21" t="str">
        <f t="shared" si="163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64"/>
        <v>0</v>
      </c>
      <c r="N2230" s="17"/>
      <c r="O2230" s="17"/>
      <c r="P2230" s="3"/>
    </row>
    <row r="2231" spans="1:16" ht="24.95" hidden="1" customHeight="1" x14ac:dyDescent="0.2">
      <c r="A2231" s="21" t="str">
        <f t="shared" si="162"/>
        <v>||||||0</v>
      </c>
      <c r="B2231" s="21" t="str">
        <f t="shared" si="163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64"/>
        <v>0</v>
      </c>
      <c r="N2231" s="17"/>
      <c r="O2231" s="17"/>
      <c r="P2231" s="3"/>
    </row>
    <row r="2232" spans="1:16" ht="24.95" hidden="1" customHeight="1" x14ac:dyDescent="0.2">
      <c r="A2232" s="21" t="str">
        <f t="shared" si="162"/>
        <v>||||||0</v>
      </c>
      <c r="B2232" s="21" t="str">
        <f t="shared" si="163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64"/>
        <v>0</v>
      </c>
      <c r="N2232" s="17"/>
      <c r="O2232" s="17"/>
      <c r="P2232" s="3"/>
    </row>
    <row r="2233" spans="1:16" ht="24.95" hidden="1" customHeight="1" x14ac:dyDescent="0.2">
      <c r="A2233" s="21" t="str">
        <f t="shared" si="162"/>
        <v>||||||0</v>
      </c>
      <c r="B2233" s="21" t="str">
        <f t="shared" si="163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64"/>
        <v>0</v>
      </c>
      <c r="N2233" s="17"/>
      <c r="O2233" s="17"/>
      <c r="P2233" s="3"/>
    </row>
    <row r="2234" spans="1:16" ht="24.95" hidden="1" customHeight="1" x14ac:dyDescent="0.2">
      <c r="A2234" s="21" t="str">
        <f t="shared" si="162"/>
        <v>||||||0</v>
      </c>
      <c r="B2234" s="21" t="str">
        <f t="shared" si="163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64"/>
        <v>0</v>
      </c>
      <c r="N2234" s="17"/>
      <c r="O2234" s="17"/>
      <c r="P2234" s="3"/>
    </row>
    <row r="2235" spans="1:16" ht="24.95" hidden="1" customHeight="1" x14ac:dyDescent="0.2">
      <c r="A2235" s="21" t="str">
        <f t="shared" si="162"/>
        <v>||||||0</v>
      </c>
      <c r="B2235" s="21" t="str">
        <f t="shared" si="163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64"/>
        <v>0</v>
      </c>
      <c r="N2235" s="17"/>
      <c r="O2235" s="17"/>
      <c r="P2235" s="3"/>
    </row>
    <row r="2236" spans="1:16" ht="24.95" hidden="1" customHeight="1" x14ac:dyDescent="0.2">
      <c r="A2236" s="21" t="str">
        <f t="shared" si="162"/>
        <v>||||||0</v>
      </c>
      <c r="B2236" s="21" t="str">
        <f t="shared" si="163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64"/>
        <v>0</v>
      </c>
      <c r="N2236" s="17"/>
      <c r="O2236" s="17"/>
      <c r="P2236" s="3"/>
    </row>
    <row r="2237" spans="1:16" ht="24.95" hidden="1" customHeight="1" x14ac:dyDescent="0.2">
      <c r="A2237" s="21" t="str">
        <f t="shared" si="162"/>
        <v>||||||0</v>
      </c>
      <c r="B2237" s="21" t="str">
        <f t="shared" si="163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64"/>
        <v>0</v>
      </c>
      <c r="N2237" s="17"/>
      <c r="O2237" s="17"/>
      <c r="P2237" s="3"/>
    </row>
    <row r="2238" spans="1:16" ht="24.95" hidden="1" customHeight="1" x14ac:dyDescent="0.2">
      <c r="A2238" s="21" t="str">
        <f t="shared" si="162"/>
        <v>||||||0</v>
      </c>
      <c r="B2238" s="21" t="str">
        <f t="shared" si="163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si="164"/>
        <v>0</v>
      </c>
      <c r="N2238" s="17"/>
      <c r="O2238" s="17"/>
      <c r="P2238" s="3"/>
    </row>
    <row r="2239" spans="1:16" ht="24.95" hidden="1" customHeight="1" x14ac:dyDescent="0.2">
      <c r="A2239" s="21" t="str">
        <f t="shared" si="162"/>
        <v>||||||0</v>
      </c>
      <c r="B2239" s="21" t="str">
        <f t="shared" si="163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64"/>
        <v>0</v>
      </c>
      <c r="N2239" s="17"/>
      <c r="O2239" s="17"/>
      <c r="P2239" s="3"/>
    </row>
    <row r="2240" spans="1:16" ht="24.95" hidden="1" customHeight="1" x14ac:dyDescent="0.2">
      <c r="A2240" s="21" t="str">
        <f t="shared" si="162"/>
        <v>||||||0</v>
      </c>
      <c r="B2240" s="21" t="str">
        <f t="shared" si="163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64"/>
        <v>0</v>
      </c>
      <c r="N2240" s="17"/>
      <c r="O2240" s="17"/>
      <c r="P2240" s="3"/>
    </row>
    <row r="2241" spans="1:16" ht="24.95" hidden="1" customHeight="1" x14ac:dyDescent="0.2">
      <c r="A2241" s="21" t="str">
        <f t="shared" si="162"/>
        <v>||||||0</v>
      </c>
      <c r="B2241" s="21" t="str">
        <f t="shared" si="163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64"/>
        <v>0</v>
      </c>
      <c r="N2241" s="17"/>
      <c r="O2241" s="17"/>
      <c r="P2241" s="3"/>
    </row>
    <row r="2242" spans="1:16" ht="24.95" hidden="1" customHeight="1" x14ac:dyDescent="0.2">
      <c r="A2242" s="21" t="str">
        <f t="shared" si="162"/>
        <v>||||||0</v>
      </c>
      <c r="B2242" s="21" t="str">
        <f t="shared" si="163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ref="M2242:M2283" si="165">N2242+O2242</f>
        <v>0</v>
      </c>
      <c r="N2242" s="17"/>
      <c r="O2242" s="17"/>
      <c r="P2242" s="3"/>
    </row>
    <row r="2243" spans="1:16" ht="24.95" hidden="1" customHeight="1" x14ac:dyDescent="0.2">
      <c r="A2243" s="21" t="str">
        <f t="shared" si="162"/>
        <v>||||||0</v>
      </c>
      <c r="B2243" s="21" t="str">
        <f t="shared" si="163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65"/>
        <v>0</v>
      </c>
      <c r="N2243" s="17"/>
      <c r="O2243" s="17"/>
      <c r="P2243" s="3"/>
    </row>
    <row r="2244" spans="1:16" ht="24.95" hidden="1" customHeight="1" x14ac:dyDescent="0.2">
      <c r="A2244" s="21" t="str">
        <f t="shared" si="162"/>
        <v>||||||0</v>
      </c>
      <c r="B2244" s="21" t="str">
        <f t="shared" si="163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65"/>
        <v>0</v>
      </c>
      <c r="N2244" s="17"/>
      <c r="O2244" s="17"/>
      <c r="P2244" s="3"/>
    </row>
    <row r="2245" spans="1:16" ht="24.95" hidden="1" customHeight="1" x14ac:dyDescent="0.2">
      <c r="A2245" s="21" t="str">
        <f t="shared" si="162"/>
        <v>||||||0</v>
      </c>
      <c r="B2245" s="21" t="str">
        <f t="shared" si="163"/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65"/>
        <v>0</v>
      </c>
      <c r="N2245" s="17"/>
      <c r="O2245" s="17"/>
      <c r="P2245" s="3"/>
    </row>
    <row r="2246" spans="1:16" ht="24.95" hidden="1" customHeight="1" x14ac:dyDescent="0.2">
      <c r="A2246" s="21" t="str">
        <f t="shared" si="162"/>
        <v>||||||0</v>
      </c>
      <c r="B2246" s="21" t="str">
        <f t="shared" si="163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65"/>
        <v>0</v>
      </c>
      <c r="N2246" s="17"/>
      <c r="O2246" s="17"/>
      <c r="P2246" s="3"/>
    </row>
    <row r="2247" spans="1:16" ht="24.95" hidden="1" customHeight="1" x14ac:dyDescent="0.2">
      <c r="A2247" s="21" t="str">
        <f t="shared" si="162"/>
        <v>||||||0</v>
      </c>
      <c r="B2247" s="21" t="str">
        <f t="shared" si="163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65"/>
        <v>0</v>
      </c>
      <c r="N2247" s="17"/>
      <c r="O2247" s="17"/>
      <c r="P2247" s="3"/>
    </row>
    <row r="2248" spans="1:16" ht="24.95" hidden="1" customHeight="1" x14ac:dyDescent="0.2">
      <c r="A2248" s="21" t="str">
        <f t="shared" ref="A2248:A2290" si="166">C2248&amp;"|"&amp;D2248&amp;"|"&amp;E2248&amp;"|"&amp;F2248&amp;"|"&amp;G2248&amp;"|"&amp;I2248&amp;"|"&amp;N2248+O2248-P2248</f>
        <v>||||||0</v>
      </c>
      <c r="B2248" s="21" t="str">
        <f t="shared" ref="B2248:B2290" si="167">C2248&amp;"|"&amp;D2248&amp;"|"&amp;E2248&amp;"|"&amp;F2248&amp;"|"&amp;L2248</f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65"/>
        <v>0</v>
      </c>
      <c r="N2248" s="17"/>
      <c r="O2248" s="17"/>
      <c r="P2248" s="3"/>
    </row>
    <row r="2249" spans="1:16" ht="24.95" hidden="1" customHeight="1" x14ac:dyDescent="0.2">
      <c r="A2249" s="21" t="str">
        <f t="shared" si="166"/>
        <v>||||||0</v>
      </c>
      <c r="B2249" s="21" t="str">
        <f t="shared" si="16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65"/>
        <v>0</v>
      </c>
      <c r="N2249" s="17"/>
      <c r="O2249" s="17"/>
      <c r="P2249" s="3"/>
    </row>
    <row r="2250" spans="1:16" ht="24.95" hidden="1" customHeight="1" x14ac:dyDescent="0.2">
      <c r="A2250" s="21" t="str">
        <f t="shared" si="166"/>
        <v>||||||0</v>
      </c>
      <c r="B2250" s="21" t="str">
        <f t="shared" si="16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65"/>
        <v>0</v>
      </c>
      <c r="N2250" s="17"/>
      <c r="O2250" s="17"/>
      <c r="P2250" s="3"/>
    </row>
    <row r="2251" spans="1:16" ht="24.95" hidden="1" customHeight="1" x14ac:dyDescent="0.2">
      <c r="A2251" s="21" t="str">
        <f t="shared" si="166"/>
        <v>||||||0</v>
      </c>
      <c r="B2251" s="21" t="str">
        <f t="shared" si="16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65"/>
        <v>0</v>
      </c>
      <c r="N2251" s="17"/>
      <c r="O2251" s="17"/>
      <c r="P2251" s="3"/>
    </row>
    <row r="2252" spans="1:16" ht="24.95" hidden="1" customHeight="1" x14ac:dyDescent="0.2">
      <c r="A2252" s="21" t="str">
        <f t="shared" si="166"/>
        <v>||||||0</v>
      </c>
      <c r="B2252" s="21" t="str">
        <f t="shared" si="16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65"/>
        <v>0</v>
      </c>
      <c r="N2252" s="17"/>
      <c r="O2252" s="17"/>
      <c r="P2252" s="3"/>
    </row>
    <row r="2253" spans="1:16" ht="24.95" hidden="1" customHeight="1" x14ac:dyDescent="0.2">
      <c r="A2253" s="21" t="str">
        <f t="shared" si="166"/>
        <v>||||||0</v>
      </c>
      <c r="B2253" s="21" t="str">
        <f t="shared" si="16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65"/>
        <v>0</v>
      </c>
      <c r="N2253" s="17"/>
      <c r="O2253" s="17"/>
      <c r="P2253" s="3"/>
    </row>
    <row r="2254" spans="1:16" ht="24.95" hidden="1" customHeight="1" x14ac:dyDescent="0.2">
      <c r="A2254" s="21" t="str">
        <f t="shared" si="166"/>
        <v>||||||0</v>
      </c>
      <c r="B2254" s="21" t="str">
        <f t="shared" si="16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65"/>
        <v>0</v>
      </c>
      <c r="N2254" s="17"/>
      <c r="O2254" s="17"/>
      <c r="P2254" s="3"/>
    </row>
    <row r="2255" spans="1:16" ht="24.95" hidden="1" customHeight="1" x14ac:dyDescent="0.2">
      <c r="A2255" s="21" t="str">
        <f t="shared" si="166"/>
        <v>||||||0</v>
      </c>
      <c r="B2255" s="21" t="str">
        <f t="shared" si="16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65"/>
        <v>0</v>
      </c>
      <c r="N2255" s="17"/>
      <c r="O2255" s="17"/>
      <c r="P2255" s="3"/>
    </row>
    <row r="2256" spans="1:16" ht="24.95" hidden="1" customHeight="1" x14ac:dyDescent="0.2">
      <c r="A2256" s="21" t="str">
        <f t="shared" si="166"/>
        <v>||||||0</v>
      </c>
      <c r="B2256" s="21" t="str">
        <f t="shared" si="16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65"/>
        <v>0</v>
      </c>
      <c r="N2256" s="17"/>
      <c r="O2256" s="17"/>
      <c r="P2256" s="3"/>
    </row>
    <row r="2257" spans="1:16" ht="24.95" hidden="1" customHeight="1" x14ac:dyDescent="0.2">
      <c r="A2257" s="21" t="str">
        <f t="shared" si="166"/>
        <v>||||||0</v>
      </c>
      <c r="B2257" s="21" t="str">
        <f t="shared" si="16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65"/>
        <v>0</v>
      </c>
      <c r="N2257" s="17"/>
      <c r="O2257" s="17"/>
      <c r="P2257" s="3"/>
    </row>
    <row r="2258" spans="1:16" ht="24.95" hidden="1" customHeight="1" x14ac:dyDescent="0.2">
      <c r="A2258" s="21" t="str">
        <f t="shared" si="166"/>
        <v>||||||0</v>
      </c>
      <c r="B2258" s="21" t="str">
        <f t="shared" si="16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65"/>
        <v>0</v>
      </c>
      <c r="N2258" s="17"/>
      <c r="O2258" s="17"/>
      <c r="P2258" s="3"/>
    </row>
    <row r="2259" spans="1:16" ht="24.95" hidden="1" customHeight="1" x14ac:dyDescent="0.2">
      <c r="A2259" s="21" t="str">
        <f t="shared" si="166"/>
        <v>||||||0</v>
      </c>
      <c r="B2259" s="21" t="str">
        <f t="shared" si="16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65"/>
        <v>0</v>
      </c>
      <c r="N2259" s="17"/>
      <c r="O2259" s="17"/>
      <c r="P2259" s="3"/>
    </row>
    <row r="2260" spans="1:16" ht="24.95" hidden="1" customHeight="1" x14ac:dyDescent="0.2">
      <c r="A2260" s="21" t="str">
        <f t="shared" si="166"/>
        <v>||||||0</v>
      </c>
      <c r="B2260" s="21" t="str">
        <f t="shared" si="16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65"/>
        <v>0</v>
      </c>
      <c r="N2260" s="17"/>
      <c r="O2260" s="17"/>
      <c r="P2260" s="3"/>
    </row>
    <row r="2261" spans="1:16" ht="24.95" hidden="1" customHeight="1" x14ac:dyDescent="0.2">
      <c r="A2261" s="21" t="str">
        <f t="shared" si="166"/>
        <v>||||||0</v>
      </c>
      <c r="B2261" s="21" t="str">
        <f t="shared" si="16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65"/>
        <v>0</v>
      </c>
      <c r="N2261" s="17"/>
      <c r="O2261" s="17"/>
      <c r="P2261" s="3"/>
    </row>
    <row r="2262" spans="1:16" ht="24.95" hidden="1" customHeight="1" x14ac:dyDescent="0.2">
      <c r="A2262" s="21" t="str">
        <f t="shared" si="166"/>
        <v>||||||0</v>
      </c>
      <c r="B2262" s="21" t="str">
        <f t="shared" si="16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65"/>
        <v>0</v>
      </c>
      <c r="N2262" s="17"/>
      <c r="O2262" s="17"/>
      <c r="P2262" s="3"/>
    </row>
    <row r="2263" spans="1:16" ht="24.95" hidden="1" customHeight="1" x14ac:dyDescent="0.2">
      <c r="A2263" s="21" t="str">
        <f t="shared" si="166"/>
        <v>||||||0</v>
      </c>
      <c r="B2263" s="21" t="str">
        <f t="shared" si="16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65"/>
        <v>0</v>
      </c>
      <c r="N2263" s="17"/>
      <c r="O2263" s="17"/>
      <c r="P2263" s="3"/>
    </row>
    <row r="2264" spans="1:16" ht="24.95" hidden="1" customHeight="1" x14ac:dyDescent="0.2">
      <c r="A2264" s="21" t="str">
        <f t="shared" si="166"/>
        <v>||||||0</v>
      </c>
      <c r="B2264" s="21" t="str">
        <f t="shared" si="16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65"/>
        <v>0</v>
      </c>
      <c r="N2264" s="17"/>
      <c r="O2264" s="17"/>
      <c r="P2264" s="3"/>
    </row>
    <row r="2265" spans="1:16" ht="24.95" hidden="1" customHeight="1" x14ac:dyDescent="0.2">
      <c r="A2265" s="21" t="str">
        <f t="shared" si="166"/>
        <v>||||||0</v>
      </c>
      <c r="B2265" s="21" t="str">
        <f t="shared" si="16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65"/>
        <v>0</v>
      </c>
      <c r="N2265" s="17"/>
      <c r="O2265" s="17"/>
      <c r="P2265" s="3"/>
    </row>
    <row r="2266" spans="1:16" ht="24.95" hidden="1" customHeight="1" x14ac:dyDescent="0.2">
      <c r="A2266" s="21" t="str">
        <f t="shared" si="166"/>
        <v>||||||0</v>
      </c>
      <c r="B2266" s="21" t="str">
        <f t="shared" si="16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65"/>
        <v>0</v>
      </c>
      <c r="N2266" s="17"/>
      <c r="O2266" s="17"/>
      <c r="P2266" s="3"/>
    </row>
    <row r="2267" spans="1:16" ht="24.95" hidden="1" customHeight="1" x14ac:dyDescent="0.2">
      <c r="A2267" s="21" t="str">
        <f t="shared" si="166"/>
        <v>||||||0</v>
      </c>
      <c r="B2267" s="21" t="str">
        <f t="shared" si="16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65"/>
        <v>0</v>
      </c>
      <c r="N2267" s="17"/>
      <c r="O2267" s="17"/>
      <c r="P2267" s="3"/>
    </row>
    <row r="2268" spans="1:16" ht="24.95" hidden="1" customHeight="1" x14ac:dyDescent="0.2">
      <c r="A2268" s="21" t="str">
        <f t="shared" si="166"/>
        <v>||||||0</v>
      </c>
      <c r="B2268" s="21" t="str">
        <f t="shared" si="16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65"/>
        <v>0</v>
      </c>
      <c r="N2268" s="17"/>
      <c r="O2268" s="17"/>
      <c r="P2268" s="3"/>
    </row>
    <row r="2269" spans="1:16" ht="24.95" hidden="1" customHeight="1" x14ac:dyDescent="0.2">
      <c r="A2269" s="21" t="str">
        <f t="shared" si="166"/>
        <v>||||||0</v>
      </c>
      <c r="B2269" s="21" t="str">
        <f t="shared" si="16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65"/>
        <v>0</v>
      </c>
      <c r="N2269" s="17"/>
      <c r="O2269" s="17"/>
      <c r="P2269" s="3"/>
    </row>
    <row r="2270" spans="1:16" ht="24.95" hidden="1" customHeight="1" x14ac:dyDescent="0.2">
      <c r="A2270" s="21" t="str">
        <f t="shared" si="166"/>
        <v>||||||0</v>
      </c>
      <c r="B2270" s="21" t="str">
        <f t="shared" si="16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65"/>
        <v>0</v>
      </c>
      <c r="N2270" s="17"/>
      <c r="O2270" s="17"/>
      <c r="P2270" s="3"/>
    </row>
    <row r="2271" spans="1:16" ht="24.95" hidden="1" customHeight="1" x14ac:dyDescent="0.2">
      <c r="A2271" s="21" t="str">
        <f t="shared" si="166"/>
        <v>||||||0</v>
      </c>
      <c r="B2271" s="21" t="str">
        <f t="shared" si="16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65"/>
        <v>0</v>
      </c>
      <c r="N2271" s="17"/>
      <c r="O2271" s="17"/>
      <c r="P2271" s="3"/>
    </row>
    <row r="2272" spans="1:16" ht="24.95" hidden="1" customHeight="1" x14ac:dyDescent="0.2">
      <c r="A2272" s="21" t="str">
        <f t="shared" si="166"/>
        <v>||||||0</v>
      </c>
      <c r="B2272" s="21" t="str">
        <f t="shared" si="16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65"/>
        <v>0</v>
      </c>
      <c r="N2272" s="17"/>
      <c r="O2272" s="17"/>
      <c r="P2272" s="3"/>
    </row>
    <row r="2273" spans="1:16" ht="24.95" hidden="1" customHeight="1" x14ac:dyDescent="0.2">
      <c r="A2273" s="21" t="str">
        <f t="shared" si="166"/>
        <v>||||||0</v>
      </c>
      <c r="B2273" s="21" t="str">
        <f t="shared" si="16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65"/>
        <v>0</v>
      </c>
      <c r="N2273" s="17"/>
      <c r="O2273" s="17"/>
      <c r="P2273" s="3"/>
    </row>
    <row r="2274" spans="1:16" ht="24.95" hidden="1" customHeight="1" x14ac:dyDescent="0.2">
      <c r="A2274" s="21" t="str">
        <f t="shared" si="166"/>
        <v>||||||0</v>
      </c>
      <c r="B2274" s="21" t="str">
        <f t="shared" si="16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65"/>
        <v>0</v>
      </c>
      <c r="N2274" s="17"/>
      <c r="O2274" s="17"/>
      <c r="P2274" s="3"/>
    </row>
    <row r="2275" spans="1:16" ht="24.95" hidden="1" customHeight="1" x14ac:dyDescent="0.2">
      <c r="A2275" s="21" t="str">
        <f t="shared" si="166"/>
        <v>||||||0</v>
      </c>
      <c r="B2275" s="21" t="str">
        <f t="shared" si="16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65"/>
        <v>0</v>
      </c>
      <c r="N2275" s="17"/>
      <c r="O2275" s="17"/>
      <c r="P2275" s="3"/>
    </row>
    <row r="2276" spans="1:16" ht="24.95" hidden="1" customHeight="1" x14ac:dyDescent="0.2">
      <c r="A2276" s="21" t="str">
        <f t="shared" si="166"/>
        <v>||||||0</v>
      </c>
      <c r="B2276" s="21" t="str">
        <f t="shared" si="16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65"/>
        <v>0</v>
      </c>
      <c r="N2276" s="17"/>
      <c r="O2276" s="17"/>
      <c r="P2276" s="3"/>
    </row>
    <row r="2277" spans="1:16" ht="24.95" hidden="1" customHeight="1" x14ac:dyDescent="0.2">
      <c r="A2277" s="21" t="str">
        <f t="shared" si="166"/>
        <v>||||||0</v>
      </c>
      <c r="B2277" s="21" t="str">
        <f t="shared" si="16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65"/>
        <v>0</v>
      </c>
      <c r="N2277" s="17"/>
      <c r="O2277" s="17"/>
      <c r="P2277" s="3"/>
    </row>
    <row r="2278" spans="1:16" ht="24.95" hidden="1" customHeight="1" x14ac:dyDescent="0.2">
      <c r="A2278" s="21" t="str">
        <f t="shared" si="166"/>
        <v>||||||0</v>
      </c>
      <c r="B2278" s="21" t="str">
        <f t="shared" si="16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65"/>
        <v>0</v>
      </c>
      <c r="N2278" s="17"/>
      <c r="O2278" s="17"/>
      <c r="P2278" s="3"/>
    </row>
    <row r="2279" spans="1:16" ht="24.95" hidden="1" customHeight="1" x14ac:dyDescent="0.2">
      <c r="A2279" s="21" t="str">
        <f t="shared" si="166"/>
        <v>||||||0</v>
      </c>
      <c r="B2279" s="21" t="str">
        <f t="shared" si="16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65"/>
        <v>0</v>
      </c>
      <c r="N2279" s="17"/>
      <c r="O2279" s="17"/>
      <c r="P2279" s="3"/>
    </row>
    <row r="2280" spans="1:16" ht="24.95" hidden="1" customHeight="1" x14ac:dyDescent="0.2">
      <c r="A2280" s="21" t="str">
        <f t="shared" si="166"/>
        <v>||||||0</v>
      </c>
      <c r="B2280" s="21" t="str">
        <f t="shared" si="16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65"/>
        <v>0</v>
      </c>
      <c r="N2280" s="17"/>
      <c r="O2280" s="17"/>
      <c r="P2280" s="3"/>
    </row>
    <row r="2281" spans="1:16" ht="24.95" hidden="1" customHeight="1" x14ac:dyDescent="0.2">
      <c r="A2281" s="21" t="str">
        <f t="shared" si="166"/>
        <v>||||||0</v>
      </c>
      <c r="B2281" s="21" t="str">
        <f t="shared" si="16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65"/>
        <v>0</v>
      </c>
      <c r="N2281" s="17"/>
      <c r="O2281" s="17"/>
      <c r="P2281" s="3"/>
    </row>
    <row r="2282" spans="1:16" ht="24.95" hidden="1" customHeight="1" x14ac:dyDescent="0.2">
      <c r="A2282" s="21" t="str">
        <f t="shared" si="166"/>
        <v>||||||0</v>
      </c>
      <c r="B2282" s="21" t="str">
        <f t="shared" si="16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65"/>
        <v>0</v>
      </c>
      <c r="N2282" s="17"/>
      <c r="O2282" s="17"/>
      <c r="P2282" s="3"/>
    </row>
    <row r="2283" spans="1:16" ht="24.95" hidden="1" customHeight="1" x14ac:dyDescent="0.2">
      <c r="A2283" s="21" t="str">
        <f t="shared" si="166"/>
        <v>||||||0</v>
      </c>
      <c r="B2283" s="21" t="str">
        <f t="shared" si="16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65"/>
        <v>0</v>
      </c>
      <c r="N2283" s="17"/>
      <c r="O2283" s="17"/>
      <c r="P2283" s="3"/>
    </row>
    <row r="2284" spans="1:16" ht="24.95" hidden="1" customHeight="1" x14ac:dyDescent="0.2">
      <c r="A2284" s="21" t="str">
        <f t="shared" si="166"/>
        <v>||||||0</v>
      </c>
      <c r="B2284" s="21" t="str">
        <f t="shared" si="16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ref="M2284:M2320" si="168">N2284+O2284</f>
        <v>0</v>
      </c>
      <c r="N2284" s="17"/>
      <c r="O2284" s="17"/>
      <c r="P2284" s="3"/>
    </row>
    <row r="2285" spans="1:16" ht="24.95" hidden="1" customHeight="1" x14ac:dyDescent="0.2">
      <c r="A2285" s="21" t="str">
        <f t="shared" si="166"/>
        <v>||||||0</v>
      </c>
      <c r="B2285" s="21" t="str">
        <f t="shared" si="16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68"/>
        <v>0</v>
      </c>
      <c r="N2285" s="17"/>
      <c r="O2285" s="17"/>
      <c r="P2285" s="3"/>
    </row>
    <row r="2286" spans="1:16" ht="24.95" hidden="1" customHeight="1" x14ac:dyDescent="0.2">
      <c r="A2286" s="21" t="str">
        <f t="shared" si="166"/>
        <v>||||||0</v>
      </c>
      <c r="B2286" s="21" t="str">
        <f t="shared" si="16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68"/>
        <v>0</v>
      </c>
      <c r="N2286" s="17"/>
      <c r="O2286" s="17"/>
      <c r="P2286" s="3"/>
    </row>
    <row r="2287" spans="1:16" ht="24.95" hidden="1" customHeight="1" x14ac:dyDescent="0.2">
      <c r="A2287" s="21" t="str">
        <f t="shared" si="166"/>
        <v>||||||0</v>
      </c>
      <c r="B2287" s="21" t="str">
        <f t="shared" si="16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68"/>
        <v>0</v>
      </c>
      <c r="N2287" s="17"/>
      <c r="O2287" s="17"/>
      <c r="P2287" s="3"/>
    </row>
    <row r="2288" spans="1:16" ht="24.95" hidden="1" customHeight="1" x14ac:dyDescent="0.2">
      <c r="A2288" s="21" t="str">
        <f t="shared" si="166"/>
        <v>||||||0</v>
      </c>
      <c r="B2288" s="21" t="str">
        <f t="shared" si="16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68"/>
        <v>0</v>
      </c>
      <c r="N2288" s="17"/>
      <c r="O2288" s="17"/>
      <c r="P2288" s="3"/>
    </row>
    <row r="2289" spans="1:16" ht="24.95" hidden="1" customHeight="1" x14ac:dyDescent="0.2">
      <c r="A2289" s="21" t="str">
        <f t="shared" si="166"/>
        <v>||||||0</v>
      </c>
      <c r="B2289" s="21" t="str">
        <f t="shared" si="16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68"/>
        <v>0</v>
      </c>
      <c r="N2289" s="17"/>
      <c r="O2289" s="17"/>
      <c r="P2289" s="3"/>
    </row>
    <row r="2290" spans="1:16" ht="24.95" hidden="1" customHeight="1" x14ac:dyDescent="0.2">
      <c r="A2290" s="21" t="str">
        <f t="shared" si="166"/>
        <v>||||||0</v>
      </c>
      <c r="B2290" s="21" t="str">
        <f t="shared" si="16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68"/>
        <v>0</v>
      </c>
      <c r="N2290" s="17"/>
      <c r="O2290" s="17"/>
      <c r="P2290" s="3"/>
    </row>
    <row r="2291" spans="1:16" ht="24.95" hidden="1" customHeight="1" x14ac:dyDescent="0.2">
      <c r="A2291" s="21" t="str">
        <f t="shared" ref="A2291:A2327" si="169">C2291&amp;"|"&amp;D2291&amp;"|"&amp;E2291&amp;"|"&amp;F2291&amp;"|"&amp;G2291&amp;"|"&amp;I2291&amp;"|"&amp;N2291+O2291-P2291</f>
        <v>||||||0</v>
      </c>
      <c r="B2291" s="21" t="str">
        <f t="shared" ref="B2291:B2327" si="170">C2291&amp;"|"&amp;D2291&amp;"|"&amp;E2291&amp;"|"&amp;F2291&amp;"|"&amp;L2291</f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68"/>
        <v>0</v>
      </c>
      <c r="N2291" s="17"/>
      <c r="O2291" s="17"/>
      <c r="P2291" s="3"/>
    </row>
    <row r="2292" spans="1:16" ht="24.95" hidden="1" customHeight="1" x14ac:dyDescent="0.2">
      <c r="A2292" s="21" t="str">
        <f t="shared" si="169"/>
        <v>||||||0</v>
      </c>
      <c r="B2292" s="21" t="str">
        <f t="shared" si="170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68"/>
        <v>0</v>
      </c>
      <c r="N2292" s="17"/>
      <c r="O2292" s="17"/>
      <c r="P2292" s="3"/>
    </row>
    <row r="2293" spans="1:16" ht="24.95" hidden="1" customHeight="1" x14ac:dyDescent="0.2">
      <c r="A2293" s="21" t="str">
        <f t="shared" si="169"/>
        <v>||||||0</v>
      </c>
      <c r="B2293" s="21" t="str">
        <f t="shared" si="170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68"/>
        <v>0</v>
      </c>
      <c r="N2293" s="17"/>
      <c r="O2293" s="17"/>
      <c r="P2293" s="3"/>
    </row>
    <row r="2294" spans="1:16" ht="24.95" hidden="1" customHeight="1" x14ac:dyDescent="0.2">
      <c r="A2294" s="21" t="str">
        <f t="shared" si="169"/>
        <v>||||||0</v>
      </c>
      <c r="B2294" s="21" t="str">
        <f t="shared" si="170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68"/>
        <v>0</v>
      </c>
      <c r="N2294" s="17"/>
      <c r="O2294" s="17"/>
      <c r="P2294" s="3"/>
    </row>
    <row r="2295" spans="1:16" ht="24.95" hidden="1" customHeight="1" x14ac:dyDescent="0.2">
      <c r="A2295" s="21" t="str">
        <f t="shared" si="169"/>
        <v>||||||0</v>
      </c>
      <c r="B2295" s="21" t="str">
        <f t="shared" si="170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68"/>
        <v>0</v>
      </c>
      <c r="N2295" s="17"/>
      <c r="O2295" s="17"/>
      <c r="P2295" s="3"/>
    </row>
    <row r="2296" spans="1:16" ht="24.95" hidden="1" customHeight="1" x14ac:dyDescent="0.2">
      <c r="A2296" s="21" t="str">
        <f t="shared" si="169"/>
        <v>||||||0</v>
      </c>
      <c r="B2296" s="21" t="str">
        <f t="shared" si="170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68"/>
        <v>0</v>
      </c>
      <c r="N2296" s="17"/>
      <c r="O2296" s="17"/>
      <c r="P2296" s="3"/>
    </row>
    <row r="2297" spans="1:16" ht="24.95" hidden="1" customHeight="1" x14ac:dyDescent="0.2">
      <c r="A2297" s="21" t="str">
        <f t="shared" si="169"/>
        <v>||||||0</v>
      </c>
      <c r="B2297" s="21" t="str">
        <f t="shared" si="170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68"/>
        <v>0</v>
      </c>
      <c r="N2297" s="17"/>
      <c r="O2297" s="17"/>
      <c r="P2297" s="3"/>
    </row>
    <row r="2298" spans="1:16" ht="24.95" hidden="1" customHeight="1" x14ac:dyDescent="0.2">
      <c r="A2298" s="21" t="str">
        <f t="shared" si="169"/>
        <v>||||||0</v>
      </c>
      <c r="B2298" s="21" t="str">
        <f t="shared" si="170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68"/>
        <v>0</v>
      </c>
      <c r="N2298" s="17"/>
      <c r="O2298" s="17"/>
      <c r="P2298" s="3"/>
    </row>
    <row r="2299" spans="1:16" ht="24.95" hidden="1" customHeight="1" x14ac:dyDescent="0.2">
      <c r="A2299" s="21" t="str">
        <f t="shared" si="169"/>
        <v>||||||0</v>
      </c>
      <c r="B2299" s="21" t="str">
        <f t="shared" si="170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68"/>
        <v>0</v>
      </c>
      <c r="N2299" s="17"/>
      <c r="O2299" s="17"/>
      <c r="P2299" s="3"/>
    </row>
    <row r="2300" spans="1:16" ht="24.95" hidden="1" customHeight="1" x14ac:dyDescent="0.2">
      <c r="A2300" s="21" t="str">
        <f t="shared" si="169"/>
        <v>||||||0</v>
      </c>
      <c r="B2300" s="21" t="str">
        <f t="shared" si="170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68"/>
        <v>0</v>
      </c>
      <c r="N2300" s="17"/>
      <c r="O2300" s="17"/>
      <c r="P2300" s="3"/>
    </row>
    <row r="2301" spans="1:16" ht="24.95" hidden="1" customHeight="1" x14ac:dyDescent="0.2">
      <c r="A2301" s="21" t="str">
        <f t="shared" si="169"/>
        <v>||||||0</v>
      </c>
      <c r="B2301" s="21" t="str">
        <f t="shared" si="170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68"/>
        <v>0</v>
      </c>
      <c r="N2301" s="17"/>
      <c r="O2301" s="17"/>
      <c r="P2301" s="3"/>
    </row>
    <row r="2302" spans="1:16" ht="24.95" hidden="1" customHeight="1" x14ac:dyDescent="0.2">
      <c r="A2302" s="21" t="str">
        <f t="shared" si="169"/>
        <v>||||||0</v>
      </c>
      <c r="B2302" s="21" t="str">
        <f t="shared" si="170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si="168"/>
        <v>0</v>
      </c>
      <c r="N2302" s="17"/>
      <c r="O2302" s="17"/>
      <c r="P2302" s="3"/>
    </row>
    <row r="2303" spans="1:16" ht="24.95" hidden="1" customHeight="1" x14ac:dyDescent="0.2">
      <c r="A2303" s="21" t="str">
        <f t="shared" si="169"/>
        <v>||||||0</v>
      </c>
      <c r="B2303" s="21" t="str">
        <f t="shared" si="170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68"/>
        <v>0</v>
      </c>
      <c r="N2303" s="17"/>
      <c r="O2303" s="17"/>
      <c r="P2303" s="3"/>
    </row>
    <row r="2304" spans="1:16" ht="24.95" hidden="1" customHeight="1" x14ac:dyDescent="0.2">
      <c r="A2304" s="21" t="str">
        <f t="shared" si="169"/>
        <v>||||||0</v>
      </c>
      <c r="B2304" s="21" t="str">
        <f t="shared" si="170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68"/>
        <v>0</v>
      </c>
      <c r="N2304" s="17"/>
      <c r="O2304" s="17"/>
      <c r="P2304" s="3"/>
    </row>
    <row r="2305" spans="1:16" ht="24.95" hidden="1" customHeight="1" x14ac:dyDescent="0.2">
      <c r="A2305" s="21" t="str">
        <f t="shared" si="169"/>
        <v>||||||0</v>
      </c>
      <c r="B2305" s="21" t="str">
        <f t="shared" si="170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68"/>
        <v>0</v>
      </c>
      <c r="N2305" s="17"/>
      <c r="O2305" s="17"/>
      <c r="P2305" s="3"/>
    </row>
    <row r="2306" spans="1:16" ht="24.95" hidden="1" customHeight="1" x14ac:dyDescent="0.2">
      <c r="A2306" s="21" t="str">
        <f t="shared" si="169"/>
        <v>||||||0</v>
      </c>
      <c r="B2306" s="21" t="str">
        <f t="shared" si="170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68"/>
        <v>0</v>
      </c>
      <c r="N2306" s="17"/>
      <c r="O2306" s="17"/>
      <c r="P2306" s="3"/>
    </row>
    <row r="2307" spans="1:16" ht="24.95" hidden="1" customHeight="1" x14ac:dyDescent="0.2">
      <c r="A2307" s="21" t="str">
        <f t="shared" si="169"/>
        <v>||||||0</v>
      </c>
      <c r="B2307" s="21" t="str">
        <f t="shared" si="170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68"/>
        <v>0</v>
      </c>
      <c r="N2307" s="17"/>
      <c r="O2307" s="17"/>
      <c r="P2307" s="3"/>
    </row>
    <row r="2308" spans="1:16" ht="24.95" hidden="1" customHeight="1" x14ac:dyDescent="0.2">
      <c r="A2308" s="21" t="str">
        <f t="shared" si="169"/>
        <v>||||||0</v>
      </c>
      <c r="B2308" s="21" t="str">
        <f t="shared" si="170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68"/>
        <v>0</v>
      </c>
      <c r="N2308" s="17"/>
      <c r="O2308" s="17"/>
      <c r="P2308" s="3"/>
    </row>
    <row r="2309" spans="1:16" ht="24.95" hidden="1" customHeight="1" x14ac:dyDescent="0.2">
      <c r="A2309" s="21" t="str">
        <f t="shared" si="169"/>
        <v>||||||0</v>
      </c>
      <c r="B2309" s="21" t="str">
        <f t="shared" si="170"/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68"/>
        <v>0</v>
      </c>
      <c r="N2309" s="17"/>
      <c r="O2309" s="17"/>
      <c r="P2309" s="3"/>
    </row>
    <row r="2310" spans="1:16" ht="24.95" hidden="1" customHeight="1" x14ac:dyDescent="0.2">
      <c r="A2310" s="21" t="str">
        <f t="shared" si="169"/>
        <v>||||||0</v>
      </c>
      <c r="B2310" s="21" t="str">
        <f t="shared" si="17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68"/>
        <v>0</v>
      </c>
      <c r="N2310" s="17"/>
      <c r="O2310" s="17"/>
      <c r="P2310" s="3"/>
    </row>
    <row r="2311" spans="1:16" ht="24.95" hidden="1" customHeight="1" x14ac:dyDescent="0.2">
      <c r="A2311" s="21" t="str">
        <f t="shared" si="169"/>
        <v>||||||0</v>
      </c>
      <c r="B2311" s="21" t="str">
        <f t="shared" si="17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68"/>
        <v>0</v>
      </c>
      <c r="N2311" s="17"/>
      <c r="O2311" s="17"/>
      <c r="P2311" s="3"/>
    </row>
    <row r="2312" spans="1:16" ht="24.95" hidden="1" customHeight="1" x14ac:dyDescent="0.2">
      <c r="A2312" s="21" t="str">
        <f t="shared" si="169"/>
        <v>||||||0</v>
      </c>
      <c r="B2312" s="21" t="str">
        <f t="shared" si="17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68"/>
        <v>0</v>
      </c>
      <c r="N2312" s="17"/>
      <c r="O2312" s="17"/>
      <c r="P2312" s="3"/>
    </row>
    <row r="2313" spans="1:16" ht="24.95" hidden="1" customHeight="1" x14ac:dyDescent="0.2">
      <c r="A2313" s="21" t="str">
        <f t="shared" si="169"/>
        <v>||||||0</v>
      </c>
      <c r="B2313" s="21" t="str">
        <f t="shared" si="17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68"/>
        <v>0</v>
      </c>
      <c r="N2313" s="17"/>
      <c r="O2313" s="17"/>
      <c r="P2313" s="3"/>
    </row>
    <row r="2314" spans="1:16" ht="24.95" hidden="1" customHeight="1" x14ac:dyDescent="0.2">
      <c r="A2314" s="21" t="str">
        <f t="shared" si="169"/>
        <v>||||||0</v>
      </c>
      <c r="B2314" s="21" t="str">
        <f t="shared" si="17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68"/>
        <v>0</v>
      </c>
      <c r="N2314" s="17"/>
      <c r="O2314" s="17"/>
      <c r="P2314" s="3"/>
    </row>
    <row r="2315" spans="1:16" ht="24.95" hidden="1" customHeight="1" x14ac:dyDescent="0.2">
      <c r="A2315" s="21" t="str">
        <f t="shared" si="169"/>
        <v>||||||0</v>
      </c>
      <c r="B2315" s="21" t="str">
        <f t="shared" si="17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68"/>
        <v>0</v>
      </c>
      <c r="N2315" s="17"/>
      <c r="O2315" s="17"/>
      <c r="P2315" s="3"/>
    </row>
    <row r="2316" spans="1:16" ht="24.95" hidden="1" customHeight="1" x14ac:dyDescent="0.2">
      <c r="A2316" s="21" t="str">
        <f t="shared" si="169"/>
        <v>||||||0</v>
      </c>
      <c r="B2316" s="21" t="str">
        <f t="shared" si="17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68"/>
        <v>0</v>
      </c>
      <c r="N2316" s="17"/>
      <c r="O2316" s="17"/>
      <c r="P2316" s="3"/>
    </row>
    <row r="2317" spans="1:16" ht="24.95" hidden="1" customHeight="1" x14ac:dyDescent="0.2">
      <c r="A2317" s="21" t="str">
        <f t="shared" si="169"/>
        <v>||||||0</v>
      </c>
      <c r="B2317" s="21" t="str">
        <f t="shared" si="17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68"/>
        <v>0</v>
      </c>
      <c r="N2317" s="17"/>
      <c r="O2317" s="17"/>
      <c r="P2317" s="3"/>
    </row>
    <row r="2318" spans="1:16" ht="24.95" hidden="1" customHeight="1" x14ac:dyDescent="0.2">
      <c r="A2318" s="21" t="str">
        <f t="shared" si="169"/>
        <v>||||||0</v>
      </c>
      <c r="B2318" s="21" t="str">
        <f t="shared" si="17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68"/>
        <v>0</v>
      </c>
      <c r="N2318" s="17"/>
      <c r="O2318" s="17"/>
      <c r="P2318" s="3"/>
    </row>
    <row r="2319" spans="1:16" ht="24.95" hidden="1" customHeight="1" x14ac:dyDescent="0.2">
      <c r="A2319" s="21" t="str">
        <f t="shared" si="169"/>
        <v>||||||0</v>
      </c>
      <c r="B2319" s="21" t="str">
        <f t="shared" si="17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68"/>
        <v>0</v>
      </c>
      <c r="N2319" s="17"/>
      <c r="O2319" s="17"/>
      <c r="P2319" s="3"/>
    </row>
    <row r="2320" spans="1:16" ht="24.95" hidden="1" customHeight="1" x14ac:dyDescent="0.2">
      <c r="A2320" s="21" t="str">
        <f t="shared" si="169"/>
        <v>||||||0</v>
      </c>
      <c r="B2320" s="21" t="str">
        <f t="shared" si="17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68"/>
        <v>0</v>
      </c>
      <c r="N2320" s="17"/>
      <c r="O2320" s="17"/>
      <c r="P2320" s="3"/>
    </row>
    <row r="2321" spans="1:16" ht="24.95" hidden="1" customHeight="1" x14ac:dyDescent="0.2">
      <c r="A2321" s="21" t="str">
        <f t="shared" si="169"/>
        <v>||||||0</v>
      </c>
      <c r="B2321" s="21" t="str">
        <f t="shared" si="17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ref="M2321:M2365" si="171">N2321+O2321</f>
        <v>0</v>
      </c>
      <c r="N2321" s="17"/>
      <c r="O2321" s="17"/>
      <c r="P2321" s="3"/>
    </row>
    <row r="2322" spans="1:16" ht="24.95" hidden="1" customHeight="1" x14ac:dyDescent="0.2">
      <c r="A2322" s="21" t="str">
        <f t="shared" si="169"/>
        <v>||||||0</v>
      </c>
      <c r="B2322" s="21" t="str">
        <f t="shared" si="17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71"/>
        <v>0</v>
      </c>
      <c r="N2322" s="17"/>
      <c r="O2322" s="17"/>
      <c r="P2322" s="3"/>
    </row>
    <row r="2323" spans="1:16" ht="24.95" hidden="1" customHeight="1" x14ac:dyDescent="0.2">
      <c r="A2323" s="21" t="str">
        <f t="shared" si="169"/>
        <v>||||||0</v>
      </c>
      <c r="B2323" s="21" t="str">
        <f t="shared" si="17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71"/>
        <v>0</v>
      </c>
      <c r="N2323" s="17"/>
      <c r="O2323" s="17"/>
      <c r="P2323" s="3"/>
    </row>
    <row r="2324" spans="1:16" ht="24.95" hidden="1" customHeight="1" x14ac:dyDescent="0.2">
      <c r="A2324" s="21" t="str">
        <f t="shared" si="169"/>
        <v>||||||0</v>
      </c>
      <c r="B2324" s="21" t="str">
        <f t="shared" si="17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71"/>
        <v>0</v>
      </c>
      <c r="N2324" s="17"/>
      <c r="O2324" s="17"/>
      <c r="P2324" s="3"/>
    </row>
    <row r="2325" spans="1:16" ht="24.95" hidden="1" customHeight="1" x14ac:dyDescent="0.2">
      <c r="A2325" s="21" t="str">
        <f t="shared" si="169"/>
        <v>||||||0</v>
      </c>
      <c r="B2325" s="21" t="str">
        <f t="shared" si="17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71"/>
        <v>0</v>
      </c>
      <c r="N2325" s="17"/>
      <c r="O2325" s="17"/>
      <c r="P2325" s="3"/>
    </row>
    <row r="2326" spans="1:16" ht="24.95" hidden="1" customHeight="1" x14ac:dyDescent="0.2">
      <c r="A2326" s="21" t="str">
        <f t="shared" si="169"/>
        <v>||||||0</v>
      </c>
      <c r="B2326" s="21" t="str">
        <f t="shared" si="17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71"/>
        <v>0</v>
      </c>
      <c r="N2326" s="17"/>
      <c r="O2326" s="17"/>
      <c r="P2326" s="3"/>
    </row>
    <row r="2327" spans="1:16" ht="24.95" hidden="1" customHeight="1" x14ac:dyDescent="0.2">
      <c r="A2327" s="21" t="str">
        <f t="shared" si="169"/>
        <v>||||||0</v>
      </c>
      <c r="B2327" s="21" t="str">
        <f t="shared" si="17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71"/>
        <v>0</v>
      </c>
      <c r="N2327" s="17"/>
      <c r="O2327" s="17"/>
      <c r="P2327" s="3"/>
    </row>
    <row r="2328" spans="1:16" ht="24.95" hidden="1" customHeight="1" x14ac:dyDescent="0.2">
      <c r="A2328" s="21" t="str">
        <f t="shared" ref="A2328:A2365" si="172">C2328&amp;"|"&amp;D2328&amp;"|"&amp;E2328&amp;"|"&amp;F2328&amp;"|"&amp;G2328&amp;"|"&amp;I2328&amp;"|"&amp;N2328+O2328-P2328</f>
        <v>||||||0</v>
      </c>
      <c r="B2328" s="21" t="str">
        <f t="shared" ref="B2328:B2365" si="173">C2328&amp;"|"&amp;D2328&amp;"|"&amp;E2328&amp;"|"&amp;F2328&amp;"|"&amp;L2328</f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71"/>
        <v>0</v>
      </c>
      <c r="N2328" s="17"/>
      <c r="O2328" s="17"/>
      <c r="P2328" s="3"/>
    </row>
    <row r="2329" spans="1:16" ht="24.95" hidden="1" customHeight="1" x14ac:dyDescent="0.2">
      <c r="A2329" s="21" t="str">
        <f t="shared" si="172"/>
        <v>||||||0</v>
      </c>
      <c r="B2329" s="21" t="str">
        <f t="shared" si="173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71"/>
        <v>0</v>
      </c>
      <c r="N2329" s="17"/>
      <c r="O2329" s="17"/>
      <c r="P2329" s="3"/>
    </row>
    <row r="2330" spans="1:16" ht="24.95" hidden="1" customHeight="1" x14ac:dyDescent="0.2">
      <c r="A2330" s="21" t="str">
        <f t="shared" si="172"/>
        <v>||||||0</v>
      </c>
      <c r="B2330" s="21" t="str">
        <f t="shared" si="173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71"/>
        <v>0</v>
      </c>
      <c r="N2330" s="17"/>
      <c r="O2330" s="17"/>
      <c r="P2330" s="3"/>
    </row>
    <row r="2331" spans="1:16" ht="24.95" hidden="1" customHeight="1" x14ac:dyDescent="0.2">
      <c r="A2331" s="21" t="str">
        <f t="shared" si="172"/>
        <v>||||||0</v>
      </c>
      <c r="B2331" s="21" t="str">
        <f t="shared" si="173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71"/>
        <v>0</v>
      </c>
      <c r="N2331" s="17"/>
      <c r="O2331" s="17"/>
      <c r="P2331" s="3"/>
    </row>
    <row r="2332" spans="1:16" ht="24.95" hidden="1" customHeight="1" x14ac:dyDescent="0.2">
      <c r="A2332" s="21" t="str">
        <f t="shared" si="172"/>
        <v>||||||0</v>
      </c>
      <c r="B2332" s="21" t="str">
        <f t="shared" si="173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71"/>
        <v>0</v>
      </c>
      <c r="N2332" s="17"/>
      <c r="O2332" s="17"/>
      <c r="P2332" s="3"/>
    </row>
    <row r="2333" spans="1:16" ht="24.95" hidden="1" customHeight="1" x14ac:dyDescent="0.2">
      <c r="A2333" s="21" t="str">
        <f t="shared" si="172"/>
        <v>||||||0</v>
      </c>
      <c r="B2333" s="21" t="str">
        <f t="shared" si="173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71"/>
        <v>0</v>
      </c>
      <c r="N2333" s="17"/>
      <c r="O2333" s="17"/>
      <c r="P2333" s="3"/>
    </row>
    <row r="2334" spans="1:16" ht="24.95" hidden="1" customHeight="1" x14ac:dyDescent="0.2">
      <c r="A2334" s="21" t="str">
        <f t="shared" si="172"/>
        <v>||||||0</v>
      </c>
      <c r="B2334" s="21" t="str">
        <f t="shared" si="173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71"/>
        <v>0</v>
      </c>
      <c r="N2334" s="17"/>
      <c r="O2334" s="17"/>
      <c r="P2334" s="3"/>
    </row>
    <row r="2335" spans="1:16" ht="24.95" hidden="1" customHeight="1" x14ac:dyDescent="0.2">
      <c r="A2335" s="21" t="str">
        <f t="shared" si="172"/>
        <v>||||||0</v>
      </c>
      <c r="B2335" s="21" t="str">
        <f t="shared" si="173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71"/>
        <v>0</v>
      </c>
      <c r="N2335" s="17"/>
      <c r="O2335" s="17"/>
      <c r="P2335" s="3"/>
    </row>
    <row r="2336" spans="1:16" ht="24.95" hidden="1" customHeight="1" x14ac:dyDescent="0.2">
      <c r="A2336" s="21" t="str">
        <f t="shared" si="172"/>
        <v>||||||0</v>
      </c>
      <c r="B2336" s="21" t="str">
        <f t="shared" si="173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71"/>
        <v>0</v>
      </c>
      <c r="N2336" s="17"/>
      <c r="O2336" s="17"/>
      <c r="P2336" s="3"/>
    </row>
    <row r="2337" spans="1:16" ht="24.95" hidden="1" customHeight="1" x14ac:dyDescent="0.2">
      <c r="A2337" s="21" t="str">
        <f t="shared" si="172"/>
        <v>||||||0</v>
      </c>
      <c r="B2337" s="21" t="str">
        <f t="shared" si="173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71"/>
        <v>0</v>
      </c>
      <c r="N2337" s="17"/>
      <c r="O2337" s="17"/>
      <c r="P2337" s="3"/>
    </row>
    <row r="2338" spans="1:16" ht="24.95" hidden="1" customHeight="1" x14ac:dyDescent="0.2">
      <c r="A2338" s="21" t="str">
        <f t="shared" si="172"/>
        <v>||||||0</v>
      </c>
      <c r="B2338" s="21" t="str">
        <f t="shared" si="173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71"/>
        <v>0</v>
      </c>
      <c r="N2338" s="17"/>
      <c r="O2338" s="17"/>
      <c r="P2338" s="3"/>
    </row>
    <row r="2339" spans="1:16" ht="24.95" hidden="1" customHeight="1" x14ac:dyDescent="0.2">
      <c r="A2339" s="21" t="str">
        <f t="shared" si="172"/>
        <v>||||||0</v>
      </c>
      <c r="B2339" s="21" t="str">
        <f t="shared" si="173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71"/>
        <v>0</v>
      </c>
      <c r="N2339" s="17"/>
      <c r="O2339" s="17"/>
      <c r="P2339" s="3"/>
    </row>
    <row r="2340" spans="1:16" ht="24.95" hidden="1" customHeight="1" x14ac:dyDescent="0.2">
      <c r="A2340" s="21" t="str">
        <f t="shared" si="172"/>
        <v>||||||0</v>
      </c>
      <c r="B2340" s="21" t="str">
        <f t="shared" si="173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71"/>
        <v>0</v>
      </c>
      <c r="N2340" s="17"/>
      <c r="O2340" s="17"/>
      <c r="P2340" s="3"/>
    </row>
    <row r="2341" spans="1:16" ht="24.95" hidden="1" customHeight="1" x14ac:dyDescent="0.2">
      <c r="A2341" s="21" t="str">
        <f t="shared" si="172"/>
        <v>||||||0</v>
      </c>
      <c r="B2341" s="21" t="str">
        <f t="shared" si="173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71"/>
        <v>0</v>
      </c>
      <c r="N2341" s="17"/>
      <c r="O2341" s="17"/>
      <c r="P2341" s="3"/>
    </row>
    <row r="2342" spans="1:16" ht="24.95" hidden="1" customHeight="1" x14ac:dyDescent="0.2">
      <c r="A2342" s="21" t="str">
        <f t="shared" si="172"/>
        <v>||||||0</v>
      </c>
      <c r="B2342" s="21" t="str">
        <f t="shared" si="173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71"/>
        <v>0</v>
      </c>
      <c r="N2342" s="17"/>
      <c r="O2342" s="17"/>
      <c r="P2342" s="3"/>
    </row>
    <row r="2343" spans="1:16" ht="24.95" hidden="1" customHeight="1" x14ac:dyDescent="0.2">
      <c r="A2343" s="21" t="str">
        <f t="shared" si="172"/>
        <v>||||||0</v>
      </c>
      <c r="B2343" s="21" t="str">
        <f t="shared" si="173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71"/>
        <v>0</v>
      </c>
      <c r="N2343" s="17"/>
      <c r="O2343" s="17"/>
      <c r="P2343" s="3"/>
    </row>
    <row r="2344" spans="1:16" ht="24.95" hidden="1" customHeight="1" x14ac:dyDescent="0.2">
      <c r="A2344" s="21" t="str">
        <f t="shared" si="172"/>
        <v>||||||0</v>
      </c>
      <c r="B2344" s="21" t="str">
        <f t="shared" si="173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71"/>
        <v>0</v>
      </c>
      <c r="N2344" s="17"/>
      <c r="O2344" s="17"/>
      <c r="P2344" s="3"/>
    </row>
    <row r="2345" spans="1:16" ht="24.95" hidden="1" customHeight="1" x14ac:dyDescent="0.2">
      <c r="A2345" s="21" t="str">
        <f t="shared" si="172"/>
        <v>||||||0</v>
      </c>
      <c r="B2345" s="21" t="str">
        <f t="shared" si="173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71"/>
        <v>0</v>
      </c>
      <c r="N2345" s="17"/>
      <c r="O2345" s="17"/>
      <c r="P2345" s="3"/>
    </row>
    <row r="2346" spans="1:16" ht="24.95" hidden="1" customHeight="1" x14ac:dyDescent="0.2">
      <c r="A2346" s="21" t="str">
        <f t="shared" si="172"/>
        <v>||||||0</v>
      </c>
      <c r="B2346" s="21" t="str">
        <f t="shared" si="173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71"/>
        <v>0</v>
      </c>
      <c r="N2346" s="17"/>
      <c r="O2346" s="17"/>
      <c r="P2346" s="3"/>
    </row>
    <row r="2347" spans="1:16" ht="24.95" hidden="1" customHeight="1" x14ac:dyDescent="0.2">
      <c r="A2347" s="21" t="str">
        <f t="shared" si="172"/>
        <v>||||||0</v>
      </c>
      <c r="B2347" s="21" t="str">
        <f t="shared" si="173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71"/>
        <v>0</v>
      </c>
      <c r="N2347" s="17"/>
      <c r="O2347" s="17"/>
      <c r="P2347" s="3"/>
    </row>
    <row r="2348" spans="1:16" ht="24.95" hidden="1" customHeight="1" x14ac:dyDescent="0.2">
      <c r="A2348" s="21" t="str">
        <f t="shared" si="172"/>
        <v>||||||0</v>
      </c>
      <c r="B2348" s="21" t="str">
        <f t="shared" si="173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71"/>
        <v>0</v>
      </c>
      <c r="N2348" s="17"/>
      <c r="O2348" s="17"/>
      <c r="P2348" s="3"/>
    </row>
    <row r="2349" spans="1:16" ht="24.95" hidden="1" customHeight="1" x14ac:dyDescent="0.2">
      <c r="A2349" s="21" t="str">
        <f t="shared" si="172"/>
        <v>||||||0</v>
      </c>
      <c r="B2349" s="21" t="str">
        <f t="shared" si="173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71"/>
        <v>0</v>
      </c>
      <c r="N2349" s="17"/>
      <c r="O2349" s="17"/>
      <c r="P2349" s="3"/>
    </row>
    <row r="2350" spans="1:16" ht="24.95" hidden="1" customHeight="1" x14ac:dyDescent="0.2">
      <c r="A2350" s="21" t="str">
        <f t="shared" si="172"/>
        <v>||||||0</v>
      </c>
      <c r="B2350" s="21" t="str">
        <f t="shared" si="173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71"/>
        <v>0</v>
      </c>
      <c r="N2350" s="17"/>
      <c r="O2350" s="17"/>
      <c r="P2350" s="3"/>
    </row>
    <row r="2351" spans="1:16" ht="24.95" hidden="1" customHeight="1" x14ac:dyDescent="0.2">
      <c r="A2351" s="21" t="str">
        <f t="shared" si="172"/>
        <v>||||||0</v>
      </c>
      <c r="B2351" s="21" t="str">
        <f t="shared" si="173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71"/>
        <v>0</v>
      </c>
      <c r="N2351" s="17"/>
      <c r="O2351" s="17"/>
      <c r="P2351" s="3"/>
    </row>
    <row r="2352" spans="1:16" ht="24.95" hidden="1" customHeight="1" x14ac:dyDescent="0.2">
      <c r="A2352" s="21" t="str">
        <f t="shared" si="172"/>
        <v>||||||0</v>
      </c>
      <c r="B2352" s="21" t="str">
        <f t="shared" si="173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71"/>
        <v>0</v>
      </c>
      <c r="N2352" s="17"/>
      <c r="O2352" s="17"/>
      <c r="P2352" s="3"/>
    </row>
    <row r="2353" spans="1:16" ht="24.95" hidden="1" customHeight="1" x14ac:dyDescent="0.2">
      <c r="A2353" s="21" t="str">
        <f t="shared" si="172"/>
        <v>||||||0</v>
      </c>
      <c r="B2353" s="21" t="str">
        <f t="shared" si="173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71"/>
        <v>0</v>
      </c>
      <c r="N2353" s="17"/>
      <c r="O2353" s="17"/>
      <c r="P2353" s="3"/>
    </row>
    <row r="2354" spans="1:16" ht="24.95" hidden="1" customHeight="1" x14ac:dyDescent="0.2">
      <c r="A2354" s="21" t="str">
        <f t="shared" si="172"/>
        <v>||||||0</v>
      </c>
      <c r="B2354" s="21" t="str">
        <f t="shared" si="173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71"/>
        <v>0</v>
      </c>
      <c r="N2354" s="17"/>
      <c r="O2354" s="17"/>
      <c r="P2354" s="3"/>
    </row>
    <row r="2355" spans="1:16" ht="24.95" hidden="1" customHeight="1" x14ac:dyDescent="0.2">
      <c r="A2355" s="21" t="str">
        <f t="shared" si="172"/>
        <v>||||||0</v>
      </c>
      <c r="B2355" s="21" t="str">
        <f t="shared" si="173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71"/>
        <v>0</v>
      </c>
      <c r="N2355" s="17"/>
      <c r="O2355" s="17"/>
      <c r="P2355" s="3"/>
    </row>
    <row r="2356" spans="1:16" ht="24.95" hidden="1" customHeight="1" x14ac:dyDescent="0.2">
      <c r="A2356" s="21" t="str">
        <f t="shared" si="172"/>
        <v>||||||0</v>
      </c>
      <c r="B2356" s="21" t="str">
        <f t="shared" si="173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71"/>
        <v>0</v>
      </c>
      <c r="N2356" s="17"/>
      <c r="O2356" s="17"/>
      <c r="P2356" s="3"/>
    </row>
    <row r="2357" spans="1:16" ht="24.95" hidden="1" customHeight="1" x14ac:dyDescent="0.2">
      <c r="A2357" s="21" t="str">
        <f t="shared" si="172"/>
        <v>||||||0</v>
      </c>
      <c r="B2357" s="21" t="str">
        <f t="shared" si="173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71"/>
        <v>0</v>
      </c>
      <c r="N2357" s="17"/>
      <c r="O2357" s="17"/>
      <c r="P2357" s="3"/>
    </row>
    <row r="2358" spans="1:16" ht="24.95" hidden="1" customHeight="1" x14ac:dyDescent="0.2">
      <c r="A2358" s="21" t="str">
        <f t="shared" si="172"/>
        <v>||||||0</v>
      </c>
      <c r="B2358" s="21" t="str">
        <f t="shared" si="173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71"/>
        <v>0</v>
      </c>
      <c r="N2358" s="17"/>
      <c r="O2358" s="17"/>
      <c r="P2358" s="3"/>
    </row>
    <row r="2359" spans="1:16" ht="24.95" hidden="1" customHeight="1" x14ac:dyDescent="0.2">
      <c r="A2359" s="21" t="str">
        <f t="shared" si="172"/>
        <v>||||||0</v>
      </c>
      <c r="B2359" s="21" t="str">
        <f t="shared" si="173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71"/>
        <v>0</v>
      </c>
      <c r="N2359" s="17"/>
      <c r="O2359" s="17"/>
      <c r="P2359" s="3"/>
    </row>
    <row r="2360" spans="1:16" ht="24.95" hidden="1" customHeight="1" x14ac:dyDescent="0.2">
      <c r="A2360" s="21" t="str">
        <f t="shared" si="172"/>
        <v>||||||0</v>
      </c>
      <c r="B2360" s="21" t="str">
        <f t="shared" si="173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71"/>
        <v>0</v>
      </c>
      <c r="N2360" s="17"/>
      <c r="O2360" s="17"/>
      <c r="P2360" s="3"/>
    </row>
    <row r="2361" spans="1:16" ht="24.95" hidden="1" customHeight="1" x14ac:dyDescent="0.2">
      <c r="A2361" s="21" t="str">
        <f t="shared" si="172"/>
        <v>||||||0</v>
      </c>
      <c r="B2361" s="21" t="str">
        <f t="shared" si="173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71"/>
        <v>0</v>
      </c>
      <c r="N2361" s="17"/>
      <c r="O2361" s="17"/>
      <c r="P2361" s="3"/>
    </row>
    <row r="2362" spans="1:16" ht="24.95" hidden="1" customHeight="1" x14ac:dyDescent="0.2">
      <c r="A2362" s="21" t="str">
        <f t="shared" si="172"/>
        <v>||||||0</v>
      </c>
      <c r="B2362" s="21" t="str">
        <f t="shared" si="173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71"/>
        <v>0</v>
      </c>
      <c r="N2362" s="17"/>
      <c r="O2362" s="17"/>
      <c r="P2362" s="3"/>
    </row>
    <row r="2363" spans="1:16" ht="24.95" hidden="1" customHeight="1" x14ac:dyDescent="0.2">
      <c r="A2363" s="21" t="str">
        <f t="shared" si="172"/>
        <v>||||||0</v>
      </c>
      <c r="B2363" s="21" t="str">
        <f t="shared" si="173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71"/>
        <v>0</v>
      </c>
      <c r="N2363" s="17"/>
      <c r="O2363" s="17"/>
      <c r="P2363" s="3"/>
    </row>
    <row r="2364" spans="1:16" ht="24.95" hidden="1" customHeight="1" x14ac:dyDescent="0.2">
      <c r="A2364" s="21" t="str">
        <f t="shared" si="172"/>
        <v>||||||0</v>
      </c>
      <c r="B2364" s="21" t="str">
        <f t="shared" si="173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71"/>
        <v>0</v>
      </c>
      <c r="N2364" s="17"/>
      <c r="O2364" s="17"/>
      <c r="P2364" s="3"/>
    </row>
    <row r="2365" spans="1:16" ht="24.95" hidden="1" customHeight="1" x14ac:dyDescent="0.2">
      <c r="A2365" s="21" t="str">
        <f t="shared" si="172"/>
        <v>||||||0</v>
      </c>
      <c r="B2365" s="21" t="str">
        <f t="shared" si="173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71"/>
        <v>0</v>
      </c>
      <c r="N2365" s="17"/>
      <c r="O2365" s="17"/>
      <c r="P2365" s="3"/>
    </row>
    <row r="2366" spans="1:16" ht="24.95" hidden="1" customHeight="1" x14ac:dyDescent="0.2">
      <c r="A2366" s="21" t="str">
        <f t="shared" ref="A2366:A2415" si="174">C2366&amp;"|"&amp;D2366&amp;"|"&amp;E2366&amp;"|"&amp;F2366&amp;"|"&amp;G2366&amp;"|"&amp;I2366&amp;"|"&amp;N2366+O2366-P2366</f>
        <v>||||||0</v>
      </c>
      <c r="B2366" s="21" t="str">
        <f t="shared" ref="B2366:B2415" si="175">C2366&amp;"|"&amp;D2366&amp;"|"&amp;E2366&amp;"|"&amp;F2366&amp;"|"&amp;L2366</f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09" si="176">N2366+O2366</f>
        <v>0</v>
      </c>
      <c r="N2366" s="17"/>
      <c r="O2366" s="17"/>
      <c r="P2366" s="3"/>
    </row>
    <row r="2367" spans="1:16" ht="24.95" hidden="1" customHeight="1" x14ac:dyDescent="0.2">
      <c r="A2367" s="21" t="str">
        <f t="shared" si="174"/>
        <v>||||||0</v>
      </c>
      <c r="B2367" s="21" t="str">
        <f t="shared" si="175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76"/>
        <v>0</v>
      </c>
      <c r="N2367" s="17"/>
      <c r="O2367" s="17"/>
      <c r="P2367" s="3"/>
    </row>
    <row r="2368" spans="1:16" ht="24.95" hidden="1" customHeight="1" x14ac:dyDescent="0.2">
      <c r="A2368" s="21" t="str">
        <f t="shared" si="174"/>
        <v>||||||0</v>
      </c>
      <c r="B2368" s="21" t="str">
        <f t="shared" si="175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76"/>
        <v>0</v>
      </c>
      <c r="N2368" s="17"/>
      <c r="O2368" s="17"/>
      <c r="P2368" s="3"/>
    </row>
    <row r="2369" spans="1:16" ht="24.95" hidden="1" customHeight="1" x14ac:dyDescent="0.2">
      <c r="A2369" s="21" t="str">
        <f t="shared" si="174"/>
        <v>||||||0</v>
      </c>
      <c r="B2369" s="21" t="str">
        <f t="shared" si="175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76"/>
        <v>0</v>
      </c>
      <c r="N2369" s="17"/>
      <c r="O2369" s="17"/>
      <c r="P2369" s="3"/>
    </row>
    <row r="2370" spans="1:16" ht="24.95" hidden="1" customHeight="1" x14ac:dyDescent="0.2">
      <c r="A2370" s="21" t="str">
        <f t="shared" si="174"/>
        <v>||||||0</v>
      </c>
      <c r="B2370" s="21" t="str">
        <f t="shared" si="175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76"/>
        <v>0</v>
      </c>
      <c r="N2370" s="17"/>
      <c r="O2370" s="17"/>
      <c r="P2370" s="3"/>
    </row>
    <row r="2371" spans="1:16" ht="24.95" hidden="1" customHeight="1" x14ac:dyDescent="0.2">
      <c r="A2371" s="21" t="str">
        <f t="shared" si="174"/>
        <v>||||||0</v>
      </c>
      <c r="B2371" s="21" t="str">
        <f t="shared" si="175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76"/>
        <v>0</v>
      </c>
      <c r="N2371" s="17"/>
      <c r="O2371" s="17"/>
      <c r="P2371" s="3"/>
    </row>
    <row r="2372" spans="1:16" ht="24.95" hidden="1" customHeight="1" x14ac:dyDescent="0.2">
      <c r="A2372" s="21" t="str">
        <f t="shared" si="174"/>
        <v>||||||0</v>
      </c>
      <c r="B2372" s="21" t="str">
        <f t="shared" si="175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76"/>
        <v>0</v>
      </c>
      <c r="N2372" s="17"/>
      <c r="O2372" s="17"/>
      <c r="P2372" s="3"/>
    </row>
    <row r="2373" spans="1:16" ht="24.95" hidden="1" customHeight="1" x14ac:dyDescent="0.2">
      <c r="A2373" s="21" t="str">
        <f t="shared" si="174"/>
        <v>||||||0</v>
      </c>
      <c r="B2373" s="21" t="str">
        <f t="shared" si="175"/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76"/>
        <v>0</v>
      </c>
      <c r="N2373" s="17"/>
      <c r="O2373" s="17"/>
      <c r="P2373" s="3"/>
    </row>
    <row r="2374" spans="1:16" ht="24.95" hidden="1" customHeight="1" x14ac:dyDescent="0.2">
      <c r="A2374" s="21" t="str">
        <f t="shared" si="174"/>
        <v>||||||0</v>
      </c>
      <c r="B2374" s="21" t="str">
        <f t="shared" si="175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76"/>
        <v>0</v>
      </c>
      <c r="N2374" s="17"/>
      <c r="O2374" s="17"/>
      <c r="P2374" s="3"/>
    </row>
    <row r="2375" spans="1:16" ht="24.95" hidden="1" customHeight="1" x14ac:dyDescent="0.2">
      <c r="A2375" s="21" t="str">
        <f t="shared" si="174"/>
        <v>||||||0</v>
      </c>
      <c r="B2375" s="21" t="str">
        <f t="shared" si="175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76"/>
        <v>0</v>
      </c>
      <c r="N2375" s="17"/>
      <c r="O2375" s="17"/>
      <c r="P2375" s="3"/>
    </row>
    <row r="2376" spans="1:16" ht="24.95" hidden="1" customHeight="1" x14ac:dyDescent="0.2">
      <c r="A2376" s="21" t="str">
        <f t="shared" si="174"/>
        <v>||||||0</v>
      </c>
      <c r="B2376" s="21" t="str">
        <f t="shared" si="175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76"/>
        <v>0</v>
      </c>
      <c r="N2376" s="17"/>
      <c r="O2376" s="17"/>
      <c r="P2376" s="3"/>
    </row>
    <row r="2377" spans="1:16" ht="24.95" hidden="1" customHeight="1" x14ac:dyDescent="0.2">
      <c r="A2377" s="21" t="str">
        <f t="shared" si="174"/>
        <v>||||||0</v>
      </c>
      <c r="B2377" s="21" t="str">
        <f t="shared" si="175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76"/>
        <v>0</v>
      </c>
      <c r="N2377" s="17"/>
      <c r="O2377" s="17"/>
      <c r="P2377" s="3"/>
    </row>
    <row r="2378" spans="1:16" ht="24.95" hidden="1" customHeight="1" x14ac:dyDescent="0.2">
      <c r="A2378" s="21" t="str">
        <f t="shared" si="174"/>
        <v>||||||0</v>
      </c>
      <c r="B2378" s="21" t="str">
        <f t="shared" si="175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76"/>
        <v>0</v>
      </c>
      <c r="N2378" s="17"/>
      <c r="O2378" s="17"/>
      <c r="P2378" s="3"/>
    </row>
    <row r="2379" spans="1:16" ht="24.95" hidden="1" customHeight="1" x14ac:dyDescent="0.2">
      <c r="A2379" s="21" t="str">
        <f t="shared" si="174"/>
        <v>||||||0</v>
      </c>
      <c r="B2379" s="21" t="str">
        <f t="shared" si="175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76"/>
        <v>0</v>
      </c>
      <c r="N2379" s="17"/>
      <c r="O2379" s="17"/>
      <c r="P2379" s="3"/>
    </row>
    <row r="2380" spans="1:16" ht="24.95" hidden="1" customHeight="1" x14ac:dyDescent="0.2">
      <c r="A2380" s="21" t="str">
        <f t="shared" si="174"/>
        <v>||||||0</v>
      </c>
      <c r="B2380" s="21" t="str">
        <f t="shared" si="175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76"/>
        <v>0</v>
      </c>
      <c r="N2380" s="17"/>
      <c r="O2380" s="17"/>
      <c r="P2380" s="3"/>
    </row>
    <row r="2381" spans="1:16" ht="24.95" hidden="1" customHeight="1" x14ac:dyDescent="0.2">
      <c r="A2381" s="21" t="str">
        <f t="shared" si="174"/>
        <v>||||||0</v>
      </c>
      <c r="B2381" s="21" t="str">
        <f t="shared" si="175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76"/>
        <v>0</v>
      </c>
      <c r="N2381" s="17"/>
      <c r="O2381" s="17"/>
      <c r="P2381" s="3"/>
    </row>
    <row r="2382" spans="1:16" ht="24.95" hidden="1" customHeight="1" x14ac:dyDescent="0.2">
      <c r="A2382" s="21" t="str">
        <f t="shared" si="174"/>
        <v>||||||0</v>
      </c>
      <c r="B2382" s="21" t="str">
        <f t="shared" si="175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76"/>
        <v>0</v>
      </c>
      <c r="N2382" s="17"/>
      <c r="O2382" s="17"/>
      <c r="P2382" s="3"/>
    </row>
    <row r="2383" spans="1:16" ht="24.95" hidden="1" customHeight="1" x14ac:dyDescent="0.2">
      <c r="A2383" s="21" t="str">
        <f t="shared" si="174"/>
        <v>||||||0</v>
      </c>
      <c r="B2383" s="21" t="str">
        <f t="shared" si="175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76"/>
        <v>0</v>
      </c>
      <c r="N2383" s="17"/>
      <c r="O2383" s="17"/>
      <c r="P2383" s="3"/>
    </row>
    <row r="2384" spans="1:16" ht="24.95" hidden="1" customHeight="1" x14ac:dyDescent="0.2">
      <c r="A2384" s="21" t="str">
        <f t="shared" si="174"/>
        <v>||||||0</v>
      </c>
      <c r="B2384" s="21" t="str">
        <f t="shared" si="175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76"/>
        <v>0</v>
      </c>
      <c r="N2384" s="17"/>
      <c r="O2384" s="17"/>
      <c r="P2384" s="3"/>
    </row>
    <row r="2385" spans="1:16" ht="24.95" hidden="1" customHeight="1" x14ac:dyDescent="0.2">
      <c r="A2385" s="21" t="str">
        <f t="shared" si="174"/>
        <v>||||||0</v>
      </c>
      <c r="B2385" s="21" t="str">
        <f t="shared" si="175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76"/>
        <v>0</v>
      </c>
      <c r="N2385" s="17"/>
      <c r="O2385" s="17"/>
      <c r="P2385" s="3"/>
    </row>
    <row r="2386" spans="1:16" ht="24.95" hidden="1" customHeight="1" x14ac:dyDescent="0.2">
      <c r="A2386" s="21" t="str">
        <f t="shared" si="174"/>
        <v>||||||0</v>
      </c>
      <c r="B2386" s="21" t="str">
        <f t="shared" si="175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76"/>
        <v>0</v>
      </c>
      <c r="N2386" s="17"/>
      <c r="O2386" s="17"/>
      <c r="P2386" s="3"/>
    </row>
    <row r="2387" spans="1:16" ht="24.95" hidden="1" customHeight="1" x14ac:dyDescent="0.2">
      <c r="A2387" s="21" t="str">
        <f t="shared" si="174"/>
        <v>||||||0</v>
      </c>
      <c r="B2387" s="21" t="str">
        <f t="shared" si="175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76"/>
        <v>0</v>
      </c>
      <c r="N2387" s="17"/>
      <c r="O2387" s="17"/>
      <c r="P2387" s="3"/>
    </row>
    <row r="2388" spans="1:16" ht="24.95" hidden="1" customHeight="1" x14ac:dyDescent="0.2">
      <c r="A2388" s="21" t="str">
        <f t="shared" si="174"/>
        <v>||||||0</v>
      </c>
      <c r="B2388" s="21" t="str">
        <f t="shared" si="175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76"/>
        <v>0</v>
      </c>
      <c r="N2388" s="17"/>
      <c r="O2388" s="17"/>
      <c r="P2388" s="3"/>
    </row>
    <row r="2389" spans="1:16" ht="24.95" hidden="1" customHeight="1" x14ac:dyDescent="0.2">
      <c r="A2389" s="21" t="str">
        <f t="shared" si="174"/>
        <v>||||||0</v>
      </c>
      <c r="B2389" s="21" t="str">
        <f t="shared" si="175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76"/>
        <v>0</v>
      </c>
      <c r="N2389" s="17"/>
      <c r="O2389" s="17"/>
      <c r="P2389" s="3"/>
    </row>
    <row r="2390" spans="1:16" ht="24.95" hidden="1" customHeight="1" x14ac:dyDescent="0.2">
      <c r="A2390" s="21" t="str">
        <f t="shared" si="174"/>
        <v>||||||0</v>
      </c>
      <c r="B2390" s="21" t="str">
        <f t="shared" si="175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76"/>
        <v>0</v>
      </c>
      <c r="N2390" s="17"/>
      <c r="O2390" s="17"/>
      <c r="P2390" s="3"/>
    </row>
    <row r="2391" spans="1:16" ht="24.95" hidden="1" customHeight="1" x14ac:dyDescent="0.2">
      <c r="A2391" s="21" t="str">
        <f t="shared" si="174"/>
        <v>||||||0</v>
      </c>
      <c r="B2391" s="21" t="str">
        <f t="shared" si="175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76"/>
        <v>0</v>
      </c>
      <c r="N2391" s="17"/>
      <c r="O2391" s="17"/>
      <c r="P2391" s="3"/>
    </row>
    <row r="2392" spans="1:16" ht="24.95" hidden="1" customHeight="1" x14ac:dyDescent="0.2">
      <c r="A2392" s="21" t="str">
        <f t="shared" si="174"/>
        <v>||||||0</v>
      </c>
      <c r="B2392" s="21" t="str">
        <f t="shared" si="175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76"/>
        <v>0</v>
      </c>
      <c r="N2392" s="17"/>
      <c r="O2392" s="17"/>
      <c r="P2392" s="3"/>
    </row>
    <row r="2393" spans="1:16" ht="24.95" hidden="1" customHeight="1" x14ac:dyDescent="0.2">
      <c r="A2393" s="21" t="str">
        <f t="shared" si="174"/>
        <v>||||||0</v>
      </c>
      <c r="B2393" s="21" t="str">
        <f t="shared" si="175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76"/>
        <v>0</v>
      </c>
      <c r="N2393" s="17"/>
      <c r="O2393" s="17"/>
      <c r="P2393" s="3"/>
    </row>
    <row r="2394" spans="1:16" ht="24.95" hidden="1" customHeight="1" x14ac:dyDescent="0.2">
      <c r="A2394" s="21" t="str">
        <f t="shared" si="174"/>
        <v>||||||0</v>
      </c>
      <c r="B2394" s="21" t="str">
        <f t="shared" si="175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76"/>
        <v>0</v>
      </c>
      <c r="N2394" s="17"/>
      <c r="O2394" s="17"/>
      <c r="P2394" s="3"/>
    </row>
    <row r="2395" spans="1:16" ht="24.95" hidden="1" customHeight="1" x14ac:dyDescent="0.2">
      <c r="A2395" s="21" t="str">
        <f t="shared" si="174"/>
        <v>||||||0</v>
      </c>
      <c r="B2395" s="21" t="str">
        <f t="shared" si="175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76"/>
        <v>0</v>
      </c>
      <c r="N2395" s="17"/>
      <c r="O2395" s="17"/>
      <c r="P2395" s="3"/>
    </row>
    <row r="2396" spans="1:16" ht="24.95" hidden="1" customHeight="1" x14ac:dyDescent="0.2">
      <c r="A2396" s="21" t="str">
        <f t="shared" si="174"/>
        <v>||||||0</v>
      </c>
      <c r="B2396" s="21" t="str">
        <f t="shared" si="175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76"/>
        <v>0</v>
      </c>
      <c r="N2396" s="17"/>
      <c r="O2396" s="17"/>
      <c r="P2396" s="3"/>
    </row>
    <row r="2397" spans="1:16" ht="24.95" hidden="1" customHeight="1" x14ac:dyDescent="0.2">
      <c r="A2397" s="21" t="str">
        <f t="shared" si="174"/>
        <v>||||||0</v>
      </c>
      <c r="B2397" s="21" t="str">
        <f t="shared" si="175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76"/>
        <v>0</v>
      </c>
      <c r="N2397" s="17"/>
      <c r="O2397" s="17"/>
      <c r="P2397" s="3"/>
    </row>
    <row r="2398" spans="1:16" ht="24.95" hidden="1" customHeight="1" x14ac:dyDescent="0.2">
      <c r="A2398" s="21" t="str">
        <f t="shared" si="174"/>
        <v>||||||0</v>
      </c>
      <c r="B2398" s="21" t="str">
        <f t="shared" si="175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76"/>
        <v>0</v>
      </c>
      <c r="N2398" s="17"/>
      <c r="O2398" s="17"/>
      <c r="P2398" s="3"/>
    </row>
    <row r="2399" spans="1:16" ht="24.95" hidden="1" customHeight="1" x14ac:dyDescent="0.2">
      <c r="A2399" s="21" t="str">
        <f t="shared" si="174"/>
        <v>||||||0</v>
      </c>
      <c r="B2399" s="21" t="str">
        <f t="shared" si="175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76"/>
        <v>0</v>
      </c>
      <c r="N2399" s="17"/>
      <c r="O2399" s="17"/>
      <c r="P2399" s="3"/>
    </row>
    <row r="2400" spans="1:16" ht="24.95" hidden="1" customHeight="1" x14ac:dyDescent="0.2">
      <c r="A2400" s="21" t="str">
        <f t="shared" si="174"/>
        <v>||||||0</v>
      </c>
      <c r="B2400" s="21" t="str">
        <f t="shared" si="175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76"/>
        <v>0</v>
      </c>
      <c r="N2400" s="17"/>
      <c r="O2400" s="17"/>
      <c r="P2400" s="3"/>
    </row>
    <row r="2401" spans="1:16" ht="24.95" hidden="1" customHeight="1" x14ac:dyDescent="0.2">
      <c r="A2401" s="21" t="str">
        <f t="shared" si="174"/>
        <v>||||||0</v>
      </c>
      <c r="B2401" s="21" t="str">
        <f t="shared" si="175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76"/>
        <v>0</v>
      </c>
      <c r="N2401" s="17"/>
      <c r="O2401" s="17"/>
      <c r="P2401" s="3"/>
    </row>
    <row r="2402" spans="1:16" ht="24.95" hidden="1" customHeight="1" x14ac:dyDescent="0.2">
      <c r="A2402" s="21" t="str">
        <f t="shared" si="174"/>
        <v>||||||0</v>
      </c>
      <c r="B2402" s="21" t="str">
        <f t="shared" si="175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76"/>
        <v>0</v>
      </c>
      <c r="N2402" s="17"/>
      <c r="O2402" s="17"/>
      <c r="P2402" s="3"/>
    </row>
    <row r="2403" spans="1:16" ht="24.95" hidden="1" customHeight="1" x14ac:dyDescent="0.2">
      <c r="A2403" s="21" t="str">
        <f t="shared" si="174"/>
        <v>||||||0</v>
      </c>
      <c r="B2403" s="21" t="str">
        <f t="shared" si="175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76"/>
        <v>0</v>
      </c>
      <c r="N2403" s="17"/>
      <c r="O2403" s="17"/>
      <c r="P2403" s="3"/>
    </row>
    <row r="2404" spans="1:16" ht="24.95" hidden="1" customHeight="1" x14ac:dyDescent="0.2">
      <c r="A2404" s="21" t="str">
        <f t="shared" si="174"/>
        <v>||||||0</v>
      </c>
      <c r="B2404" s="21" t="str">
        <f t="shared" si="175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76"/>
        <v>0</v>
      </c>
      <c r="N2404" s="17"/>
      <c r="O2404" s="17"/>
      <c r="P2404" s="3"/>
    </row>
    <row r="2405" spans="1:16" ht="24.95" hidden="1" customHeight="1" x14ac:dyDescent="0.2">
      <c r="A2405" s="21" t="str">
        <f t="shared" si="174"/>
        <v>||||||0</v>
      </c>
      <c r="B2405" s="21" t="str">
        <f t="shared" si="175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76"/>
        <v>0</v>
      </c>
      <c r="N2405" s="17"/>
      <c r="O2405" s="17"/>
      <c r="P2405" s="3"/>
    </row>
    <row r="2406" spans="1:16" ht="24.95" hidden="1" customHeight="1" x14ac:dyDescent="0.2">
      <c r="A2406" s="21" t="str">
        <f t="shared" si="174"/>
        <v>||||||0</v>
      </c>
      <c r="B2406" s="21" t="str">
        <f t="shared" si="175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76"/>
        <v>0</v>
      </c>
      <c r="N2406" s="17"/>
      <c r="O2406" s="17"/>
      <c r="P2406" s="3"/>
    </row>
    <row r="2407" spans="1:16" ht="24.95" hidden="1" customHeight="1" x14ac:dyDescent="0.2">
      <c r="A2407" s="21" t="str">
        <f t="shared" si="174"/>
        <v>||||||0</v>
      </c>
      <c r="B2407" s="21" t="str">
        <f t="shared" si="175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76"/>
        <v>0</v>
      </c>
      <c r="N2407" s="17"/>
      <c r="O2407" s="17"/>
      <c r="P2407" s="3"/>
    </row>
    <row r="2408" spans="1:16" ht="24.95" hidden="1" customHeight="1" x14ac:dyDescent="0.2">
      <c r="A2408" s="21" t="str">
        <f t="shared" si="174"/>
        <v>||||||0</v>
      </c>
      <c r="B2408" s="21" t="str">
        <f t="shared" si="175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76"/>
        <v>0</v>
      </c>
      <c r="N2408" s="17"/>
      <c r="O2408" s="17"/>
      <c r="P2408" s="3"/>
    </row>
    <row r="2409" spans="1:16" ht="24.95" hidden="1" customHeight="1" x14ac:dyDescent="0.2">
      <c r="A2409" s="21" t="str">
        <f t="shared" si="174"/>
        <v>||||||0</v>
      </c>
      <c r="B2409" s="21" t="str">
        <f t="shared" si="175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76"/>
        <v>0</v>
      </c>
      <c r="N2409" s="17"/>
      <c r="O2409" s="17"/>
      <c r="P2409" s="3"/>
    </row>
    <row r="2410" spans="1:16" ht="24.95" hidden="1" customHeight="1" x14ac:dyDescent="0.2">
      <c r="A2410" s="21" t="str">
        <f t="shared" si="174"/>
        <v>||||||0</v>
      </c>
      <c r="B2410" s="21" t="str">
        <f t="shared" si="175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ref="M2410:M2447" si="177">N2410+O2410</f>
        <v>0</v>
      </c>
      <c r="N2410" s="17"/>
      <c r="O2410" s="17"/>
      <c r="P2410" s="3"/>
    </row>
    <row r="2411" spans="1:16" ht="24.95" hidden="1" customHeight="1" x14ac:dyDescent="0.2">
      <c r="A2411" s="21" t="str">
        <f t="shared" si="174"/>
        <v>||||||0</v>
      </c>
      <c r="B2411" s="21" t="str">
        <f t="shared" si="175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77"/>
        <v>0</v>
      </c>
      <c r="N2411" s="17"/>
      <c r="O2411" s="17"/>
      <c r="P2411" s="3"/>
    </row>
    <row r="2412" spans="1:16" ht="24.95" hidden="1" customHeight="1" x14ac:dyDescent="0.2">
      <c r="A2412" s="21" t="str">
        <f t="shared" si="174"/>
        <v>||||||0</v>
      </c>
      <c r="B2412" s="21" t="str">
        <f t="shared" si="175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77"/>
        <v>0</v>
      </c>
      <c r="N2412" s="17"/>
      <c r="O2412" s="17"/>
      <c r="P2412" s="3"/>
    </row>
    <row r="2413" spans="1:16" ht="24.95" hidden="1" customHeight="1" x14ac:dyDescent="0.2">
      <c r="A2413" s="21" t="str">
        <f t="shared" si="174"/>
        <v>||||||0</v>
      </c>
      <c r="B2413" s="21" t="str">
        <f t="shared" si="175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77"/>
        <v>0</v>
      </c>
      <c r="N2413" s="17"/>
      <c r="O2413" s="17"/>
      <c r="P2413" s="3"/>
    </row>
    <row r="2414" spans="1:16" ht="24.95" hidden="1" customHeight="1" x14ac:dyDescent="0.2">
      <c r="A2414" s="21" t="str">
        <f t="shared" si="174"/>
        <v>||||||0</v>
      </c>
      <c r="B2414" s="21" t="str">
        <f t="shared" si="175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77"/>
        <v>0</v>
      </c>
      <c r="N2414" s="17"/>
      <c r="O2414" s="17"/>
      <c r="P2414" s="3"/>
    </row>
    <row r="2415" spans="1:16" ht="24.95" hidden="1" customHeight="1" x14ac:dyDescent="0.2">
      <c r="A2415" s="21" t="str">
        <f t="shared" si="174"/>
        <v>||||||0</v>
      </c>
      <c r="B2415" s="21" t="str">
        <f t="shared" si="175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77"/>
        <v>0</v>
      </c>
      <c r="N2415" s="17"/>
      <c r="O2415" s="17"/>
      <c r="P2415" s="3"/>
    </row>
    <row r="2416" spans="1:16" ht="24.95" hidden="1" customHeight="1" x14ac:dyDescent="0.2">
      <c r="A2416" s="21" t="str">
        <f t="shared" ref="A2416:A2454" si="178">C2416&amp;"|"&amp;D2416&amp;"|"&amp;E2416&amp;"|"&amp;F2416&amp;"|"&amp;G2416&amp;"|"&amp;I2416&amp;"|"&amp;N2416+O2416-P2416</f>
        <v>||||||0</v>
      </c>
      <c r="B2416" s="21" t="str">
        <f t="shared" ref="B2416:B2454" si="179">C2416&amp;"|"&amp;D2416&amp;"|"&amp;E2416&amp;"|"&amp;F2416&amp;"|"&amp;L2416</f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77"/>
        <v>0</v>
      </c>
      <c r="N2416" s="17"/>
      <c r="O2416" s="17"/>
      <c r="P2416" s="3"/>
    </row>
    <row r="2417" spans="1:16" ht="24.95" hidden="1" customHeight="1" x14ac:dyDescent="0.2">
      <c r="A2417" s="21" t="str">
        <f t="shared" si="178"/>
        <v>||||||0</v>
      </c>
      <c r="B2417" s="21" t="str">
        <f t="shared" si="179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77"/>
        <v>0</v>
      </c>
      <c r="N2417" s="17"/>
      <c r="O2417" s="17"/>
      <c r="P2417" s="3"/>
    </row>
    <row r="2418" spans="1:16" ht="24.95" hidden="1" customHeight="1" x14ac:dyDescent="0.2">
      <c r="A2418" s="21" t="str">
        <f t="shared" si="178"/>
        <v>||||||0</v>
      </c>
      <c r="B2418" s="21" t="str">
        <f t="shared" si="179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77"/>
        <v>0</v>
      </c>
      <c r="N2418" s="17"/>
      <c r="O2418" s="17"/>
      <c r="P2418" s="3"/>
    </row>
    <row r="2419" spans="1:16" ht="24.95" hidden="1" customHeight="1" x14ac:dyDescent="0.2">
      <c r="A2419" s="21" t="str">
        <f t="shared" si="178"/>
        <v>||||||0</v>
      </c>
      <c r="B2419" s="21" t="str">
        <f t="shared" si="179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77"/>
        <v>0</v>
      </c>
      <c r="N2419" s="17"/>
      <c r="O2419" s="17"/>
      <c r="P2419" s="3"/>
    </row>
    <row r="2420" spans="1:16" ht="24.95" hidden="1" customHeight="1" x14ac:dyDescent="0.2">
      <c r="A2420" s="21" t="str">
        <f t="shared" si="178"/>
        <v>||||||0</v>
      </c>
      <c r="B2420" s="21" t="str">
        <f t="shared" si="179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77"/>
        <v>0</v>
      </c>
      <c r="N2420" s="17"/>
      <c r="O2420" s="17"/>
      <c r="P2420" s="3"/>
    </row>
    <row r="2421" spans="1:16" ht="24.95" hidden="1" customHeight="1" x14ac:dyDescent="0.2">
      <c r="A2421" s="21" t="str">
        <f t="shared" si="178"/>
        <v>||||||0</v>
      </c>
      <c r="B2421" s="21" t="str">
        <f t="shared" si="179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77"/>
        <v>0</v>
      </c>
      <c r="N2421" s="17"/>
      <c r="O2421" s="17"/>
      <c r="P2421" s="3"/>
    </row>
    <row r="2422" spans="1:16" ht="24.95" hidden="1" customHeight="1" x14ac:dyDescent="0.2">
      <c r="A2422" s="21" t="str">
        <f t="shared" si="178"/>
        <v>||||||0</v>
      </c>
      <c r="B2422" s="21" t="str">
        <f t="shared" si="179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77"/>
        <v>0</v>
      </c>
      <c r="N2422" s="17"/>
      <c r="O2422" s="17"/>
      <c r="P2422" s="3"/>
    </row>
    <row r="2423" spans="1:16" ht="24.95" hidden="1" customHeight="1" x14ac:dyDescent="0.2">
      <c r="A2423" s="21" t="str">
        <f t="shared" si="178"/>
        <v>||||||0</v>
      </c>
      <c r="B2423" s="21" t="str">
        <f t="shared" si="179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77"/>
        <v>0</v>
      </c>
      <c r="N2423" s="17"/>
      <c r="O2423" s="17"/>
      <c r="P2423" s="3"/>
    </row>
    <row r="2424" spans="1:16" ht="24.95" hidden="1" customHeight="1" x14ac:dyDescent="0.2">
      <c r="A2424" s="21" t="str">
        <f t="shared" si="178"/>
        <v>||||||0</v>
      </c>
      <c r="B2424" s="21" t="str">
        <f t="shared" si="179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77"/>
        <v>0</v>
      </c>
      <c r="N2424" s="17"/>
      <c r="O2424" s="17"/>
      <c r="P2424" s="3"/>
    </row>
    <row r="2425" spans="1:16" ht="24.95" hidden="1" customHeight="1" x14ac:dyDescent="0.2">
      <c r="A2425" s="21" t="str">
        <f t="shared" si="178"/>
        <v>||||||0</v>
      </c>
      <c r="B2425" s="21" t="str">
        <f t="shared" si="179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77"/>
        <v>0</v>
      </c>
      <c r="N2425" s="17"/>
      <c r="O2425" s="17"/>
      <c r="P2425" s="3"/>
    </row>
    <row r="2426" spans="1:16" ht="24.95" hidden="1" customHeight="1" x14ac:dyDescent="0.2">
      <c r="A2426" s="21" t="str">
        <f t="shared" si="178"/>
        <v>||||||0</v>
      </c>
      <c r="B2426" s="21" t="str">
        <f t="shared" si="179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77"/>
        <v>0</v>
      </c>
      <c r="N2426" s="17"/>
      <c r="O2426" s="17"/>
      <c r="P2426" s="3"/>
    </row>
    <row r="2427" spans="1:16" ht="24.95" hidden="1" customHeight="1" x14ac:dyDescent="0.2">
      <c r="A2427" s="21" t="str">
        <f t="shared" si="178"/>
        <v>||||||0</v>
      </c>
      <c r="B2427" s="21" t="str">
        <f t="shared" si="179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77"/>
        <v>0</v>
      </c>
      <c r="N2427" s="17"/>
      <c r="O2427" s="17"/>
      <c r="P2427" s="3"/>
    </row>
    <row r="2428" spans="1:16" ht="24.95" hidden="1" customHeight="1" x14ac:dyDescent="0.2">
      <c r="A2428" s="21" t="str">
        <f t="shared" si="178"/>
        <v>||||||0</v>
      </c>
      <c r="B2428" s="21" t="str">
        <f t="shared" si="179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77"/>
        <v>0</v>
      </c>
      <c r="N2428" s="17"/>
      <c r="O2428" s="17"/>
      <c r="P2428" s="3"/>
    </row>
    <row r="2429" spans="1:16" ht="24.95" hidden="1" customHeight="1" x14ac:dyDescent="0.2">
      <c r="A2429" s="21" t="str">
        <f t="shared" si="178"/>
        <v>||||||0</v>
      </c>
      <c r="B2429" s="21" t="str">
        <f t="shared" si="179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77"/>
        <v>0</v>
      </c>
      <c r="N2429" s="17"/>
      <c r="O2429" s="17"/>
      <c r="P2429" s="3"/>
    </row>
    <row r="2430" spans="1:16" ht="24.95" hidden="1" customHeight="1" x14ac:dyDescent="0.2">
      <c r="A2430" s="21" t="str">
        <f t="shared" si="178"/>
        <v>||||||0</v>
      </c>
      <c r="B2430" s="21" t="str">
        <f t="shared" si="179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si="177"/>
        <v>0</v>
      </c>
      <c r="N2430" s="17"/>
      <c r="O2430" s="17"/>
      <c r="P2430" s="3"/>
    </row>
    <row r="2431" spans="1:16" ht="24.95" hidden="1" customHeight="1" x14ac:dyDescent="0.2">
      <c r="A2431" s="21" t="str">
        <f t="shared" si="178"/>
        <v>||||||0</v>
      </c>
      <c r="B2431" s="21" t="str">
        <f t="shared" si="179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77"/>
        <v>0</v>
      </c>
      <c r="N2431" s="17"/>
      <c r="O2431" s="17"/>
      <c r="P2431" s="3"/>
    </row>
    <row r="2432" spans="1:16" ht="24.95" hidden="1" customHeight="1" x14ac:dyDescent="0.2">
      <c r="A2432" s="21" t="str">
        <f t="shared" si="178"/>
        <v>||||||0</v>
      </c>
      <c r="B2432" s="21" t="str">
        <f t="shared" si="179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77"/>
        <v>0</v>
      </c>
      <c r="N2432" s="17"/>
      <c r="O2432" s="17"/>
      <c r="P2432" s="3"/>
    </row>
    <row r="2433" spans="1:16" ht="24.95" hidden="1" customHeight="1" x14ac:dyDescent="0.2">
      <c r="A2433" s="21" t="str">
        <f t="shared" si="178"/>
        <v>||||||0</v>
      </c>
      <c r="B2433" s="21" t="str">
        <f t="shared" si="179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77"/>
        <v>0</v>
      </c>
      <c r="N2433" s="17"/>
      <c r="O2433" s="17"/>
      <c r="P2433" s="3"/>
    </row>
    <row r="2434" spans="1:16" ht="24.95" hidden="1" customHeight="1" x14ac:dyDescent="0.2">
      <c r="A2434" s="21" t="str">
        <f t="shared" si="178"/>
        <v>||||||0</v>
      </c>
      <c r="B2434" s="21" t="str">
        <f t="shared" si="179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77"/>
        <v>0</v>
      </c>
      <c r="N2434" s="17"/>
      <c r="O2434" s="17"/>
      <c r="P2434" s="3"/>
    </row>
    <row r="2435" spans="1:16" ht="24.95" hidden="1" customHeight="1" x14ac:dyDescent="0.2">
      <c r="A2435" s="21" t="str">
        <f t="shared" si="178"/>
        <v>||||||0</v>
      </c>
      <c r="B2435" s="21" t="str">
        <f t="shared" si="179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77"/>
        <v>0</v>
      </c>
      <c r="N2435" s="17"/>
      <c r="O2435" s="17"/>
      <c r="P2435" s="3"/>
    </row>
    <row r="2436" spans="1:16" ht="24.95" hidden="1" customHeight="1" x14ac:dyDescent="0.2">
      <c r="A2436" s="21" t="str">
        <f t="shared" si="178"/>
        <v>||||||0</v>
      </c>
      <c r="B2436" s="21" t="str">
        <f t="shared" si="179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77"/>
        <v>0</v>
      </c>
      <c r="N2436" s="17"/>
      <c r="O2436" s="17"/>
      <c r="P2436" s="3"/>
    </row>
    <row r="2437" spans="1:16" ht="24.95" hidden="1" customHeight="1" x14ac:dyDescent="0.2">
      <c r="A2437" s="21" t="str">
        <f t="shared" si="178"/>
        <v>||||||0</v>
      </c>
      <c r="B2437" s="21" t="str">
        <f t="shared" si="179"/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77"/>
        <v>0</v>
      </c>
      <c r="N2437" s="17"/>
      <c r="O2437" s="17"/>
      <c r="P2437" s="3"/>
    </row>
    <row r="2438" spans="1:16" ht="24.95" hidden="1" customHeight="1" x14ac:dyDescent="0.2">
      <c r="A2438" s="21" t="str">
        <f t="shared" si="178"/>
        <v>||||||0</v>
      </c>
      <c r="B2438" s="21" t="str">
        <f t="shared" si="179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77"/>
        <v>0</v>
      </c>
      <c r="N2438" s="17"/>
      <c r="O2438" s="17"/>
      <c r="P2438" s="3"/>
    </row>
    <row r="2439" spans="1:16" ht="24.95" hidden="1" customHeight="1" x14ac:dyDescent="0.2">
      <c r="A2439" s="21" t="str">
        <f t="shared" si="178"/>
        <v>||||||0</v>
      </c>
      <c r="B2439" s="21" t="str">
        <f t="shared" si="179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77"/>
        <v>0</v>
      </c>
      <c r="N2439" s="17"/>
      <c r="O2439" s="17"/>
      <c r="P2439" s="3"/>
    </row>
    <row r="2440" spans="1:16" ht="24.95" hidden="1" customHeight="1" x14ac:dyDescent="0.2">
      <c r="A2440" s="21" t="str">
        <f t="shared" si="178"/>
        <v>||||||0</v>
      </c>
      <c r="B2440" s="21" t="str">
        <f t="shared" si="179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77"/>
        <v>0</v>
      </c>
      <c r="N2440" s="17"/>
      <c r="O2440" s="17"/>
      <c r="P2440" s="3"/>
    </row>
    <row r="2441" spans="1:16" ht="24.95" hidden="1" customHeight="1" x14ac:dyDescent="0.2">
      <c r="A2441" s="21" t="str">
        <f t="shared" si="178"/>
        <v>||||||0</v>
      </c>
      <c r="B2441" s="21" t="str">
        <f t="shared" si="179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77"/>
        <v>0</v>
      </c>
      <c r="N2441" s="17"/>
      <c r="O2441" s="17"/>
      <c r="P2441" s="3"/>
    </row>
    <row r="2442" spans="1:16" ht="24.95" hidden="1" customHeight="1" x14ac:dyDescent="0.2">
      <c r="A2442" s="21" t="str">
        <f t="shared" si="178"/>
        <v>||||||0</v>
      </c>
      <c r="B2442" s="21" t="str">
        <f t="shared" si="179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77"/>
        <v>0</v>
      </c>
      <c r="N2442" s="17"/>
      <c r="O2442" s="17"/>
      <c r="P2442" s="3"/>
    </row>
    <row r="2443" spans="1:16" ht="24.95" hidden="1" customHeight="1" x14ac:dyDescent="0.2">
      <c r="A2443" s="21" t="str">
        <f t="shared" si="178"/>
        <v>||||||0</v>
      </c>
      <c r="B2443" s="21" t="str">
        <f t="shared" si="179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77"/>
        <v>0</v>
      </c>
      <c r="N2443" s="17"/>
      <c r="O2443" s="17"/>
      <c r="P2443" s="3"/>
    </row>
    <row r="2444" spans="1:16" ht="24.95" hidden="1" customHeight="1" x14ac:dyDescent="0.2">
      <c r="A2444" s="21" t="str">
        <f t="shared" si="178"/>
        <v>||||||0</v>
      </c>
      <c r="B2444" s="21" t="str">
        <f t="shared" si="179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77"/>
        <v>0</v>
      </c>
      <c r="N2444" s="17"/>
      <c r="O2444" s="17"/>
      <c r="P2444" s="3"/>
    </row>
    <row r="2445" spans="1:16" ht="24.95" hidden="1" customHeight="1" x14ac:dyDescent="0.2">
      <c r="A2445" s="21" t="str">
        <f t="shared" si="178"/>
        <v>||||||0</v>
      </c>
      <c r="B2445" s="21" t="str">
        <f t="shared" si="179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77"/>
        <v>0</v>
      </c>
      <c r="N2445" s="17"/>
      <c r="O2445" s="17"/>
      <c r="P2445" s="3"/>
    </row>
    <row r="2446" spans="1:16" ht="24.95" hidden="1" customHeight="1" x14ac:dyDescent="0.2">
      <c r="A2446" s="21" t="str">
        <f t="shared" si="178"/>
        <v>||||||0</v>
      </c>
      <c r="B2446" s="21" t="str">
        <f t="shared" si="179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77"/>
        <v>0</v>
      </c>
      <c r="N2446" s="17"/>
      <c r="O2446" s="17"/>
      <c r="P2446" s="3"/>
    </row>
    <row r="2447" spans="1:16" ht="24.95" hidden="1" customHeight="1" x14ac:dyDescent="0.2">
      <c r="A2447" s="21" t="str">
        <f t="shared" si="178"/>
        <v>||||||0</v>
      </c>
      <c r="B2447" s="21" t="str">
        <f t="shared" si="179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77"/>
        <v>0</v>
      </c>
      <c r="N2447" s="17"/>
      <c r="O2447" s="17"/>
      <c r="P2447" s="3"/>
    </row>
    <row r="2448" spans="1:16" ht="24.95" hidden="1" customHeight="1" x14ac:dyDescent="0.2">
      <c r="A2448" s="21" t="str">
        <f t="shared" si="178"/>
        <v>||||||0</v>
      </c>
      <c r="B2448" s="21" t="str">
        <f t="shared" si="179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ref="M2448:M2479" si="180">N2448+O2448</f>
        <v>0</v>
      </c>
      <c r="N2448" s="17"/>
      <c r="O2448" s="17"/>
      <c r="P2448" s="3"/>
    </row>
    <row r="2449" spans="1:16" ht="24.95" hidden="1" customHeight="1" x14ac:dyDescent="0.2">
      <c r="A2449" s="21" t="str">
        <f t="shared" si="178"/>
        <v>||||||0</v>
      </c>
      <c r="B2449" s="21" t="str">
        <f t="shared" si="179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80"/>
        <v>0</v>
      </c>
      <c r="N2449" s="17"/>
      <c r="O2449" s="17"/>
      <c r="P2449" s="3"/>
    </row>
    <row r="2450" spans="1:16" ht="24.95" hidden="1" customHeight="1" x14ac:dyDescent="0.2">
      <c r="A2450" s="21" t="str">
        <f t="shared" si="178"/>
        <v>||||||0</v>
      </c>
      <c r="B2450" s="21" t="str">
        <f t="shared" si="179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80"/>
        <v>0</v>
      </c>
      <c r="N2450" s="17"/>
      <c r="O2450" s="17"/>
      <c r="P2450" s="3"/>
    </row>
    <row r="2451" spans="1:16" ht="24.95" hidden="1" customHeight="1" x14ac:dyDescent="0.2">
      <c r="A2451" s="21" t="str">
        <f t="shared" si="178"/>
        <v>||||||0</v>
      </c>
      <c r="B2451" s="21" t="str">
        <f t="shared" si="179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80"/>
        <v>0</v>
      </c>
      <c r="N2451" s="17"/>
      <c r="O2451" s="17"/>
      <c r="P2451" s="3"/>
    </row>
    <row r="2452" spans="1:16" ht="24.95" hidden="1" customHeight="1" x14ac:dyDescent="0.2">
      <c r="A2452" s="21" t="str">
        <f t="shared" si="178"/>
        <v>||||||0</v>
      </c>
      <c r="B2452" s="21" t="str">
        <f t="shared" si="179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80"/>
        <v>0</v>
      </c>
      <c r="N2452" s="17"/>
      <c r="O2452" s="17"/>
      <c r="P2452" s="3"/>
    </row>
    <row r="2453" spans="1:16" ht="24.95" hidden="1" customHeight="1" x14ac:dyDescent="0.2">
      <c r="A2453" s="21" t="str">
        <f t="shared" si="178"/>
        <v>||||||0</v>
      </c>
      <c r="B2453" s="21" t="str">
        <f t="shared" si="179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80"/>
        <v>0</v>
      </c>
      <c r="N2453" s="17"/>
      <c r="O2453" s="17"/>
      <c r="P2453" s="3"/>
    </row>
    <row r="2454" spans="1:16" ht="24.95" hidden="1" customHeight="1" x14ac:dyDescent="0.2">
      <c r="A2454" s="21" t="str">
        <f t="shared" si="178"/>
        <v>||||||0</v>
      </c>
      <c r="B2454" s="21" t="str">
        <f t="shared" si="179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80"/>
        <v>0</v>
      </c>
      <c r="N2454" s="17"/>
      <c r="O2454" s="17"/>
      <c r="P2454" s="3"/>
    </row>
    <row r="2455" spans="1:16" ht="24.95" hidden="1" customHeight="1" x14ac:dyDescent="0.2">
      <c r="A2455" s="21" t="str">
        <f t="shared" ref="A2455:A2486" si="181">C2455&amp;"|"&amp;D2455&amp;"|"&amp;E2455&amp;"|"&amp;F2455&amp;"|"&amp;G2455&amp;"|"&amp;I2455&amp;"|"&amp;N2455+O2455-P2455</f>
        <v>||||||0</v>
      </c>
      <c r="B2455" s="21" t="str">
        <f t="shared" ref="B2455:B2486" si="182">C2455&amp;"|"&amp;D2455&amp;"|"&amp;E2455&amp;"|"&amp;F2455&amp;"|"&amp;L2455</f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80"/>
        <v>0</v>
      </c>
      <c r="N2455" s="17"/>
      <c r="O2455" s="17"/>
      <c r="P2455" s="3"/>
    </row>
    <row r="2456" spans="1:16" ht="24.95" hidden="1" customHeight="1" x14ac:dyDescent="0.2">
      <c r="A2456" s="21" t="str">
        <f t="shared" si="181"/>
        <v>||||||0</v>
      </c>
      <c r="B2456" s="21" t="str">
        <f t="shared" si="182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80"/>
        <v>0</v>
      </c>
      <c r="N2456" s="17"/>
      <c r="O2456" s="17"/>
      <c r="P2456" s="3"/>
    </row>
    <row r="2457" spans="1:16" ht="24.95" hidden="1" customHeight="1" x14ac:dyDescent="0.2">
      <c r="A2457" s="21" t="str">
        <f t="shared" si="181"/>
        <v>||||||0</v>
      </c>
      <c r="B2457" s="21" t="str">
        <f t="shared" si="182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80"/>
        <v>0</v>
      </c>
      <c r="N2457" s="17"/>
      <c r="O2457" s="17"/>
      <c r="P2457" s="3"/>
    </row>
    <row r="2458" spans="1:16" ht="24.95" hidden="1" customHeight="1" x14ac:dyDescent="0.2">
      <c r="A2458" s="21" t="str">
        <f t="shared" si="181"/>
        <v>||||||0</v>
      </c>
      <c r="B2458" s="21" t="str">
        <f t="shared" si="182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80"/>
        <v>0</v>
      </c>
      <c r="N2458" s="17"/>
      <c r="O2458" s="17"/>
      <c r="P2458" s="3"/>
    </row>
    <row r="2459" spans="1:16" ht="24.95" hidden="1" customHeight="1" x14ac:dyDescent="0.2">
      <c r="A2459" s="21" t="str">
        <f t="shared" si="181"/>
        <v>||||||0</v>
      </c>
      <c r="B2459" s="21" t="str">
        <f t="shared" si="182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80"/>
        <v>0</v>
      </c>
      <c r="N2459" s="17"/>
      <c r="O2459" s="17"/>
      <c r="P2459" s="3"/>
    </row>
    <row r="2460" spans="1:16" ht="24.95" hidden="1" customHeight="1" x14ac:dyDescent="0.2">
      <c r="A2460" s="21" t="str">
        <f t="shared" si="181"/>
        <v>||||||0</v>
      </c>
      <c r="B2460" s="21" t="str">
        <f t="shared" si="182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80"/>
        <v>0</v>
      </c>
      <c r="N2460" s="17"/>
      <c r="O2460" s="17"/>
      <c r="P2460" s="3"/>
    </row>
    <row r="2461" spans="1:16" ht="24.95" hidden="1" customHeight="1" x14ac:dyDescent="0.2">
      <c r="A2461" s="21" t="str">
        <f t="shared" si="181"/>
        <v>||||||0</v>
      </c>
      <c r="B2461" s="21" t="str">
        <f t="shared" si="182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80"/>
        <v>0</v>
      </c>
      <c r="N2461" s="17"/>
      <c r="O2461" s="17"/>
      <c r="P2461" s="3"/>
    </row>
    <row r="2462" spans="1:16" ht="24.95" hidden="1" customHeight="1" x14ac:dyDescent="0.2">
      <c r="A2462" s="21" t="str">
        <f t="shared" si="181"/>
        <v>||||||0</v>
      </c>
      <c r="B2462" s="21" t="str">
        <f t="shared" si="182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80"/>
        <v>0</v>
      </c>
      <c r="N2462" s="17"/>
      <c r="O2462" s="17"/>
      <c r="P2462" s="3"/>
    </row>
    <row r="2463" spans="1:16" ht="24.95" hidden="1" customHeight="1" x14ac:dyDescent="0.2">
      <c r="A2463" s="21" t="str">
        <f t="shared" si="181"/>
        <v>||||||0</v>
      </c>
      <c r="B2463" s="21" t="str">
        <f t="shared" si="182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80"/>
        <v>0</v>
      </c>
      <c r="N2463" s="17"/>
      <c r="O2463" s="17"/>
      <c r="P2463" s="3"/>
    </row>
    <row r="2464" spans="1:16" ht="24.95" hidden="1" customHeight="1" x14ac:dyDescent="0.2">
      <c r="A2464" s="21" t="str">
        <f t="shared" si="181"/>
        <v>||||||0</v>
      </c>
      <c r="B2464" s="21" t="str">
        <f t="shared" si="182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80"/>
        <v>0</v>
      </c>
      <c r="N2464" s="17"/>
      <c r="O2464" s="17"/>
      <c r="P2464" s="3"/>
    </row>
    <row r="2465" spans="1:16" ht="24.95" hidden="1" customHeight="1" x14ac:dyDescent="0.2">
      <c r="A2465" s="21" t="str">
        <f t="shared" si="181"/>
        <v>||||||0</v>
      </c>
      <c r="B2465" s="21" t="str">
        <f t="shared" si="182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80"/>
        <v>0</v>
      </c>
      <c r="N2465" s="17"/>
      <c r="O2465" s="17"/>
      <c r="P2465" s="3"/>
    </row>
    <row r="2466" spans="1:16" ht="24.95" hidden="1" customHeight="1" x14ac:dyDescent="0.2">
      <c r="A2466" s="21" t="str">
        <f t="shared" si="181"/>
        <v>||||||0</v>
      </c>
      <c r="B2466" s="21" t="str">
        <f t="shared" si="182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80"/>
        <v>0</v>
      </c>
      <c r="N2466" s="17"/>
      <c r="O2466" s="17"/>
      <c r="P2466" s="3"/>
    </row>
    <row r="2467" spans="1:16" ht="24.95" hidden="1" customHeight="1" x14ac:dyDescent="0.2">
      <c r="A2467" s="21" t="str">
        <f t="shared" si="181"/>
        <v>||||||0</v>
      </c>
      <c r="B2467" s="21" t="str">
        <f t="shared" si="182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80"/>
        <v>0</v>
      </c>
      <c r="N2467" s="17"/>
      <c r="O2467" s="17"/>
      <c r="P2467" s="3"/>
    </row>
    <row r="2468" spans="1:16" ht="24.95" hidden="1" customHeight="1" x14ac:dyDescent="0.2">
      <c r="A2468" s="21" t="str">
        <f t="shared" si="181"/>
        <v>||||||0</v>
      </c>
      <c r="B2468" s="21" t="str">
        <f t="shared" si="182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80"/>
        <v>0</v>
      </c>
      <c r="N2468" s="17"/>
      <c r="O2468" s="17"/>
      <c r="P2468" s="3"/>
    </row>
    <row r="2469" spans="1:16" ht="24.95" hidden="1" customHeight="1" x14ac:dyDescent="0.2">
      <c r="A2469" s="21" t="str">
        <f t="shared" si="181"/>
        <v>||||||0</v>
      </c>
      <c r="B2469" s="21" t="str">
        <f t="shared" si="182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80"/>
        <v>0</v>
      </c>
      <c r="N2469" s="17"/>
      <c r="O2469" s="17"/>
      <c r="P2469" s="3"/>
    </row>
    <row r="2470" spans="1:16" ht="24.95" hidden="1" customHeight="1" x14ac:dyDescent="0.2">
      <c r="A2470" s="21" t="str">
        <f t="shared" si="181"/>
        <v>||||||0</v>
      </c>
      <c r="B2470" s="21" t="str">
        <f t="shared" si="182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80"/>
        <v>0</v>
      </c>
      <c r="N2470" s="17"/>
      <c r="O2470" s="17"/>
      <c r="P2470" s="3"/>
    </row>
    <row r="2471" spans="1:16" ht="24.95" hidden="1" customHeight="1" x14ac:dyDescent="0.2">
      <c r="A2471" s="21" t="str">
        <f t="shared" si="181"/>
        <v>||||||0</v>
      </c>
      <c r="B2471" s="21" t="str">
        <f t="shared" si="182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80"/>
        <v>0</v>
      </c>
      <c r="N2471" s="17"/>
      <c r="O2471" s="17"/>
      <c r="P2471" s="3"/>
    </row>
    <row r="2472" spans="1:16" ht="24.95" hidden="1" customHeight="1" x14ac:dyDescent="0.2">
      <c r="A2472" s="21" t="str">
        <f t="shared" si="181"/>
        <v>||||||0</v>
      </c>
      <c r="B2472" s="21" t="str">
        <f t="shared" si="182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80"/>
        <v>0</v>
      </c>
      <c r="N2472" s="17"/>
      <c r="O2472" s="17"/>
      <c r="P2472" s="3"/>
    </row>
    <row r="2473" spans="1:16" ht="24.95" hidden="1" customHeight="1" x14ac:dyDescent="0.2">
      <c r="A2473" s="21" t="str">
        <f t="shared" si="181"/>
        <v>||||||0</v>
      </c>
      <c r="B2473" s="21" t="str">
        <f t="shared" si="182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80"/>
        <v>0</v>
      </c>
      <c r="N2473" s="17"/>
      <c r="O2473" s="17"/>
      <c r="P2473" s="3"/>
    </row>
    <row r="2474" spans="1:16" ht="24.95" hidden="1" customHeight="1" x14ac:dyDescent="0.2">
      <c r="A2474" s="21" t="str">
        <f t="shared" si="181"/>
        <v>||||||0</v>
      </c>
      <c r="B2474" s="21" t="str">
        <f t="shared" si="182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80"/>
        <v>0</v>
      </c>
      <c r="N2474" s="17"/>
      <c r="O2474" s="17"/>
      <c r="P2474" s="3"/>
    </row>
    <row r="2475" spans="1:16" ht="24.95" hidden="1" customHeight="1" x14ac:dyDescent="0.2">
      <c r="A2475" s="21" t="str">
        <f t="shared" si="181"/>
        <v>||||||0</v>
      </c>
      <c r="B2475" s="21" t="str">
        <f t="shared" si="182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80"/>
        <v>0</v>
      </c>
      <c r="N2475" s="17"/>
      <c r="O2475" s="17"/>
      <c r="P2475" s="3"/>
    </row>
    <row r="2476" spans="1:16" ht="24.95" hidden="1" customHeight="1" x14ac:dyDescent="0.2">
      <c r="A2476" s="21" t="str">
        <f t="shared" si="181"/>
        <v>||||||0</v>
      </c>
      <c r="B2476" s="21" t="str">
        <f t="shared" si="182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80"/>
        <v>0</v>
      </c>
      <c r="N2476" s="17"/>
      <c r="O2476" s="17"/>
      <c r="P2476" s="3"/>
    </row>
    <row r="2477" spans="1:16" ht="24.95" hidden="1" customHeight="1" x14ac:dyDescent="0.2">
      <c r="A2477" s="21" t="str">
        <f t="shared" si="181"/>
        <v>||||||0</v>
      </c>
      <c r="B2477" s="21" t="str">
        <f t="shared" si="182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80"/>
        <v>0</v>
      </c>
      <c r="N2477" s="17"/>
      <c r="O2477" s="17"/>
      <c r="P2477" s="3"/>
    </row>
    <row r="2478" spans="1:16" ht="24.95" hidden="1" customHeight="1" x14ac:dyDescent="0.2">
      <c r="A2478" s="21" t="str">
        <f t="shared" si="181"/>
        <v>||||||0</v>
      </c>
      <c r="B2478" s="21" t="str">
        <f t="shared" si="182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80"/>
        <v>0</v>
      </c>
      <c r="N2478" s="17"/>
      <c r="O2478" s="17"/>
      <c r="P2478" s="3"/>
    </row>
    <row r="2479" spans="1:16" ht="24.95" hidden="1" customHeight="1" x14ac:dyDescent="0.2">
      <c r="A2479" s="21" t="str">
        <f t="shared" si="181"/>
        <v>||||||0</v>
      </c>
      <c r="B2479" s="21" t="str">
        <f t="shared" si="182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80"/>
        <v>0</v>
      </c>
      <c r="N2479" s="17"/>
      <c r="O2479" s="17"/>
      <c r="P2479" s="3"/>
    </row>
    <row r="2480" spans="1:16" ht="24.95" hidden="1" customHeight="1" x14ac:dyDescent="0.2">
      <c r="A2480" s="21" t="str">
        <f t="shared" si="181"/>
        <v>||||||0</v>
      </c>
      <c r="B2480" s="21" t="str">
        <f t="shared" si="182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ref="M2480:M2534" si="183">N2480+O2480</f>
        <v>0</v>
      </c>
      <c r="N2480" s="17"/>
      <c r="O2480" s="17"/>
      <c r="P2480" s="3"/>
    </row>
    <row r="2481" spans="1:16" ht="24.95" hidden="1" customHeight="1" x14ac:dyDescent="0.2">
      <c r="A2481" s="21" t="str">
        <f t="shared" si="181"/>
        <v>||||||0</v>
      </c>
      <c r="B2481" s="21" t="str">
        <f t="shared" si="182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83"/>
        <v>0</v>
      </c>
      <c r="N2481" s="17"/>
      <c r="O2481" s="17"/>
      <c r="P2481" s="3"/>
    </row>
    <row r="2482" spans="1:16" ht="24.95" hidden="1" customHeight="1" x14ac:dyDescent="0.2">
      <c r="A2482" s="21" t="str">
        <f t="shared" si="181"/>
        <v>||||||0</v>
      </c>
      <c r="B2482" s="21" t="str">
        <f t="shared" si="182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83"/>
        <v>0</v>
      </c>
      <c r="N2482" s="17"/>
      <c r="O2482" s="17"/>
      <c r="P2482" s="3"/>
    </row>
    <row r="2483" spans="1:16" ht="24.95" hidden="1" customHeight="1" x14ac:dyDescent="0.2">
      <c r="A2483" s="21" t="str">
        <f t="shared" si="181"/>
        <v>||||||0</v>
      </c>
      <c r="B2483" s="21" t="str">
        <f t="shared" si="182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83"/>
        <v>0</v>
      </c>
      <c r="N2483" s="17"/>
      <c r="O2483" s="17"/>
      <c r="P2483" s="3"/>
    </row>
    <row r="2484" spans="1:16" ht="24.95" hidden="1" customHeight="1" x14ac:dyDescent="0.2">
      <c r="A2484" s="21" t="str">
        <f t="shared" si="181"/>
        <v>||||||0</v>
      </c>
      <c r="B2484" s="21" t="str">
        <f t="shared" si="182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83"/>
        <v>0</v>
      </c>
      <c r="N2484" s="17"/>
      <c r="O2484" s="17"/>
      <c r="P2484" s="3"/>
    </row>
    <row r="2485" spans="1:16" ht="24.95" hidden="1" customHeight="1" x14ac:dyDescent="0.2">
      <c r="A2485" s="21" t="str">
        <f t="shared" si="181"/>
        <v>||||||0</v>
      </c>
      <c r="B2485" s="21" t="str">
        <f t="shared" si="182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83"/>
        <v>0</v>
      </c>
      <c r="N2485" s="17"/>
      <c r="O2485" s="17"/>
      <c r="P2485" s="3"/>
    </row>
    <row r="2486" spans="1:16" ht="24.95" hidden="1" customHeight="1" x14ac:dyDescent="0.2">
      <c r="A2486" s="21" t="str">
        <f t="shared" si="181"/>
        <v>||||||0</v>
      </c>
      <c r="B2486" s="21" t="str">
        <f t="shared" si="182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83"/>
        <v>0</v>
      </c>
      <c r="N2486" s="17"/>
      <c r="O2486" s="17"/>
      <c r="P2486" s="3"/>
    </row>
    <row r="2487" spans="1:16" ht="24.95" hidden="1" customHeight="1" x14ac:dyDescent="0.2">
      <c r="A2487" s="21" t="str">
        <f t="shared" ref="A2487:A2534" si="184">C2487&amp;"|"&amp;D2487&amp;"|"&amp;E2487&amp;"|"&amp;F2487&amp;"|"&amp;G2487&amp;"|"&amp;I2487&amp;"|"&amp;N2487+O2487-P2487</f>
        <v>||||||0</v>
      </c>
      <c r="B2487" s="21" t="str">
        <f t="shared" ref="B2487:B2534" si="185">C2487&amp;"|"&amp;D2487&amp;"|"&amp;E2487&amp;"|"&amp;F2487&amp;"|"&amp;L2487</f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83"/>
        <v>0</v>
      </c>
      <c r="N2487" s="17"/>
      <c r="O2487" s="17"/>
      <c r="P2487" s="3"/>
    </row>
    <row r="2488" spans="1:16" ht="24.95" hidden="1" customHeight="1" x14ac:dyDescent="0.2">
      <c r="A2488" s="21" t="str">
        <f t="shared" si="184"/>
        <v>||||||0</v>
      </c>
      <c r="B2488" s="21" t="str">
        <f t="shared" si="185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83"/>
        <v>0</v>
      </c>
      <c r="N2488" s="17"/>
      <c r="O2488" s="17"/>
      <c r="P2488" s="3"/>
    </row>
    <row r="2489" spans="1:16" ht="24.95" hidden="1" customHeight="1" x14ac:dyDescent="0.2">
      <c r="A2489" s="21" t="str">
        <f t="shared" si="184"/>
        <v>||||||0</v>
      </c>
      <c r="B2489" s="21" t="str">
        <f t="shared" si="185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83"/>
        <v>0</v>
      </c>
      <c r="N2489" s="17"/>
      <c r="O2489" s="17"/>
      <c r="P2489" s="3"/>
    </row>
    <row r="2490" spans="1:16" ht="24.95" hidden="1" customHeight="1" x14ac:dyDescent="0.2">
      <c r="A2490" s="21" t="str">
        <f t="shared" si="184"/>
        <v>||||||0</v>
      </c>
      <c r="B2490" s="21" t="str">
        <f t="shared" si="185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83"/>
        <v>0</v>
      </c>
      <c r="N2490" s="17"/>
      <c r="O2490" s="17"/>
      <c r="P2490" s="3"/>
    </row>
    <row r="2491" spans="1:16" ht="24.95" hidden="1" customHeight="1" x14ac:dyDescent="0.2">
      <c r="A2491" s="21" t="str">
        <f t="shared" si="184"/>
        <v>||||||0</v>
      </c>
      <c r="B2491" s="21" t="str">
        <f t="shared" si="185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83"/>
        <v>0</v>
      </c>
      <c r="N2491" s="17"/>
      <c r="O2491" s="17"/>
      <c r="P2491" s="3"/>
    </row>
    <row r="2492" spans="1:16" ht="24.95" hidden="1" customHeight="1" x14ac:dyDescent="0.2">
      <c r="A2492" s="21" t="str">
        <f t="shared" si="184"/>
        <v>||||||0</v>
      </c>
      <c r="B2492" s="21" t="str">
        <f t="shared" si="185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83"/>
        <v>0</v>
      </c>
      <c r="N2492" s="17"/>
      <c r="O2492" s="17"/>
      <c r="P2492" s="3"/>
    </row>
    <row r="2493" spans="1:16" ht="24.95" hidden="1" customHeight="1" x14ac:dyDescent="0.2">
      <c r="A2493" s="21" t="str">
        <f t="shared" si="184"/>
        <v>||||||0</v>
      </c>
      <c r="B2493" s="21" t="str">
        <f t="shared" si="185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83"/>
        <v>0</v>
      </c>
      <c r="N2493" s="17"/>
      <c r="O2493" s="17"/>
      <c r="P2493" s="3"/>
    </row>
    <row r="2494" spans="1:16" ht="24.95" hidden="1" customHeight="1" x14ac:dyDescent="0.2">
      <c r="A2494" s="21" t="str">
        <f t="shared" si="184"/>
        <v>||||||0</v>
      </c>
      <c r="B2494" s="21" t="str">
        <f t="shared" si="185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si="183"/>
        <v>0</v>
      </c>
      <c r="N2494" s="17"/>
      <c r="O2494" s="17"/>
      <c r="P2494" s="3"/>
    </row>
    <row r="2495" spans="1:16" ht="24.95" hidden="1" customHeight="1" x14ac:dyDescent="0.2">
      <c r="A2495" s="21" t="str">
        <f t="shared" si="184"/>
        <v>||||||0</v>
      </c>
      <c r="B2495" s="21" t="str">
        <f t="shared" si="185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83"/>
        <v>0</v>
      </c>
      <c r="N2495" s="17"/>
      <c r="O2495" s="17"/>
      <c r="P2495" s="3"/>
    </row>
    <row r="2496" spans="1:16" ht="24.95" hidden="1" customHeight="1" x14ac:dyDescent="0.2">
      <c r="A2496" s="21" t="str">
        <f t="shared" si="184"/>
        <v>||||||0</v>
      </c>
      <c r="B2496" s="21" t="str">
        <f t="shared" si="185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83"/>
        <v>0</v>
      </c>
      <c r="N2496" s="17"/>
      <c r="O2496" s="17"/>
      <c r="P2496" s="3"/>
    </row>
    <row r="2497" spans="1:16" ht="24.95" hidden="1" customHeight="1" x14ac:dyDescent="0.2">
      <c r="A2497" s="21" t="str">
        <f t="shared" si="184"/>
        <v>||||||0</v>
      </c>
      <c r="B2497" s="21" t="str">
        <f t="shared" si="185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83"/>
        <v>0</v>
      </c>
      <c r="N2497" s="17"/>
      <c r="O2497" s="17"/>
      <c r="P2497" s="3"/>
    </row>
    <row r="2498" spans="1:16" ht="24.95" hidden="1" customHeight="1" x14ac:dyDescent="0.2">
      <c r="A2498" s="21" t="str">
        <f t="shared" si="184"/>
        <v>||||||0</v>
      </c>
      <c r="B2498" s="21" t="str">
        <f t="shared" si="185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83"/>
        <v>0</v>
      </c>
      <c r="N2498" s="17"/>
      <c r="O2498" s="17"/>
      <c r="P2498" s="3"/>
    </row>
    <row r="2499" spans="1:16" ht="24.95" hidden="1" customHeight="1" x14ac:dyDescent="0.2">
      <c r="A2499" s="21" t="str">
        <f t="shared" si="184"/>
        <v>||||||0</v>
      </c>
      <c r="B2499" s="21" t="str">
        <f t="shared" si="185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83"/>
        <v>0</v>
      </c>
      <c r="N2499" s="17"/>
      <c r="O2499" s="17"/>
      <c r="P2499" s="3"/>
    </row>
    <row r="2500" spans="1:16" ht="24.95" hidden="1" customHeight="1" x14ac:dyDescent="0.2">
      <c r="A2500" s="21" t="str">
        <f t="shared" si="184"/>
        <v>||||||0</v>
      </c>
      <c r="B2500" s="21" t="str">
        <f t="shared" si="185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83"/>
        <v>0</v>
      </c>
      <c r="N2500" s="17"/>
      <c r="O2500" s="17"/>
      <c r="P2500" s="3"/>
    </row>
    <row r="2501" spans="1:16" ht="24.95" hidden="1" customHeight="1" x14ac:dyDescent="0.2">
      <c r="A2501" s="21" t="str">
        <f t="shared" si="184"/>
        <v>||||||0</v>
      </c>
      <c r="B2501" s="21" t="str">
        <f t="shared" si="185"/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83"/>
        <v>0</v>
      </c>
      <c r="N2501" s="17"/>
      <c r="O2501" s="17"/>
      <c r="P2501" s="3"/>
    </row>
    <row r="2502" spans="1:16" ht="24.95" hidden="1" customHeight="1" x14ac:dyDescent="0.2">
      <c r="A2502" s="21" t="str">
        <f t="shared" si="184"/>
        <v>||||||0</v>
      </c>
      <c r="B2502" s="21" t="str">
        <f t="shared" si="185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83"/>
        <v>0</v>
      </c>
      <c r="N2502" s="17"/>
      <c r="O2502" s="17"/>
      <c r="P2502" s="3"/>
    </row>
    <row r="2503" spans="1:16" ht="24.95" hidden="1" customHeight="1" x14ac:dyDescent="0.2">
      <c r="A2503" s="21" t="str">
        <f t="shared" si="184"/>
        <v>||||||0</v>
      </c>
      <c r="B2503" s="21" t="str">
        <f t="shared" si="185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83"/>
        <v>0</v>
      </c>
      <c r="N2503" s="17"/>
      <c r="O2503" s="17"/>
      <c r="P2503" s="3"/>
    </row>
    <row r="2504" spans="1:16" ht="24.95" hidden="1" customHeight="1" x14ac:dyDescent="0.2">
      <c r="A2504" s="21" t="str">
        <f t="shared" si="184"/>
        <v>||||||0</v>
      </c>
      <c r="B2504" s="21" t="str">
        <f t="shared" si="185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83"/>
        <v>0</v>
      </c>
      <c r="N2504" s="17"/>
      <c r="O2504" s="17"/>
      <c r="P2504" s="3"/>
    </row>
    <row r="2505" spans="1:16" ht="24.95" hidden="1" customHeight="1" x14ac:dyDescent="0.2">
      <c r="A2505" s="21" t="str">
        <f t="shared" si="184"/>
        <v>||||||0</v>
      </c>
      <c r="B2505" s="21" t="str">
        <f t="shared" si="185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83"/>
        <v>0</v>
      </c>
      <c r="N2505" s="17"/>
      <c r="O2505" s="17"/>
      <c r="P2505" s="3"/>
    </row>
    <row r="2506" spans="1:16" ht="24.95" hidden="1" customHeight="1" x14ac:dyDescent="0.2">
      <c r="A2506" s="21" t="str">
        <f t="shared" si="184"/>
        <v>||||||0</v>
      </c>
      <c r="B2506" s="21" t="str">
        <f t="shared" si="185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83"/>
        <v>0</v>
      </c>
      <c r="N2506" s="17"/>
      <c r="O2506" s="17"/>
      <c r="P2506" s="3"/>
    </row>
    <row r="2507" spans="1:16" ht="24.95" hidden="1" customHeight="1" x14ac:dyDescent="0.2">
      <c r="A2507" s="21" t="str">
        <f t="shared" si="184"/>
        <v>||||||0</v>
      </c>
      <c r="B2507" s="21" t="str">
        <f t="shared" si="185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83"/>
        <v>0</v>
      </c>
      <c r="N2507" s="17"/>
      <c r="O2507" s="17"/>
      <c r="P2507" s="3"/>
    </row>
    <row r="2508" spans="1:16" ht="24.95" hidden="1" customHeight="1" x14ac:dyDescent="0.2">
      <c r="A2508" s="21" t="str">
        <f t="shared" si="184"/>
        <v>||||||0</v>
      </c>
      <c r="B2508" s="21" t="str">
        <f t="shared" si="185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83"/>
        <v>0</v>
      </c>
      <c r="N2508" s="17"/>
      <c r="O2508" s="17"/>
      <c r="P2508" s="3"/>
    </row>
    <row r="2509" spans="1:16" ht="24.95" hidden="1" customHeight="1" x14ac:dyDescent="0.2">
      <c r="A2509" s="21" t="str">
        <f t="shared" si="184"/>
        <v>||||||0</v>
      </c>
      <c r="B2509" s="21" t="str">
        <f t="shared" si="185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83"/>
        <v>0</v>
      </c>
      <c r="N2509" s="17"/>
      <c r="O2509" s="17"/>
      <c r="P2509" s="3"/>
    </row>
    <row r="2510" spans="1:16" ht="24.95" hidden="1" customHeight="1" x14ac:dyDescent="0.2">
      <c r="A2510" s="21" t="str">
        <f t="shared" si="184"/>
        <v>||||||0</v>
      </c>
      <c r="B2510" s="21" t="str">
        <f t="shared" si="185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83"/>
        <v>0</v>
      </c>
      <c r="N2510" s="17"/>
      <c r="O2510" s="17"/>
      <c r="P2510" s="3"/>
    </row>
    <row r="2511" spans="1:16" ht="24.95" hidden="1" customHeight="1" x14ac:dyDescent="0.2">
      <c r="A2511" s="21" t="str">
        <f t="shared" si="184"/>
        <v>||||||0</v>
      </c>
      <c r="B2511" s="21" t="str">
        <f t="shared" si="185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83"/>
        <v>0</v>
      </c>
      <c r="N2511" s="17"/>
      <c r="O2511" s="17"/>
      <c r="P2511" s="3"/>
    </row>
    <row r="2512" spans="1:16" ht="24.95" hidden="1" customHeight="1" x14ac:dyDescent="0.2">
      <c r="A2512" s="21" t="str">
        <f t="shared" si="184"/>
        <v>||||||0</v>
      </c>
      <c r="B2512" s="21" t="str">
        <f t="shared" si="185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83"/>
        <v>0</v>
      </c>
      <c r="N2512" s="17"/>
      <c r="O2512" s="17"/>
      <c r="P2512" s="3"/>
    </row>
    <row r="2513" spans="1:16" ht="24.95" hidden="1" customHeight="1" x14ac:dyDescent="0.2">
      <c r="A2513" s="21" t="str">
        <f t="shared" si="184"/>
        <v>||||||0</v>
      </c>
      <c r="B2513" s="21" t="str">
        <f t="shared" si="185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83"/>
        <v>0</v>
      </c>
      <c r="N2513" s="17"/>
      <c r="O2513" s="17"/>
      <c r="P2513" s="3"/>
    </row>
    <row r="2514" spans="1:16" ht="24.95" hidden="1" customHeight="1" x14ac:dyDescent="0.2">
      <c r="A2514" s="21" t="str">
        <f t="shared" si="184"/>
        <v>||||||0</v>
      </c>
      <c r="B2514" s="21" t="str">
        <f t="shared" si="185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83"/>
        <v>0</v>
      </c>
      <c r="N2514" s="17"/>
      <c r="O2514" s="17"/>
      <c r="P2514" s="3"/>
    </row>
    <row r="2515" spans="1:16" ht="24.95" hidden="1" customHeight="1" x14ac:dyDescent="0.2">
      <c r="A2515" s="21" t="str">
        <f t="shared" si="184"/>
        <v>||||||0</v>
      </c>
      <c r="B2515" s="21" t="str">
        <f t="shared" si="185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83"/>
        <v>0</v>
      </c>
      <c r="N2515" s="17"/>
      <c r="O2515" s="17"/>
      <c r="P2515" s="3"/>
    </row>
    <row r="2516" spans="1:16" ht="24.95" hidden="1" customHeight="1" x14ac:dyDescent="0.2">
      <c r="A2516" s="21" t="str">
        <f t="shared" si="184"/>
        <v>||||||0</v>
      </c>
      <c r="B2516" s="21" t="str">
        <f t="shared" si="185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83"/>
        <v>0</v>
      </c>
      <c r="N2516" s="17"/>
      <c r="O2516" s="17"/>
      <c r="P2516" s="3"/>
    </row>
    <row r="2517" spans="1:16" ht="24.95" hidden="1" customHeight="1" x14ac:dyDescent="0.2">
      <c r="A2517" s="21" t="str">
        <f t="shared" si="184"/>
        <v>||||||0</v>
      </c>
      <c r="B2517" s="21" t="str">
        <f t="shared" si="185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83"/>
        <v>0</v>
      </c>
      <c r="N2517" s="17"/>
      <c r="O2517" s="17"/>
      <c r="P2517" s="3"/>
    </row>
    <row r="2518" spans="1:16" ht="24.95" hidden="1" customHeight="1" x14ac:dyDescent="0.2">
      <c r="A2518" s="21" t="str">
        <f t="shared" si="184"/>
        <v>||||||0</v>
      </c>
      <c r="B2518" s="21" t="str">
        <f t="shared" si="185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83"/>
        <v>0</v>
      </c>
      <c r="N2518" s="17"/>
      <c r="O2518" s="17"/>
      <c r="P2518" s="3"/>
    </row>
    <row r="2519" spans="1:16" ht="24.95" hidden="1" customHeight="1" x14ac:dyDescent="0.2">
      <c r="A2519" s="21" t="str">
        <f t="shared" si="184"/>
        <v>||||||0</v>
      </c>
      <c r="B2519" s="21" t="str">
        <f t="shared" si="185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83"/>
        <v>0</v>
      </c>
      <c r="N2519" s="17"/>
      <c r="O2519" s="17"/>
      <c r="P2519" s="3"/>
    </row>
    <row r="2520" spans="1:16" ht="24.95" hidden="1" customHeight="1" x14ac:dyDescent="0.2">
      <c r="A2520" s="21" t="str">
        <f t="shared" si="184"/>
        <v>||||||0</v>
      </c>
      <c r="B2520" s="21" t="str">
        <f t="shared" si="185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83"/>
        <v>0</v>
      </c>
      <c r="N2520" s="17"/>
      <c r="O2520" s="17"/>
      <c r="P2520" s="3"/>
    </row>
    <row r="2521" spans="1:16" ht="24.95" hidden="1" customHeight="1" x14ac:dyDescent="0.2">
      <c r="A2521" s="21" t="str">
        <f t="shared" si="184"/>
        <v>||||||0</v>
      </c>
      <c r="B2521" s="21" t="str">
        <f t="shared" si="185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83"/>
        <v>0</v>
      </c>
      <c r="N2521" s="17"/>
      <c r="O2521" s="17"/>
      <c r="P2521" s="3"/>
    </row>
    <row r="2522" spans="1:16" ht="24.95" hidden="1" customHeight="1" x14ac:dyDescent="0.2">
      <c r="A2522" s="21" t="str">
        <f t="shared" si="184"/>
        <v>||||||0</v>
      </c>
      <c r="B2522" s="21" t="str">
        <f t="shared" si="185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83"/>
        <v>0</v>
      </c>
      <c r="N2522" s="17"/>
      <c r="O2522" s="17"/>
      <c r="P2522" s="3"/>
    </row>
    <row r="2523" spans="1:16" ht="24.95" hidden="1" customHeight="1" x14ac:dyDescent="0.2">
      <c r="A2523" s="21" t="str">
        <f t="shared" si="184"/>
        <v>||||||0</v>
      </c>
      <c r="B2523" s="21" t="str">
        <f t="shared" si="185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83"/>
        <v>0</v>
      </c>
      <c r="N2523" s="17"/>
      <c r="O2523" s="17"/>
      <c r="P2523" s="3"/>
    </row>
    <row r="2524" spans="1:16" ht="24.95" hidden="1" customHeight="1" x14ac:dyDescent="0.2">
      <c r="A2524" s="21" t="str">
        <f t="shared" si="184"/>
        <v>||||||0</v>
      </c>
      <c r="B2524" s="21" t="str">
        <f t="shared" si="185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83"/>
        <v>0</v>
      </c>
      <c r="N2524" s="17"/>
      <c r="O2524" s="17"/>
      <c r="P2524" s="3"/>
    </row>
    <row r="2525" spans="1:16" ht="24.95" hidden="1" customHeight="1" x14ac:dyDescent="0.2">
      <c r="A2525" s="21" t="str">
        <f t="shared" si="184"/>
        <v>||||||0</v>
      </c>
      <c r="B2525" s="21" t="str">
        <f t="shared" si="185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83"/>
        <v>0</v>
      </c>
      <c r="N2525" s="17"/>
      <c r="O2525" s="17"/>
      <c r="P2525" s="3"/>
    </row>
    <row r="2526" spans="1:16" ht="24.95" hidden="1" customHeight="1" x14ac:dyDescent="0.2">
      <c r="A2526" s="21" t="str">
        <f t="shared" si="184"/>
        <v>||||||0</v>
      </c>
      <c r="B2526" s="21" t="str">
        <f t="shared" si="185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83"/>
        <v>0</v>
      </c>
      <c r="N2526" s="17"/>
      <c r="O2526" s="17"/>
      <c r="P2526" s="3"/>
    </row>
    <row r="2527" spans="1:16" ht="24.95" hidden="1" customHeight="1" x14ac:dyDescent="0.2">
      <c r="A2527" s="21" t="str">
        <f t="shared" si="184"/>
        <v>||||||0</v>
      </c>
      <c r="B2527" s="21" t="str">
        <f t="shared" si="185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83"/>
        <v>0</v>
      </c>
      <c r="N2527" s="17"/>
      <c r="O2527" s="17"/>
      <c r="P2527" s="3"/>
    </row>
    <row r="2528" spans="1:16" ht="24.95" hidden="1" customHeight="1" x14ac:dyDescent="0.2">
      <c r="A2528" s="21" t="str">
        <f t="shared" si="184"/>
        <v>||||||0</v>
      </c>
      <c r="B2528" s="21" t="str">
        <f t="shared" si="185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83"/>
        <v>0</v>
      </c>
      <c r="N2528" s="17"/>
      <c r="O2528" s="17"/>
      <c r="P2528" s="3"/>
    </row>
    <row r="2529" spans="1:16" ht="24.95" hidden="1" customHeight="1" x14ac:dyDescent="0.2">
      <c r="A2529" s="21" t="str">
        <f t="shared" si="184"/>
        <v>||||||0</v>
      </c>
      <c r="B2529" s="21" t="str">
        <f t="shared" si="185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83"/>
        <v>0</v>
      </c>
      <c r="N2529" s="17"/>
      <c r="O2529" s="17"/>
      <c r="P2529" s="3"/>
    </row>
    <row r="2530" spans="1:16" ht="24.95" hidden="1" customHeight="1" x14ac:dyDescent="0.2">
      <c r="A2530" s="21" t="str">
        <f t="shared" si="184"/>
        <v>||||||0</v>
      </c>
      <c r="B2530" s="21" t="str">
        <f t="shared" si="185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83"/>
        <v>0</v>
      </c>
      <c r="N2530" s="17"/>
      <c r="O2530" s="17"/>
      <c r="P2530" s="3"/>
    </row>
    <row r="2531" spans="1:16" ht="24.95" hidden="1" customHeight="1" x14ac:dyDescent="0.2">
      <c r="A2531" s="21" t="str">
        <f t="shared" si="184"/>
        <v>||||||0</v>
      </c>
      <c r="B2531" s="21" t="str">
        <f t="shared" si="185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83"/>
        <v>0</v>
      </c>
      <c r="N2531" s="17"/>
      <c r="O2531" s="17"/>
      <c r="P2531" s="3"/>
    </row>
    <row r="2532" spans="1:16" ht="24.95" hidden="1" customHeight="1" x14ac:dyDescent="0.2">
      <c r="A2532" s="21" t="str">
        <f t="shared" si="184"/>
        <v>||||||0</v>
      </c>
      <c r="B2532" s="21" t="str">
        <f t="shared" si="185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83"/>
        <v>0</v>
      </c>
      <c r="N2532" s="17"/>
      <c r="O2532" s="17"/>
      <c r="P2532" s="3"/>
    </row>
    <row r="2533" spans="1:16" ht="24.95" hidden="1" customHeight="1" x14ac:dyDescent="0.2">
      <c r="A2533" s="21" t="str">
        <f t="shared" si="184"/>
        <v>||||||0</v>
      </c>
      <c r="B2533" s="21" t="str">
        <f t="shared" si="185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83"/>
        <v>0</v>
      </c>
      <c r="N2533" s="17"/>
      <c r="O2533" s="17"/>
      <c r="P2533" s="3"/>
    </row>
    <row r="2534" spans="1:16" ht="24.95" hidden="1" customHeight="1" x14ac:dyDescent="0.2">
      <c r="A2534" s="21" t="str">
        <f t="shared" si="184"/>
        <v>||||||0</v>
      </c>
      <c r="B2534" s="21" t="str">
        <f t="shared" si="185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83"/>
        <v>0</v>
      </c>
      <c r="N2534" s="17"/>
      <c r="O2534" s="17"/>
      <c r="P2534" s="3"/>
    </row>
    <row r="2535" spans="1:16" ht="24.95" hidden="1" customHeight="1" x14ac:dyDescent="0.2">
      <c r="A2535" s="21" t="str">
        <f t="shared" ref="A2535:A2542" si="186">C2535&amp;"|"&amp;D2535&amp;"|"&amp;E2535&amp;"|"&amp;F2535&amp;"|"&amp;G2535&amp;"|"&amp;I2535&amp;"|"&amp;N2535+O2535-P2535</f>
        <v>||||||0</v>
      </c>
      <c r="B2535" s="21" t="str">
        <f t="shared" ref="B2535:B2542" si="187">C2535&amp;"|"&amp;D2535&amp;"|"&amp;E2535&amp;"|"&amp;F2535&amp;"|"&amp;L2535</f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ref="M2535" si="188">N2535+O2535</f>
        <v>0</v>
      </c>
      <c r="N2535" s="17"/>
      <c r="O2535" s="17"/>
      <c r="P2535" s="3"/>
    </row>
    <row r="2536" spans="1:16" ht="24.95" hidden="1" customHeight="1" x14ac:dyDescent="0.2">
      <c r="A2536" s="21" t="str">
        <f t="shared" si="186"/>
        <v>||||||0</v>
      </c>
      <c r="B2536" s="21" t="str">
        <f t="shared" si="187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ref="M2536:M2585" si="189">N2536+O2536</f>
        <v>0</v>
      </c>
      <c r="N2536" s="17"/>
      <c r="O2536" s="17"/>
      <c r="P2536" s="3"/>
    </row>
    <row r="2537" spans="1:16" ht="24.95" hidden="1" customHeight="1" x14ac:dyDescent="0.2">
      <c r="A2537" s="21" t="str">
        <f t="shared" si="186"/>
        <v>||||||0</v>
      </c>
      <c r="B2537" s="21" t="str">
        <f t="shared" si="187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89"/>
        <v>0</v>
      </c>
      <c r="N2537" s="17"/>
      <c r="O2537" s="17"/>
      <c r="P2537" s="3"/>
    </row>
    <row r="2538" spans="1:16" ht="24.95" hidden="1" customHeight="1" x14ac:dyDescent="0.2">
      <c r="A2538" s="21" t="str">
        <f t="shared" si="186"/>
        <v>||||||0</v>
      </c>
      <c r="B2538" s="21" t="str">
        <f t="shared" si="187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89"/>
        <v>0</v>
      </c>
      <c r="N2538" s="17"/>
      <c r="O2538" s="17"/>
      <c r="P2538" s="3"/>
    </row>
    <row r="2539" spans="1:16" ht="24.95" hidden="1" customHeight="1" x14ac:dyDescent="0.2">
      <c r="A2539" s="21" t="str">
        <f t="shared" si="186"/>
        <v>||||||0</v>
      </c>
      <c r="B2539" s="21" t="str">
        <f t="shared" si="187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89"/>
        <v>0</v>
      </c>
      <c r="N2539" s="17"/>
      <c r="O2539" s="17"/>
      <c r="P2539" s="3"/>
    </row>
    <row r="2540" spans="1:16" ht="24.95" hidden="1" customHeight="1" x14ac:dyDescent="0.2">
      <c r="A2540" s="21" t="str">
        <f t="shared" si="186"/>
        <v>||||||0</v>
      </c>
      <c r="B2540" s="21" t="str">
        <f t="shared" si="187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89"/>
        <v>0</v>
      </c>
      <c r="N2540" s="17"/>
      <c r="O2540" s="17"/>
      <c r="P2540" s="3"/>
    </row>
    <row r="2541" spans="1:16" ht="24.95" hidden="1" customHeight="1" x14ac:dyDescent="0.2">
      <c r="A2541" s="21" t="str">
        <f t="shared" si="186"/>
        <v>||||||0</v>
      </c>
      <c r="B2541" s="21" t="str">
        <f t="shared" si="187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89"/>
        <v>0</v>
      </c>
      <c r="N2541" s="17"/>
      <c r="O2541" s="17"/>
      <c r="P2541" s="3"/>
    </row>
    <row r="2542" spans="1:16" ht="24.95" hidden="1" customHeight="1" x14ac:dyDescent="0.2">
      <c r="A2542" s="21" t="str">
        <f t="shared" si="186"/>
        <v>||||||0</v>
      </c>
      <c r="B2542" s="21" t="str">
        <f t="shared" si="187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89"/>
        <v>0</v>
      </c>
      <c r="N2542" s="17"/>
      <c r="O2542" s="17"/>
      <c r="P2542" s="3"/>
    </row>
    <row r="2543" spans="1:16" ht="24.95" hidden="1" customHeight="1" x14ac:dyDescent="0.2">
      <c r="A2543" s="21" t="str">
        <f t="shared" ref="A2543:A2585" si="190">C2543&amp;"|"&amp;D2543&amp;"|"&amp;E2543&amp;"|"&amp;F2543&amp;"|"&amp;G2543&amp;"|"&amp;I2543&amp;"|"&amp;N2543+O2543-P2543</f>
        <v>||||||0</v>
      </c>
      <c r="B2543" s="21" t="str">
        <f t="shared" ref="B2543:B2585" si="191">C2543&amp;"|"&amp;D2543&amp;"|"&amp;E2543&amp;"|"&amp;F2543&amp;"|"&amp;L2543</f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89"/>
        <v>0</v>
      </c>
      <c r="N2543" s="17"/>
      <c r="O2543" s="17"/>
      <c r="P2543" s="3"/>
    </row>
    <row r="2544" spans="1:16" ht="24.95" hidden="1" customHeight="1" x14ac:dyDescent="0.2">
      <c r="A2544" s="21" t="str">
        <f t="shared" si="190"/>
        <v>||||||0</v>
      </c>
      <c r="B2544" s="21" t="str">
        <f t="shared" si="191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89"/>
        <v>0</v>
      </c>
      <c r="N2544" s="17"/>
      <c r="O2544" s="17"/>
      <c r="P2544" s="3"/>
    </row>
    <row r="2545" spans="1:16" ht="24.95" hidden="1" customHeight="1" x14ac:dyDescent="0.2">
      <c r="A2545" s="21" t="str">
        <f t="shared" si="190"/>
        <v>||||||0</v>
      </c>
      <c r="B2545" s="21" t="str">
        <f t="shared" si="191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89"/>
        <v>0</v>
      </c>
      <c r="N2545" s="17"/>
      <c r="O2545" s="17"/>
      <c r="P2545" s="3"/>
    </row>
    <row r="2546" spans="1:16" ht="24.95" hidden="1" customHeight="1" x14ac:dyDescent="0.2">
      <c r="A2546" s="21" t="str">
        <f t="shared" si="190"/>
        <v>||||||0</v>
      </c>
      <c r="B2546" s="21" t="str">
        <f t="shared" si="191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89"/>
        <v>0</v>
      </c>
      <c r="N2546" s="17"/>
      <c r="O2546" s="17"/>
      <c r="P2546" s="3"/>
    </row>
    <row r="2547" spans="1:16" ht="24.95" hidden="1" customHeight="1" x14ac:dyDescent="0.2">
      <c r="A2547" s="21" t="str">
        <f t="shared" si="190"/>
        <v>||||||0</v>
      </c>
      <c r="B2547" s="21" t="str">
        <f t="shared" si="191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89"/>
        <v>0</v>
      </c>
      <c r="N2547" s="17"/>
      <c r="O2547" s="17"/>
      <c r="P2547" s="3"/>
    </row>
    <row r="2548" spans="1:16" ht="24.95" hidden="1" customHeight="1" x14ac:dyDescent="0.2">
      <c r="A2548" s="21" t="str">
        <f t="shared" si="190"/>
        <v>||||||0</v>
      </c>
      <c r="B2548" s="21" t="str">
        <f t="shared" si="191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89"/>
        <v>0</v>
      </c>
      <c r="N2548" s="17"/>
      <c r="O2548" s="17"/>
      <c r="P2548" s="3"/>
    </row>
    <row r="2549" spans="1:16" ht="24.95" hidden="1" customHeight="1" x14ac:dyDescent="0.2">
      <c r="A2549" s="21" t="str">
        <f t="shared" si="190"/>
        <v>||||||0</v>
      </c>
      <c r="B2549" s="21" t="str">
        <f t="shared" si="191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89"/>
        <v>0</v>
      </c>
      <c r="N2549" s="17"/>
      <c r="O2549" s="17"/>
      <c r="P2549" s="3"/>
    </row>
    <row r="2550" spans="1:16" ht="24.95" hidden="1" customHeight="1" x14ac:dyDescent="0.2">
      <c r="A2550" s="21" t="str">
        <f t="shared" si="190"/>
        <v>||||||0</v>
      </c>
      <c r="B2550" s="21" t="str">
        <f t="shared" si="191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89"/>
        <v>0</v>
      </c>
      <c r="N2550" s="17"/>
      <c r="O2550" s="17"/>
      <c r="P2550" s="3"/>
    </row>
    <row r="2551" spans="1:16" ht="24.95" hidden="1" customHeight="1" x14ac:dyDescent="0.2">
      <c r="A2551" s="21" t="str">
        <f t="shared" si="190"/>
        <v>||||||0</v>
      </c>
      <c r="B2551" s="21" t="str">
        <f t="shared" si="191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89"/>
        <v>0</v>
      </c>
      <c r="N2551" s="17"/>
      <c r="O2551" s="17"/>
      <c r="P2551" s="3"/>
    </row>
    <row r="2552" spans="1:16" ht="24.95" hidden="1" customHeight="1" x14ac:dyDescent="0.2">
      <c r="A2552" s="21" t="str">
        <f t="shared" si="190"/>
        <v>||||||0</v>
      </c>
      <c r="B2552" s="21" t="str">
        <f t="shared" si="191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89"/>
        <v>0</v>
      </c>
      <c r="N2552" s="17"/>
      <c r="O2552" s="17"/>
      <c r="P2552" s="3"/>
    </row>
    <row r="2553" spans="1:16" ht="24.95" hidden="1" customHeight="1" x14ac:dyDescent="0.2">
      <c r="A2553" s="21" t="str">
        <f t="shared" si="190"/>
        <v>||||||0</v>
      </c>
      <c r="B2553" s="21" t="str">
        <f t="shared" si="191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89"/>
        <v>0</v>
      </c>
      <c r="N2553" s="17"/>
      <c r="O2553" s="17"/>
      <c r="P2553" s="3"/>
    </row>
    <row r="2554" spans="1:16" ht="24.95" hidden="1" customHeight="1" x14ac:dyDescent="0.2">
      <c r="A2554" s="21" t="str">
        <f t="shared" si="190"/>
        <v>||||||0</v>
      </c>
      <c r="B2554" s="21" t="str">
        <f t="shared" si="191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89"/>
        <v>0</v>
      </c>
      <c r="N2554" s="17"/>
      <c r="O2554" s="17"/>
      <c r="P2554" s="3"/>
    </row>
    <row r="2555" spans="1:16" ht="24.95" hidden="1" customHeight="1" x14ac:dyDescent="0.2">
      <c r="A2555" s="21" t="str">
        <f t="shared" si="190"/>
        <v>||||||0</v>
      </c>
      <c r="B2555" s="21" t="str">
        <f t="shared" si="191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89"/>
        <v>0</v>
      </c>
      <c r="N2555" s="17"/>
      <c r="O2555" s="17"/>
      <c r="P2555" s="3"/>
    </row>
    <row r="2556" spans="1:16" ht="24.95" hidden="1" customHeight="1" x14ac:dyDescent="0.2">
      <c r="A2556" s="21" t="str">
        <f t="shared" si="190"/>
        <v>||||||0</v>
      </c>
      <c r="B2556" s="21" t="str">
        <f t="shared" si="191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89"/>
        <v>0</v>
      </c>
      <c r="N2556" s="17"/>
      <c r="O2556" s="17"/>
      <c r="P2556" s="3"/>
    </row>
    <row r="2557" spans="1:16" ht="24.95" hidden="1" customHeight="1" x14ac:dyDescent="0.2">
      <c r="A2557" s="21" t="str">
        <f t="shared" si="190"/>
        <v>||||||0</v>
      </c>
      <c r="B2557" s="21" t="str">
        <f t="shared" si="191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89"/>
        <v>0</v>
      </c>
      <c r="N2557" s="17"/>
      <c r="O2557" s="17"/>
      <c r="P2557" s="3"/>
    </row>
    <row r="2558" spans="1:16" ht="24.95" hidden="1" customHeight="1" x14ac:dyDescent="0.2">
      <c r="A2558" s="21" t="str">
        <f t="shared" si="190"/>
        <v>||||||0</v>
      </c>
      <c r="B2558" s="21" t="str">
        <f t="shared" si="191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si="189"/>
        <v>0</v>
      </c>
      <c r="N2558" s="17"/>
      <c r="O2558" s="17"/>
      <c r="P2558" s="3"/>
    </row>
    <row r="2559" spans="1:16" ht="24.95" hidden="1" customHeight="1" x14ac:dyDescent="0.2">
      <c r="A2559" s="21" t="str">
        <f t="shared" si="190"/>
        <v>||||||0</v>
      </c>
      <c r="B2559" s="21" t="str">
        <f t="shared" si="191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89"/>
        <v>0</v>
      </c>
      <c r="N2559" s="17"/>
      <c r="O2559" s="17"/>
      <c r="P2559" s="3"/>
    </row>
    <row r="2560" spans="1:16" ht="24.95" hidden="1" customHeight="1" x14ac:dyDescent="0.2">
      <c r="A2560" s="21" t="str">
        <f t="shared" si="190"/>
        <v>||||||0</v>
      </c>
      <c r="B2560" s="21" t="str">
        <f t="shared" si="191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89"/>
        <v>0</v>
      </c>
      <c r="N2560" s="17"/>
      <c r="O2560" s="17"/>
      <c r="P2560" s="3"/>
    </row>
    <row r="2561" spans="1:16" ht="24.95" hidden="1" customHeight="1" x14ac:dyDescent="0.2">
      <c r="A2561" s="21" t="str">
        <f t="shared" si="190"/>
        <v>||||||0</v>
      </c>
      <c r="B2561" s="21" t="str">
        <f t="shared" si="191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89"/>
        <v>0</v>
      </c>
      <c r="N2561" s="17"/>
      <c r="O2561" s="17"/>
      <c r="P2561" s="3"/>
    </row>
    <row r="2562" spans="1:16" ht="24.95" hidden="1" customHeight="1" x14ac:dyDescent="0.2">
      <c r="A2562" s="21" t="str">
        <f t="shared" si="190"/>
        <v>||||||0</v>
      </c>
      <c r="B2562" s="21" t="str">
        <f t="shared" si="191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89"/>
        <v>0</v>
      </c>
      <c r="N2562" s="17"/>
      <c r="O2562" s="17"/>
      <c r="P2562" s="3"/>
    </row>
    <row r="2563" spans="1:16" ht="24.95" hidden="1" customHeight="1" x14ac:dyDescent="0.2">
      <c r="A2563" s="21" t="str">
        <f t="shared" si="190"/>
        <v>||||||0</v>
      </c>
      <c r="B2563" s="21" t="str">
        <f t="shared" si="191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89"/>
        <v>0</v>
      </c>
      <c r="N2563" s="17"/>
      <c r="O2563" s="17"/>
      <c r="P2563" s="3"/>
    </row>
    <row r="2564" spans="1:16" ht="24.95" hidden="1" customHeight="1" x14ac:dyDescent="0.2">
      <c r="A2564" s="21" t="str">
        <f t="shared" si="190"/>
        <v>||||||0</v>
      </c>
      <c r="B2564" s="21" t="str">
        <f t="shared" si="191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89"/>
        <v>0</v>
      </c>
      <c r="N2564" s="17"/>
      <c r="O2564" s="17"/>
      <c r="P2564" s="3"/>
    </row>
    <row r="2565" spans="1:16" ht="24.95" hidden="1" customHeight="1" x14ac:dyDescent="0.2">
      <c r="A2565" s="21" t="str">
        <f t="shared" si="190"/>
        <v>||||||0</v>
      </c>
      <c r="B2565" s="21" t="str">
        <f t="shared" si="191"/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89"/>
        <v>0</v>
      </c>
      <c r="N2565" s="17"/>
      <c r="O2565" s="17"/>
      <c r="P2565" s="3"/>
    </row>
    <row r="2566" spans="1:16" ht="24.95" hidden="1" customHeight="1" x14ac:dyDescent="0.2">
      <c r="A2566" s="21" t="str">
        <f t="shared" si="190"/>
        <v>||||||0</v>
      </c>
      <c r="B2566" s="21" t="str">
        <f t="shared" si="191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89"/>
        <v>0</v>
      </c>
      <c r="N2566" s="17"/>
      <c r="O2566" s="17"/>
      <c r="P2566" s="3"/>
    </row>
    <row r="2567" spans="1:16" ht="24.95" hidden="1" customHeight="1" x14ac:dyDescent="0.2">
      <c r="A2567" s="21" t="str">
        <f t="shared" si="190"/>
        <v>||||||0</v>
      </c>
      <c r="B2567" s="21" t="str">
        <f t="shared" si="191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89"/>
        <v>0</v>
      </c>
      <c r="N2567" s="17"/>
      <c r="O2567" s="17"/>
      <c r="P2567" s="3"/>
    </row>
    <row r="2568" spans="1:16" ht="24.95" hidden="1" customHeight="1" x14ac:dyDescent="0.2">
      <c r="A2568" s="21" t="str">
        <f t="shared" si="190"/>
        <v>||||||0</v>
      </c>
      <c r="B2568" s="21" t="str">
        <f t="shared" si="191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89"/>
        <v>0</v>
      </c>
      <c r="N2568" s="17"/>
      <c r="O2568" s="17"/>
      <c r="P2568" s="3"/>
    </row>
    <row r="2569" spans="1:16" ht="24.95" hidden="1" customHeight="1" x14ac:dyDescent="0.2">
      <c r="A2569" s="21" t="str">
        <f t="shared" si="190"/>
        <v>||||||0</v>
      </c>
      <c r="B2569" s="21" t="str">
        <f t="shared" si="191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89"/>
        <v>0</v>
      </c>
      <c r="N2569" s="17"/>
      <c r="O2569" s="17"/>
      <c r="P2569" s="3"/>
    </row>
    <row r="2570" spans="1:16" ht="24.95" hidden="1" customHeight="1" x14ac:dyDescent="0.2">
      <c r="A2570" s="21" t="str">
        <f t="shared" si="190"/>
        <v>||||||0</v>
      </c>
      <c r="B2570" s="21" t="str">
        <f t="shared" si="191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89"/>
        <v>0</v>
      </c>
      <c r="N2570" s="17"/>
      <c r="O2570" s="17"/>
      <c r="P2570" s="3"/>
    </row>
    <row r="2571" spans="1:16" ht="24.95" hidden="1" customHeight="1" x14ac:dyDescent="0.2">
      <c r="A2571" s="21" t="str">
        <f t="shared" si="190"/>
        <v>||||||0</v>
      </c>
      <c r="B2571" s="21" t="str">
        <f t="shared" si="191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89"/>
        <v>0</v>
      </c>
      <c r="N2571" s="17"/>
      <c r="O2571" s="17"/>
      <c r="P2571" s="3"/>
    </row>
    <row r="2572" spans="1:16" ht="24.95" hidden="1" customHeight="1" x14ac:dyDescent="0.2">
      <c r="A2572" s="21" t="str">
        <f t="shared" si="190"/>
        <v>||||||0</v>
      </c>
      <c r="B2572" s="21" t="str">
        <f t="shared" si="191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89"/>
        <v>0</v>
      </c>
      <c r="N2572" s="17"/>
      <c r="O2572" s="17"/>
      <c r="P2572" s="3"/>
    </row>
    <row r="2573" spans="1:16" ht="24.95" hidden="1" customHeight="1" x14ac:dyDescent="0.2">
      <c r="A2573" s="21" t="str">
        <f t="shared" si="190"/>
        <v>||||||0</v>
      </c>
      <c r="B2573" s="21" t="str">
        <f t="shared" si="191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89"/>
        <v>0</v>
      </c>
      <c r="N2573" s="17"/>
      <c r="O2573" s="17"/>
      <c r="P2573" s="3"/>
    </row>
    <row r="2574" spans="1:16" ht="24.95" hidden="1" customHeight="1" x14ac:dyDescent="0.2">
      <c r="A2574" s="21" t="str">
        <f t="shared" si="190"/>
        <v>||||||0</v>
      </c>
      <c r="B2574" s="21" t="str">
        <f t="shared" si="191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89"/>
        <v>0</v>
      </c>
      <c r="N2574" s="17"/>
      <c r="O2574" s="17"/>
      <c r="P2574" s="3"/>
    </row>
    <row r="2575" spans="1:16" ht="24.95" hidden="1" customHeight="1" x14ac:dyDescent="0.2">
      <c r="A2575" s="21" t="str">
        <f t="shared" si="190"/>
        <v>||||||0</v>
      </c>
      <c r="B2575" s="21" t="str">
        <f t="shared" si="191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89"/>
        <v>0</v>
      </c>
      <c r="N2575" s="17"/>
      <c r="O2575" s="17"/>
      <c r="P2575" s="3"/>
    </row>
    <row r="2576" spans="1:16" ht="24.95" hidden="1" customHeight="1" x14ac:dyDescent="0.2">
      <c r="A2576" s="21" t="str">
        <f t="shared" si="190"/>
        <v>||||||0</v>
      </c>
      <c r="B2576" s="21" t="str">
        <f t="shared" si="191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89"/>
        <v>0</v>
      </c>
      <c r="N2576" s="17"/>
      <c r="O2576" s="17"/>
      <c r="P2576" s="3"/>
    </row>
    <row r="2577" spans="1:16" ht="24.95" hidden="1" customHeight="1" x14ac:dyDescent="0.2">
      <c r="A2577" s="21" t="str">
        <f t="shared" si="190"/>
        <v>||||||0</v>
      </c>
      <c r="B2577" s="21" t="str">
        <f t="shared" si="191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89"/>
        <v>0</v>
      </c>
      <c r="N2577" s="17"/>
      <c r="O2577" s="17"/>
      <c r="P2577" s="3"/>
    </row>
    <row r="2578" spans="1:16" ht="24.95" hidden="1" customHeight="1" x14ac:dyDescent="0.2">
      <c r="A2578" s="21" t="str">
        <f t="shared" si="190"/>
        <v>||||||0</v>
      </c>
      <c r="B2578" s="21" t="str">
        <f t="shared" si="191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89"/>
        <v>0</v>
      </c>
      <c r="N2578" s="17"/>
      <c r="O2578" s="17"/>
      <c r="P2578" s="3"/>
    </row>
    <row r="2579" spans="1:16" ht="24.95" hidden="1" customHeight="1" x14ac:dyDescent="0.2">
      <c r="A2579" s="21" t="str">
        <f t="shared" si="190"/>
        <v>||||||0</v>
      </c>
      <c r="B2579" s="21" t="str">
        <f t="shared" si="191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89"/>
        <v>0</v>
      </c>
      <c r="N2579" s="17"/>
      <c r="O2579" s="17"/>
      <c r="P2579" s="3"/>
    </row>
    <row r="2580" spans="1:16" ht="24.95" hidden="1" customHeight="1" x14ac:dyDescent="0.2">
      <c r="A2580" s="21" t="str">
        <f t="shared" si="190"/>
        <v>||||||0</v>
      </c>
      <c r="B2580" s="21" t="str">
        <f t="shared" si="191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89"/>
        <v>0</v>
      </c>
      <c r="N2580" s="17"/>
      <c r="O2580" s="17"/>
      <c r="P2580" s="3"/>
    </row>
    <row r="2581" spans="1:16" ht="24.95" hidden="1" customHeight="1" x14ac:dyDescent="0.2">
      <c r="A2581" s="21" t="str">
        <f t="shared" si="190"/>
        <v>||||||0</v>
      </c>
      <c r="B2581" s="21" t="str">
        <f t="shared" si="191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89"/>
        <v>0</v>
      </c>
      <c r="N2581" s="17"/>
      <c r="O2581" s="17"/>
      <c r="P2581" s="3"/>
    </row>
    <row r="2582" spans="1:16" ht="24.95" hidden="1" customHeight="1" x14ac:dyDescent="0.2">
      <c r="A2582" s="21" t="str">
        <f t="shared" si="190"/>
        <v>||||||0</v>
      </c>
      <c r="B2582" s="21" t="str">
        <f t="shared" si="191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89"/>
        <v>0</v>
      </c>
      <c r="N2582" s="17"/>
      <c r="O2582" s="17"/>
      <c r="P2582" s="3"/>
    </row>
    <row r="2583" spans="1:16" ht="24.95" hidden="1" customHeight="1" x14ac:dyDescent="0.2">
      <c r="A2583" s="21" t="str">
        <f t="shared" si="190"/>
        <v>||||||0</v>
      </c>
      <c r="B2583" s="21" t="str">
        <f t="shared" si="191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89"/>
        <v>0</v>
      </c>
      <c r="N2583" s="17"/>
      <c r="O2583" s="17"/>
      <c r="P2583" s="3"/>
    </row>
    <row r="2584" spans="1:16" ht="24.95" hidden="1" customHeight="1" x14ac:dyDescent="0.2">
      <c r="A2584" s="21" t="str">
        <f t="shared" si="190"/>
        <v>||||||0</v>
      </c>
      <c r="B2584" s="21" t="str">
        <f t="shared" si="191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89"/>
        <v>0</v>
      </c>
      <c r="N2584" s="17"/>
      <c r="O2584" s="17"/>
      <c r="P2584" s="3"/>
    </row>
    <row r="2585" spans="1:16" ht="24.95" hidden="1" customHeight="1" x14ac:dyDescent="0.2">
      <c r="A2585" s="21" t="str">
        <f t="shared" si="190"/>
        <v>||||||0</v>
      </c>
      <c r="B2585" s="21" t="str">
        <f t="shared" si="191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89"/>
        <v>0</v>
      </c>
      <c r="N2585" s="17"/>
      <c r="O2585" s="17"/>
      <c r="P2585" s="3"/>
    </row>
    <row r="2586" spans="1:16" ht="24.95" hidden="1" customHeight="1" x14ac:dyDescent="0.2">
      <c r="A2586" s="21" t="str">
        <f t="shared" ref="A2586:A2617" si="192">C2586&amp;"|"&amp;D2586&amp;"|"&amp;E2586&amp;"|"&amp;F2586&amp;"|"&amp;G2586&amp;"|"&amp;I2586&amp;"|"&amp;N2586+O2586-P2586</f>
        <v>||||||0</v>
      </c>
      <c r="B2586" s="21" t="str">
        <f t="shared" ref="B2586:B2617" si="193">C2586&amp;"|"&amp;D2586&amp;"|"&amp;E2586&amp;"|"&amp;F2586&amp;"|"&amp;L2586</f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ref="M2586:M2617" si="194">N2586+O2586</f>
        <v>0</v>
      </c>
      <c r="N2586" s="17"/>
      <c r="O2586" s="17"/>
      <c r="P2586" s="3"/>
    </row>
    <row r="2587" spans="1:16" ht="24.95" hidden="1" customHeight="1" x14ac:dyDescent="0.2">
      <c r="A2587" s="21" t="str">
        <f t="shared" si="192"/>
        <v>||||||0</v>
      </c>
      <c r="B2587" s="21" t="str">
        <f t="shared" si="193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94"/>
        <v>0</v>
      </c>
      <c r="N2587" s="17"/>
      <c r="O2587" s="17"/>
      <c r="P2587" s="3"/>
    </row>
    <row r="2588" spans="1:16" ht="24.95" hidden="1" customHeight="1" x14ac:dyDescent="0.2">
      <c r="A2588" s="21" t="str">
        <f t="shared" si="192"/>
        <v>||||||0</v>
      </c>
      <c r="B2588" s="21" t="str">
        <f t="shared" si="193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94"/>
        <v>0</v>
      </c>
      <c r="N2588" s="17"/>
      <c r="O2588" s="17"/>
      <c r="P2588" s="3"/>
    </row>
    <row r="2589" spans="1:16" ht="24.95" hidden="1" customHeight="1" x14ac:dyDescent="0.2">
      <c r="A2589" s="21" t="str">
        <f t="shared" si="192"/>
        <v>||||||0</v>
      </c>
      <c r="B2589" s="21" t="str">
        <f t="shared" si="193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94"/>
        <v>0</v>
      </c>
      <c r="N2589" s="17"/>
      <c r="O2589" s="17"/>
      <c r="P2589" s="3"/>
    </row>
    <row r="2590" spans="1:16" ht="24.95" hidden="1" customHeight="1" x14ac:dyDescent="0.2">
      <c r="A2590" s="21" t="str">
        <f t="shared" si="192"/>
        <v>||||||0</v>
      </c>
      <c r="B2590" s="21" t="str">
        <f t="shared" si="193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94"/>
        <v>0</v>
      </c>
      <c r="N2590" s="17"/>
      <c r="O2590" s="17"/>
      <c r="P2590" s="3"/>
    </row>
    <row r="2591" spans="1:16" ht="24.95" hidden="1" customHeight="1" x14ac:dyDescent="0.2">
      <c r="A2591" s="21" t="str">
        <f t="shared" si="192"/>
        <v>||||||0</v>
      </c>
      <c r="B2591" s="21" t="str">
        <f t="shared" si="193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94"/>
        <v>0</v>
      </c>
      <c r="N2591" s="17"/>
      <c r="O2591" s="17"/>
      <c r="P2591" s="3"/>
    </row>
    <row r="2592" spans="1:16" ht="24.95" hidden="1" customHeight="1" x14ac:dyDescent="0.2">
      <c r="A2592" s="21" t="str">
        <f t="shared" si="192"/>
        <v>||||||0</v>
      </c>
      <c r="B2592" s="21" t="str">
        <f t="shared" si="193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94"/>
        <v>0</v>
      </c>
      <c r="N2592" s="17"/>
      <c r="O2592" s="17"/>
      <c r="P2592" s="3"/>
    </row>
    <row r="2593" spans="1:16" ht="24.95" hidden="1" customHeight="1" x14ac:dyDescent="0.2">
      <c r="A2593" s="21" t="str">
        <f t="shared" si="192"/>
        <v>||||||0</v>
      </c>
      <c r="B2593" s="21" t="str">
        <f t="shared" si="193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94"/>
        <v>0</v>
      </c>
      <c r="N2593" s="17"/>
      <c r="O2593" s="17"/>
      <c r="P2593" s="3"/>
    </row>
    <row r="2594" spans="1:16" ht="24.95" hidden="1" customHeight="1" x14ac:dyDescent="0.2">
      <c r="A2594" s="21" t="str">
        <f t="shared" si="192"/>
        <v>||||||0</v>
      </c>
      <c r="B2594" s="21" t="str">
        <f t="shared" si="193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94"/>
        <v>0</v>
      </c>
      <c r="N2594" s="17"/>
      <c r="O2594" s="17"/>
      <c r="P2594" s="3"/>
    </row>
    <row r="2595" spans="1:16" ht="24.95" hidden="1" customHeight="1" x14ac:dyDescent="0.2">
      <c r="A2595" s="21" t="str">
        <f t="shared" si="192"/>
        <v>||||||0</v>
      </c>
      <c r="B2595" s="21" t="str">
        <f t="shared" si="193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94"/>
        <v>0</v>
      </c>
      <c r="N2595" s="17"/>
      <c r="O2595" s="17"/>
      <c r="P2595" s="3"/>
    </row>
    <row r="2596" spans="1:16" ht="24.95" hidden="1" customHeight="1" x14ac:dyDescent="0.2">
      <c r="A2596" s="21" t="str">
        <f t="shared" si="192"/>
        <v>||||||0</v>
      </c>
      <c r="B2596" s="21" t="str">
        <f t="shared" si="193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94"/>
        <v>0</v>
      </c>
      <c r="N2596" s="17"/>
      <c r="O2596" s="17"/>
      <c r="P2596" s="3"/>
    </row>
    <row r="2597" spans="1:16" ht="24.95" hidden="1" customHeight="1" x14ac:dyDescent="0.2">
      <c r="A2597" s="21" t="str">
        <f t="shared" si="192"/>
        <v>||||||0</v>
      </c>
      <c r="B2597" s="21" t="str">
        <f t="shared" si="193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94"/>
        <v>0</v>
      </c>
      <c r="N2597" s="17"/>
      <c r="O2597" s="17"/>
      <c r="P2597" s="3"/>
    </row>
    <row r="2598" spans="1:16" ht="24.95" hidden="1" customHeight="1" x14ac:dyDescent="0.2">
      <c r="A2598" s="21" t="str">
        <f t="shared" si="192"/>
        <v>||||||0</v>
      </c>
      <c r="B2598" s="21" t="str">
        <f t="shared" si="193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94"/>
        <v>0</v>
      </c>
      <c r="N2598" s="17"/>
      <c r="O2598" s="17"/>
      <c r="P2598" s="3"/>
    </row>
    <row r="2599" spans="1:16" ht="24.95" hidden="1" customHeight="1" x14ac:dyDescent="0.2">
      <c r="A2599" s="21" t="str">
        <f t="shared" si="192"/>
        <v>||||||0</v>
      </c>
      <c r="B2599" s="21" t="str">
        <f t="shared" si="193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94"/>
        <v>0</v>
      </c>
      <c r="N2599" s="17"/>
      <c r="O2599" s="17"/>
      <c r="P2599" s="3"/>
    </row>
    <row r="2600" spans="1:16" ht="24.95" hidden="1" customHeight="1" x14ac:dyDescent="0.2">
      <c r="A2600" s="21" t="str">
        <f t="shared" si="192"/>
        <v>||||||0</v>
      </c>
      <c r="B2600" s="21" t="str">
        <f t="shared" si="193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94"/>
        <v>0</v>
      </c>
      <c r="N2600" s="17"/>
      <c r="O2600" s="17"/>
      <c r="P2600" s="3"/>
    </row>
    <row r="2601" spans="1:16" ht="24.95" hidden="1" customHeight="1" x14ac:dyDescent="0.2">
      <c r="A2601" s="21" t="str">
        <f t="shared" si="192"/>
        <v>||||||0</v>
      </c>
      <c r="B2601" s="21" t="str">
        <f t="shared" si="193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94"/>
        <v>0</v>
      </c>
      <c r="N2601" s="17"/>
      <c r="O2601" s="17"/>
      <c r="P2601" s="3"/>
    </row>
    <row r="2602" spans="1:16" ht="24.95" hidden="1" customHeight="1" x14ac:dyDescent="0.2">
      <c r="A2602" s="21" t="str">
        <f t="shared" si="192"/>
        <v>||||||0</v>
      </c>
      <c r="B2602" s="21" t="str">
        <f t="shared" si="193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94"/>
        <v>0</v>
      </c>
      <c r="N2602" s="17"/>
      <c r="O2602" s="17"/>
      <c r="P2602" s="3"/>
    </row>
    <row r="2603" spans="1:16" ht="24.95" hidden="1" customHeight="1" x14ac:dyDescent="0.2">
      <c r="A2603" s="21" t="str">
        <f t="shared" si="192"/>
        <v>||||||0</v>
      </c>
      <c r="B2603" s="21" t="str">
        <f t="shared" si="193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94"/>
        <v>0</v>
      </c>
      <c r="N2603" s="17"/>
      <c r="O2603" s="17"/>
      <c r="P2603" s="3"/>
    </row>
    <row r="2604" spans="1:16" ht="24.95" hidden="1" customHeight="1" x14ac:dyDescent="0.2">
      <c r="A2604" s="21" t="str">
        <f t="shared" si="192"/>
        <v>||||||0</v>
      </c>
      <c r="B2604" s="21" t="str">
        <f t="shared" si="193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94"/>
        <v>0</v>
      </c>
      <c r="N2604" s="17"/>
      <c r="O2604" s="17"/>
      <c r="P2604" s="3"/>
    </row>
    <row r="2605" spans="1:16" ht="24.95" hidden="1" customHeight="1" x14ac:dyDescent="0.2">
      <c r="A2605" s="21" t="str">
        <f t="shared" si="192"/>
        <v>||||||0</v>
      </c>
      <c r="B2605" s="21" t="str">
        <f t="shared" si="193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94"/>
        <v>0</v>
      </c>
      <c r="N2605" s="17"/>
      <c r="O2605" s="17"/>
      <c r="P2605" s="3"/>
    </row>
    <row r="2606" spans="1:16" ht="24.95" hidden="1" customHeight="1" x14ac:dyDescent="0.2">
      <c r="A2606" s="21" t="str">
        <f t="shared" si="192"/>
        <v>||||||0</v>
      </c>
      <c r="B2606" s="21" t="str">
        <f t="shared" si="193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94"/>
        <v>0</v>
      </c>
      <c r="N2606" s="17"/>
      <c r="O2606" s="17"/>
      <c r="P2606" s="3"/>
    </row>
    <row r="2607" spans="1:16" ht="24.95" hidden="1" customHeight="1" x14ac:dyDescent="0.2">
      <c r="A2607" s="21" t="str">
        <f t="shared" si="192"/>
        <v>||||||0</v>
      </c>
      <c r="B2607" s="21" t="str">
        <f t="shared" si="193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94"/>
        <v>0</v>
      </c>
      <c r="N2607" s="17"/>
      <c r="O2607" s="17"/>
      <c r="P2607" s="3"/>
    </row>
    <row r="2608" spans="1:16" ht="24.95" hidden="1" customHeight="1" x14ac:dyDescent="0.2">
      <c r="A2608" s="21" t="str">
        <f t="shared" si="192"/>
        <v>||||||0</v>
      </c>
      <c r="B2608" s="21" t="str">
        <f t="shared" si="193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94"/>
        <v>0</v>
      </c>
      <c r="N2608" s="17"/>
      <c r="O2608" s="17"/>
      <c r="P2608" s="3"/>
    </row>
    <row r="2609" spans="1:16" ht="24.95" hidden="1" customHeight="1" x14ac:dyDescent="0.2">
      <c r="A2609" s="21" t="str">
        <f t="shared" si="192"/>
        <v>||||||0</v>
      </c>
      <c r="B2609" s="21" t="str">
        <f t="shared" si="193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94"/>
        <v>0</v>
      </c>
      <c r="N2609" s="17"/>
      <c r="O2609" s="17"/>
      <c r="P2609" s="3"/>
    </row>
    <row r="2610" spans="1:16" ht="24.95" hidden="1" customHeight="1" x14ac:dyDescent="0.2">
      <c r="A2610" s="21" t="str">
        <f t="shared" si="192"/>
        <v>||||||0</v>
      </c>
      <c r="B2610" s="21" t="str">
        <f t="shared" si="193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94"/>
        <v>0</v>
      </c>
      <c r="N2610" s="17"/>
      <c r="O2610" s="17"/>
      <c r="P2610" s="3"/>
    </row>
    <row r="2611" spans="1:16" ht="24.95" hidden="1" customHeight="1" x14ac:dyDescent="0.2">
      <c r="A2611" s="21" t="str">
        <f t="shared" si="192"/>
        <v>||||||0</v>
      </c>
      <c r="B2611" s="21" t="str">
        <f t="shared" si="193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94"/>
        <v>0</v>
      </c>
      <c r="N2611" s="17"/>
      <c r="O2611" s="17"/>
      <c r="P2611" s="3"/>
    </row>
    <row r="2612" spans="1:16" ht="24.95" hidden="1" customHeight="1" x14ac:dyDescent="0.2">
      <c r="A2612" s="21" t="str">
        <f t="shared" si="192"/>
        <v>||||||0</v>
      </c>
      <c r="B2612" s="21" t="str">
        <f t="shared" si="193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94"/>
        <v>0</v>
      </c>
      <c r="N2612" s="17"/>
      <c r="O2612" s="17"/>
      <c r="P2612" s="3"/>
    </row>
    <row r="2613" spans="1:16" ht="24.95" hidden="1" customHeight="1" x14ac:dyDescent="0.2">
      <c r="A2613" s="21" t="str">
        <f t="shared" si="192"/>
        <v>||||||0</v>
      </c>
      <c r="B2613" s="21" t="str">
        <f t="shared" si="193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94"/>
        <v>0</v>
      </c>
      <c r="N2613" s="17"/>
      <c r="O2613" s="17"/>
      <c r="P2613" s="3"/>
    </row>
    <row r="2614" spans="1:16" ht="24.95" hidden="1" customHeight="1" x14ac:dyDescent="0.2">
      <c r="A2614" s="21" t="str">
        <f t="shared" si="192"/>
        <v>||||||0</v>
      </c>
      <c r="B2614" s="21" t="str">
        <f t="shared" si="193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94"/>
        <v>0</v>
      </c>
      <c r="N2614" s="17"/>
      <c r="O2614" s="17"/>
      <c r="P2614" s="3"/>
    </row>
    <row r="2615" spans="1:16" ht="24.95" hidden="1" customHeight="1" x14ac:dyDescent="0.2">
      <c r="A2615" s="21" t="str">
        <f t="shared" si="192"/>
        <v>||||||0</v>
      </c>
      <c r="B2615" s="21" t="str">
        <f t="shared" si="193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94"/>
        <v>0</v>
      </c>
      <c r="N2615" s="17"/>
      <c r="O2615" s="17"/>
      <c r="P2615" s="3"/>
    </row>
    <row r="2616" spans="1:16" ht="24.95" hidden="1" customHeight="1" x14ac:dyDescent="0.2">
      <c r="A2616" s="21" t="str">
        <f t="shared" si="192"/>
        <v>||||||0</v>
      </c>
      <c r="B2616" s="21" t="str">
        <f t="shared" si="193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94"/>
        <v>0</v>
      </c>
      <c r="N2616" s="17"/>
      <c r="O2616" s="17"/>
      <c r="P2616" s="3"/>
    </row>
    <row r="2617" spans="1:16" ht="24.95" hidden="1" customHeight="1" x14ac:dyDescent="0.2">
      <c r="A2617" s="21" t="str">
        <f t="shared" si="192"/>
        <v>||||||0</v>
      </c>
      <c r="B2617" s="21" t="str">
        <f t="shared" si="193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94"/>
        <v>0</v>
      </c>
      <c r="N2617" s="17"/>
      <c r="O2617" s="17"/>
      <c r="P2617" s="3"/>
    </row>
    <row r="2618" spans="1:16" ht="24.95" hidden="1" customHeight="1" x14ac:dyDescent="0.2">
      <c r="A2618" s="21" t="str">
        <f t="shared" ref="A2618:A2662" si="195">C2618&amp;"|"&amp;D2618&amp;"|"&amp;E2618&amp;"|"&amp;F2618&amp;"|"&amp;G2618&amp;"|"&amp;I2618&amp;"|"&amp;N2618+O2618-P2618</f>
        <v>||||||0</v>
      </c>
      <c r="B2618" s="21" t="str">
        <f t="shared" ref="B2618:B2662" si="196">C2618&amp;"|"&amp;D2618&amp;"|"&amp;E2618&amp;"|"&amp;F2618&amp;"|"&amp;L2618</f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ref="M2618:M2655" si="197">N2618+O2618</f>
        <v>0</v>
      </c>
      <c r="N2618" s="17"/>
      <c r="O2618" s="17"/>
      <c r="P2618" s="3"/>
    </row>
    <row r="2619" spans="1:16" ht="24.95" hidden="1" customHeight="1" x14ac:dyDescent="0.2">
      <c r="A2619" s="21" t="str">
        <f t="shared" si="195"/>
        <v>||||||0</v>
      </c>
      <c r="B2619" s="21" t="str">
        <f t="shared" si="196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97"/>
        <v>0</v>
      </c>
      <c r="N2619" s="17"/>
      <c r="O2619" s="17"/>
      <c r="P2619" s="3"/>
    </row>
    <row r="2620" spans="1:16" ht="24.95" hidden="1" customHeight="1" x14ac:dyDescent="0.2">
      <c r="A2620" s="21" t="str">
        <f t="shared" si="195"/>
        <v>||||||0</v>
      </c>
      <c r="B2620" s="21" t="str">
        <f t="shared" si="196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97"/>
        <v>0</v>
      </c>
      <c r="N2620" s="17"/>
      <c r="O2620" s="17"/>
      <c r="P2620" s="3"/>
    </row>
    <row r="2621" spans="1:16" ht="24.95" hidden="1" customHeight="1" x14ac:dyDescent="0.2">
      <c r="A2621" s="21" t="str">
        <f t="shared" si="195"/>
        <v>||||||0</v>
      </c>
      <c r="B2621" s="21" t="str">
        <f t="shared" si="196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97"/>
        <v>0</v>
      </c>
      <c r="N2621" s="17"/>
      <c r="O2621" s="17"/>
      <c r="P2621" s="3"/>
    </row>
    <row r="2622" spans="1:16" ht="24.95" hidden="1" customHeight="1" x14ac:dyDescent="0.2">
      <c r="A2622" s="21" t="str">
        <f t="shared" si="195"/>
        <v>||||||0</v>
      </c>
      <c r="B2622" s="21" t="str">
        <f t="shared" si="196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si="197"/>
        <v>0</v>
      </c>
      <c r="N2622" s="17"/>
      <c r="O2622" s="17"/>
      <c r="P2622" s="3"/>
    </row>
    <row r="2623" spans="1:16" ht="24.95" hidden="1" customHeight="1" x14ac:dyDescent="0.2">
      <c r="A2623" s="21" t="str">
        <f t="shared" si="195"/>
        <v>||||||0</v>
      </c>
      <c r="B2623" s="21" t="str">
        <f t="shared" si="196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97"/>
        <v>0</v>
      </c>
      <c r="N2623" s="17"/>
      <c r="O2623" s="17"/>
      <c r="P2623" s="3"/>
    </row>
    <row r="2624" spans="1:16" ht="24.95" hidden="1" customHeight="1" x14ac:dyDescent="0.2">
      <c r="A2624" s="21" t="str">
        <f t="shared" si="195"/>
        <v>||||||0</v>
      </c>
      <c r="B2624" s="21" t="str">
        <f t="shared" si="196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97"/>
        <v>0</v>
      </c>
      <c r="N2624" s="17"/>
      <c r="O2624" s="17"/>
      <c r="P2624" s="3"/>
    </row>
    <row r="2625" spans="1:16" ht="24.95" hidden="1" customHeight="1" x14ac:dyDescent="0.2">
      <c r="A2625" s="21" t="str">
        <f t="shared" si="195"/>
        <v>||||||0</v>
      </c>
      <c r="B2625" s="21" t="str">
        <f t="shared" si="196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97"/>
        <v>0</v>
      </c>
      <c r="N2625" s="17"/>
      <c r="O2625" s="17"/>
      <c r="P2625" s="3"/>
    </row>
    <row r="2626" spans="1:16" ht="24.95" hidden="1" customHeight="1" x14ac:dyDescent="0.2">
      <c r="A2626" s="21" t="str">
        <f t="shared" si="195"/>
        <v>||||||0</v>
      </c>
      <c r="B2626" s="21" t="str">
        <f t="shared" si="196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97"/>
        <v>0</v>
      </c>
      <c r="N2626" s="17"/>
      <c r="O2626" s="17"/>
      <c r="P2626" s="3"/>
    </row>
    <row r="2627" spans="1:16" ht="24.95" hidden="1" customHeight="1" x14ac:dyDescent="0.2">
      <c r="A2627" s="21" t="str">
        <f t="shared" si="195"/>
        <v>||||||0</v>
      </c>
      <c r="B2627" s="21" t="str">
        <f t="shared" si="196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97"/>
        <v>0</v>
      </c>
      <c r="N2627" s="17"/>
      <c r="O2627" s="17"/>
      <c r="P2627" s="3"/>
    </row>
    <row r="2628" spans="1:16" ht="24.95" hidden="1" customHeight="1" x14ac:dyDescent="0.2">
      <c r="A2628" s="21" t="str">
        <f t="shared" si="195"/>
        <v>||||||0</v>
      </c>
      <c r="B2628" s="21" t="str">
        <f t="shared" si="196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97"/>
        <v>0</v>
      </c>
      <c r="N2628" s="17"/>
      <c r="O2628" s="17"/>
      <c r="P2628" s="3"/>
    </row>
    <row r="2629" spans="1:16" ht="24.95" hidden="1" customHeight="1" x14ac:dyDescent="0.2">
      <c r="A2629" s="21" t="str">
        <f t="shared" si="195"/>
        <v>||||||0</v>
      </c>
      <c r="B2629" s="21" t="str">
        <f t="shared" si="196"/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97"/>
        <v>0</v>
      </c>
      <c r="N2629" s="17"/>
      <c r="O2629" s="17"/>
      <c r="P2629" s="3"/>
    </row>
    <row r="2630" spans="1:16" ht="24.95" hidden="1" customHeight="1" x14ac:dyDescent="0.2">
      <c r="A2630" s="21" t="str">
        <f t="shared" si="195"/>
        <v>||||||0</v>
      </c>
      <c r="B2630" s="21" t="str">
        <f t="shared" si="196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97"/>
        <v>0</v>
      </c>
      <c r="N2630" s="17"/>
      <c r="O2630" s="17"/>
      <c r="P2630" s="3"/>
    </row>
    <row r="2631" spans="1:16" ht="24.95" hidden="1" customHeight="1" x14ac:dyDescent="0.2">
      <c r="A2631" s="21" t="str">
        <f t="shared" si="195"/>
        <v>||||||0</v>
      </c>
      <c r="B2631" s="21" t="str">
        <f t="shared" si="196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97"/>
        <v>0</v>
      </c>
      <c r="N2631" s="17"/>
      <c r="O2631" s="17"/>
      <c r="P2631" s="3"/>
    </row>
    <row r="2632" spans="1:16" ht="24.95" hidden="1" customHeight="1" x14ac:dyDescent="0.2">
      <c r="A2632" s="21" t="str">
        <f t="shared" si="195"/>
        <v>||||||0</v>
      </c>
      <c r="B2632" s="21" t="str">
        <f t="shared" si="196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97"/>
        <v>0</v>
      </c>
      <c r="N2632" s="17"/>
      <c r="O2632" s="17"/>
      <c r="P2632" s="3"/>
    </row>
    <row r="2633" spans="1:16" ht="24.95" hidden="1" customHeight="1" x14ac:dyDescent="0.2">
      <c r="A2633" s="21" t="str">
        <f t="shared" si="195"/>
        <v>||||||0</v>
      </c>
      <c r="B2633" s="21" t="str">
        <f t="shared" si="196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97"/>
        <v>0</v>
      </c>
      <c r="N2633" s="17"/>
      <c r="O2633" s="17"/>
      <c r="P2633" s="3"/>
    </row>
    <row r="2634" spans="1:16" ht="24.95" hidden="1" customHeight="1" x14ac:dyDescent="0.2">
      <c r="A2634" s="21" t="str">
        <f t="shared" si="195"/>
        <v>||||||0</v>
      </c>
      <c r="B2634" s="21" t="str">
        <f t="shared" si="196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97"/>
        <v>0</v>
      </c>
      <c r="N2634" s="17"/>
      <c r="O2634" s="17"/>
      <c r="P2634" s="3"/>
    </row>
    <row r="2635" spans="1:16" ht="24.95" hidden="1" customHeight="1" x14ac:dyDescent="0.2">
      <c r="A2635" s="21" t="str">
        <f t="shared" si="195"/>
        <v>||||||0</v>
      </c>
      <c r="B2635" s="21" t="str">
        <f t="shared" si="196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97"/>
        <v>0</v>
      </c>
      <c r="N2635" s="17"/>
      <c r="O2635" s="17"/>
      <c r="P2635" s="3"/>
    </row>
    <row r="2636" spans="1:16" ht="24.95" hidden="1" customHeight="1" x14ac:dyDescent="0.2">
      <c r="A2636" s="21" t="str">
        <f t="shared" si="195"/>
        <v>||||||0</v>
      </c>
      <c r="B2636" s="21" t="str">
        <f t="shared" si="196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97"/>
        <v>0</v>
      </c>
      <c r="N2636" s="17"/>
      <c r="O2636" s="17"/>
      <c r="P2636" s="3"/>
    </row>
    <row r="2637" spans="1:16" ht="24.95" hidden="1" customHeight="1" x14ac:dyDescent="0.2">
      <c r="A2637" s="21" t="str">
        <f t="shared" si="195"/>
        <v>||||||0</v>
      </c>
      <c r="B2637" s="21" t="str">
        <f t="shared" si="196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97"/>
        <v>0</v>
      </c>
      <c r="N2637" s="17"/>
      <c r="O2637" s="17"/>
      <c r="P2637" s="3"/>
    </row>
    <row r="2638" spans="1:16" ht="24.95" hidden="1" customHeight="1" x14ac:dyDescent="0.2">
      <c r="A2638" s="21" t="str">
        <f t="shared" si="195"/>
        <v>||||||0</v>
      </c>
      <c r="B2638" s="21" t="str">
        <f t="shared" si="196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97"/>
        <v>0</v>
      </c>
      <c r="N2638" s="17"/>
      <c r="O2638" s="17"/>
      <c r="P2638" s="3"/>
    </row>
    <row r="2639" spans="1:16" ht="24.95" hidden="1" customHeight="1" x14ac:dyDescent="0.2">
      <c r="A2639" s="21" t="str">
        <f t="shared" si="195"/>
        <v>||||||0</v>
      </c>
      <c r="B2639" s="21" t="str">
        <f t="shared" si="196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97"/>
        <v>0</v>
      </c>
      <c r="N2639" s="17"/>
      <c r="O2639" s="17"/>
      <c r="P2639" s="3"/>
    </row>
    <row r="2640" spans="1:16" ht="24.95" hidden="1" customHeight="1" x14ac:dyDescent="0.2">
      <c r="A2640" s="21" t="str">
        <f t="shared" si="195"/>
        <v>||||||0</v>
      </c>
      <c r="B2640" s="21" t="str">
        <f t="shared" si="196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97"/>
        <v>0</v>
      </c>
      <c r="N2640" s="17"/>
      <c r="O2640" s="17"/>
      <c r="P2640" s="3"/>
    </row>
    <row r="2641" spans="1:16" ht="24.95" hidden="1" customHeight="1" x14ac:dyDescent="0.2">
      <c r="A2641" s="21" t="str">
        <f t="shared" si="195"/>
        <v>||||||0</v>
      </c>
      <c r="B2641" s="21" t="str">
        <f t="shared" si="196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97"/>
        <v>0</v>
      </c>
      <c r="N2641" s="17"/>
      <c r="O2641" s="17"/>
      <c r="P2641" s="3"/>
    </row>
    <row r="2642" spans="1:16" ht="24.95" hidden="1" customHeight="1" x14ac:dyDescent="0.2">
      <c r="A2642" s="21" t="str">
        <f t="shared" si="195"/>
        <v>||||||0</v>
      </c>
      <c r="B2642" s="21" t="str">
        <f t="shared" si="196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97"/>
        <v>0</v>
      </c>
      <c r="N2642" s="17"/>
      <c r="O2642" s="17"/>
      <c r="P2642" s="3"/>
    </row>
    <row r="2643" spans="1:16" ht="24.95" hidden="1" customHeight="1" x14ac:dyDescent="0.2">
      <c r="A2643" s="21" t="str">
        <f t="shared" si="195"/>
        <v>||||||0</v>
      </c>
      <c r="B2643" s="21" t="str">
        <f t="shared" si="196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97"/>
        <v>0</v>
      </c>
      <c r="N2643" s="17"/>
      <c r="O2643" s="17"/>
      <c r="P2643" s="3"/>
    </row>
    <row r="2644" spans="1:16" ht="24.95" hidden="1" customHeight="1" x14ac:dyDescent="0.2">
      <c r="A2644" s="21" t="str">
        <f t="shared" si="195"/>
        <v>||||||0</v>
      </c>
      <c r="B2644" s="21" t="str">
        <f t="shared" si="196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97"/>
        <v>0</v>
      </c>
      <c r="N2644" s="17"/>
      <c r="O2644" s="17"/>
      <c r="P2644" s="3"/>
    </row>
    <row r="2645" spans="1:16" ht="24.95" hidden="1" customHeight="1" x14ac:dyDescent="0.2">
      <c r="A2645" s="21" t="str">
        <f t="shared" si="195"/>
        <v>||||||0</v>
      </c>
      <c r="B2645" s="21" t="str">
        <f t="shared" si="196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97"/>
        <v>0</v>
      </c>
      <c r="N2645" s="17"/>
      <c r="O2645" s="17"/>
      <c r="P2645" s="3"/>
    </row>
    <row r="2646" spans="1:16" ht="24.95" hidden="1" customHeight="1" x14ac:dyDescent="0.2">
      <c r="A2646" s="21" t="str">
        <f t="shared" si="195"/>
        <v>||||||0</v>
      </c>
      <c r="B2646" s="21" t="str">
        <f t="shared" si="196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97"/>
        <v>0</v>
      </c>
      <c r="N2646" s="17"/>
      <c r="O2646" s="17"/>
      <c r="P2646" s="3"/>
    </row>
    <row r="2647" spans="1:16" ht="24.95" hidden="1" customHeight="1" x14ac:dyDescent="0.2">
      <c r="A2647" s="21" t="str">
        <f t="shared" si="195"/>
        <v>||||||0</v>
      </c>
      <c r="B2647" s="21" t="str">
        <f t="shared" si="196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97"/>
        <v>0</v>
      </c>
      <c r="N2647" s="17"/>
      <c r="O2647" s="17"/>
      <c r="P2647" s="3"/>
    </row>
    <row r="2648" spans="1:16" ht="24.95" hidden="1" customHeight="1" x14ac:dyDescent="0.2">
      <c r="A2648" s="21" t="str">
        <f t="shared" si="195"/>
        <v>||||||0</v>
      </c>
      <c r="B2648" s="21" t="str">
        <f t="shared" si="196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97"/>
        <v>0</v>
      </c>
      <c r="N2648" s="17"/>
      <c r="O2648" s="17"/>
      <c r="P2648" s="3"/>
    </row>
    <row r="2649" spans="1:16" ht="24.95" hidden="1" customHeight="1" x14ac:dyDescent="0.2">
      <c r="A2649" s="21" t="str">
        <f t="shared" si="195"/>
        <v>||||||0</v>
      </c>
      <c r="B2649" s="21" t="str">
        <f t="shared" si="196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97"/>
        <v>0</v>
      </c>
      <c r="N2649" s="17"/>
      <c r="O2649" s="17"/>
      <c r="P2649" s="3"/>
    </row>
    <row r="2650" spans="1:16" ht="24.95" hidden="1" customHeight="1" x14ac:dyDescent="0.2">
      <c r="A2650" s="21" t="str">
        <f t="shared" si="195"/>
        <v>||||||0</v>
      </c>
      <c r="B2650" s="21" t="str">
        <f t="shared" si="196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97"/>
        <v>0</v>
      </c>
      <c r="N2650" s="17"/>
      <c r="O2650" s="17"/>
      <c r="P2650" s="3"/>
    </row>
    <row r="2651" spans="1:16" ht="24.95" hidden="1" customHeight="1" x14ac:dyDescent="0.2">
      <c r="A2651" s="21" t="str">
        <f t="shared" si="195"/>
        <v>||||||0</v>
      </c>
      <c r="B2651" s="21" t="str">
        <f t="shared" si="196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97"/>
        <v>0</v>
      </c>
      <c r="N2651" s="17"/>
      <c r="O2651" s="17"/>
      <c r="P2651" s="3"/>
    </row>
    <row r="2652" spans="1:16" ht="24.95" hidden="1" customHeight="1" x14ac:dyDescent="0.2">
      <c r="A2652" s="21" t="str">
        <f t="shared" si="195"/>
        <v>||||||0</v>
      </c>
      <c r="B2652" s="21" t="str">
        <f t="shared" si="196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97"/>
        <v>0</v>
      </c>
      <c r="N2652" s="17"/>
      <c r="O2652" s="17"/>
      <c r="P2652" s="3"/>
    </row>
    <row r="2653" spans="1:16" ht="24.95" hidden="1" customHeight="1" x14ac:dyDescent="0.2">
      <c r="A2653" s="21" t="str">
        <f t="shared" si="195"/>
        <v>||||||0</v>
      </c>
      <c r="B2653" s="21" t="str">
        <f t="shared" si="196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97"/>
        <v>0</v>
      </c>
      <c r="N2653" s="17"/>
      <c r="O2653" s="17"/>
      <c r="P2653" s="3"/>
    </row>
    <row r="2654" spans="1:16" ht="24.95" hidden="1" customHeight="1" x14ac:dyDescent="0.2">
      <c r="A2654" s="21" t="str">
        <f t="shared" si="195"/>
        <v>||||||0</v>
      </c>
      <c r="B2654" s="21" t="str">
        <f t="shared" si="196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97"/>
        <v>0</v>
      </c>
      <c r="N2654" s="17"/>
      <c r="O2654" s="17"/>
      <c r="P2654" s="3"/>
    </row>
    <row r="2655" spans="1:16" ht="24.95" hidden="1" customHeight="1" x14ac:dyDescent="0.2">
      <c r="A2655" s="21" t="str">
        <f t="shared" si="195"/>
        <v>||||||0</v>
      </c>
      <c r="B2655" s="21" t="str">
        <f t="shared" si="196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97"/>
        <v>0</v>
      </c>
      <c r="N2655" s="17"/>
      <c r="O2655" s="17"/>
      <c r="P2655" s="3"/>
    </row>
    <row r="2656" spans="1:16" ht="24.95" hidden="1" customHeight="1" x14ac:dyDescent="0.2">
      <c r="A2656" s="21" t="str">
        <f t="shared" si="195"/>
        <v>||||||0</v>
      </c>
      <c r="B2656" s="21" t="str">
        <f t="shared" si="196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ref="M2656:M2719" si="198">N2656+O2656</f>
        <v>0</v>
      </c>
      <c r="N2656" s="17"/>
      <c r="O2656" s="17"/>
      <c r="P2656" s="3"/>
    </row>
    <row r="2657" spans="1:16" ht="24.95" hidden="1" customHeight="1" x14ac:dyDescent="0.2">
      <c r="A2657" s="21" t="str">
        <f t="shared" si="195"/>
        <v>||||||0</v>
      </c>
      <c r="B2657" s="21" t="str">
        <f t="shared" si="196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98"/>
        <v>0</v>
      </c>
      <c r="N2657" s="17"/>
      <c r="O2657" s="17"/>
      <c r="P2657" s="3"/>
    </row>
    <row r="2658" spans="1:16" ht="24.95" hidden="1" customHeight="1" x14ac:dyDescent="0.2">
      <c r="A2658" s="21" t="str">
        <f t="shared" si="195"/>
        <v>||||||0</v>
      </c>
      <c r="B2658" s="21" t="str">
        <f t="shared" si="196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98"/>
        <v>0</v>
      </c>
      <c r="N2658" s="17"/>
      <c r="O2658" s="17"/>
      <c r="P2658" s="3"/>
    </row>
    <row r="2659" spans="1:16" ht="24.95" hidden="1" customHeight="1" x14ac:dyDescent="0.2">
      <c r="A2659" s="21" t="str">
        <f t="shared" si="195"/>
        <v>||||||0</v>
      </c>
      <c r="B2659" s="21" t="str">
        <f t="shared" si="196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98"/>
        <v>0</v>
      </c>
      <c r="N2659" s="17"/>
      <c r="O2659" s="17"/>
      <c r="P2659" s="3"/>
    </row>
    <row r="2660" spans="1:16" ht="24.95" hidden="1" customHeight="1" x14ac:dyDescent="0.2">
      <c r="A2660" s="21" t="str">
        <f t="shared" si="195"/>
        <v>||||||0</v>
      </c>
      <c r="B2660" s="21" t="str">
        <f t="shared" si="196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98"/>
        <v>0</v>
      </c>
      <c r="N2660" s="17"/>
      <c r="O2660" s="17"/>
      <c r="P2660" s="3"/>
    </row>
    <row r="2661" spans="1:16" ht="24.95" hidden="1" customHeight="1" x14ac:dyDescent="0.2">
      <c r="A2661" s="21" t="str">
        <f t="shared" si="195"/>
        <v>||||||0</v>
      </c>
      <c r="B2661" s="21" t="str">
        <f t="shared" si="196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98"/>
        <v>0</v>
      </c>
      <c r="N2661" s="17"/>
      <c r="O2661" s="17"/>
      <c r="P2661" s="3"/>
    </row>
    <row r="2662" spans="1:16" ht="24.95" hidden="1" customHeight="1" x14ac:dyDescent="0.2">
      <c r="A2662" s="21" t="str">
        <f t="shared" si="195"/>
        <v>||||||0</v>
      </c>
      <c r="B2662" s="21" t="str">
        <f t="shared" si="196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98"/>
        <v>0</v>
      </c>
      <c r="N2662" s="17"/>
      <c r="O2662" s="17"/>
      <c r="P2662" s="3"/>
    </row>
    <row r="2663" spans="1:16" ht="24.95" hidden="1" customHeight="1" x14ac:dyDescent="0.2">
      <c r="A2663" s="21" t="str">
        <f t="shared" ref="A2663:A2726" si="199">C2663&amp;"|"&amp;D2663&amp;"|"&amp;E2663&amp;"|"&amp;F2663&amp;"|"&amp;G2663&amp;"|"&amp;I2663&amp;"|"&amp;N2663+O2663-P2663</f>
        <v>||||||0</v>
      </c>
      <c r="B2663" s="21" t="str">
        <f t="shared" ref="B2663:B2726" si="200">C2663&amp;"|"&amp;D2663&amp;"|"&amp;E2663&amp;"|"&amp;F2663&amp;"|"&amp;L2663</f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98"/>
        <v>0</v>
      </c>
      <c r="N2663" s="17"/>
      <c r="O2663" s="17"/>
      <c r="P2663" s="3"/>
    </row>
    <row r="2664" spans="1:16" ht="24.95" hidden="1" customHeight="1" x14ac:dyDescent="0.2">
      <c r="A2664" s="21" t="str">
        <f t="shared" si="199"/>
        <v>||||||0</v>
      </c>
      <c r="B2664" s="21" t="str">
        <f t="shared" si="200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98"/>
        <v>0</v>
      </c>
      <c r="N2664" s="17"/>
      <c r="O2664" s="17"/>
      <c r="P2664" s="3"/>
    </row>
    <row r="2665" spans="1:16" ht="24.95" hidden="1" customHeight="1" x14ac:dyDescent="0.2">
      <c r="A2665" s="21" t="str">
        <f t="shared" si="199"/>
        <v>||||||0</v>
      </c>
      <c r="B2665" s="21" t="str">
        <f t="shared" si="200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98"/>
        <v>0</v>
      </c>
      <c r="N2665" s="17"/>
      <c r="O2665" s="17"/>
      <c r="P2665" s="3"/>
    </row>
    <row r="2666" spans="1:16" ht="24.95" hidden="1" customHeight="1" x14ac:dyDescent="0.2">
      <c r="A2666" s="21" t="str">
        <f t="shared" si="199"/>
        <v>||||||0</v>
      </c>
      <c r="B2666" s="21" t="str">
        <f t="shared" si="200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98"/>
        <v>0</v>
      </c>
      <c r="N2666" s="17"/>
      <c r="O2666" s="17"/>
      <c r="P2666" s="3"/>
    </row>
    <row r="2667" spans="1:16" ht="24.95" hidden="1" customHeight="1" x14ac:dyDescent="0.2">
      <c r="A2667" s="21" t="str">
        <f t="shared" si="199"/>
        <v>||||||0</v>
      </c>
      <c r="B2667" s="21" t="str">
        <f t="shared" si="200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98"/>
        <v>0</v>
      </c>
      <c r="N2667" s="17"/>
      <c r="O2667" s="17"/>
      <c r="P2667" s="3"/>
    </row>
    <row r="2668" spans="1:16" ht="24.95" hidden="1" customHeight="1" x14ac:dyDescent="0.2">
      <c r="A2668" s="21" t="str">
        <f t="shared" si="199"/>
        <v>||||||0</v>
      </c>
      <c r="B2668" s="21" t="str">
        <f t="shared" si="200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98"/>
        <v>0</v>
      </c>
      <c r="N2668" s="17"/>
      <c r="O2668" s="17"/>
      <c r="P2668" s="3"/>
    </row>
    <row r="2669" spans="1:16" ht="24.95" hidden="1" customHeight="1" x14ac:dyDescent="0.2">
      <c r="A2669" s="21" t="str">
        <f t="shared" si="199"/>
        <v>||||||0</v>
      </c>
      <c r="B2669" s="21" t="str">
        <f t="shared" si="200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98"/>
        <v>0</v>
      </c>
      <c r="N2669" s="17"/>
      <c r="O2669" s="17"/>
      <c r="P2669" s="3"/>
    </row>
    <row r="2670" spans="1:16" ht="24.95" hidden="1" customHeight="1" x14ac:dyDescent="0.2">
      <c r="A2670" s="21" t="str">
        <f t="shared" si="199"/>
        <v>||||||0</v>
      </c>
      <c r="B2670" s="21" t="str">
        <f t="shared" si="200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98"/>
        <v>0</v>
      </c>
      <c r="N2670" s="17"/>
      <c r="O2670" s="17"/>
      <c r="P2670" s="3"/>
    </row>
    <row r="2671" spans="1:16" ht="24.95" hidden="1" customHeight="1" x14ac:dyDescent="0.2">
      <c r="A2671" s="21" t="str">
        <f t="shared" si="199"/>
        <v>||||||0</v>
      </c>
      <c r="B2671" s="21" t="str">
        <f t="shared" si="200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98"/>
        <v>0</v>
      </c>
      <c r="N2671" s="17"/>
      <c r="O2671" s="17"/>
      <c r="P2671" s="3"/>
    </row>
    <row r="2672" spans="1:16" ht="24.95" hidden="1" customHeight="1" x14ac:dyDescent="0.2">
      <c r="A2672" s="21" t="str">
        <f t="shared" si="199"/>
        <v>||||||0</v>
      </c>
      <c r="B2672" s="21" t="str">
        <f t="shared" si="200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98"/>
        <v>0</v>
      </c>
      <c r="N2672" s="17"/>
      <c r="O2672" s="17"/>
      <c r="P2672" s="3"/>
    </row>
    <row r="2673" spans="1:16" ht="24.95" hidden="1" customHeight="1" x14ac:dyDescent="0.2">
      <c r="A2673" s="21" t="str">
        <f t="shared" si="199"/>
        <v>||||||0</v>
      </c>
      <c r="B2673" s="21" t="str">
        <f t="shared" si="200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98"/>
        <v>0</v>
      </c>
      <c r="N2673" s="17"/>
      <c r="O2673" s="17"/>
      <c r="P2673" s="3"/>
    </row>
    <row r="2674" spans="1:16" ht="24.95" hidden="1" customHeight="1" x14ac:dyDescent="0.2">
      <c r="A2674" s="21" t="str">
        <f t="shared" si="199"/>
        <v>||||||0</v>
      </c>
      <c r="B2674" s="21" t="str">
        <f t="shared" si="200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98"/>
        <v>0</v>
      </c>
      <c r="N2674" s="17"/>
      <c r="O2674" s="17"/>
      <c r="P2674" s="3"/>
    </row>
    <row r="2675" spans="1:16" ht="24.95" hidden="1" customHeight="1" x14ac:dyDescent="0.2">
      <c r="A2675" s="21" t="str">
        <f t="shared" si="199"/>
        <v>||||||0</v>
      </c>
      <c r="B2675" s="21" t="str">
        <f t="shared" si="200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98"/>
        <v>0</v>
      </c>
      <c r="N2675" s="17"/>
      <c r="O2675" s="17"/>
      <c r="P2675" s="3"/>
    </row>
    <row r="2676" spans="1:16" ht="24.95" hidden="1" customHeight="1" x14ac:dyDescent="0.2">
      <c r="A2676" s="21" t="str">
        <f t="shared" si="199"/>
        <v>||||||0</v>
      </c>
      <c r="B2676" s="21" t="str">
        <f t="shared" si="200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98"/>
        <v>0</v>
      </c>
      <c r="N2676" s="17"/>
      <c r="O2676" s="17"/>
      <c r="P2676" s="3"/>
    </row>
    <row r="2677" spans="1:16" ht="24.95" hidden="1" customHeight="1" x14ac:dyDescent="0.2">
      <c r="A2677" s="21" t="str">
        <f t="shared" si="199"/>
        <v>||||||0</v>
      </c>
      <c r="B2677" s="21" t="str">
        <f t="shared" si="200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98"/>
        <v>0</v>
      </c>
      <c r="N2677" s="17"/>
      <c r="O2677" s="17"/>
      <c r="P2677" s="3"/>
    </row>
    <row r="2678" spans="1:16" ht="24.95" hidden="1" customHeight="1" x14ac:dyDescent="0.2">
      <c r="A2678" s="21" t="str">
        <f t="shared" si="199"/>
        <v>||||||0</v>
      </c>
      <c r="B2678" s="21" t="str">
        <f t="shared" si="200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98"/>
        <v>0</v>
      </c>
      <c r="N2678" s="17"/>
      <c r="O2678" s="17"/>
      <c r="P2678" s="3"/>
    </row>
    <row r="2679" spans="1:16" ht="24.95" hidden="1" customHeight="1" x14ac:dyDescent="0.2">
      <c r="A2679" s="21" t="str">
        <f t="shared" si="199"/>
        <v>||||||0</v>
      </c>
      <c r="B2679" s="21" t="str">
        <f t="shared" si="200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98"/>
        <v>0</v>
      </c>
      <c r="N2679" s="17"/>
      <c r="O2679" s="17"/>
      <c r="P2679" s="3"/>
    </row>
    <row r="2680" spans="1:16" ht="24.95" hidden="1" customHeight="1" x14ac:dyDescent="0.2">
      <c r="A2680" s="21" t="str">
        <f t="shared" si="199"/>
        <v>||||||0</v>
      </c>
      <c r="B2680" s="21" t="str">
        <f t="shared" si="200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98"/>
        <v>0</v>
      </c>
      <c r="N2680" s="17"/>
      <c r="O2680" s="17"/>
      <c r="P2680" s="3"/>
    </row>
    <row r="2681" spans="1:16" ht="24.95" hidden="1" customHeight="1" x14ac:dyDescent="0.2">
      <c r="A2681" s="21" t="str">
        <f t="shared" si="199"/>
        <v>||||||0</v>
      </c>
      <c r="B2681" s="21" t="str">
        <f t="shared" si="200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98"/>
        <v>0</v>
      </c>
      <c r="N2681" s="17"/>
      <c r="O2681" s="17"/>
      <c r="P2681" s="3"/>
    </row>
    <row r="2682" spans="1:16" ht="24.95" hidden="1" customHeight="1" x14ac:dyDescent="0.2">
      <c r="A2682" s="21" t="str">
        <f t="shared" si="199"/>
        <v>||||||0</v>
      </c>
      <c r="B2682" s="21" t="str">
        <f t="shared" si="200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98"/>
        <v>0</v>
      </c>
      <c r="N2682" s="17"/>
      <c r="O2682" s="17"/>
      <c r="P2682" s="3"/>
    </row>
    <row r="2683" spans="1:16" ht="24.95" hidden="1" customHeight="1" x14ac:dyDescent="0.2">
      <c r="A2683" s="21" t="str">
        <f t="shared" si="199"/>
        <v>||||||0</v>
      </c>
      <c r="B2683" s="21" t="str">
        <f t="shared" si="200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98"/>
        <v>0</v>
      </c>
      <c r="N2683" s="17"/>
      <c r="O2683" s="17"/>
      <c r="P2683" s="3"/>
    </row>
    <row r="2684" spans="1:16" ht="24.95" hidden="1" customHeight="1" x14ac:dyDescent="0.2">
      <c r="A2684" s="21" t="str">
        <f t="shared" si="199"/>
        <v>||||||0</v>
      </c>
      <c r="B2684" s="21" t="str">
        <f t="shared" si="200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98"/>
        <v>0</v>
      </c>
      <c r="N2684" s="17"/>
      <c r="O2684" s="17"/>
      <c r="P2684" s="3"/>
    </row>
    <row r="2685" spans="1:16" ht="24.95" hidden="1" customHeight="1" x14ac:dyDescent="0.2">
      <c r="A2685" s="21" t="str">
        <f t="shared" si="199"/>
        <v>||||||0</v>
      </c>
      <c r="B2685" s="21" t="str">
        <f t="shared" si="200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98"/>
        <v>0</v>
      </c>
      <c r="N2685" s="17"/>
      <c r="O2685" s="17"/>
      <c r="P2685" s="3"/>
    </row>
    <row r="2686" spans="1:16" ht="24.95" hidden="1" customHeight="1" x14ac:dyDescent="0.2">
      <c r="A2686" s="21" t="str">
        <f t="shared" si="199"/>
        <v>||||||0</v>
      </c>
      <c r="B2686" s="21" t="str">
        <f t="shared" si="200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si="198"/>
        <v>0</v>
      </c>
      <c r="N2686" s="17"/>
      <c r="O2686" s="17"/>
      <c r="P2686" s="3"/>
    </row>
    <row r="2687" spans="1:16" ht="24.95" hidden="1" customHeight="1" x14ac:dyDescent="0.2">
      <c r="A2687" s="21" t="str">
        <f t="shared" si="199"/>
        <v>||||||0</v>
      </c>
      <c r="B2687" s="21" t="str">
        <f t="shared" si="200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98"/>
        <v>0</v>
      </c>
      <c r="N2687" s="17"/>
      <c r="O2687" s="17"/>
      <c r="P2687" s="3"/>
    </row>
    <row r="2688" spans="1:16" ht="24.95" hidden="1" customHeight="1" x14ac:dyDescent="0.2">
      <c r="A2688" s="21" t="str">
        <f t="shared" si="199"/>
        <v>||||||0</v>
      </c>
      <c r="B2688" s="21" t="str">
        <f t="shared" si="200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98"/>
        <v>0</v>
      </c>
      <c r="N2688" s="17"/>
      <c r="O2688" s="17"/>
      <c r="P2688" s="3"/>
    </row>
    <row r="2689" spans="1:16" ht="24.95" hidden="1" customHeight="1" x14ac:dyDescent="0.2">
      <c r="A2689" s="21" t="str">
        <f t="shared" si="199"/>
        <v>||||||0</v>
      </c>
      <c r="B2689" s="21" t="str">
        <f t="shared" si="200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98"/>
        <v>0</v>
      </c>
      <c r="N2689" s="17"/>
      <c r="O2689" s="17"/>
      <c r="P2689" s="3"/>
    </row>
    <row r="2690" spans="1:16" ht="24.95" hidden="1" customHeight="1" x14ac:dyDescent="0.2">
      <c r="A2690" s="21" t="str">
        <f t="shared" si="199"/>
        <v>||||||0</v>
      </c>
      <c r="B2690" s="21" t="str">
        <f t="shared" si="200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98"/>
        <v>0</v>
      </c>
      <c r="N2690" s="17"/>
      <c r="O2690" s="17"/>
      <c r="P2690" s="3"/>
    </row>
    <row r="2691" spans="1:16" ht="24.95" hidden="1" customHeight="1" x14ac:dyDescent="0.2">
      <c r="A2691" s="21" t="str">
        <f t="shared" si="199"/>
        <v>||||||0</v>
      </c>
      <c r="B2691" s="21" t="str">
        <f t="shared" si="200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98"/>
        <v>0</v>
      </c>
      <c r="N2691" s="17"/>
      <c r="O2691" s="17"/>
      <c r="P2691" s="3"/>
    </row>
    <row r="2692" spans="1:16" ht="24.95" hidden="1" customHeight="1" x14ac:dyDescent="0.2">
      <c r="A2692" s="21" t="str">
        <f t="shared" si="199"/>
        <v>||||||0</v>
      </c>
      <c r="B2692" s="21" t="str">
        <f t="shared" si="200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98"/>
        <v>0</v>
      </c>
      <c r="N2692" s="17"/>
      <c r="O2692" s="17"/>
      <c r="P2692" s="3"/>
    </row>
    <row r="2693" spans="1:16" ht="24.95" hidden="1" customHeight="1" x14ac:dyDescent="0.2">
      <c r="A2693" s="21" t="str">
        <f t="shared" si="199"/>
        <v>||||||0</v>
      </c>
      <c r="B2693" s="21" t="str">
        <f t="shared" si="200"/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98"/>
        <v>0</v>
      </c>
      <c r="N2693" s="17"/>
      <c r="O2693" s="17"/>
      <c r="P2693" s="3"/>
    </row>
    <row r="2694" spans="1:16" ht="24.95" hidden="1" customHeight="1" x14ac:dyDescent="0.2">
      <c r="A2694" s="21" t="str">
        <f t="shared" si="199"/>
        <v>||||||0</v>
      </c>
      <c r="B2694" s="21" t="str">
        <f t="shared" si="200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98"/>
        <v>0</v>
      </c>
      <c r="N2694" s="17"/>
      <c r="O2694" s="17"/>
      <c r="P2694" s="3"/>
    </row>
    <row r="2695" spans="1:16" ht="24.95" hidden="1" customHeight="1" x14ac:dyDescent="0.2">
      <c r="A2695" s="21" t="str">
        <f t="shared" si="199"/>
        <v>||||||0</v>
      </c>
      <c r="B2695" s="21" t="str">
        <f t="shared" si="200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98"/>
        <v>0</v>
      </c>
      <c r="N2695" s="17"/>
      <c r="O2695" s="17"/>
      <c r="P2695" s="3"/>
    </row>
    <row r="2696" spans="1:16" ht="24.95" hidden="1" customHeight="1" x14ac:dyDescent="0.2">
      <c r="A2696" s="21" t="str">
        <f t="shared" si="199"/>
        <v>||||||0</v>
      </c>
      <c r="B2696" s="21" t="str">
        <f t="shared" si="200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98"/>
        <v>0</v>
      </c>
      <c r="N2696" s="17"/>
      <c r="O2696" s="17"/>
      <c r="P2696" s="3"/>
    </row>
    <row r="2697" spans="1:16" ht="24.95" hidden="1" customHeight="1" x14ac:dyDescent="0.2">
      <c r="A2697" s="21" t="str">
        <f t="shared" si="199"/>
        <v>||||||0</v>
      </c>
      <c r="B2697" s="21" t="str">
        <f t="shared" si="200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98"/>
        <v>0</v>
      </c>
      <c r="N2697" s="17"/>
      <c r="O2697" s="17"/>
      <c r="P2697" s="3"/>
    </row>
    <row r="2698" spans="1:16" ht="24.95" hidden="1" customHeight="1" x14ac:dyDescent="0.2">
      <c r="A2698" s="21" t="str">
        <f t="shared" si="199"/>
        <v>||||||0</v>
      </c>
      <c r="B2698" s="21" t="str">
        <f t="shared" si="200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98"/>
        <v>0</v>
      </c>
      <c r="N2698" s="17"/>
      <c r="O2698" s="17"/>
      <c r="P2698" s="3"/>
    </row>
    <row r="2699" spans="1:16" ht="24.95" hidden="1" customHeight="1" x14ac:dyDescent="0.2">
      <c r="A2699" s="21" t="str">
        <f t="shared" si="199"/>
        <v>||||||0</v>
      </c>
      <c r="B2699" s="21" t="str">
        <f t="shared" si="200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98"/>
        <v>0</v>
      </c>
      <c r="N2699" s="17"/>
      <c r="O2699" s="17"/>
      <c r="P2699" s="3"/>
    </row>
    <row r="2700" spans="1:16" ht="24.95" hidden="1" customHeight="1" x14ac:dyDescent="0.2">
      <c r="A2700" s="21" t="str">
        <f t="shared" si="199"/>
        <v>||||||0</v>
      </c>
      <c r="B2700" s="21" t="str">
        <f t="shared" si="200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98"/>
        <v>0</v>
      </c>
      <c r="N2700" s="17"/>
      <c r="O2700" s="17"/>
      <c r="P2700" s="3"/>
    </row>
    <row r="2701" spans="1:16" ht="24.95" hidden="1" customHeight="1" x14ac:dyDescent="0.2">
      <c r="A2701" s="21" t="str">
        <f t="shared" si="199"/>
        <v>||||||0</v>
      </c>
      <c r="B2701" s="21" t="str">
        <f t="shared" si="200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98"/>
        <v>0</v>
      </c>
      <c r="N2701" s="17"/>
      <c r="O2701" s="17"/>
      <c r="P2701" s="3"/>
    </row>
    <row r="2702" spans="1:16" ht="24.95" hidden="1" customHeight="1" x14ac:dyDescent="0.2">
      <c r="A2702" s="21" t="str">
        <f t="shared" si="199"/>
        <v>||||||0</v>
      </c>
      <c r="B2702" s="21" t="str">
        <f t="shared" si="200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98"/>
        <v>0</v>
      </c>
      <c r="N2702" s="17"/>
      <c r="O2702" s="17"/>
      <c r="P2702" s="3"/>
    </row>
    <row r="2703" spans="1:16" ht="24.95" hidden="1" customHeight="1" x14ac:dyDescent="0.2">
      <c r="A2703" s="21" t="str">
        <f t="shared" si="199"/>
        <v>||||||0</v>
      </c>
      <c r="B2703" s="21" t="str">
        <f t="shared" si="200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98"/>
        <v>0</v>
      </c>
      <c r="N2703" s="17"/>
      <c r="O2703" s="17"/>
      <c r="P2703" s="3"/>
    </row>
    <row r="2704" spans="1:16" ht="24.95" hidden="1" customHeight="1" x14ac:dyDescent="0.2">
      <c r="A2704" s="21" t="str">
        <f t="shared" si="199"/>
        <v>||||||0</v>
      </c>
      <c r="B2704" s="21" t="str">
        <f t="shared" si="200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98"/>
        <v>0</v>
      </c>
      <c r="N2704" s="17"/>
      <c r="O2704" s="17"/>
      <c r="P2704" s="3"/>
    </row>
    <row r="2705" spans="1:16" ht="24.95" hidden="1" customHeight="1" x14ac:dyDescent="0.2">
      <c r="A2705" s="21" t="str">
        <f t="shared" si="199"/>
        <v>||||||0</v>
      </c>
      <c r="B2705" s="21" t="str">
        <f t="shared" si="200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98"/>
        <v>0</v>
      </c>
      <c r="N2705" s="17"/>
      <c r="O2705" s="17"/>
      <c r="P2705" s="3"/>
    </row>
    <row r="2706" spans="1:16" ht="24.95" hidden="1" customHeight="1" x14ac:dyDescent="0.2">
      <c r="A2706" s="21" t="str">
        <f t="shared" si="199"/>
        <v>||||||0</v>
      </c>
      <c r="B2706" s="21" t="str">
        <f t="shared" si="200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98"/>
        <v>0</v>
      </c>
      <c r="N2706" s="17"/>
      <c r="O2706" s="17"/>
      <c r="P2706" s="3"/>
    </row>
    <row r="2707" spans="1:16" ht="24.95" hidden="1" customHeight="1" x14ac:dyDescent="0.2">
      <c r="A2707" s="21" t="str">
        <f t="shared" si="199"/>
        <v>||||||0</v>
      </c>
      <c r="B2707" s="21" t="str">
        <f t="shared" si="200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98"/>
        <v>0</v>
      </c>
      <c r="N2707" s="17"/>
      <c r="O2707" s="17"/>
      <c r="P2707" s="3"/>
    </row>
    <row r="2708" spans="1:16" ht="24.95" hidden="1" customHeight="1" x14ac:dyDescent="0.2">
      <c r="A2708" s="21" t="str">
        <f t="shared" si="199"/>
        <v>||||||0</v>
      </c>
      <c r="B2708" s="21" t="str">
        <f t="shared" si="200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98"/>
        <v>0</v>
      </c>
      <c r="N2708" s="17"/>
      <c r="O2708" s="17"/>
      <c r="P2708" s="3"/>
    </row>
    <row r="2709" spans="1:16" ht="24.95" hidden="1" customHeight="1" x14ac:dyDescent="0.2">
      <c r="A2709" s="21" t="str">
        <f t="shared" si="199"/>
        <v>||||||0</v>
      </c>
      <c r="B2709" s="21" t="str">
        <f t="shared" si="200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98"/>
        <v>0</v>
      </c>
      <c r="N2709" s="17"/>
      <c r="O2709" s="17"/>
      <c r="P2709" s="3"/>
    </row>
    <row r="2710" spans="1:16" ht="24.95" hidden="1" customHeight="1" x14ac:dyDescent="0.2">
      <c r="A2710" s="21" t="str">
        <f t="shared" si="199"/>
        <v>||||||0</v>
      </c>
      <c r="B2710" s="21" t="str">
        <f t="shared" si="200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98"/>
        <v>0</v>
      </c>
      <c r="N2710" s="17"/>
      <c r="O2710" s="17"/>
      <c r="P2710" s="3"/>
    </row>
    <row r="2711" spans="1:16" ht="24.95" hidden="1" customHeight="1" x14ac:dyDescent="0.2">
      <c r="A2711" s="21" t="str">
        <f t="shared" si="199"/>
        <v>||||||0</v>
      </c>
      <c r="B2711" s="21" t="str">
        <f t="shared" si="200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98"/>
        <v>0</v>
      </c>
      <c r="N2711" s="17"/>
      <c r="O2711" s="17"/>
      <c r="P2711" s="3"/>
    </row>
    <row r="2712" spans="1:16" ht="24.95" hidden="1" customHeight="1" x14ac:dyDescent="0.2">
      <c r="A2712" s="21" t="str">
        <f t="shared" si="199"/>
        <v>||||||0</v>
      </c>
      <c r="B2712" s="21" t="str">
        <f t="shared" si="200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98"/>
        <v>0</v>
      </c>
      <c r="N2712" s="17"/>
      <c r="O2712" s="17"/>
      <c r="P2712" s="3"/>
    </row>
    <row r="2713" spans="1:16" ht="24.95" hidden="1" customHeight="1" x14ac:dyDescent="0.2">
      <c r="A2713" s="21" t="str">
        <f t="shared" si="199"/>
        <v>||||||0</v>
      </c>
      <c r="B2713" s="21" t="str">
        <f t="shared" si="200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98"/>
        <v>0</v>
      </c>
      <c r="N2713" s="17"/>
      <c r="O2713" s="17"/>
      <c r="P2713" s="3"/>
    </row>
    <row r="2714" spans="1:16" ht="24.95" hidden="1" customHeight="1" x14ac:dyDescent="0.2">
      <c r="A2714" s="21" t="str">
        <f t="shared" si="199"/>
        <v>||||||0</v>
      </c>
      <c r="B2714" s="21" t="str">
        <f t="shared" si="200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98"/>
        <v>0</v>
      </c>
      <c r="N2714" s="17"/>
      <c r="O2714" s="17"/>
      <c r="P2714" s="3"/>
    </row>
    <row r="2715" spans="1:16" ht="24.95" hidden="1" customHeight="1" x14ac:dyDescent="0.2">
      <c r="A2715" s="21" t="str">
        <f t="shared" si="199"/>
        <v>||||||0</v>
      </c>
      <c r="B2715" s="21" t="str">
        <f t="shared" si="200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98"/>
        <v>0</v>
      </c>
      <c r="N2715" s="17"/>
      <c r="O2715" s="17"/>
      <c r="P2715" s="3"/>
    </row>
    <row r="2716" spans="1:16" ht="24.95" hidden="1" customHeight="1" x14ac:dyDescent="0.2">
      <c r="A2716" s="21" t="str">
        <f t="shared" si="199"/>
        <v>||||||0</v>
      </c>
      <c r="B2716" s="21" t="str">
        <f t="shared" si="200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98"/>
        <v>0</v>
      </c>
      <c r="N2716" s="17"/>
      <c r="O2716" s="17"/>
      <c r="P2716" s="3"/>
    </row>
    <row r="2717" spans="1:16" ht="24.95" hidden="1" customHeight="1" x14ac:dyDescent="0.2">
      <c r="A2717" s="21" t="str">
        <f t="shared" si="199"/>
        <v>||||||0</v>
      </c>
      <c r="B2717" s="21" t="str">
        <f t="shared" si="200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98"/>
        <v>0</v>
      </c>
      <c r="N2717" s="17"/>
      <c r="O2717" s="17"/>
      <c r="P2717" s="3"/>
    </row>
    <row r="2718" spans="1:16" ht="24.95" hidden="1" customHeight="1" x14ac:dyDescent="0.2">
      <c r="A2718" s="21" t="str">
        <f t="shared" si="199"/>
        <v>||||||0</v>
      </c>
      <c r="B2718" s="21" t="str">
        <f t="shared" si="200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98"/>
        <v>0</v>
      </c>
      <c r="N2718" s="17"/>
      <c r="O2718" s="17"/>
      <c r="P2718" s="3"/>
    </row>
    <row r="2719" spans="1:16" ht="24.95" hidden="1" customHeight="1" x14ac:dyDescent="0.2">
      <c r="A2719" s="21" t="str">
        <f t="shared" si="199"/>
        <v>||||||0</v>
      </c>
      <c r="B2719" s="21" t="str">
        <f t="shared" si="200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98"/>
        <v>0</v>
      </c>
      <c r="N2719" s="17"/>
      <c r="O2719" s="17"/>
      <c r="P2719" s="3"/>
    </row>
    <row r="2720" spans="1:16" ht="24.95" hidden="1" customHeight="1" x14ac:dyDescent="0.2">
      <c r="A2720" s="21" t="str">
        <f t="shared" si="199"/>
        <v>||||||0</v>
      </c>
      <c r="B2720" s="21" t="str">
        <f t="shared" si="200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ref="M2720:M2753" si="201">N2720+O2720</f>
        <v>0</v>
      </c>
      <c r="N2720" s="17"/>
      <c r="O2720" s="17"/>
      <c r="P2720" s="3"/>
    </row>
    <row r="2721" spans="1:16" ht="24.95" hidden="1" customHeight="1" x14ac:dyDescent="0.2">
      <c r="A2721" s="21" t="str">
        <f t="shared" si="199"/>
        <v>||||||0</v>
      </c>
      <c r="B2721" s="21" t="str">
        <f t="shared" si="200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201"/>
        <v>0</v>
      </c>
      <c r="N2721" s="17"/>
      <c r="O2721" s="17"/>
      <c r="P2721" s="3"/>
    </row>
    <row r="2722" spans="1:16" ht="24.95" hidden="1" customHeight="1" x14ac:dyDescent="0.2">
      <c r="A2722" s="21" t="str">
        <f t="shared" si="199"/>
        <v>||||||0</v>
      </c>
      <c r="B2722" s="21" t="str">
        <f t="shared" si="200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201"/>
        <v>0</v>
      </c>
      <c r="N2722" s="17"/>
      <c r="O2722" s="17"/>
      <c r="P2722" s="3"/>
    </row>
    <row r="2723" spans="1:16" ht="24.95" hidden="1" customHeight="1" x14ac:dyDescent="0.2">
      <c r="A2723" s="21" t="str">
        <f t="shared" si="199"/>
        <v>||||||0</v>
      </c>
      <c r="B2723" s="21" t="str">
        <f t="shared" si="200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201"/>
        <v>0</v>
      </c>
      <c r="N2723" s="17"/>
      <c r="O2723" s="17"/>
      <c r="P2723" s="3"/>
    </row>
    <row r="2724" spans="1:16" ht="24.95" hidden="1" customHeight="1" x14ac:dyDescent="0.2">
      <c r="A2724" s="21" t="str">
        <f t="shared" si="199"/>
        <v>||||||0</v>
      </c>
      <c r="B2724" s="21" t="str">
        <f t="shared" si="200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201"/>
        <v>0</v>
      </c>
      <c r="N2724" s="17"/>
      <c r="O2724" s="17"/>
      <c r="P2724" s="3"/>
    </row>
    <row r="2725" spans="1:16" ht="24.95" hidden="1" customHeight="1" x14ac:dyDescent="0.2">
      <c r="A2725" s="21" t="str">
        <f t="shared" si="199"/>
        <v>||||||0</v>
      </c>
      <c r="B2725" s="21" t="str">
        <f t="shared" si="200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201"/>
        <v>0</v>
      </c>
      <c r="N2725" s="17"/>
      <c r="O2725" s="17"/>
      <c r="P2725" s="3"/>
    </row>
    <row r="2726" spans="1:16" ht="24.95" hidden="1" customHeight="1" x14ac:dyDescent="0.2">
      <c r="A2726" s="21" t="str">
        <f t="shared" si="199"/>
        <v>||||||0</v>
      </c>
      <c r="B2726" s="21" t="str">
        <f t="shared" si="200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201"/>
        <v>0</v>
      </c>
      <c r="N2726" s="17"/>
      <c r="O2726" s="17"/>
      <c r="P2726" s="3"/>
    </row>
    <row r="2727" spans="1:16" ht="24.95" hidden="1" customHeight="1" x14ac:dyDescent="0.2">
      <c r="A2727" s="21" t="str">
        <f t="shared" ref="A2727:A2760" si="202">C2727&amp;"|"&amp;D2727&amp;"|"&amp;E2727&amp;"|"&amp;F2727&amp;"|"&amp;G2727&amp;"|"&amp;I2727&amp;"|"&amp;N2727+O2727-P2727</f>
        <v>||||||0</v>
      </c>
      <c r="B2727" s="21" t="str">
        <f t="shared" ref="B2727:B2760" si="203">C2727&amp;"|"&amp;D2727&amp;"|"&amp;E2727&amp;"|"&amp;F2727&amp;"|"&amp;L2727</f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201"/>
        <v>0</v>
      </c>
      <c r="N2727" s="17"/>
      <c r="O2727" s="17"/>
      <c r="P2727" s="3"/>
    </row>
    <row r="2728" spans="1:16" ht="24.95" hidden="1" customHeight="1" x14ac:dyDescent="0.2">
      <c r="A2728" s="21" t="str">
        <f t="shared" si="202"/>
        <v>||||||0</v>
      </c>
      <c r="B2728" s="21" t="str">
        <f t="shared" si="203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201"/>
        <v>0</v>
      </c>
      <c r="N2728" s="17"/>
      <c r="O2728" s="17"/>
      <c r="P2728" s="3"/>
    </row>
    <row r="2729" spans="1:16" ht="24.95" hidden="1" customHeight="1" x14ac:dyDescent="0.2">
      <c r="A2729" s="21" t="str">
        <f t="shared" si="202"/>
        <v>||||||0</v>
      </c>
      <c r="B2729" s="21" t="str">
        <f t="shared" si="203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201"/>
        <v>0</v>
      </c>
      <c r="N2729" s="17"/>
      <c r="O2729" s="17"/>
      <c r="P2729" s="3"/>
    </row>
    <row r="2730" spans="1:16" ht="24.95" hidden="1" customHeight="1" x14ac:dyDescent="0.2">
      <c r="A2730" s="21" t="str">
        <f t="shared" si="202"/>
        <v>||||||0</v>
      </c>
      <c r="B2730" s="21" t="str">
        <f t="shared" si="203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201"/>
        <v>0</v>
      </c>
      <c r="N2730" s="17"/>
      <c r="O2730" s="17"/>
      <c r="P2730" s="3"/>
    </row>
    <row r="2731" spans="1:16" ht="24.95" hidden="1" customHeight="1" x14ac:dyDescent="0.2">
      <c r="A2731" s="21" t="str">
        <f t="shared" si="202"/>
        <v>||||||0</v>
      </c>
      <c r="B2731" s="21" t="str">
        <f t="shared" si="203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201"/>
        <v>0</v>
      </c>
      <c r="N2731" s="17"/>
      <c r="O2731" s="17"/>
      <c r="P2731" s="3"/>
    </row>
    <row r="2732" spans="1:16" ht="24.95" hidden="1" customHeight="1" x14ac:dyDescent="0.2">
      <c r="A2732" s="21" t="str">
        <f t="shared" si="202"/>
        <v>||||||0</v>
      </c>
      <c r="B2732" s="21" t="str">
        <f t="shared" si="203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201"/>
        <v>0</v>
      </c>
      <c r="N2732" s="17"/>
      <c r="O2732" s="17"/>
      <c r="P2732" s="3"/>
    </row>
    <row r="2733" spans="1:16" ht="24.95" hidden="1" customHeight="1" x14ac:dyDescent="0.2">
      <c r="A2733" s="21" t="str">
        <f t="shared" si="202"/>
        <v>||||||0</v>
      </c>
      <c r="B2733" s="21" t="str">
        <f t="shared" si="203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201"/>
        <v>0</v>
      </c>
      <c r="N2733" s="17"/>
      <c r="O2733" s="17"/>
      <c r="P2733" s="3"/>
    </row>
    <row r="2734" spans="1:16" ht="24.95" hidden="1" customHeight="1" x14ac:dyDescent="0.2">
      <c r="A2734" s="21" t="str">
        <f t="shared" si="202"/>
        <v>||||||0</v>
      </c>
      <c r="B2734" s="21" t="str">
        <f t="shared" si="203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201"/>
        <v>0</v>
      </c>
      <c r="N2734" s="17"/>
      <c r="O2734" s="17"/>
      <c r="P2734" s="3"/>
    </row>
    <row r="2735" spans="1:16" ht="24.95" hidden="1" customHeight="1" x14ac:dyDescent="0.2">
      <c r="A2735" s="21" t="str">
        <f t="shared" si="202"/>
        <v>||||||0</v>
      </c>
      <c r="B2735" s="21" t="str">
        <f t="shared" si="203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201"/>
        <v>0</v>
      </c>
      <c r="N2735" s="17"/>
      <c r="O2735" s="17"/>
      <c r="P2735" s="3"/>
    </row>
    <row r="2736" spans="1:16" ht="24.95" hidden="1" customHeight="1" x14ac:dyDescent="0.2">
      <c r="A2736" s="21" t="str">
        <f t="shared" si="202"/>
        <v>||||||0</v>
      </c>
      <c r="B2736" s="21" t="str">
        <f t="shared" si="203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201"/>
        <v>0</v>
      </c>
      <c r="N2736" s="17"/>
      <c r="O2736" s="17"/>
      <c r="P2736" s="3"/>
    </row>
    <row r="2737" spans="1:16" ht="24.95" hidden="1" customHeight="1" x14ac:dyDescent="0.2">
      <c r="A2737" s="21" t="str">
        <f t="shared" si="202"/>
        <v>||||||0</v>
      </c>
      <c r="B2737" s="21" t="str">
        <f t="shared" si="203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201"/>
        <v>0</v>
      </c>
      <c r="N2737" s="17"/>
      <c r="O2737" s="17"/>
      <c r="P2737" s="3"/>
    </row>
    <row r="2738" spans="1:16" ht="24.95" hidden="1" customHeight="1" x14ac:dyDescent="0.2">
      <c r="A2738" s="21" t="str">
        <f t="shared" si="202"/>
        <v>||||||0</v>
      </c>
      <c r="B2738" s="21" t="str">
        <f t="shared" si="203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201"/>
        <v>0</v>
      </c>
      <c r="N2738" s="17"/>
      <c r="O2738" s="17"/>
      <c r="P2738" s="3"/>
    </row>
    <row r="2739" spans="1:16" ht="24.95" hidden="1" customHeight="1" x14ac:dyDescent="0.2">
      <c r="A2739" s="21" t="str">
        <f t="shared" si="202"/>
        <v>||||||0</v>
      </c>
      <c r="B2739" s="21" t="str">
        <f t="shared" si="203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201"/>
        <v>0</v>
      </c>
      <c r="N2739" s="17"/>
      <c r="O2739" s="17"/>
      <c r="P2739" s="3"/>
    </row>
    <row r="2740" spans="1:16" ht="24.95" hidden="1" customHeight="1" x14ac:dyDescent="0.2">
      <c r="A2740" s="21" t="str">
        <f t="shared" si="202"/>
        <v>||||||0</v>
      </c>
      <c r="B2740" s="21" t="str">
        <f t="shared" si="203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201"/>
        <v>0</v>
      </c>
      <c r="N2740" s="17"/>
      <c r="O2740" s="17"/>
      <c r="P2740" s="3"/>
    </row>
    <row r="2741" spans="1:16" ht="24.95" hidden="1" customHeight="1" x14ac:dyDescent="0.2">
      <c r="A2741" s="21" t="str">
        <f t="shared" si="202"/>
        <v>||||||0</v>
      </c>
      <c r="B2741" s="21" t="str">
        <f t="shared" si="203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201"/>
        <v>0</v>
      </c>
      <c r="N2741" s="17"/>
      <c r="O2741" s="17"/>
      <c r="P2741" s="3"/>
    </row>
    <row r="2742" spans="1:16" ht="24.95" hidden="1" customHeight="1" x14ac:dyDescent="0.2">
      <c r="A2742" s="21" t="str">
        <f t="shared" si="202"/>
        <v>||||||0</v>
      </c>
      <c r="B2742" s="21" t="str">
        <f t="shared" si="203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201"/>
        <v>0</v>
      </c>
      <c r="N2742" s="17"/>
      <c r="O2742" s="17"/>
      <c r="P2742" s="3"/>
    </row>
    <row r="2743" spans="1:16" ht="24.95" hidden="1" customHeight="1" x14ac:dyDescent="0.2">
      <c r="A2743" s="21" t="str">
        <f t="shared" si="202"/>
        <v>||||||0</v>
      </c>
      <c r="B2743" s="21" t="str">
        <f t="shared" si="203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201"/>
        <v>0</v>
      </c>
      <c r="N2743" s="17"/>
      <c r="O2743" s="17"/>
      <c r="P2743" s="3"/>
    </row>
    <row r="2744" spans="1:16" ht="24.95" hidden="1" customHeight="1" x14ac:dyDescent="0.2">
      <c r="A2744" s="21" t="str">
        <f t="shared" si="202"/>
        <v>||||||0</v>
      </c>
      <c r="B2744" s="21" t="str">
        <f t="shared" si="203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201"/>
        <v>0</v>
      </c>
      <c r="N2744" s="17"/>
      <c r="O2744" s="17"/>
      <c r="P2744" s="3"/>
    </row>
    <row r="2745" spans="1:16" ht="24.95" hidden="1" customHeight="1" x14ac:dyDescent="0.2">
      <c r="A2745" s="21" t="str">
        <f t="shared" si="202"/>
        <v>||||||0</v>
      </c>
      <c r="B2745" s="21" t="str">
        <f t="shared" si="203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201"/>
        <v>0</v>
      </c>
      <c r="N2745" s="17"/>
      <c r="O2745" s="17"/>
      <c r="P2745" s="3"/>
    </row>
    <row r="2746" spans="1:16" ht="24.95" hidden="1" customHeight="1" x14ac:dyDescent="0.2">
      <c r="A2746" s="21" t="str">
        <f t="shared" si="202"/>
        <v>||||||0</v>
      </c>
      <c r="B2746" s="21" t="str">
        <f t="shared" si="203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201"/>
        <v>0</v>
      </c>
      <c r="N2746" s="17"/>
      <c r="O2746" s="17"/>
      <c r="P2746" s="3"/>
    </row>
    <row r="2747" spans="1:16" ht="24.95" hidden="1" customHeight="1" x14ac:dyDescent="0.2">
      <c r="A2747" s="21" t="str">
        <f t="shared" si="202"/>
        <v>||||||0</v>
      </c>
      <c r="B2747" s="21" t="str">
        <f t="shared" si="203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201"/>
        <v>0</v>
      </c>
      <c r="N2747" s="17"/>
      <c r="O2747" s="17"/>
      <c r="P2747" s="3"/>
    </row>
    <row r="2748" spans="1:16" ht="24.95" hidden="1" customHeight="1" x14ac:dyDescent="0.2">
      <c r="A2748" s="21" t="str">
        <f t="shared" si="202"/>
        <v>||||||0</v>
      </c>
      <c r="B2748" s="21" t="str">
        <f t="shared" si="203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201"/>
        <v>0</v>
      </c>
      <c r="N2748" s="17"/>
      <c r="O2748" s="17"/>
      <c r="P2748" s="3"/>
    </row>
    <row r="2749" spans="1:16" ht="24.95" hidden="1" customHeight="1" x14ac:dyDescent="0.2">
      <c r="A2749" s="21" t="str">
        <f t="shared" si="202"/>
        <v>||||||0</v>
      </c>
      <c r="B2749" s="21" t="str">
        <f t="shared" si="203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201"/>
        <v>0</v>
      </c>
      <c r="N2749" s="17"/>
      <c r="O2749" s="17"/>
      <c r="P2749" s="3"/>
    </row>
    <row r="2750" spans="1:16" ht="24.95" hidden="1" customHeight="1" x14ac:dyDescent="0.2">
      <c r="A2750" s="21" t="str">
        <f t="shared" si="202"/>
        <v>||||||0</v>
      </c>
      <c r="B2750" s="21" t="str">
        <f t="shared" si="203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si="201"/>
        <v>0</v>
      </c>
      <c r="N2750" s="17"/>
      <c r="O2750" s="17"/>
      <c r="P2750" s="3"/>
    </row>
    <row r="2751" spans="1:16" ht="24.95" hidden="1" customHeight="1" x14ac:dyDescent="0.2">
      <c r="A2751" s="21" t="str">
        <f t="shared" si="202"/>
        <v>||||||0</v>
      </c>
      <c r="B2751" s="21" t="str">
        <f t="shared" si="203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201"/>
        <v>0</v>
      </c>
      <c r="N2751" s="17"/>
      <c r="O2751" s="17"/>
      <c r="P2751" s="3"/>
    </row>
    <row r="2752" spans="1:16" ht="24.95" hidden="1" customHeight="1" x14ac:dyDescent="0.2">
      <c r="A2752" s="21" t="str">
        <f t="shared" si="202"/>
        <v>||||||0</v>
      </c>
      <c r="B2752" s="21" t="str">
        <f t="shared" si="203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201"/>
        <v>0</v>
      </c>
      <c r="N2752" s="17"/>
      <c r="O2752" s="17"/>
      <c r="P2752" s="3"/>
    </row>
    <row r="2753" spans="1:16" ht="24.95" hidden="1" customHeight="1" x14ac:dyDescent="0.2">
      <c r="A2753" s="21" t="str">
        <f t="shared" si="202"/>
        <v>||||||0</v>
      </c>
      <c r="B2753" s="21" t="str">
        <f t="shared" si="203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201"/>
        <v>0</v>
      </c>
      <c r="N2753" s="17"/>
      <c r="O2753" s="17"/>
      <c r="P2753" s="3"/>
    </row>
    <row r="2754" spans="1:16" ht="24.95" hidden="1" customHeight="1" x14ac:dyDescent="0.2">
      <c r="A2754" s="21" t="str">
        <f t="shared" si="202"/>
        <v>||||||0</v>
      </c>
      <c r="B2754" s="21" t="str">
        <f t="shared" si="203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ref="M2754:M2785" si="204">N2754+O2754</f>
        <v>0</v>
      </c>
      <c r="N2754" s="17"/>
      <c r="O2754" s="17"/>
      <c r="P2754" s="3"/>
    </row>
    <row r="2755" spans="1:16" ht="24.95" hidden="1" customHeight="1" x14ac:dyDescent="0.2">
      <c r="A2755" s="21" t="str">
        <f t="shared" si="202"/>
        <v>||||||0</v>
      </c>
      <c r="B2755" s="21" t="str">
        <f t="shared" si="203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204"/>
        <v>0</v>
      </c>
      <c r="N2755" s="17"/>
      <c r="O2755" s="17"/>
      <c r="P2755" s="3"/>
    </row>
    <row r="2756" spans="1:16" ht="24.95" hidden="1" customHeight="1" x14ac:dyDescent="0.2">
      <c r="A2756" s="21" t="str">
        <f t="shared" si="202"/>
        <v>||||||0</v>
      </c>
      <c r="B2756" s="21" t="str">
        <f t="shared" si="203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204"/>
        <v>0</v>
      </c>
      <c r="N2756" s="17"/>
      <c r="O2756" s="17"/>
      <c r="P2756" s="3"/>
    </row>
    <row r="2757" spans="1:16" ht="24.95" hidden="1" customHeight="1" x14ac:dyDescent="0.2">
      <c r="A2757" s="21" t="str">
        <f t="shared" si="202"/>
        <v>||||||0</v>
      </c>
      <c r="B2757" s="21" t="str">
        <f t="shared" si="203"/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204"/>
        <v>0</v>
      </c>
      <c r="N2757" s="17"/>
      <c r="O2757" s="17"/>
      <c r="P2757" s="3"/>
    </row>
    <row r="2758" spans="1:16" ht="24.95" hidden="1" customHeight="1" x14ac:dyDescent="0.2">
      <c r="A2758" s="21" t="str">
        <f t="shared" si="202"/>
        <v>||||||0</v>
      </c>
      <c r="B2758" s="21" t="str">
        <f t="shared" si="203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204"/>
        <v>0</v>
      </c>
      <c r="N2758" s="17"/>
      <c r="O2758" s="17"/>
      <c r="P2758" s="3"/>
    </row>
    <row r="2759" spans="1:16" ht="24.95" hidden="1" customHeight="1" x14ac:dyDescent="0.2">
      <c r="A2759" s="21" t="str">
        <f t="shared" si="202"/>
        <v>||||||0</v>
      </c>
      <c r="B2759" s="21" t="str">
        <f t="shared" si="203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204"/>
        <v>0</v>
      </c>
      <c r="N2759" s="17"/>
      <c r="O2759" s="17"/>
      <c r="P2759" s="3"/>
    </row>
    <row r="2760" spans="1:16" ht="24.95" hidden="1" customHeight="1" x14ac:dyDescent="0.2">
      <c r="A2760" s="21" t="str">
        <f t="shared" si="202"/>
        <v>||||||0</v>
      </c>
      <c r="B2760" s="21" t="str">
        <f t="shared" si="203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204"/>
        <v>0</v>
      </c>
      <c r="N2760" s="17"/>
      <c r="O2760" s="17"/>
      <c r="P2760" s="3"/>
    </row>
    <row r="2761" spans="1:16" ht="24.95" hidden="1" customHeight="1" x14ac:dyDescent="0.2">
      <c r="A2761" s="21" t="str">
        <f t="shared" ref="A2761:A2792" si="205">C2761&amp;"|"&amp;D2761&amp;"|"&amp;E2761&amp;"|"&amp;F2761&amp;"|"&amp;G2761&amp;"|"&amp;I2761&amp;"|"&amp;N2761+O2761-P2761</f>
        <v>||||||0</v>
      </c>
      <c r="B2761" s="21" t="str">
        <f t="shared" ref="B2761:B2792" si="206">C2761&amp;"|"&amp;D2761&amp;"|"&amp;E2761&amp;"|"&amp;F2761&amp;"|"&amp;L2761</f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204"/>
        <v>0</v>
      </c>
      <c r="N2761" s="17"/>
      <c r="O2761" s="17"/>
      <c r="P2761" s="3"/>
    </row>
    <row r="2762" spans="1:16" ht="24.95" hidden="1" customHeight="1" x14ac:dyDescent="0.2">
      <c r="A2762" s="21" t="str">
        <f t="shared" si="205"/>
        <v>||||||0</v>
      </c>
      <c r="B2762" s="21" t="str">
        <f t="shared" si="206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204"/>
        <v>0</v>
      </c>
      <c r="N2762" s="17"/>
      <c r="O2762" s="17"/>
      <c r="P2762" s="3"/>
    </row>
    <row r="2763" spans="1:16" ht="24.95" hidden="1" customHeight="1" x14ac:dyDescent="0.2">
      <c r="A2763" s="21" t="str">
        <f t="shared" si="205"/>
        <v>||||||0</v>
      </c>
      <c r="B2763" s="21" t="str">
        <f t="shared" si="206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204"/>
        <v>0</v>
      </c>
      <c r="N2763" s="17"/>
      <c r="O2763" s="17"/>
      <c r="P2763" s="3"/>
    </row>
    <row r="2764" spans="1:16" ht="24.95" hidden="1" customHeight="1" x14ac:dyDescent="0.2">
      <c r="A2764" s="21" t="str">
        <f t="shared" si="205"/>
        <v>||||||0</v>
      </c>
      <c r="B2764" s="21" t="str">
        <f t="shared" si="206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204"/>
        <v>0</v>
      </c>
      <c r="N2764" s="17"/>
      <c r="O2764" s="17"/>
      <c r="P2764" s="3"/>
    </row>
    <row r="2765" spans="1:16" ht="24.95" hidden="1" customHeight="1" x14ac:dyDescent="0.2">
      <c r="A2765" s="21" t="str">
        <f t="shared" si="205"/>
        <v>||||||0</v>
      </c>
      <c r="B2765" s="21" t="str">
        <f t="shared" si="206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204"/>
        <v>0</v>
      </c>
      <c r="N2765" s="17"/>
      <c r="O2765" s="17"/>
      <c r="P2765" s="3"/>
    </row>
    <row r="2766" spans="1:16" ht="24.95" hidden="1" customHeight="1" x14ac:dyDescent="0.2">
      <c r="A2766" s="21" t="str">
        <f t="shared" si="205"/>
        <v>||||||0</v>
      </c>
      <c r="B2766" s="21" t="str">
        <f t="shared" si="206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204"/>
        <v>0</v>
      </c>
      <c r="N2766" s="17"/>
      <c r="O2766" s="17"/>
      <c r="P2766" s="3"/>
    </row>
    <row r="2767" spans="1:16" ht="24.95" hidden="1" customHeight="1" x14ac:dyDescent="0.2">
      <c r="A2767" s="21" t="str">
        <f t="shared" si="205"/>
        <v>||||||0</v>
      </c>
      <c r="B2767" s="21" t="str">
        <f t="shared" si="206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204"/>
        <v>0</v>
      </c>
      <c r="N2767" s="17"/>
      <c r="O2767" s="17"/>
      <c r="P2767" s="3"/>
    </row>
    <row r="2768" spans="1:16" ht="24.95" hidden="1" customHeight="1" x14ac:dyDescent="0.2">
      <c r="A2768" s="21" t="str">
        <f t="shared" si="205"/>
        <v>||||||0</v>
      </c>
      <c r="B2768" s="21" t="str">
        <f t="shared" si="206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204"/>
        <v>0</v>
      </c>
      <c r="N2768" s="17"/>
      <c r="O2768" s="17"/>
      <c r="P2768" s="3"/>
    </row>
    <row r="2769" spans="1:16" ht="24.95" hidden="1" customHeight="1" x14ac:dyDescent="0.2">
      <c r="A2769" s="21" t="str">
        <f t="shared" si="205"/>
        <v>||||||0</v>
      </c>
      <c r="B2769" s="21" t="str">
        <f t="shared" si="206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204"/>
        <v>0</v>
      </c>
      <c r="N2769" s="17"/>
      <c r="O2769" s="17"/>
      <c r="P2769" s="3"/>
    </row>
    <row r="2770" spans="1:16" ht="24.95" hidden="1" customHeight="1" x14ac:dyDescent="0.2">
      <c r="A2770" s="21" t="str">
        <f t="shared" si="205"/>
        <v>||||||0</v>
      </c>
      <c r="B2770" s="21" t="str">
        <f t="shared" si="206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204"/>
        <v>0</v>
      </c>
      <c r="N2770" s="17"/>
      <c r="O2770" s="17"/>
      <c r="P2770" s="3"/>
    </row>
    <row r="2771" spans="1:16" ht="24.95" hidden="1" customHeight="1" x14ac:dyDescent="0.2">
      <c r="A2771" s="21" t="str">
        <f t="shared" si="205"/>
        <v>||||||0</v>
      </c>
      <c r="B2771" s="21" t="str">
        <f t="shared" si="206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204"/>
        <v>0</v>
      </c>
      <c r="N2771" s="17"/>
      <c r="O2771" s="17"/>
      <c r="P2771" s="3"/>
    </row>
    <row r="2772" spans="1:16" ht="24.95" hidden="1" customHeight="1" x14ac:dyDescent="0.2">
      <c r="A2772" s="21" t="str">
        <f t="shared" si="205"/>
        <v>||||||0</v>
      </c>
      <c r="B2772" s="21" t="str">
        <f t="shared" si="206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204"/>
        <v>0</v>
      </c>
      <c r="N2772" s="17"/>
      <c r="O2772" s="17"/>
      <c r="P2772" s="3"/>
    </row>
    <row r="2773" spans="1:16" ht="24.95" hidden="1" customHeight="1" x14ac:dyDescent="0.2">
      <c r="A2773" s="21" t="str">
        <f t="shared" si="205"/>
        <v>||||||0</v>
      </c>
      <c r="B2773" s="21" t="str">
        <f t="shared" si="206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204"/>
        <v>0</v>
      </c>
      <c r="N2773" s="17"/>
      <c r="O2773" s="17"/>
      <c r="P2773" s="3"/>
    </row>
    <row r="2774" spans="1:16" ht="24.95" hidden="1" customHeight="1" x14ac:dyDescent="0.2">
      <c r="A2774" s="21" t="str">
        <f t="shared" si="205"/>
        <v>||||||0</v>
      </c>
      <c r="B2774" s="21" t="str">
        <f t="shared" si="206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204"/>
        <v>0</v>
      </c>
      <c r="N2774" s="17"/>
      <c r="O2774" s="17"/>
      <c r="P2774" s="3"/>
    </row>
    <row r="2775" spans="1:16" ht="24.95" hidden="1" customHeight="1" x14ac:dyDescent="0.2">
      <c r="A2775" s="21" t="str">
        <f t="shared" si="205"/>
        <v>||||||0</v>
      </c>
      <c r="B2775" s="21" t="str">
        <f t="shared" si="206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204"/>
        <v>0</v>
      </c>
      <c r="N2775" s="17"/>
      <c r="O2775" s="17"/>
      <c r="P2775" s="3"/>
    </row>
    <row r="2776" spans="1:16" ht="24.95" hidden="1" customHeight="1" x14ac:dyDescent="0.2">
      <c r="A2776" s="21" t="str">
        <f t="shared" si="205"/>
        <v>||||||0</v>
      </c>
      <c r="B2776" s="21" t="str">
        <f t="shared" si="206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204"/>
        <v>0</v>
      </c>
      <c r="N2776" s="17"/>
      <c r="O2776" s="17"/>
      <c r="P2776" s="3"/>
    </row>
    <row r="2777" spans="1:16" ht="24.95" hidden="1" customHeight="1" x14ac:dyDescent="0.2">
      <c r="A2777" s="21" t="str">
        <f t="shared" si="205"/>
        <v>||||||0</v>
      </c>
      <c r="B2777" s="21" t="str">
        <f t="shared" si="206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204"/>
        <v>0</v>
      </c>
      <c r="N2777" s="17"/>
      <c r="O2777" s="17"/>
      <c r="P2777" s="3"/>
    </row>
    <row r="2778" spans="1:16" ht="24.95" hidden="1" customHeight="1" x14ac:dyDescent="0.2">
      <c r="A2778" s="21" t="str">
        <f t="shared" si="205"/>
        <v>||||||0</v>
      </c>
      <c r="B2778" s="21" t="str">
        <f t="shared" si="206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204"/>
        <v>0</v>
      </c>
      <c r="N2778" s="17"/>
      <c r="O2778" s="17"/>
      <c r="P2778" s="3"/>
    </row>
    <row r="2779" spans="1:16" ht="24.95" hidden="1" customHeight="1" x14ac:dyDescent="0.2">
      <c r="A2779" s="21" t="str">
        <f t="shared" si="205"/>
        <v>||||||0</v>
      </c>
      <c r="B2779" s="21" t="str">
        <f t="shared" si="206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204"/>
        <v>0</v>
      </c>
      <c r="N2779" s="17"/>
      <c r="O2779" s="17"/>
      <c r="P2779" s="3"/>
    </row>
    <row r="2780" spans="1:16" ht="24.95" hidden="1" customHeight="1" x14ac:dyDescent="0.2">
      <c r="A2780" s="21" t="str">
        <f t="shared" si="205"/>
        <v>||||||0</v>
      </c>
      <c r="B2780" s="21" t="str">
        <f t="shared" si="206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204"/>
        <v>0</v>
      </c>
      <c r="N2780" s="17"/>
      <c r="O2780" s="17"/>
      <c r="P2780" s="3"/>
    </row>
    <row r="2781" spans="1:16" ht="24.95" hidden="1" customHeight="1" x14ac:dyDescent="0.2">
      <c r="A2781" s="21" t="str">
        <f t="shared" si="205"/>
        <v>||||||0</v>
      </c>
      <c r="B2781" s="21" t="str">
        <f t="shared" si="206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204"/>
        <v>0</v>
      </c>
      <c r="N2781" s="17"/>
      <c r="O2781" s="17"/>
      <c r="P2781" s="3"/>
    </row>
    <row r="2782" spans="1:16" ht="24.95" hidden="1" customHeight="1" x14ac:dyDescent="0.2">
      <c r="A2782" s="21" t="str">
        <f t="shared" si="205"/>
        <v>||||||0</v>
      </c>
      <c r="B2782" s="21" t="str">
        <f t="shared" si="206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204"/>
        <v>0</v>
      </c>
      <c r="N2782" s="17"/>
      <c r="O2782" s="17"/>
      <c r="P2782" s="3"/>
    </row>
    <row r="2783" spans="1:16" ht="24.95" hidden="1" customHeight="1" x14ac:dyDescent="0.2">
      <c r="A2783" s="21" t="str">
        <f t="shared" si="205"/>
        <v>||||||0</v>
      </c>
      <c r="B2783" s="21" t="str">
        <f t="shared" si="206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204"/>
        <v>0</v>
      </c>
      <c r="N2783" s="17"/>
      <c r="O2783" s="17"/>
      <c r="P2783" s="3"/>
    </row>
    <row r="2784" spans="1:16" ht="24.95" hidden="1" customHeight="1" x14ac:dyDescent="0.2">
      <c r="A2784" s="21" t="str">
        <f t="shared" si="205"/>
        <v>||||||0</v>
      </c>
      <c r="B2784" s="21" t="str">
        <f t="shared" si="206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204"/>
        <v>0</v>
      </c>
      <c r="N2784" s="17"/>
      <c r="O2784" s="17"/>
      <c r="P2784" s="3"/>
    </row>
    <row r="2785" spans="1:16" ht="24.95" hidden="1" customHeight="1" x14ac:dyDescent="0.2">
      <c r="A2785" s="21" t="str">
        <f t="shared" si="205"/>
        <v>||||||0</v>
      </c>
      <c r="B2785" s="21" t="str">
        <f t="shared" si="206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204"/>
        <v>0</v>
      </c>
      <c r="N2785" s="17"/>
      <c r="O2785" s="17"/>
      <c r="P2785" s="3"/>
    </row>
    <row r="2786" spans="1:16" ht="24.95" hidden="1" customHeight="1" x14ac:dyDescent="0.2">
      <c r="A2786" s="21" t="str">
        <f t="shared" si="205"/>
        <v>||||||0</v>
      </c>
      <c r="B2786" s="21" t="str">
        <f t="shared" si="206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ref="M2786:M2828" si="207">N2786+O2786</f>
        <v>0</v>
      </c>
      <c r="N2786" s="17"/>
      <c r="O2786" s="17"/>
      <c r="P2786" s="3"/>
    </row>
    <row r="2787" spans="1:16" ht="24.95" hidden="1" customHeight="1" x14ac:dyDescent="0.2">
      <c r="A2787" s="21" t="str">
        <f t="shared" si="205"/>
        <v>||||||0</v>
      </c>
      <c r="B2787" s="21" t="str">
        <f t="shared" si="206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207"/>
        <v>0</v>
      </c>
      <c r="N2787" s="17"/>
      <c r="O2787" s="17"/>
      <c r="P2787" s="3"/>
    </row>
    <row r="2788" spans="1:16" ht="24.95" hidden="1" customHeight="1" x14ac:dyDescent="0.2">
      <c r="A2788" s="21" t="str">
        <f t="shared" si="205"/>
        <v>||||||0</v>
      </c>
      <c r="B2788" s="21" t="str">
        <f t="shared" si="206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207"/>
        <v>0</v>
      </c>
      <c r="N2788" s="17"/>
      <c r="O2788" s="17"/>
      <c r="P2788" s="3"/>
    </row>
    <row r="2789" spans="1:16" ht="24.95" hidden="1" customHeight="1" x14ac:dyDescent="0.2">
      <c r="A2789" s="21" t="str">
        <f t="shared" si="205"/>
        <v>||||||0</v>
      </c>
      <c r="B2789" s="21" t="str">
        <f t="shared" si="206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207"/>
        <v>0</v>
      </c>
      <c r="N2789" s="17"/>
      <c r="O2789" s="17"/>
      <c r="P2789" s="3"/>
    </row>
    <row r="2790" spans="1:16" ht="24.95" hidden="1" customHeight="1" x14ac:dyDescent="0.2">
      <c r="A2790" s="21" t="str">
        <f t="shared" si="205"/>
        <v>||||||0</v>
      </c>
      <c r="B2790" s="21" t="str">
        <f t="shared" si="206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207"/>
        <v>0</v>
      </c>
      <c r="N2790" s="17"/>
      <c r="O2790" s="17"/>
      <c r="P2790" s="3"/>
    </row>
    <row r="2791" spans="1:16" ht="24.95" hidden="1" customHeight="1" x14ac:dyDescent="0.2">
      <c r="A2791" s="21" t="str">
        <f t="shared" si="205"/>
        <v>||||||0</v>
      </c>
      <c r="B2791" s="21" t="str">
        <f t="shared" si="206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207"/>
        <v>0</v>
      </c>
      <c r="N2791" s="17"/>
      <c r="O2791" s="17"/>
      <c r="P2791" s="3"/>
    </row>
    <row r="2792" spans="1:16" ht="24.95" hidden="1" customHeight="1" x14ac:dyDescent="0.2">
      <c r="A2792" s="21" t="str">
        <f t="shared" si="205"/>
        <v>||||||0</v>
      </c>
      <c r="B2792" s="21" t="str">
        <f t="shared" si="206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207"/>
        <v>0</v>
      </c>
      <c r="N2792" s="17"/>
      <c r="O2792" s="17"/>
      <c r="P2792" s="3"/>
    </row>
    <row r="2793" spans="1:16" ht="24.95" hidden="1" customHeight="1" x14ac:dyDescent="0.2">
      <c r="A2793" s="21" t="str">
        <f t="shared" ref="A2793:A2833" si="208">C2793&amp;"|"&amp;D2793&amp;"|"&amp;E2793&amp;"|"&amp;F2793&amp;"|"&amp;G2793&amp;"|"&amp;I2793&amp;"|"&amp;N2793+O2793-P2793</f>
        <v>||||||0</v>
      </c>
      <c r="B2793" s="21" t="str">
        <f t="shared" ref="B2793:B2833" si="209">C2793&amp;"|"&amp;D2793&amp;"|"&amp;E2793&amp;"|"&amp;F2793&amp;"|"&amp;L2793</f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207"/>
        <v>0</v>
      </c>
      <c r="N2793" s="17"/>
      <c r="O2793" s="17"/>
      <c r="P2793" s="3"/>
    </row>
    <row r="2794" spans="1:16" ht="24.95" hidden="1" customHeight="1" x14ac:dyDescent="0.2">
      <c r="A2794" s="21" t="str">
        <f t="shared" si="208"/>
        <v>||||||0</v>
      </c>
      <c r="B2794" s="21" t="str">
        <f t="shared" si="209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207"/>
        <v>0</v>
      </c>
      <c r="N2794" s="17"/>
      <c r="O2794" s="17"/>
      <c r="P2794" s="3"/>
    </row>
    <row r="2795" spans="1:16" ht="24.95" hidden="1" customHeight="1" x14ac:dyDescent="0.2">
      <c r="A2795" s="21" t="str">
        <f t="shared" si="208"/>
        <v>||||||0</v>
      </c>
      <c r="B2795" s="21" t="str">
        <f t="shared" si="209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207"/>
        <v>0</v>
      </c>
      <c r="N2795" s="17"/>
      <c r="O2795" s="17"/>
      <c r="P2795" s="3"/>
    </row>
    <row r="2796" spans="1:16" ht="24.95" hidden="1" customHeight="1" x14ac:dyDescent="0.2">
      <c r="A2796" s="21" t="str">
        <f t="shared" si="208"/>
        <v>||||||0</v>
      </c>
      <c r="B2796" s="21" t="str">
        <f t="shared" si="209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207"/>
        <v>0</v>
      </c>
      <c r="N2796" s="17"/>
      <c r="O2796" s="17"/>
      <c r="P2796" s="3"/>
    </row>
    <row r="2797" spans="1:16" ht="24.95" hidden="1" customHeight="1" x14ac:dyDescent="0.2">
      <c r="A2797" s="21" t="str">
        <f t="shared" si="208"/>
        <v>||||||0</v>
      </c>
      <c r="B2797" s="21" t="str">
        <f t="shared" si="209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207"/>
        <v>0</v>
      </c>
      <c r="N2797" s="17"/>
      <c r="O2797" s="17"/>
      <c r="P2797" s="3"/>
    </row>
    <row r="2798" spans="1:16" ht="24.95" hidden="1" customHeight="1" x14ac:dyDescent="0.2">
      <c r="A2798" s="21" t="str">
        <f t="shared" si="208"/>
        <v>||||||0</v>
      </c>
      <c r="B2798" s="21" t="str">
        <f t="shared" si="209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207"/>
        <v>0</v>
      </c>
      <c r="N2798" s="17"/>
      <c r="O2798" s="17"/>
      <c r="P2798" s="3"/>
    </row>
    <row r="2799" spans="1:16" ht="24.95" hidden="1" customHeight="1" x14ac:dyDescent="0.2">
      <c r="A2799" s="21" t="str">
        <f t="shared" si="208"/>
        <v>||||||0</v>
      </c>
      <c r="B2799" s="21" t="str">
        <f t="shared" si="209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207"/>
        <v>0</v>
      </c>
      <c r="N2799" s="17"/>
      <c r="O2799" s="17"/>
      <c r="P2799" s="3"/>
    </row>
    <row r="2800" spans="1:16" ht="24.95" hidden="1" customHeight="1" x14ac:dyDescent="0.2">
      <c r="A2800" s="21" t="str">
        <f t="shared" si="208"/>
        <v>||||||0</v>
      </c>
      <c r="B2800" s="21" t="str">
        <f t="shared" si="209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207"/>
        <v>0</v>
      </c>
      <c r="N2800" s="17"/>
      <c r="O2800" s="17"/>
      <c r="P2800" s="3"/>
    </row>
    <row r="2801" spans="1:16" ht="24.95" hidden="1" customHeight="1" x14ac:dyDescent="0.2">
      <c r="A2801" s="21" t="str">
        <f t="shared" si="208"/>
        <v>||||||0</v>
      </c>
      <c r="B2801" s="21" t="str">
        <f t="shared" si="209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207"/>
        <v>0</v>
      </c>
      <c r="N2801" s="17"/>
      <c r="O2801" s="17"/>
      <c r="P2801" s="3"/>
    </row>
    <row r="2802" spans="1:16" ht="24.95" hidden="1" customHeight="1" x14ac:dyDescent="0.2">
      <c r="A2802" s="21" t="str">
        <f t="shared" si="208"/>
        <v>||||||0</v>
      </c>
      <c r="B2802" s="21" t="str">
        <f t="shared" si="209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207"/>
        <v>0</v>
      </c>
      <c r="N2802" s="17"/>
      <c r="O2802" s="17"/>
      <c r="P2802" s="3"/>
    </row>
    <row r="2803" spans="1:16" ht="24.95" hidden="1" customHeight="1" x14ac:dyDescent="0.2">
      <c r="A2803" s="21" t="str">
        <f t="shared" si="208"/>
        <v>||||||0</v>
      </c>
      <c r="B2803" s="21" t="str">
        <f t="shared" si="209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207"/>
        <v>0</v>
      </c>
      <c r="N2803" s="17"/>
      <c r="O2803" s="17"/>
      <c r="P2803" s="3"/>
    </row>
    <row r="2804" spans="1:16" ht="24.95" hidden="1" customHeight="1" x14ac:dyDescent="0.2">
      <c r="A2804" s="21" t="str">
        <f t="shared" si="208"/>
        <v>||||||0</v>
      </c>
      <c r="B2804" s="21" t="str">
        <f t="shared" si="209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207"/>
        <v>0</v>
      </c>
      <c r="N2804" s="17"/>
      <c r="O2804" s="17"/>
      <c r="P2804" s="3"/>
    </row>
    <row r="2805" spans="1:16" ht="24.95" hidden="1" customHeight="1" x14ac:dyDescent="0.2">
      <c r="A2805" s="21" t="str">
        <f t="shared" si="208"/>
        <v>||||||0</v>
      </c>
      <c r="B2805" s="21" t="str">
        <f t="shared" si="209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207"/>
        <v>0</v>
      </c>
      <c r="N2805" s="17"/>
      <c r="O2805" s="17"/>
      <c r="P2805" s="3"/>
    </row>
    <row r="2806" spans="1:16" ht="24.95" hidden="1" customHeight="1" x14ac:dyDescent="0.2">
      <c r="A2806" s="21" t="str">
        <f t="shared" si="208"/>
        <v>||||||0</v>
      </c>
      <c r="B2806" s="21" t="str">
        <f t="shared" si="209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207"/>
        <v>0</v>
      </c>
      <c r="N2806" s="17"/>
      <c r="O2806" s="17"/>
      <c r="P2806" s="3"/>
    </row>
    <row r="2807" spans="1:16" ht="24.95" hidden="1" customHeight="1" x14ac:dyDescent="0.2">
      <c r="A2807" s="21" t="str">
        <f t="shared" si="208"/>
        <v>||||||0</v>
      </c>
      <c r="B2807" s="21" t="str">
        <f t="shared" si="209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207"/>
        <v>0</v>
      </c>
      <c r="N2807" s="17"/>
      <c r="O2807" s="17"/>
      <c r="P2807" s="3"/>
    </row>
    <row r="2808" spans="1:16" ht="24.95" hidden="1" customHeight="1" x14ac:dyDescent="0.2">
      <c r="A2808" s="21" t="str">
        <f t="shared" si="208"/>
        <v>||||||0</v>
      </c>
      <c r="B2808" s="21" t="str">
        <f t="shared" si="209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207"/>
        <v>0</v>
      </c>
      <c r="N2808" s="17"/>
      <c r="O2808" s="17"/>
      <c r="P2808" s="3"/>
    </row>
    <row r="2809" spans="1:16" ht="24.95" hidden="1" customHeight="1" x14ac:dyDescent="0.2">
      <c r="A2809" s="21" t="str">
        <f t="shared" si="208"/>
        <v>||||||0</v>
      </c>
      <c r="B2809" s="21" t="str">
        <f t="shared" si="209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207"/>
        <v>0</v>
      </c>
      <c r="N2809" s="17"/>
      <c r="O2809" s="17"/>
      <c r="P2809" s="3"/>
    </row>
    <row r="2810" spans="1:16" ht="24.95" hidden="1" customHeight="1" x14ac:dyDescent="0.2">
      <c r="A2810" s="21" t="str">
        <f t="shared" si="208"/>
        <v>||||||0</v>
      </c>
      <c r="B2810" s="21" t="str">
        <f t="shared" si="209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207"/>
        <v>0</v>
      </c>
      <c r="N2810" s="17"/>
      <c r="O2810" s="17"/>
      <c r="P2810" s="3"/>
    </row>
    <row r="2811" spans="1:16" ht="24.95" hidden="1" customHeight="1" x14ac:dyDescent="0.2">
      <c r="A2811" s="21" t="str">
        <f t="shared" si="208"/>
        <v>||||||0</v>
      </c>
      <c r="B2811" s="21" t="str">
        <f t="shared" si="209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207"/>
        <v>0</v>
      </c>
      <c r="N2811" s="17"/>
      <c r="O2811" s="17"/>
      <c r="P2811" s="3"/>
    </row>
    <row r="2812" spans="1:16" ht="24.95" hidden="1" customHeight="1" x14ac:dyDescent="0.2">
      <c r="A2812" s="21" t="str">
        <f t="shared" si="208"/>
        <v>||||||0</v>
      </c>
      <c r="B2812" s="21" t="str">
        <f t="shared" si="209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207"/>
        <v>0</v>
      </c>
      <c r="N2812" s="17"/>
      <c r="O2812" s="17"/>
      <c r="P2812" s="3"/>
    </row>
    <row r="2813" spans="1:16" ht="24.95" hidden="1" customHeight="1" x14ac:dyDescent="0.2">
      <c r="A2813" s="21" t="str">
        <f t="shared" si="208"/>
        <v>||||||0</v>
      </c>
      <c r="B2813" s="21" t="str">
        <f t="shared" si="209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207"/>
        <v>0</v>
      </c>
      <c r="N2813" s="17"/>
      <c r="O2813" s="17"/>
      <c r="P2813" s="3"/>
    </row>
    <row r="2814" spans="1:16" ht="24.95" hidden="1" customHeight="1" x14ac:dyDescent="0.2">
      <c r="A2814" s="21" t="str">
        <f t="shared" si="208"/>
        <v>||||||0</v>
      </c>
      <c r="B2814" s="21" t="str">
        <f t="shared" si="209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si="207"/>
        <v>0</v>
      </c>
      <c r="N2814" s="17"/>
      <c r="O2814" s="17"/>
      <c r="P2814" s="3"/>
    </row>
    <row r="2815" spans="1:16" ht="24.95" hidden="1" customHeight="1" x14ac:dyDescent="0.2">
      <c r="A2815" s="21" t="str">
        <f t="shared" si="208"/>
        <v>||||||0</v>
      </c>
      <c r="B2815" s="21" t="str">
        <f t="shared" si="209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207"/>
        <v>0</v>
      </c>
      <c r="N2815" s="17"/>
      <c r="O2815" s="17"/>
      <c r="P2815" s="3"/>
    </row>
    <row r="2816" spans="1:16" ht="24.95" hidden="1" customHeight="1" x14ac:dyDescent="0.2">
      <c r="A2816" s="21" t="str">
        <f t="shared" si="208"/>
        <v>||||||0</v>
      </c>
      <c r="B2816" s="21" t="str">
        <f t="shared" si="209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207"/>
        <v>0</v>
      </c>
      <c r="N2816" s="17"/>
      <c r="O2816" s="17"/>
      <c r="P2816" s="3"/>
    </row>
    <row r="2817" spans="1:16" ht="24.95" hidden="1" customHeight="1" x14ac:dyDescent="0.2">
      <c r="A2817" s="21" t="str">
        <f t="shared" si="208"/>
        <v>||||||0</v>
      </c>
      <c r="B2817" s="21" t="str">
        <f t="shared" si="209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207"/>
        <v>0</v>
      </c>
      <c r="N2817" s="17"/>
      <c r="O2817" s="17"/>
      <c r="P2817" s="3"/>
    </row>
    <row r="2818" spans="1:16" ht="24.95" hidden="1" customHeight="1" x14ac:dyDescent="0.2">
      <c r="A2818" s="21" t="str">
        <f t="shared" si="208"/>
        <v>||||||0</v>
      </c>
      <c r="B2818" s="21" t="str">
        <f t="shared" si="209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207"/>
        <v>0</v>
      </c>
      <c r="N2818" s="17"/>
      <c r="O2818" s="17"/>
      <c r="P2818" s="3"/>
    </row>
    <row r="2819" spans="1:16" ht="24.95" hidden="1" customHeight="1" x14ac:dyDescent="0.2">
      <c r="A2819" s="21" t="str">
        <f t="shared" si="208"/>
        <v>||||||0</v>
      </c>
      <c r="B2819" s="21" t="str">
        <f t="shared" si="209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207"/>
        <v>0</v>
      </c>
      <c r="N2819" s="17"/>
      <c r="O2819" s="17"/>
      <c r="P2819" s="3"/>
    </row>
    <row r="2820" spans="1:16" ht="24.95" hidden="1" customHeight="1" x14ac:dyDescent="0.2">
      <c r="A2820" s="21" t="str">
        <f t="shared" si="208"/>
        <v>||||||0</v>
      </c>
      <c r="B2820" s="21" t="str">
        <f t="shared" si="209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207"/>
        <v>0</v>
      </c>
      <c r="N2820" s="17"/>
      <c r="O2820" s="17"/>
      <c r="P2820" s="3"/>
    </row>
    <row r="2821" spans="1:16" ht="24.95" hidden="1" customHeight="1" x14ac:dyDescent="0.2">
      <c r="A2821" s="21" t="str">
        <f t="shared" si="208"/>
        <v>||||||0</v>
      </c>
      <c r="B2821" s="21" t="str">
        <f t="shared" si="209"/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207"/>
        <v>0</v>
      </c>
      <c r="N2821" s="17"/>
      <c r="O2821" s="17"/>
      <c r="P2821" s="3"/>
    </row>
    <row r="2822" spans="1:16" ht="24.95" hidden="1" customHeight="1" x14ac:dyDescent="0.2">
      <c r="A2822" s="21" t="str">
        <f t="shared" si="208"/>
        <v>||||||0</v>
      </c>
      <c r="B2822" s="21" t="str">
        <f t="shared" si="209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207"/>
        <v>0</v>
      </c>
      <c r="N2822" s="17"/>
      <c r="O2822" s="17"/>
      <c r="P2822" s="3"/>
    </row>
    <row r="2823" spans="1:16" ht="24.95" hidden="1" customHeight="1" x14ac:dyDescent="0.2">
      <c r="A2823" s="21" t="str">
        <f t="shared" si="208"/>
        <v>||||||0</v>
      </c>
      <c r="B2823" s="21" t="str">
        <f t="shared" si="209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207"/>
        <v>0</v>
      </c>
      <c r="N2823" s="17"/>
      <c r="O2823" s="17"/>
      <c r="P2823" s="3"/>
    </row>
    <row r="2824" spans="1:16" ht="24.95" hidden="1" customHeight="1" x14ac:dyDescent="0.2">
      <c r="A2824" s="21" t="str">
        <f t="shared" si="208"/>
        <v>||||||0</v>
      </c>
      <c r="B2824" s="21" t="str">
        <f t="shared" si="209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207"/>
        <v>0</v>
      </c>
      <c r="N2824" s="17"/>
      <c r="O2824" s="17"/>
      <c r="P2824" s="3"/>
    </row>
    <row r="2825" spans="1:16" ht="24.95" hidden="1" customHeight="1" x14ac:dyDescent="0.2">
      <c r="A2825" s="21" t="str">
        <f t="shared" si="208"/>
        <v>||||||0</v>
      </c>
      <c r="B2825" s="21" t="str">
        <f t="shared" si="209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207"/>
        <v>0</v>
      </c>
      <c r="N2825" s="17"/>
      <c r="O2825" s="17"/>
      <c r="P2825" s="3"/>
    </row>
    <row r="2826" spans="1:16" ht="24.95" hidden="1" customHeight="1" x14ac:dyDescent="0.2">
      <c r="A2826" s="21" t="str">
        <f t="shared" si="208"/>
        <v>||||||0</v>
      </c>
      <c r="B2826" s="21" t="str">
        <f t="shared" si="209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207"/>
        <v>0</v>
      </c>
      <c r="N2826" s="17"/>
      <c r="O2826" s="17"/>
      <c r="P2826" s="3"/>
    </row>
    <row r="2827" spans="1:16" ht="24.95" hidden="1" customHeight="1" x14ac:dyDescent="0.2">
      <c r="A2827" s="21" t="str">
        <f t="shared" si="208"/>
        <v>||||||0</v>
      </c>
      <c r="B2827" s="21" t="str">
        <f t="shared" si="209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207"/>
        <v>0</v>
      </c>
      <c r="N2827" s="17"/>
      <c r="O2827" s="17"/>
      <c r="P2827" s="3"/>
    </row>
    <row r="2828" spans="1:16" ht="24.95" hidden="1" customHeight="1" x14ac:dyDescent="0.2">
      <c r="A2828" s="21" t="str">
        <f t="shared" si="208"/>
        <v>||||||0</v>
      </c>
      <c r="B2828" s="21" t="str">
        <f t="shared" si="209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207"/>
        <v>0</v>
      </c>
      <c r="N2828" s="17"/>
      <c r="O2828" s="17"/>
      <c r="P2828" s="3"/>
    </row>
    <row r="2829" spans="1:16" ht="24.95" hidden="1" customHeight="1" x14ac:dyDescent="0.2">
      <c r="A2829" s="21" t="str">
        <f t="shared" si="208"/>
        <v>||||||0</v>
      </c>
      <c r="B2829" s="21" t="str">
        <f t="shared" si="209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ref="M2829:M2877" si="210">N2829+O2829</f>
        <v>0</v>
      </c>
      <c r="N2829" s="17"/>
      <c r="O2829" s="17"/>
      <c r="P2829" s="3"/>
    </row>
    <row r="2830" spans="1:16" ht="24.95" hidden="1" customHeight="1" x14ac:dyDescent="0.2">
      <c r="A2830" s="21" t="str">
        <f t="shared" si="208"/>
        <v>||||||0</v>
      </c>
      <c r="B2830" s="21" t="str">
        <f t="shared" si="209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210"/>
        <v>0</v>
      </c>
      <c r="N2830" s="17"/>
      <c r="O2830" s="17"/>
      <c r="P2830" s="3"/>
    </row>
    <row r="2831" spans="1:16" ht="24.95" hidden="1" customHeight="1" x14ac:dyDescent="0.2">
      <c r="A2831" s="21" t="str">
        <f t="shared" si="208"/>
        <v>||||||0</v>
      </c>
      <c r="B2831" s="21" t="str">
        <f t="shared" si="209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210"/>
        <v>0</v>
      </c>
      <c r="N2831" s="17"/>
      <c r="O2831" s="17"/>
      <c r="P2831" s="3"/>
    </row>
    <row r="2832" spans="1:16" ht="24.95" hidden="1" customHeight="1" x14ac:dyDescent="0.2">
      <c r="A2832" s="21" t="str">
        <f t="shared" si="208"/>
        <v>||||||0</v>
      </c>
      <c r="B2832" s="21" t="str">
        <f t="shared" si="209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210"/>
        <v>0</v>
      </c>
      <c r="N2832" s="17"/>
      <c r="O2832" s="17"/>
      <c r="P2832" s="3"/>
    </row>
    <row r="2833" spans="1:16" ht="24.95" hidden="1" customHeight="1" x14ac:dyDescent="0.2">
      <c r="A2833" s="21" t="str">
        <f t="shared" si="208"/>
        <v>||||||0</v>
      </c>
      <c r="B2833" s="21" t="str">
        <f t="shared" si="209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210"/>
        <v>0</v>
      </c>
      <c r="N2833" s="17"/>
      <c r="O2833" s="17"/>
      <c r="P2833" s="3"/>
    </row>
    <row r="2834" spans="1:16" ht="24.95" hidden="1" customHeight="1" x14ac:dyDescent="0.2">
      <c r="A2834" s="21" t="str">
        <f t="shared" ref="A2834:A2883" si="211">C2834&amp;"|"&amp;D2834&amp;"|"&amp;E2834&amp;"|"&amp;F2834&amp;"|"&amp;G2834&amp;"|"&amp;I2834&amp;"|"&amp;N2834+O2834-P2834</f>
        <v>||||||0</v>
      </c>
      <c r="B2834" s="21" t="str">
        <f t="shared" ref="B2834:B2883" si="212">C2834&amp;"|"&amp;D2834&amp;"|"&amp;E2834&amp;"|"&amp;F2834&amp;"|"&amp;L2834</f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210"/>
        <v>0</v>
      </c>
      <c r="N2834" s="17"/>
      <c r="O2834" s="17"/>
      <c r="P2834" s="3"/>
    </row>
    <row r="2835" spans="1:16" ht="24.95" hidden="1" customHeight="1" x14ac:dyDescent="0.2">
      <c r="A2835" s="21" t="str">
        <f t="shared" si="211"/>
        <v>||||||0</v>
      </c>
      <c r="B2835" s="21" t="str">
        <f t="shared" si="212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210"/>
        <v>0</v>
      </c>
      <c r="N2835" s="17"/>
      <c r="O2835" s="17"/>
      <c r="P2835" s="3"/>
    </row>
    <row r="2836" spans="1:16" ht="24.95" hidden="1" customHeight="1" x14ac:dyDescent="0.2">
      <c r="A2836" s="21" t="str">
        <f t="shared" si="211"/>
        <v>||||||0</v>
      </c>
      <c r="B2836" s="21" t="str">
        <f t="shared" si="212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210"/>
        <v>0</v>
      </c>
      <c r="N2836" s="17"/>
      <c r="O2836" s="17"/>
      <c r="P2836" s="3"/>
    </row>
    <row r="2837" spans="1:16" ht="24.95" hidden="1" customHeight="1" x14ac:dyDescent="0.2">
      <c r="A2837" s="21" t="str">
        <f t="shared" si="211"/>
        <v>||||||0</v>
      </c>
      <c r="B2837" s="21" t="str">
        <f t="shared" si="212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210"/>
        <v>0</v>
      </c>
      <c r="N2837" s="17"/>
      <c r="O2837" s="17"/>
      <c r="P2837" s="3"/>
    </row>
    <row r="2838" spans="1:16" ht="24.95" hidden="1" customHeight="1" x14ac:dyDescent="0.2">
      <c r="A2838" s="21" t="str">
        <f t="shared" si="211"/>
        <v>||||||0</v>
      </c>
      <c r="B2838" s="21" t="str">
        <f t="shared" si="212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210"/>
        <v>0</v>
      </c>
      <c r="N2838" s="17"/>
      <c r="O2838" s="17"/>
      <c r="P2838" s="3"/>
    </row>
    <row r="2839" spans="1:16" ht="24.95" hidden="1" customHeight="1" x14ac:dyDescent="0.2">
      <c r="A2839" s="21" t="str">
        <f t="shared" si="211"/>
        <v>||||||0</v>
      </c>
      <c r="B2839" s="21" t="str">
        <f t="shared" si="212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210"/>
        <v>0</v>
      </c>
      <c r="N2839" s="17"/>
      <c r="O2839" s="17"/>
      <c r="P2839" s="3"/>
    </row>
    <row r="2840" spans="1:16" ht="24.95" hidden="1" customHeight="1" x14ac:dyDescent="0.2">
      <c r="A2840" s="21" t="str">
        <f t="shared" si="211"/>
        <v>||||||0</v>
      </c>
      <c r="B2840" s="21" t="str">
        <f t="shared" si="212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210"/>
        <v>0</v>
      </c>
      <c r="N2840" s="17"/>
      <c r="O2840" s="17"/>
      <c r="P2840" s="3"/>
    </row>
    <row r="2841" spans="1:16" ht="24.95" hidden="1" customHeight="1" x14ac:dyDescent="0.2">
      <c r="A2841" s="21" t="str">
        <f t="shared" si="211"/>
        <v>||||||0</v>
      </c>
      <c r="B2841" s="21" t="str">
        <f t="shared" si="212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210"/>
        <v>0</v>
      </c>
      <c r="N2841" s="17"/>
      <c r="O2841" s="17"/>
      <c r="P2841" s="3"/>
    </row>
    <row r="2842" spans="1:16" ht="24.95" hidden="1" customHeight="1" x14ac:dyDescent="0.2">
      <c r="A2842" s="21" t="str">
        <f t="shared" si="211"/>
        <v>||||||0</v>
      </c>
      <c r="B2842" s="21" t="str">
        <f t="shared" si="212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210"/>
        <v>0</v>
      </c>
      <c r="N2842" s="17"/>
      <c r="O2842" s="17"/>
      <c r="P2842" s="3"/>
    </row>
    <row r="2843" spans="1:16" ht="24.95" hidden="1" customHeight="1" x14ac:dyDescent="0.2">
      <c r="A2843" s="21" t="str">
        <f t="shared" si="211"/>
        <v>||||||0</v>
      </c>
      <c r="B2843" s="21" t="str">
        <f t="shared" si="212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210"/>
        <v>0</v>
      </c>
      <c r="N2843" s="17"/>
      <c r="O2843" s="17"/>
      <c r="P2843" s="3"/>
    </row>
    <row r="2844" spans="1:16" ht="24.95" hidden="1" customHeight="1" x14ac:dyDescent="0.2">
      <c r="A2844" s="21" t="str">
        <f t="shared" si="211"/>
        <v>||||||0</v>
      </c>
      <c r="B2844" s="21" t="str">
        <f t="shared" si="212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210"/>
        <v>0</v>
      </c>
      <c r="N2844" s="17"/>
      <c r="O2844" s="17"/>
      <c r="P2844" s="3"/>
    </row>
    <row r="2845" spans="1:16" ht="24.95" hidden="1" customHeight="1" x14ac:dyDescent="0.2">
      <c r="A2845" s="21" t="str">
        <f t="shared" si="211"/>
        <v>||||||0</v>
      </c>
      <c r="B2845" s="21" t="str">
        <f t="shared" si="212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210"/>
        <v>0</v>
      </c>
      <c r="N2845" s="17"/>
      <c r="O2845" s="17"/>
      <c r="P2845" s="3"/>
    </row>
    <row r="2846" spans="1:16" ht="24.95" hidden="1" customHeight="1" x14ac:dyDescent="0.2">
      <c r="A2846" s="21" t="str">
        <f t="shared" si="211"/>
        <v>||||||0</v>
      </c>
      <c r="B2846" s="21" t="str">
        <f t="shared" si="212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210"/>
        <v>0</v>
      </c>
      <c r="N2846" s="17"/>
      <c r="O2846" s="17"/>
      <c r="P2846" s="3"/>
    </row>
    <row r="2847" spans="1:16" ht="24.95" hidden="1" customHeight="1" x14ac:dyDescent="0.2">
      <c r="A2847" s="21" t="str">
        <f t="shared" si="211"/>
        <v>||||||0</v>
      </c>
      <c r="B2847" s="21" t="str">
        <f t="shared" si="212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210"/>
        <v>0</v>
      </c>
      <c r="N2847" s="17"/>
      <c r="O2847" s="17"/>
      <c r="P2847" s="3"/>
    </row>
    <row r="2848" spans="1:16" ht="24.95" hidden="1" customHeight="1" x14ac:dyDescent="0.2">
      <c r="A2848" s="21" t="str">
        <f t="shared" si="211"/>
        <v>||||||0</v>
      </c>
      <c r="B2848" s="21" t="str">
        <f t="shared" si="212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210"/>
        <v>0</v>
      </c>
      <c r="N2848" s="17"/>
      <c r="O2848" s="17"/>
      <c r="P2848" s="3"/>
    </row>
    <row r="2849" spans="1:16" ht="24.95" hidden="1" customHeight="1" x14ac:dyDescent="0.2">
      <c r="A2849" s="21" t="str">
        <f t="shared" si="211"/>
        <v>||||||0</v>
      </c>
      <c r="B2849" s="21" t="str">
        <f t="shared" si="212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210"/>
        <v>0</v>
      </c>
      <c r="N2849" s="17"/>
      <c r="O2849" s="17"/>
      <c r="P2849" s="3"/>
    </row>
    <row r="2850" spans="1:16" ht="24.95" hidden="1" customHeight="1" x14ac:dyDescent="0.2">
      <c r="A2850" s="21" t="str">
        <f t="shared" si="211"/>
        <v>||||||0</v>
      </c>
      <c r="B2850" s="21" t="str">
        <f t="shared" si="212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210"/>
        <v>0</v>
      </c>
      <c r="N2850" s="17"/>
      <c r="O2850" s="17"/>
      <c r="P2850" s="3"/>
    </row>
    <row r="2851" spans="1:16" ht="24.95" hidden="1" customHeight="1" x14ac:dyDescent="0.2">
      <c r="A2851" s="21" t="str">
        <f t="shared" si="211"/>
        <v>||||||0</v>
      </c>
      <c r="B2851" s="21" t="str">
        <f t="shared" si="212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210"/>
        <v>0</v>
      </c>
      <c r="N2851" s="17"/>
      <c r="O2851" s="17"/>
      <c r="P2851" s="3"/>
    </row>
    <row r="2852" spans="1:16" ht="24.95" hidden="1" customHeight="1" x14ac:dyDescent="0.2">
      <c r="A2852" s="21" t="str">
        <f t="shared" si="211"/>
        <v>||||||0</v>
      </c>
      <c r="B2852" s="21" t="str">
        <f t="shared" si="212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210"/>
        <v>0</v>
      </c>
      <c r="N2852" s="17"/>
      <c r="O2852" s="17"/>
      <c r="P2852" s="3"/>
    </row>
    <row r="2853" spans="1:16" ht="24.95" hidden="1" customHeight="1" x14ac:dyDescent="0.2">
      <c r="A2853" s="21" t="str">
        <f t="shared" si="211"/>
        <v>||||||0</v>
      </c>
      <c r="B2853" s="21" t="str">
        <f t="shared" si="212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210"/>
        <v>0</v>
      </c>
      <c r="N2853" s="17"/>
      <c r="O2853" s="17"/>
      <c r="P2853" s="3"/>
    </row>
    <row r="2854" spans="1:16" ht="24.95" hidden="1" customHeight="1" x14ac:dyDescent="0.2">
      <c r="A2854" s="21" t="str">
        <f t="shared" si="211"/>
        <v>||||||0</v>
      </c>
      <c r="B2854" s="21" t="str">
        <f t="shared" si="212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210"/>
        <v>0</v>
      </c>
      <c r="N2854" s="17"/>
      <c r="O2854" s="17"/>
      <c r="P2854" s="3"/>
    </row>
    <row r="2855" spans="1:16" ht="24.95" hidden="1" customHeight="1" x14ac:dyDescent="0.2">
      <c r="A2855" s="21" t="str">
        <f t="shared" si="211"/>
        <v>||||||0</v>
      </c>
      <c r="B2855" s="21" t="str">
        <f t="shared" si="212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210"/>
        <v>0</v>
      </c>
      <c r="N2855" s="17"/>
      <c r="O2855" s="17"/>
      <c r="P2855" s="3"/>
    </row>
    <row r="2856" spans="1:16" ht="24.95" hidden="1" customHeight="1" x14ac:dyDescent="0.2">
      <c r="A2856" s="21" t="str">
        <f t="shared" si="211"/>
        <v>||||||0</v>
      </c>
      <c r="B2856" s="21" t="str">
        <f t="shared" si="212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210"/>
        <v>0</v>
      </c>
      <c r="N2856" s="17"/>
      <c r="O2856" s="17"/>
      <c r="P2856" s="3"/>
    </row>
    <row r="2857" spans="1:16" ht="24.95" hidden="1" customHeight="1" x14ac:dyDescent="0.2">
      <c r="A2857" s="21" t="str">
        <f t="shared" si="211"/>
        <v>||||||0</v>
      </c>
      <c r="B2857" s="21" t="str">
        <f t="shared" si="212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210"/>
        <v>0</v>
      </c>
      <c r="N2857" s="17"/>
      <c r="O2857" s="17"/>
      <c r="P2857" s="3"/>
    </row>
    <row r="2858" spans="1:16" ht="24.95" hidden="1" customHeight="1" x14ac:dyDescent="0.2">
      <c r="A2858" s="21" t="str">
        <f t="shared" si="211"/>
        <v>||||||0</v>
      </c>
      <c r="B2858" s="21" t="str">
        <f t="shared" si="212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210"/>
        <v>0</v>
      </c>
      <c r="N2858" s="17"/>
      <c r="O2858" s="17"/>
      <c r="P2858" s="3"/>
    </row>
    <row r="2859" spans="1:16" ht="24.95" hidden="1" customHeight="1" x14ac:dyDescent="0.2">
      <c r="A2859" s="21" t="str">
        <f t="shared" si="211"/>
        <v>||||||0</v>
      </c>
      <c r="B2859" s="21" t="str">
        <f t="shared" si="212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210"/>
        <v>0</v>
      </c>
      <c r="N2859" s="17"/>
      <c r="O2859" s="17"/>
      <c r="P2859" s="3"/>
    </row>
    <row r="2860" spans="1:16" ht="24.95" hidden="1" customHeight="1" x14ac:dyDescent="0.2">
      <c r="A2860" s="21" t="str">
        <f t="shared" si="211"/>
        <v>||||||0</v>
      </c>
      <c r="B2860" s="21" t="str">
        <f t="shared" si="212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210"/>
        <v>0</v>
      </c>
      <c r="N2860" s="17"/>
      <c r="O2860" s="17"/>
      <c r="P2860" s="3"/>
    </row>
    <row r="2861" spans="1:16" ht="24.95" hidden="1" customHeight="1" x14ac:dyDescent="0.2">
      <c r="A2861" s="21" t="str">
        <f t="shared" si="211"/>
        <v>||||||0</v>
      </c>
      <c r="B2861" s="21" t="str">
        <f t="shared" si="212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210"/>
        <v>0</v>
      </c>
      <c r="N2861" s="17"/>
      <c r="O2861" s="17"/>
      <c r="P2861" s="3"/>
    </row>
    <row r="2862" spans="1:16" ht="24.95" hidden="1" customHeight="1" x14ac:dyDescent="0.2">
      <c r="A2862" s="21" t="str">
        <f t="shared" si="211"/>
        <v>||||||0</v>
      </c>
      <c r="B2862" s="21" t="str">
        <f t="shared" si="212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210"/>
        <v>0</v>
      </c>
      <c r="N2862" s="17"/>
      <c r="O2862" s="17"/>
      <c r="P2862" s="3"/>
    </row>
    <row r="2863" spans="1:16" ht="24.95" hidden="1" customHeight="1" x14ac:dyDescent="0.2">
      <c r="A2863" s="21" t="str">
        <f t="shared" si="211"/>
        <v>||||||0</v>
      </c>
      <c r="B2863" s="21" t="str">
        <f t="shared" si="212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210"/>
        <v>0</v>
      </c>
      <c r="N2863" s="17"/>
      <c r="O2863" s="17"/>
      <c r="P2863" s="3"/>
    </row>
    <row r="2864" spans="1:16" ht="24.95" hidden="1" customHeight="1" x14ac:dyDescent="0.2">
      <c r="A2864" s="21" t="str">
        <f t="shared" si="211"/>
        <v>||||||0</v>
      </c>
      <c r="B2864" s="21" t="str">
        <f t="shared" si="212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210"/>
        <v>0</v>
      </c>
      <c r="N2864" s="17"/>
      <c r="O2864" s="17"/>
      <c r="P2864" s="3"/>
    </row>
    <row r="2865" spans="1:16" ht="24.95" hidden="1" customHeight="1" x14ac:dyDescent="0.2">
      <c r="A2865" s="21" t="str">
        <f t="shared" si="211"/>
        <v>||||||0</v>
      </c>
      <c r="B2865" s="21" t="str">
        <f t="shared" si="212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210"/>
        <v>0</v>
      </c>
      <c r="N2865" s="17"/>
      <c r="O2865" s="17"/>
      <c r="P2865" s="3"/>
    </row>
    <row r="2866" spans="1:16" ht="24.95" hidden="1" customHeight="1" x14ac:dyDescent="0.2">
      <c r="A2866" s="21" t="str">
        <f t="shared" si="211"/>
        <v>||||||0</v>
      </c>
      <c r="B2866" s="21" t="str">
        <f t="shared" si="212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210"/>
        <v>0</v>
      </c>
      <c r="N2866" s="17"/>
      <c r="O2866" s="17"/>
      <c r="P2866" s="3"/>
    </row>
    <row r="2867" spans="1:16" ht="24.95" hidden="1" customHeight="1" x14ac:dyDescent="0.2">
      <c r="A2867" s="21" t="str">
        <f t="shared" si="211"/>
        <v>||||||0</v>
      </c>
      <c r="B2867" s="21" t="str">
        <f t="shared" si="212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210"/>
        <v>0</v>
      </c>
      <c r="N2867" s="17"/>
      <c r="O2867" s="17"/>
      <c r="P2867" s="3"/>
    </row>
    <row r="2868" spans="1:16" ht="24.95" hidden="1" customHeight="1" x14ac:dyDescent="0.2">
      <c r="A2868" s="21" t="str">
        <f t="shared" si="211"/>
        <v>||||||0</v>
      </c>
      <c r="B2868" s="21" t="str">
        <f t="shared" si="212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210"/>
        <v>0</v>
      </c>
      <c r="N2868" s="17"/>
      <c r="O2868" s="17"/>
      <c r="P2868" s="3"/>
    </row>
    <row r="2869" spans="1:16" ht="24.95" hidden="1" customHeight="1" x14ac:dyDescent="0.2">
      <c r="A2869" s="21" t="str">
        <f t="shared" si="211"/>
        <v>||||||0</v>
      </c>
      <c r="B2869" s="21" t="str">
        <f t="shared" si="212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210"/>
        <v>0</v>
      </c>
      <c r="N2869" s="17"/>
      <c r="O2869" s="17"/>
      <c r="P2869" s="3"/>
    </row>
    <row r="2870" spans="1:16" ht="24.95" hidden="1" customHeight="1" x14ac:dyDescent="0.2">
      <c r="A2870" s="21" t="str">
        <f t="shared" si="211"/>
        <v>||||||0</v>
      </c>
      <c r="B2870" s="21" t="str">
        <f t="shared" si="212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210"/>
        <v>0</v>
      </c>
      <c r="N2870" s="17"/>
      <c r="O2870" s="17"/>
      <c r="P2870" s="3"/>
    </row>
    <row r="2871" spans="1:16" ht="24.95" hidden="1" customHeight="1" x14ac:dyDescent="0.2">
      <c r="A2871" s="21" t="str">
        <f t="shared" si="211"/>
        <v>||||||0</v>
      </c>
      <c r="B2871" s="21" t="str">
        <f t="shared" si="212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210"/>
        <v>0</v>
      </c>
      <c r="N2871" s="17"/>
      <c r="O2871" s="17"/>
      <c r="P2871" s="3"/>
    </row>
    <row r="2872" spans="1:16" ht="24.95" hidden="1" customHeight="1" x14ac:dyDescent="0.2">
      <c r="A2872" s="21" t="str">
        <f t="shared" si="211"/>
        <v>||||||0</v>
      </c>
      <c r="B2872" s="21" t="str">
        <f t="shared" si="212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210"/>
        <v>0</v>
      </c>
      <c r="N2872" s="17"/>
      <c r="O2872" s="17"/>
      <c r="P2872" s="3"/>
    </row>
    <row r="2873" spans="1:16" ht="24.95" hidden="1" customHeight="1" x14ac:dyDescent="0.2">
      <c r="A2873" s="21" t="str">
        <f t="shared" si="211"/>
        <v>||||||0</v>
      </c>
      <c r="B2873" s="21" t="str">
        <f t="shared" si="212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210"/>
        <v>0</v>
      </c>
      <c r="N2873" s="17"/>
      <c r="O2873" s="17"/>
      <c r="P2873" s="3"/>
    </row>
    <row r="2874" spans="1:16" ht="24.95" hidden="1" customHeight="1" x14ac:dyDescent="0.2">
      <c r="A2874" s="21" t="str">
        <f t="shared" si="211"/>
        <v>||||||0</v>
      </c>
      <c r="B2874" s="21" t="str">
        <f t="shared" si="212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210"/>
        <v>0</v>
      </c>
      <c r="N2874" s="17"/>
      <c r="O2874" s="17"/>
      <c r="P2874" s="3"/>
    </row>
    <row r="2875" spans="1:16" ht="24.95" hidden="1" customHeight="1" x14ac:dyDescent="0.2">
      <c r="A2875" s="21" t="str">
        <f t="shared" si="211"/>
        <v>||||||0</v>
      </c>
      <c r="B2875" s="21" t="str">
        <f t="shared" si="212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210"/>
        <v>0</v>
      </c>
      <c r="N2875" s="17"/>
      <c r="O2875" s="17"/>
      <c r="P2875" s="3"/>
    </row>
    <row r="2876" spans="1:16" ht="24.95" hidden="1" customHeight="1" x14ac:dyDescent="0.2">
      <c r="A2876" s="21" t="str">
        <f t="shared" si="211"/>
        <v>||||||0</v>
      </c>
      <c r="B2876" s="21" t="str">
        <f t="shared" si="212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210"/>
        <v>0</v>
      </c>
      <c r="N2876" s="17"/>
      <c r="O2876" s="17"/>
      <c r="P2876" s="3"/>
    </row>
    <row r="2877" spans="1:16" ht="24.95" hidden="1" customHeight="1" x14ac:dyDescent="0.2">
      <c r="A2877" s="21" t="str">
        <f t="shared" si="211"/>
        <v>||||||0</v>
      </c>
      <c r="B2877" s="21" t="str">
        <f t="shared" si="212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210"/>
        <v>0</v>
      </c>
      <c r="N2877" s="17"/>
      <c r="O2877" s="17"/>
      <c r="P2877" s="3"/>
    </row>
    <row r="2878" spans="1:16" ht="24.95" hidden="1" customHeight="1" x14ac:dyDescent="0.2">
      <c r="A2878" s="21" t="str">
        <f t="shared" si="211"/>
        <v>||||||0</v>
      </c>
      <c r="B2878" s="21" t="str">
        <f t="shared" si="212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14" si="213">N2878+O2878</f>
        <v>0</v>
      </c>
      <c r="N2878" s="17"/>
      <c r="O2878" s="17"/>
      <c r="P2878" s="3"/>
    </row>
    <row r="2879" spans="1:16" ht="24.95" hidden="1" customHeight="1" x14ac:dyDescent="0.2">
      <c r="A2879" s="21" t="str">
        <f t="shared" si="211"/>
        <v>||||||0</v>
      </c>
      <c r="B2879" s="21" t="str">
        <f t="shared" si="212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213"/>
        <v>0</v>
      </c>
      <c r="N2879" s="17"/>
      <c r="O2879" s="17"/>
      <c r="P2879" s="3"/>
    </row>
    <row r="2880" spans="1:16" ht="24.95" hidden="1" customHeight="1" x14ac:dyDescent="0.2">
      <c r="A2880" s="21" t="str">
        <f t="shared" si="211"/>
        <v>||||||0</v>
      </c>
      <c r="B2880" s="21" t="str">
        <f t="shared" si="212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213"/>
        <v>0</v>
      </c>
      <c r="N2880" s="17"/>
      <c r="O2880" s="17"/>
      <c r="P2880" s="3"/>
    </row>
    <row r="2881" spans="1:16" ht="24.95" hidden="1" customHeight="1" x14ac:dyDescent="0.2">
      <c r="A2881" s="21" t="str">
        <f t="shared" si="211"/>
        <v>||||||0</v>
      </c>
      <c r="B2881" s="21" t="str">
        <f t="shared" si="212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213"/>
        <v>0</v>
      </c>
      <c r="N2881" s="17"/>
      <c r="O2881" s="17"/>
      <c r="P2881" s="3"/>
    </row>
    <row r="2882" spans="1:16" ht="24.95" hidden="1" customHeight="1" x14ac:dyDescent="0.2">
      <c r="A2882" s="21" t="str">
        <f t="shared" si="211"/>
        <v>||||||0</v>
      </c>
      <c r="B2882" s="21" t="str">
        <f t="shared" si="212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213"/>
        <v>0</v>
      </c>
      <c r="N2882" s="17"/>
      <c r="O2882" s="17"/>
      <c r="P2882" s="3"/>
    </row>
    <row r="2883" spans="1:16" ht="24.95" hidden="1" customHeight="1" x14ac:dyDescent="0.2">
      <c r="A2883" s="21" t="str">
        <f t="shared" si="211"/>
        <v>||||||0</v>
      </c>
      <c r="B2883" s="21" t="str">
        <f t="shared" si="212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213"/>
        <v>0</v>
      </c>
      <c r="N2883" s="17"/>
      <c r="O2883" s="17"/>
      <c r="P2883" s="3"/>
    </row>
    <row r="2884" spans="1:16" ht="24.95" hidden="1" customHeight="1" x14ac:dyDescent="0.2">
      <c r="A2884" s="21" t="str">
        <f t="shared" ref="A2884:A2921" si="214">C2884&amp;"|"&amp;D2884&amp;"|"&amp;E2884&amp;"|"&amp;F2884&amp;"|"&amp;G2884&amp;"|"&amp;I2884&amp;"|"&amp;N2884+O2884-P2884</f>
        <v>||||||0</v>
      </c>
      <c r="B2884" s="21" t="str">
        <f t="shared" ref="B2884:B2921" si="215">C2884&amp;"|"&amp;D2884&amp;"|"&amp;E2884&amp;"|"&amp;F2884&amp;"|"&amp;L2884</f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213"/>
        <v>0</v>
      </c>
      <c r="N2884" s="17"/>
      <c r="O2884" s="17"/>
      <c r="P2884" s="3"/>
    </row>
    <row r="2885" spans="1:16" ht="24.95" hidden="1" customHeight="1" x14ac:dyDescent="0.2">
      <c r="A2885" s="21" t="str">
        <f t="shared" si="214"/>
        <v>||||||0</v>
      </c>
      <c r="B2885" s="21" t="str">
        <f t="shared" si="215"/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213"/>
        <v>0</v>
      </c>
      <c r="N2885" s="17"/>
      <c r="O2885" s="17"/>
      <c r="P2885" s="3"/>
    </row>
    <row r="2886" spans="1:16" ht="24.95" hidden="1" customHeight="1" x14ac:dyDescent="0.2">
      <c r="A2886" s="21" t="str">
        <f t="shared" si="214"/>
        <v>||||||0</v>
      </c>
      <c r="B2886" s="21" t="str">
        <f t="shared" si="215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213"/>
        <v>0</v>
      </c>
      <c r="N2886" s="17"/>
      <c r="O2886" s="17"/>
      <c r="P2886" s="3"/>
    </row>
    <row r="2887" spans="1:16" ht="24.95" hidden="1" customHeight="1" x14ac:dyDescent="0.2">
      <c r="A2887" s="21" t="str">
        <f t="shared" si="214"/>
        <v>||||||0</v>
      </c>
      <c r="B2887" s="21" t="str">
        <f t="shared" si="215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213"/>
        <v>0</v>
      </c>
      <c r="N2887" s="17"/>
      <c r="O2887" s="17"/>
      <c r="P2887" s="3"/>
    </row>
    <row r="2888" spans="1:16" ht="24.95" hidden="1" customHeight="1" x14ac:dyDescent="0.2">
      <c r="A2888" s="21" t="str">
        <f t="shared" si="214"/>
        <v>||||||0</v>
      </c>
      <c r="B2888" s="21" t="str">
        <f t="shared" si="215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213"/>
        <v>0</v>
      </c>
      <c r="N2888" s="17"/>
      <c r="O2888" s="17"/>
      <c r="P2888" s="3"/>
    </row>
    <row r="2889" spans="1:16" ht="24.95" hidden="1" customHeight="1" x14ac:dyDescent="0.2">
      <c r="A2889" s="21" t="str">
        <f t="shared" si="214"/>
        <v>||||||0</v>
      </c>
      <c r="B2889" s="21" t="str">
        <f t="shared" si="215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213"/>
        <v>0</v>
      </c>
      <c r="N2889" s="17"/>
      <c r="O2889" s="17"/>
      <c r="P2889" s="3"/>
    </row>
    <row r="2890" spans="1:16" ht="24.95" hidden="1" customHeight="1" x14ac:dyDescent="0.2">
      <c r="A2890" s="21" t="str">
        <f t="shared" si="214"/>
        <v>||||||0</v>
      </c>
      <c r="B2890" s="21" t="str">
        <f t="shared" si="215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213"/>
        <v>0</v>
      </c>
      <c r="N2890" s="17"/>
      <c r="O2890" s="17"/>
      <c r="P2890" s="3"/>
    </row>
    <row r="2891" spans="1:16" ht="24.95" hidden="1" customHeight="1" x14ac:dyDescent="0.2">
      <c r="A2891" s="21" t="str">
        <f t="shared" si="214"/>
        <v>||||||0</v>
      </c>
      <c r="B2891" s="21" t="str">
        <f t="shared" si="215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213"/>
        <v>0</v>
      </c>
      <c r="N2891" s="17"/>
      <c r="O2891" s="17"/>
      <c r="P2891" s="3"/>
    </row>
    <row r="2892" spans="1:16" ht="24.95" hidden="1" customHeight="1" x14ac:dyDescent="0.2">
      <c r="A2892" s="21" t="str">
        <f t="shared" si="214"/>
        <v>||||||0</v>
      </c>
      <c r="B2892" s="21" t="str">
        <f t="shared" si="215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213"/>
        <v>0</v>
      </c>
      <c r="N2892" s="17"/>
      <c r="O2892" s="17"/>
      <c r="P2892" s="3"/>
    </row>
    <row r="2893" spans="1:16" ht="24.95" hidden="1" customHeight="1" x14ac:dyDescent="0.2">
      <c r="A2893" s="21" t="str">
        <f t="shared" si="214"/>
        <v>||||||0</v>
      </c>
      <c r="B2893" s="21" t="str">
        <f t="shared" si="215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213"/>
        <v>0</v>
      </c>
      <c r="N2893" s="17"/>
      <c r="O2893" s="17"/>
      <c r="P2893" s="3"/>
    </row>
    <row r="2894" spans="1:16" ht="24.95" hidden="1" customHeight="1" x14ac:dyDescent="0.2">
      <c r="A2894" s="21" t="str">
        <f t="shared" si="214"/>
        <v>||||||0</v>
      </c>
      <c r="B2894" s="21" t="str">
        <f t="shared" si="215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213"/>
        <v>0</v>
      </c>
      <c r="N2894" s="17"/>
      <c r="O2894" s="17"/>
      <c r="P2894" s="3"/>
    </row>
    <row r="2895" spans="1:16" ht="24.95" hidden="1" customHeight="1" x14ac:dyDescent="0.2">
      <c r="A2895" s="21" t="str">
        <f t="shared" si="214"/>
        <v>||||||0</v>
      </c>
      <c r="B2895" s="21" t="str">
        <f t="shared" si="215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213"/>
        <v>0</v>
      </c>
      <c r="N2895" s="17"/>
      <c r="O2895" s="17"/>
      <c r="P2895" s="3"/>
    </row>
    <row r="2896" spans="1:16" ht="24.95" hidden="1" customHeight="1" x14ac:dyDescent="0.2">
      <c r="A2896" s="21" t="str">
        <f t="shared" si="214"/>
        <v>||||||0</v>
      </c>
      <c r="B2896" s="21" t="str">
        <f t="shared" si="215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213"/>
        <v>0</v>
      </c>
      <c r="N2896" s="17"/>
      <c r="O2896" s="17"/>
      <c r="P2896" s="3"/>
    </row>
    <row r="2897" spans="1:16" ht="24.95" hidden="1" customHeight="1" x14ac:dyDescent="0.2">
      <c r="A2897" s="21" t="str">
        <f t="shared" si="214"/>
        <v>||||||0</v>
      </c>
      <c r="B2897" s="21" t="str">
        <f t="shared" si="215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213"/>
        <v>0</v>
      </c>
      <c r="N2897" s="17"/>
      <c r="O2897" s="17"/>
      <c r="P2897" s="3"/>
    </row>
    <row r="2898" spans="1:16" ht="24.95" hidden="1" customHeight="1" x14ac:dyDescent="0.2">
      <c r="A2898" s="21" t="str">
        <f t="shared" si="214"/>
        <v>||||||0</v>
      </c>
      <c r="B2898" s="21" t="str">
        <f t="shared" si="215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213"/>
        <v>0</v>
      </c>
      <c r="N2898" s="17"/>
      <c r="O2898" s="17"/>
      <c r="P2898" s="3"/>
    </row>
    <row r="2899" spans="1:16" ht="24.95" hidden="1" customHeight="1" x14ac:dyDescent="0.2">
      <c r="A2899" s="21" t="str">
        <f t="shared" si="214"/>
        <v>||||||0</v>
      </c>
      <c r="B2899" s="21" t="str">
        <f t="shared" si="215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213"/>
        <v>0</v>
      </c>
      <c r="N2899" s="17"/>
      <c r="O2899" s="17"/>
      <c r="P2899" s="3"/>
    </row>
    <row r="2900" spans="1:16" ht="24.95" hidden="1" customHeight="1" x14ac:dyDescent="0.2">
      <c r="A2900" s="21" t="str">
        <f t="shared" si="214"/>
        <v>||||||0</v>
      </c>
      <c r="B2900" s="21" t="str">
        <f t="shared" si="215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213"/>
        <v>0</v>
      </c>
      <c r="N2900" s="17"/>
      <c r="O2900" s="17"/>
      <c r="P2900" s="3"/>
    </row>
    <row r="2901" spans="1:16" ht="24.95" hidden="1" customHeight="1" x14ac:dyDescent="0.2">
      <c r="A2901" s="21" t="str">
        <f t="shared" si="214"/>
        <v>||||||0</v>
      </c>
      <c r="B2901" s="21" t="str">
        <f t="shared" si="215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213"/>
        <v>0</v>
      </c>
      <c r="N2901" s="17"/>
      <c r="O2901" s="17"/>
      <c r="P2901" s="3"/>
    </row>
    <row r="2902" spans="1:16" ht="24.95" hidden="1" customHeight="1" x14ac:dyDescent="0.2">
      <c r="A2902" s="21" t="str">
        <f t="shared" si="214"/>
        <v>||||||0</v>
      </c>
      <c r="B2902" s="21" t="str">
        <f t="shared" si="215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213"/>
        <v>0</v>
      </c>
      <c r="N2902" s="17"/>
      <c r="O2902" s="17"/>
      <c r="P2902" s="3"/>
    </row>
    <row r="2903" spans="1:16" ht="24.95" hidden="1" customHeight="1" x14ac:dyDescent="0.2">
      <c r="A2903" s="21" t="str">
        <f t="shared" si="214"/>
        <v>||||||0</v>
      </c>
      <c r="B2903" s="21" t="str">
        <f t="shared" si="215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213"/>
        <v>0</v>
      </c>
      <c r="N2903" s="17"/>
      <c r="O2903" s="17"/>
      <c r="P2903" s="3"/>
    </row>
    <row r="2904" spans="1:16" ht="24.95" hidden="1" customHeight="1" x14ac:dyDescent="0.2">
      <c r="A2904" s="21" t="str">
        <f t="shared" si="214"/>
        <v>||||||0</v>
      </c>
      <c r="B2904" s="21" t="str">
        <f t="shared" si="215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213"/>
        <v>0</v>
      </c>
      <c r="N2904" s="17"/>
      <c r="O2904" s="17"/>
      <c r="P2904" s="3"/>
    </row>
    <row r="2905" spans="1:16" ht="24.95" hidden="1" customHeight="1" x14ac:dyDescent="0.2">
      <c r="A2905" s="21" t="str">
        <f t="shared" si="214"/>
        <v>||||||0</v>
      </c>
      <c r="B2905" s="21" t="str">
        <f t="shared" si="215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213"/>
        <v>0</v>
      </c>
      <c r="N2905" s="17"/>
      <c r="O2905" s="17"/>
      <c r="P2905" s="3"/>
    </row>
    <row r="2906" spans="1:16" ht="24.95" hidden="1" customHeight="1" x14ac:dyDescent="0.2">
      <c r="A2906" s="21" t="str">
        <f t="shared" si="214"/>
        <v>||||||0</v>
      </c>
      <c r="B2906" s="21" t="str">
        <f t="shared" si="215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213"/>
        <v>0</v>
      </c>
      <c r="N2906" s="17"/>
      <c r="O2906" s="17"/>
      <c r="P2906" s="3"/>
    </row>
    <row r="2907" spans="1:16" ht="24.95" hidden="1" customHeight="1" x14ac:dyDescent="0.2">
      <c r="A2907" s="21" t="str">
        <f t="shared" si="214"/>
        <v>||||||0</v>
      </c>
      <c r="B2907" s="21" t="str">
        <f t="shared" si="215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213"/>
        <v>0</v>
      </c>
      <c r="N2907" s="17"/>
      <c r="O2907" s="17"/>
      <c r="P2907" s="3"/>
    </row>
    <row r="2908" spans="1:16" ht="24.95" hidden="1" customHeight="1" x14ac:dyDescent="0.2">
      <c r="A2908" s="21" t="str">
        <f t="shared" si="214"/>
        <v>||||||0</v>
      </c>
      <c r="B2908" s="21" t="str">
        <f t="shared" si="215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213"/>
        <v>0</v>
      </c>
      <c r="N2908" s="17"/>
      <c r="O2908" s="17"/>
      <c r="P2908" s="3"/>
    </row>
    <row r="2909" spans="1:16" ht="24.95" hidden="1" customHeight="1" x14ac:dyDescent="0.2">
      <c r="A2909" s="21" t="str">
        <f t="shared" si="214"/>
        <v>||||||0</v>
      </c>
      <c r="B2909" s="21" t="str">
        <f t="shared" si="215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213"/>
        <v>0</v>
      </c>
      <c r="N2909" s="17"/>
      <c r="O2909" s="17"/>
      <c r="P2909" s="3"/>
    </row>
    <row r="2910" spans="1:16" ht="24.95" hidden="1" customHeight="1" x14ac:dyDescent="0.2">
      <c r="A2910" s="21" t="str">
        <f t="shared" si="214"/>
        <v>||||||0</v>
      </c>
      <c r="B2910" s="21" t="str">
        <f t="shared" si="215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213"/>
        <v>0</v>
      </c>
      <c r="N2910" s="17"/>
      <c r="O2910" s="17"/>
      <c r="P2910" s="3"/>
    </row>
    <row r="2911" spans="1:16" ht="24.95" hidden="1" customHeight="1" x14ac:dyDescent="0.2">
      <c r="A2911" s="21" t="str">
        <f t="shared" si="214"/>
        <v>||||||0</v>
      </c>
      <c r="B2911" s="21" t="str">
        <f t="shared" si="215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213"/>
        <v>0</v>
      </c>
      <c r="N2911" s="17"/>
      <c r="O2911" s="17"/>
      <c r="P2911" s="3"/>
    </row>
    <row r="2912" spans="1:16" ht="24.95" hidden="1" customHeight="1" x14ac:dyDescent="0.2">
      <c r="A2912" s="21" t="str">
        <f t="shared" si="214"/>
        <v>||||||0</v>
      </c>
      <c r="B2912" s="21" t="str">
        <f t="shared" si="215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213"/>
        <v>0</v>
      </c>
      <c r="N2912" s="17"/>
      <c r="O2912" s="17"/>
      <c r="P2912" s="3"/>
    </row>
    <row r="2913" spans="1:16" ht="24.95" hidden="1" customHeight="1" x14ac:dyDescent="0.2">
      <c r="A2913" s="21" t="str">
        <f t="shared" si="214"/>
        <v>||||||0</v>
      </c>
      <c r="B2913" s="21" t="str">
        <f t="shared" si="215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213"/>
        <v>0</v>
      </c>
      <c r="N2913" s="17"/>
      <c r="O2913" s="17"/>
      <c r="P2913" s="3"/>
    </row>
    <row r="2914" spans="1:16" ht="24.95" hidden="1" customHeight="1" x14ac:dyDescent="0.2">
      <c r="A2914" s="21" t="str">
        <f t="shared" si="214"/>
        <v>||||||0</v>
      </c>
      <c r="B2914" s="21" t="str">
        <f t="shared" si="215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213"/>
        <v>0</v>
      </c>
      <c r="N2914" s="17"/>
      <c r="O2914" s="17"/>
      <c r="P2914" s="3"/>
    </row>
    <row r="2915" spans="1:16" ht="24.95" hidden="1" customHeight="1" x14ac:dyDescent="0.2">
      <c r="A2915" s="21" t="str">
        <f t="shared" si="214"/>
        <v>||||||0</v>
      </c>
      <c r="B2915" s="21" t="str">
        <f t="shared" si="215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ref="M2915:M2963" si="216">N2915+O2915</f>
        <v>0</v>
      </c>
      <c r="N2915" s="17"/>
      <c r="O2915" s="17"/>
      <c r="P2915" s="3"/>
    </row>
    <row r="2916" spans="1:16" ht="24.95" hidden="1" customHeight="1" x14ac:dyDescent="0.2">
      <c r="A2916" s="21" t="str">
        <f t="shared" si="214"/>
        <v>||||||0</v>
      </c>
      <c r="B2916" s="21" t="str">
        <f t="shared" si="215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216"/>
        <v>0</v>
      </c>
      <c r="N2916" s="17"/>
      <c r="O2916" s="17"/>
      <c r="P2916" s="3"/>
    </row>
    <row r="2917" spans="1:16" ht="24.95" hidden="1" customHeight="1" x14ac:dyDescent="0.2">
      <c r="A2917" s="21" t="str">
        <f t="shared" si="214"/>
        <v>||||||0</v>
      </c>
      <c r="B2917" s="21" t="str">
        <f t="shared" si="215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216"/>
        <v>0</v>
      </c>
      <c r="N2917" s="17"/>
      <c r="O2917" s="17"/>
      <c r="P2917" s="3"/>
    </row>
    <row r="2918" spans="1:16" ht="24.95" hidden="1" customHeight="1" x14ac:dyDescent="0.2">
      <c r="A2918" s="21" t="str">
        <f t="shared" si="214"/>
        <v>||||||0</v>
      </c>
      <c r="B2918" s="21" t="str">
        <f t="shared" si="215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216"/>
        <v>0</v>
      </c>
      <c r="N2918" s="17"/>
      <c r="O2918" s="17"/>
      <c r="P2918" s="3"/>
    </row>
    <row r="2919" spans="1:16" ht="24.95" hidden="1" customHeight="1" x14ac:dyDescent="0.2">
      <c r="A2919" s="21" t="str">
        <f t="shared" si="214"/>
        <v>||||||0</v>
      </c>
      <c r="B2919" s="21" t="str">
        <f t="shared" si="215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216"/>
        <v>0</v>
      </c>
      <c r="N2919" s="17"/>
      <c r="O2919" s="17"/>
      <c r="P2919" s="3"/>
    </row>
    <row r="2920" spans="1:16" ht="24.95" hidden="1" customHeight="1" x14ac:dyDescent="0.2">
      <c r="A2920" s="21" t="str">
        <f t="shared" si="214"/>
        <v>||||||0</v>
      </c>
      <c r="B2920" s="21" t="str">
        <f t="shared" si="215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216"/>
        <v>0</v>
      </c>
      <c r="N2920" s="17"/>
      <c r="O2920" s="17"/>
      <c r="P2920" s="3"/>
    </row>
    <row r="2921" spans="1:16" ht="24.95" hidden="1" customHeight="1" x14ac:dyDescent="0.2">
      <c r="A2921" s="21" t="str">
        <f t="shared" si="214"/>
        <v>||||||0</v>
      </c>
      <c r="B2921" s="21" t="str">
        <f t="shared" si="215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216"/>
        <v>0</v>
      </c>
      <c r="N2921" s="17"/>
      <c r="O2921" s="17"/>
      <c r="P2921" s="3"/>
    </row>
    <row r="2922" spans="1:16" ht="24.95" hidden="1" customHeight="1" x14ac:dyDescent="0.2">
      <c r="A2922" s="21" t="str">
        <f t="shared" ref="A2922:A2963" si="217">C2922&amp;"|"&amp;D2922&amp;"|"&amp;E2922&amp;"|"&amp;F2922&amp;"|"&amp;G2922&amp;"|"&amp;I2922&amp;"|"&amp;N2922+O2922-P2922</f>
        <v>||||||0</v>
      </c>
      <c r="B2922" s="21" t="str">
        <f t="shared" ref="B2922:B2963" si="218">C2922&amp;"|"&amp;D2922&amp;"|"&amp;E2922&amp;"|"&amp;F2922&amp;"|"&amp;L2922</f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216"/>
        <v>0</v>
      </c>
      <c r="N2922" s="17"/>
      <c r="O2922" s="17"/>
      <c r="P2922" s="3"/>
    </row>
    <row r="2923" spans="1:16" ht="24.95" hidden="1" customHeight="1" x14ac:dyDescent="0.2">
      <c r="A2923" s="21" t="str">
        <f t="shared" si="217"/>
        <v>||||||0</v>
      </c>
      <c r="B2923" s="21" t="str">
        <f t="shared" si="218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216"/>
        <v>0</v>
      </c>
      <c r="N2923" s="17"/>
      <c r="O2923" s="17"/>
      <c r="P2923" s="3"/>
    </row>
    <row r="2924" spans="1:16" ht="24.95" hidden="1" customHeight="1" x14ac:dyDescent="0.2">
      <c r="A2924" s="21" t="str">
        <f t="shared" si="217"/>
        <v>||||||0</v>
      </c>
      <c r="B2924" s="21" t="str">
        <f t="shared" si="218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216"/>
        <v>0</v>
      </c>
      <c r="N2924" s="17"/>
      <c r="O2924" s="17"/>
      <c r="P2924" s="3"/>
    </row>
    <row r="2925" spans="1:16" ht="24.95" hidden="1" customHeight="1" x14ac:dyDescent="0.2">
      <c r="A2925" s="21" t="str">
        <f t="shared" si="217"/>
        <v>||||||0</v>
      </c>
      <c r="B2925" s="21" t="str">
        <f t="shared" si="218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216"/>
        <v>0</v>
      </c>
      <c r="N2925" s="17"/>
      <c r="O2925" s="17"/>
      <c r="P2925" s="3"/>
    </row>
    <row r="2926" spans="1:16" ht="24.95" hidden="1" customHeight="1" x14ac:dyDescent="0.2">
      <c r="A2926" s="21" t="str">
        <f t="shared" si="217"/>
        <v>||||||0</v>
      </c>
      <c r="B2926" s="21" t="str">
        <f t="shared" si="218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216"/>
        <v>0</v>
      </c>
      <c r="N2926" s="17"/>
      <c r="O2926" s="17"/>
      <c r="P2926" s="3"/>
    </row>
    <row r="2927" spans="1:16" ht="24.95" hidden="1" customHeight="1" x14ac:dyDescent="0.2">
      <c r="A2927" s="21" t="str">
        <f t="shared" si="217"/>
        <v>||||||0</v>
      </c>
      <c r="B2927" s="21" t="str">
        <f t="shared" si="218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216"/>
        <v>0</v>
      </c>
      <c r="N2927" s="17"/>
      <c r="O2927" s="17"/>
      <c r="P2927" s="3"/>
    </row>
    <row r="2928" spans="1:16" ht="24.95" hidden="1" customHeight="1" x14ac:dyDescent="0.2">
      <c r="A2928" s="21" t="str">
        <f t="shared" si="217"/>
        <v>||||||0</v>
      </c>
      <c r="B2928" s="21" t="str">
        <f t="shared" si="218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216"/>
        <v>0</v>
      </c>
      <c r="N2928" s="17"/>
      <c r="O2928" s="17"/>
      <c r="P2928" s="3"/>
    </row>
    <row r="2929" spans="1:16" ht="24.95" hidden="1" customHeight="1" x14ac:dyDescent="0.2">
      <c r="A2929" s="21" t="str">
        <f t="shared" si="217"/>
        <v>||||||0</v>
      </c>
      <c r="B2929" s="21" t="str">
        <f t="shared" si="218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216"/>
        <v>0</v>
      </c>
      <c r="N2929" s="17"/>
      <c r="O2929" s="17"/>
      <c r="P2929" s="3"/>
    </row>
    <row r="2930" spans="1:16" ht="24.95" hidden="1" customHeight="1" x14ac:dyDescent="0.2">
      <c r="A2930" s="21" t="str">
        <f t="shared" si="217"/>
        <v>||||||0</v>
      </c>
      <c r="B2930" s="21" t="str">
        <f t="shared" si="218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216"/>
        <v>0</v>
      </c>
      <c r="N2930" s="17"/>
      <c r="O2930" s="17"/>
      <c r="P2930" s="3"/>
    </row>
    <row r="2931" spans="1:16" ht="24.95" hidden="1" customHeight="1" x14ac:dyDescent="0.2">
      <c r="A2931" s="21" t="str">
        <f t="shared" si="217"/>
        <v>||||||0</v>
      </c>
      <c r="B2931" s="21" t="str">
        <f t="shared" si="218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216"/>
        <v>0</v>
      </c>
      <c r="N2931" s="17"/>
      <c r="O2931" s="17"/>
      <c r="P2931" s="3"/>
    </row>
    <row r="2932" spans="1:16" ht="24.95" hidden="1" customHeight="1" x14ac:dyDescent="0.2">
      <c r="A2932" s="21" t="str">
        <f t="shared" si="217"/>
        <v>||||||0</v>
      </c>
      <c r="B2932" s="21" t="str">
        <f t="shared" si="218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216"/>
        <v>0</v>
      </c>
      <c r="N2932" s="17"/>
      <c r="O2932" s="17"/>
      <c r="P2932" s="3"/>
    </row>
    <row r="2933" spans="1:16" ht="24.95" hidden="1" customHeight="1" x14ac:dyDescent="0.2">
      <c r="A2933" s="21" t="str">
        <f t="shared" si="217"/>
        <v>||||||0</v>
      </c>
      <c r="B2933" s="21" t="str">
        <f t="shared" si="218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216"/>
        <v>0</v>
      </c>
      <c r="N2933" s="17"/>
      <c r="O2933" s="17"/>
      <c r="P2933" s="3"/>
    </row>
    <row r="2934" spans="1:16" ht="24.95" hidden="1" customHeight="1" x14ac:dyDescent="0.2">
      <c r="A2934" s="21" t="str">
        <f t="shared" si="217"/>
        <v>||||||0</v>
      </c>
      <c r="B2934" s="21" t="str">
        <f t="shared" si="218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216"/>
        <v>0</v>
      </c>
      <c r="N2934" s="17"/>
      <c r="O2934" s="17"/>
      <c r="P2934" s="3"/>
    </row>
    <row r="2935" spans="1:16" ht="24.95" hidden="1" customHeight="1" x14ac:dyDescent="0.2">
      <c r="A2935" s="21" t="str">
        <f t="shared" si="217"/>
        <v>||||||0</v>
      </c>
      <c r="B2935" s="21" t="str">
        <f t="shared" si="218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216"/>
        <v>0</v>
      </c>
      <c r="N2935" s="17"/>
      <c r="O2935" s="17"/>
      <c r="P2935" s="3"/>
    </row>
    <row r="2936" spans="1:16" ht="24.95" hidden="1" customHeight="1" x14ac:dyDescent="0.2">
      <c r="A2936" s="21" t="str">
        <f t="shared" si="217"/>
        <v>||||||0</v>
      </c>
      <c r="B2936" s="21" t="str">
        <f t="shared" si="218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216"/>
        <v>0</v>
      </c>
      <c r="N2936" s="17"/>
      <c r="O2936" s="17"/>
      <c r="P2936" s="3"/>
    </row>
    <row r="2937" spans="1:16" ht="24.95" hidden="1" customHeight="1" x14ac:dyDescent="0.2">
      <c r="A2937" s="21" t="str">
        <f t="shared" si="217"/>
        <v>||||||0</v>
      </c>
      <c r="B2937" s="21" t="str">
        <f t="shared" si="218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216"/>
        <v>0</v>
      </c>
      <c r="N2937" s="17"/>
      <c r="O2937" s="17"/>
      <c r="P2937" s="3"/>
    </row>
    <row r="2938" spans="1:16" ht="24.95" hidden="1" customHeight="1" x14ac:dyDescent="0.2">
      <c r="A2938" s="21" t="str">
        <f t="shared" si="217"/>
        <v>||||||0</v>
      </c>
      <c r="B2938" s="21" t="str">
        <f t="shared" si="218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216"/>
        <v>0</v>
      </c>
      <c r="N2938" s="17"/>
      <c r="O2938" s="17"/>
      <c r="P2938" s="3"/>
    </row>
    <row r="2939" spans="1:16" ht="24.95" hidden="1" customHeight="1" x14ac:dyDescent="0.2">
      <c r="A2939" s="21" t="str">
        <f t="shared" si="217"/>
        <v>||||||0</v>
      </c>
      <c r="B2939" s="21" t="str">
        <f t="shared" si="218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216"/>
        <v>0</v>
      </c>
      <c r="N2939" s="17"/>
      <c r="O2939" s="17"/>
      <c r="P2939" s="3"/>
    </row>
    <row r="2940" spans="1:16" ht="24.95" hidden="1" customHeight="1" x14ac:dyDescent="0.2">
      <c r="A2940" s="21" t="str">
        <f t="shared" si="217"/>
        <v>||||||0</v>
      </c>
      <c r="B2940" s="21" t="str">
        <f t="shared" si="218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216"/>
        <v>0</v>
      </c>
      <c r="N2940" s="17"/>
      <c r="O2940" s="17"/>
      <c r="P2940" s="3"/>
    </row>
    <row r="2941" spans="1:16" ht="24.95" hidden="1" customHeight="1" x14ac:dyDescent="0.2">
      <c r="A2941" s="21" t="str">
        <f t="shared" si="217"/>
        <v>||||||0</v>
      </c>
      <c r="B2941" s="21" t="str">
        <f t="shared" si="218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216"/>
        <v>0</v>
      </c>
      <c r="N2941" s="17"/>
      <c r="O2941" s="17"/>
      <c r="P2941" s="3"/>
    </row>
    <row r="2942" spans="1:16" ht="24.95" hidden="1" customHeight="1" x14ac:dyDescent="0.2">
      <c r="A2942" s="21" t="str">
        <f t="shared" si="217"/>
        <v>||||||0</v>
      </c>
      <c r="B2942" s="21" t="str">
        <f t="shared" si="218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si="216"/>
        <v>0</v>
      </c>
      <c r="N2942" s="17"/>
      <c r="O2942" s="17"/>
      <c r="P2942" s="3"/>
    </row>
    <row r="2943" spans="1:16" ht="24.95" hidden="1" customHeight="1" x14ac:dyDescent="0.2">
      <c r="A2943" s="21" t="str">
        <f t="shared" si="217"/>
        <v>||||||0</v>
      </c>
      <c r="B2943" s="21" t="str">
        <f t="shared" si="218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216"/>
        <v>0</v>
      </c>
      <c r="N2943" s="17"/>
      <c r="O2943" s="17"/>
      <c r="P2943" s="3"/>
    </row>
    <row r="2944" spans="1:16" ht="24.95" hidden="1" customHeight="1" x14ac:dyDescent="0.2">
      <c r="A2944" s="21" t="str">
        <f t="shared" si="217"/>
        <v>||||||0</v>
      </c>
      <c r="B2944" s="21" t="str">
        <f t="shared" si="218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216"/>
        <v>0</v>
      </c>
      <c r="N2944" s="17"/>
      <c r="O2944" s="17"/>
      <c r="P2944" s="3"/>
    </row>
    <row r="2945" spans="1:16" ht="24.95" hidden="1" customHeight="1" x14ac:dyDescent="0.2">
      <c r="A2945" s="21" t="str">
        <f t="shared" si="217"/>
        <v>||||||0</v>
      </c>
      <c r="B2945" s="21" t="str">
        <f t="shared" si="218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216"/>
        <v>0</v>
      </c>
      <c r="N2945" s="17"/>
      <c r="O2945" s="17"/>
      <c r="P2945" s="3"/>
    </row>
    <row r="2946" spans="1:16" ht="24.95" hidden="1" customHeight="1" x14ac:dyDescent="0.2">
      <c r="A2946" s="21" t="str">
        <f t="shared" si="217"/>
        <v>||||||0</v>
      </c>
      <c r="B2946" s="21" t="str">
        <f t="shared" si="218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216"/>
        <v>0</v>
      </c>
      <c r="N2946" s="17"/>
      <c r="O2946" s="17"/>
      <c r="P2946" s="3"/>
    </row>
    <row r="2947" spans="1:16" ht="24.95" hidden="1" customHeight="1" x14ac:dyDescent="0.2">
      <c r="A2947" s="21" t="str">
        <f t="shared" si="217"/>
        <v>||||||0</v>
      </c>
      <c r="B2947" s="21" t="str">
        <f t="shared" si="218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216"/>
        <v>0</v>
      </c>
      <c r="N2947" s="17"/>
      <c r="O2947" s="17"/>
      <c r="P2947" s="3"/>
    </row>
    <row r="2948" spans="1:16" ht="24.95" hidden="1" customHeight="1" x14ac:dyDescent="0.2">
      <c r="A2948" s="21" t="str">
        <f t="shared" si="217"/>
        <v>||||||0</v>
      </c>
      <c r="B2948" s="21" t="str">
        <f t="shared" si="218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216"/>
        <v>0</v>
      </c>
      <c r="N2948" s="17"/>
      <c r="O2948" s="17"/>
      <c r="P2948" s="3"/>
    </row>
    <row r="2949" spans="1:16" ht="24.95" hidden="1" customHeight="1" x14ac:dyDescent="0.2">
      <c r="A2949" s="21" t="str">
        <f t="shared" si="217"/>
        <v>||||||0</v>
      </c>
      <c r="B2949" s="21" t="str">
        <f t="shared" si="218"/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216"/>
        <v>0</v>
      </c>
      <c r="N2949" s="17"/>
      <c r="O2949" s="17"/>
      <c r="P2949" s="3"/>
    </row>
    <row r="2950" spans="1:16" ht="24.95" hidden="1" customHeight="1" x14ac:dyDescent="0.2">
      <c r="A2950" s="21" t="str">
        <f t="shared" si="217"/>
        <v>||||||0</v>
      </c>
      <c r="B2950" s="21" t="str">
        <f t="shared" si="218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216"/>
        <v>0</v>
      </c>
      <c r="N2950" s="17"/>
      <c r="O2950" s="17"/>
      <c r="P2950" s="3"/>
    </row>
    <row r="2951" spans="1:16" ht="24.95" hidden="1" customHeight="1" x14ac:dyDescent="0.2">
      <c r="A2951" s="21" t="str">
        <f t="shared" si="217"/>
        <v>||||||0</v>
      </c>
      <c r="B2951" s="21" t="str">
        <f t="shared" si="218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216"/>
        <v>0</v>
      </c>
      <c r="N2951" s="17"/>
      <c r="O2951" s="17"/>
      <c r="P2951" s="3"/>
    </row>
    <row r="2952" spans="1:16" ht="24.95" hidden="1" customHeight="1" x14ac:dyDescent="0.2">
      <c r="A2952" s="21" t="str">
        <f t="shared" si="217"/>
        <v>||||||0</v>
      </c>
      <c r="B2952" s="21" t="str">
        <f t="shared" si="218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216"/>
        <v>0</v>
      </c>
      <c r="N2952" s="17"/>
      <c r="O2952" s="17"/>
      <c r="P2952" s="3"/>
    </row>
    <row r="2953" spans="1:16" ht="24.95" hidden="1" customHeight="1" x14ac:dyDescent="0.2">
      <c r="A2953" s="21" t="str">
        <f t="shared" si="217"/>
        <v>||||||0</v>
      </c>
      <c r="B2953" s="21" t="str">
        <f t="shared" si="218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216"/>
        <v>0</v>
      </c>
      <c r="N2953" s="17"/>
      <c r="O2953" s="17"/>
      <c r="P2953" s="3"/>
    </row>
    <row r="2954" spans="1:16" ht="24.95" hidden="1" customHeight="1" x14ac:dyDescent="0.2">
      <c r="A2954" s="21" t="str">
        <f t="shared" si="217"/>
        <v>||||||0</v>
      </c>
      <c r="B2954" s="21" t="str">
        <f t="shared" si="218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216"/>
        <v>0</v>
      </c>
      <c r="N2954" s="17"/>
      <c r="O2954" s="17"/>
      <c r="P2954" s="3"/>
    </row>
    <row r="2955" spans="1:16" ht="24.95" hidden="1" customHeight="1" x14ac:dyDescent="0.2">
      <c r="A2955" s="21" t="str">
        <f t="shared" si="217"/>
        <v>||||||0</v>
      </c>
      <c r="B2955" s="21" t="str">
        <f t="shared" si="218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216"/>
        <v>0</v>
      </c>
      <c r="N2955" s="17"/>
      <c r="O2955" s="17"/>
      <c r="P2955" s="3"/>
    </row>
    <row r="2956" spans="1:16" ht="24.95" hidden="1" customHeight="1" x14ac:dyDescent="0.2">
      <c r="A2956" s="21" t="str">
        <f t="shared" si="217"/>
        <v>||||||0</v>
      </c>
      <c r="B2956" s="21" t="str">
        <f t="shared" si="218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216"/>
        <v>0</v>
      </c>
      <c r="N2956" s="17"/>
      <c r="O2956" s="17"/>
      <c r="P2956" s="3"/>
    </row>
    <row r="2957" spans="1:16" ht="24.95" hidden="1" customHeight="1" x14ac:dyDescent="0.2">
      <c r="A2957" s="21" t="str">
        <f t="shared" si="217"/>
        <v>||||||0</v>
      </c>
      <c r="B2957" s="21" t="str">
        <f t="shared" si="218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216"/>
        <v>0</v>
      </c>
      <c r="N2957" s="17"/>
      <c r="O2957" s="17"/>
      <c r="P2957" s="3"/>
    </row>
    <row r="2958" spans="1:16" ht="24.95" hidden="1" customHeight="1" x14ac:dyDescent="0.2">
      <c r="A2958" s="21" t="str">
        <f t="shared" si="217"/>
        <v>||||||0</v>
      </c>
      <c r="B2958" s="21" t="str">
        <f t="shared" si="218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216"/>
        <v>0</v>
      </c>
      <c r="N2958" s="17"/>
      <c r="O2958" s="17"/>
      <c r="P2958" s="3"/>
    </row>
    <row r="2959" spans="1:16" ht="24.95" hidden="1" customHeight="1" x14ac:dyDescent="0.2">
      <c r="A2959" s="21" t="str">
        <f t="shared" si="217"/>
        <v>||||||0</v>
      </c>
      <c r="B2959" s="21" t="str">
        <f t="shared" si="218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216"/>
        <v>0</v>
      </c>
      <c r="N2959" s="17"/>
      <c r="O2959" s="17"/>
      <c r="P2959" s="3"/>
    </row>
    <row r="2960" spans="1:16" ht="24.95" hidden="1" customHeight="1" x14ac:dyDescent="0.2">
      <c r="A2960" s="21" t="str">
        <f t="shared" si="217"/>
        <v>||||||0</v>
      </c>
      <c r="B2960" s="21" t="str">
        <f t="shared" si="218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216"/>
        <v>0</v>
      </c>
      <c r="N2960" s="17"/>
      <c r="O2960" s="17"/>
      <c r="P2960" s="3"/>
    </row>
    <row r="2961" spans="1:16" ht="24.95" hidden="1" customHeight="1" x14ac:dyDescent="0.2">
      <c r="A2961" s="21" t="str">
        <f t="shared" si="217"/>
        <v>||||||0</v>
      </c>
      <c r="B2961" s="21" t="str">
        <f t="shared" si="218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216"/>
        <v>0</v>
      </c>
      <c r="N2961" s="17"/>
      <c r="O2961" s="17"/>
      <c r="P2961" s="3"/>
    </row>
    <row r="2962" spans="1:16" ht="24.95" hidden="1" customHeight="1" x14ac:dyDescent="0.2">
      <c r="A2962" s="21" t="str">
        <f t="shared" si="217"/>
        <v>||||||0</v>
      </c>
      <c r="B2962" s="21" t="str">
        <f t="shared" si="218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216"/>
        <v>0</v>
      </c>
      <c r="N2962" s="17"/>
      <c r="O2962" s="17"/>
      <c r="P2962" s="3"/>
    </row>
    <row r="2963" spans="1:16" ht="24.95" hidden="1" customHeight="1" x14ac:dyDescent="0.2">
      <c r="A2963" s="21" t="str">
        <f t="shared" si="217"/>
        <v>||||||0</v>
      </c>
      <c r="B2963" s="21" t="str">
        <f t="shared" si="218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216"/>
        <v>0</v>
      </c>
      <c r="N2963" s="17"/>
      <c r="O2963" s="17"/>
      <c r="P2963" s="3"/>
    </row>
    <row r="2964" spans="1:16" ht="24.95" hidden="1" customHeight="1" x14ac:dyDescent="0.2">
      <c r="A2964" s="21" t="str">
        <f t="shared" ref="A2964:A3005" si="219">C2964&amp;"|"&amp;D2964&amp;"|"&amp;E2964&amp;"|"&amp;F2964&amp;"|"&amp;G2964&amp;"|"&amp;I2964&amp;"|"&amp;N2964+O2964-P2964</f>
        <v>||||||0</v>
      </c>
      <c r="B2964" s="21" t="str">
        <f t="shared" ref="B2964:B3005" si="220">C2964&amp;"|"&amp;D2964&amp;"|"&amp;E2964&amp;"|"&amp;F2964&amp;"|"&amp;L2964</f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ref="M2964:M2998" si="221">N2964+O2964</f>
        <v>0</v>
      </c>
      <c r="N2964" s="17"/>
      <c r="O2964" s="17"/>
      <c r="P2964" s="3"/>
    </row>
    <row r="2965" spans="1:16" ht="24.95" hidden="1" customHeight="1" x14ac:dyDescent="0.2">
      <c r="A2965" s="21" t="str">
        <f t="shared" si="219"/>
        <v>||||||0</v>
      </c>
      <c r="B2965" s="21" t="str">
        <f t="shared" si="22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221"/>
        <v>0</v>
      </c>
      <c r="N2965" s="17"/>
      <c r="O2965" s="17"/>
      <c r="P2965" s="3"/>
    </row>
    <row r="2966" spans="1:16" ht="24.95" hidden="1" customHeight="1" x14ac:dyDescent="0.2">
      <c r="A2966" s="21" t="str">
        <f t="shared" si="219"/>
        <v>||||||0</v>
      </c>
      <c r="B2966" s="21" t="str">
        <f t="shared" si="22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221"/>
        <v>0</v>
      </c>
      <c r="N2966" s="17"/>
      <c r="O2966" s="17"/>
      <c r="P2966" s="3"/>
    </row>
    <row r="2967" spans="1:16" ht="24.95" hidden="1" customHeight="1" x14ac:dyDescent="0.2">
      <c r="A2967" s="21" t="str">
        <f t="shared" si="219"/>
        <v>||||||0</v>
      </c>
      <c r="B2967" s="21" t="str">
        <f t="shared" si="22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221"/>
        <v>0</v>
      </c>
      <c r="N2967" s="17"/>
      <c r="O2967" s="17"/>
      <c r="P2967" s="3"/>
    </row>
    <row r="2968" spans="1:16" ht="24.95" hidden="1" customHeight="1" x14ac:dyDescent="0.2">
      <c r="A2968" s="21" t="str">
        <f t="shared" si="219"/>
        <v>||||||0</v>
      </c>
      <c r="B2968" s="21" t="str">
        <f t="shared" si="22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221"/>
        <v>0</v>
      </c>
      <c r="N2968" s="17"/>
      <c r="O2968" s="17"/>
      <c r="P2968" s="3"/>
    </row>
    <row r="2969" spans="1:16" ht="24.95" hidden="1" customHeight="1" x14ac:dyDescent="0.2">
      <c r="A2969" s="21" t="str">
        <f t="shared" si="219"/>
        <v>||||||0</v>
      </c>
      <c r="B2969" s="21" t="str">
        <f t="shared" si="22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221"/>
        <v>0</v>
      </c>
      <c r="N2969" s="17"/>
      <c r="O2969" s="17"/>
      <c r="P2969" s="3"/>
    </row>
    <row r="2970" spans="1:16" ht="24.95" hidden="1" customHeight="1" x14ac:dyDescent="0.2">
      <c r="A2970" s="21" t="str">
        <f t="shared" si="219"/>
        <v>||||||0</v>
      </c>
      <c r="B2970" s="21" t="str">
        <f t="shared" si="22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221"/>
        <v>0</v>
      </c>
      <c r="N2970" s="17"/>
      <c r="O2970" s="17"/>
      <c r="P2970" s="3"/>
    </row>
    <row r="2971" spans="1:16" ht="24.95" hidden="1" customHeight="1" x14ac:dyDescent="0.2">
      <c r="A2971" s="21" t="str">
        <f t="shared" si="219"/>
        <v>||||||0</v>
      </c>
      <c r="B2971" s="21" t="str">
        <f t="shared" si="22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221"/>
        <v>0</v>
      </c>
      <c r="N2971" s="17"/>
      <c r="O2971" s="17"/>
      <c r="P2971" s="3"/>
    </row>
    <row r="2972" spans="1:16" ht="24.95" hidden="1" customHeight="1" x14ac:dyDescent="0.2">
      <c r="A2972" s="21" t="str">
        <f t="shared" si="219"/>
        <v>||||||0</v>
      </c>
      <c r="B2972" s="21" t="str">
        <f t="shared" si="22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221"/>
        <v>0</v>
      </c>
      <c r="N2972" s="17"/>
      <c r="O2972" s="17"/>
      <c r="P2972" s="3"/>
    </row>
    <row r="2973" spans="1:16" ht="24.95" hidden="1" customHeight="1" x14ac:dyDescent="0.2">
      <c r="A2973" s="21" t="str">
        <f t="shared" si="219"/>
        <v>||||||0</v>
      </c>
      <c r="B2973" s="21" t="str">
        <f t="shared" si="22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221"/>
        <v>0</v>
      </c>
      <c r="N2973" s="17"/>
      <c r="O2973" s="17"/>
      <c r="P2973" s="3"/>
    </row>
    <row r="2974" spans="1:16" ht="24.95" hidden="1" customHeight="1" x14ac:dyDescent="0.2">
      <c r="A2974" s="21" t="str">
        <f t="shared" si="219"/>
        <v>||||||0</v>
      </c>
      <c r="B2974" s="21" t="str">
        <f t="shared" si="22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221"/>
        <v>0</v>
      </c>
      <c r="N2974" s="17"/>
      <c r="O2974" s="17"/>
      <c r="P2974" s="3"/>
    </row>
    <row r="2975" spans="1:16" ht="24.95" hidden="1" customHeight="1" x14ac:dyDescent="0.2">
      <c r="A2975" s="21" t="str">
        <f t="shared" si="219"/>
        <v>||||||0</v>
      </c>
      <c r="B2975" s="21" t="str">
        <f t="shared" si="22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221"/>
        <v>0</v>
      </c>
      <c r="N2975" s="17"/>
      <c r="O2975" s="17"/>
      <c r="P2975" s="3"/>
    </row>
    <row r="2976" spans="1:16" ht="24.95" hidden="1" customHeight="1" x14ac:dyDescent="0.2">
      <c r="A2976" s="21" t="str">
        <f t="shared" si="219"/>
        <v>||||||0</v>
      </c>
      <c r="B2976" s="21" t="str">
        <f t="shared" si="22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221"/>
        <v>0</v>
      </c>
      <c r="N2976" s="17"/>
      <c r="O2976" s="17"/>
      <c r="P2976" s="3"/>
    </row>
    <row r="2977" spans="1:16" ht="24.95" hidden="1" customHeight="1" x14ac:dyDescent="0.2">
      <c r="A2977" s="21" t="str">
        <f t="shared" si="219"/>
        <v>||||||0</v>
      </c>
      <c r="B2977" s="21" t="str">
        <f t="shared" si="22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221"/>
        <v>0</v>
      </c>
      <c r="N2977" s="17"/>
      <c r="O2977" s="17"/>
      <c r="P2977" s="3"/>
    </row>
    <row r="2978" spans="1:16" ht="24.95" hidden="1" customHeight="1" x14ac:dyDescent="0.2">
      <c r="A2978" s="21" t="str">
        <f t="shared" si="219"/>
        <v>||||||0</v>
      </c>
      <c r="B2978" s="21" t="str">
        <f t="shared" si="22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221"/>
        <v>0</v>
      </c>
      <c r="N2978" s="17"/>
      <c r="O2978" s="17"/>
      <c r="P2978" s="3"/>
    </row>
    <row r="2979" spans="1:16" ht="24.95" hidden="1" customHeight="1" x14ac:dyDescent="0.2">
      <c r="A2979" s="21" t="str">
        <f t="shared" si="219"/>
        <v>||||||0</v>
      </c>
      <c r="B2979" s="21" t="str">
        <f t="shared" si="22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221"/>
        <v>0</v>
      </c>
      <c r="N2979" s="17"/>
      <c r="O2979" s="17"/>
      <c r="P2979" s="3"/>
    </row>
    <row r="2980" spans="1:16" ht="24.95" hidden="1" customHeight="1" x14ac:dyDescent="0.2">
      <c r="A2980" s="21" t="str">
        <f t="shared" si="219"/>
        <v>||||||0</v>
      </c>
      <c r="B2980" s="21" t="str">
        <f t="shared" si="22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221"/>
        <v>0</v>
      </c>
      <c r="N2980" s="17"/>
      <c r="O2980" s="17"/>
      <c r="P2980" s="3"/>
    </row>
    <row r="2981" spans="1:16" ht="24.95" hidden="1" customHeight="1" x14ac:dyDescent="0.2">
      <c r="A2981" s="21" t="str">
        <f t="shared" si="219"/>
        <v>||||||0</v>
      </c>
      <c r="B2981" s="21" t="str">
        <f t="shared" si="22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221"/>
        <v>0</v>
      </c>
      <c r="N2981" s="17"/>
      <c r="O2981" s="17"/>
      <c r="P2981" s="3"/>
    </row>
    <row r="2982" spans="1:16" ht="24.95" hidden="1" customHeight="1" x14ac:dyDescent="0.2">
      <c r="A2982" s="21" t="str">
        <f t="shared" si="219"/>
        <v>||||||0</v>
      </c>
      <c r="B2982" s="21" t="str">
        <f t="shared" si="22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221"/>
        <v>0</v>
      </c>
      <c r="N2982" s="17"/>
      <c r="O2982" s="17"/>
      <c r="P2982" s="3"/>
    </row>
    <row r="2983" spans="1:16" ht="24.95" hidden="1" customHeight="1" x14ac:dyDescent="0.2">
      <c r="A2983" s="21" t="str">
        <f t="shared" si="219"/>
        <v>||||||0</v>
      </c>
      <c r="B2983" s="21" t="str">
        <f t="shared" si="22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221"/>
        <v>0</v>
      </c>
      <c r="N2983" s="17"/>
      <c r="O2983" s="17"/>
      <c r="P2983" s="3"/>
    </row>
    <row r="2984" spans="1:16" ht="24.95" hidden="1" customHeight="1" x14ac:dyDescent="0.2">
      <c r="A2984" s="21" t="str">
        <f t="shared" si="219"/>
        <v>||||||0</v>
      </c>
      <c r="B2984" s="21" t="str">
        <f t="shared" si="22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221"/>
        <v>0</v>
      </c>
      <c r="N2984" s="17"/>
      <c r="O2984" s="17"/>
      <c r="P2984" s="3"/>
    </row>
    <row r="2985" spans="1:16" ht="24.95" hidden="1" customHeight="1" x14ac:dyDescent="0.2">
      <c r="A2985" s="21" t="str">
        <f t="shared" si="219"/>
        <v>||||||0</v>
      </c>
      <c r="B2985" s="21" t="str">
        <f t="shared" si="22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221"/>
        <v>0</v>
      </c>
      <c r="N2985" s="17"/>
      <c r="O2985" s="17"/>
      <c r="P2985" s="3"/>
    </row>
    <row r="2986" spans="1:16" ht="24.95" hidden="1" customHeight="1" x14ac:dyDescent="0.2">
      <c r="A2986" s="21" t="str">
        <f t="shared" si="219"/>
        <v>||||||0</v>
      </c>
      <c r="B2986" s="21" t="str">
        <f t="shared" si="22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221"/>
        <v>0</v>
      </c>
      <c r="N2986" s="17"/>
      <c r="O2986" s="17"/>
      <c r="P2986" s="3"/>
    </row>
    <row r="2987" spans="1:16" ht="24.95" hidden="1" customHeight="1" x14ac:dyDescent="0.2">
      <c r="A2987" s="21" t="str">
        <f t="shared" si="219"/>
        <v>||||||0</v>
      </c>
      <c r="B2987" s="21" t="str">
        <f t="shared" si="22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221"/>
        <v>0</v>
      </c>
      <c r="N2987" s="17"/>
      <c r="O2987" s="17"/>
      <c r="P2987" s="3"/>
    </row>
    <row r="2988" spans="1:16" ht="24.95" hidden="1" customHeight="1" x14ac:dyDescent="0.2">
      <c r="A2988" s="21" t="str">
        <f t="shared" si="219"/>
        <v>||||||0</v>
      </c>
      <c r="B2988" s="21" t="str">
        <f t="shared" si="22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221"/>
        <v>0</v>
      </c>
      <c r="N2988" s="17"/>
      <c r="O2988" s="17"/>
      <c r="P2988" s="3"/>
    </row>
    <row r="2989" spans="1:16" ht="24.95" hidden="1" customHeight="1" x14ac:dyDescent="0.2">
      <c r="A2989" s="21" t="str">
        <f t="shared" si="219"/>
        <v>||||||0</v>
      </c>
      <c r="B2989" s="21" t="str">
        <f t="shared" si="22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221"/>
        <v>0</v>
      </c>
      <c r="N2989" s="17"/>
      <c r="O2989" s="17"/>
      <c r="P2989" s="3"/>
    </row>
    <row r="2990" spans="1:16" ht="24.95" hidden="1" customHeight="1" x14ac:dyDescent="0.2">
      <c r="A2990" s="21" t="str">
        <f t="shared" si="219"/>
        <v>||||||0</v>
      </c>
      <c r="B2990" s="21" t="str">
        <f t="shared" si="22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221"/>
        <v>0</v>
      </c>
      <c r="N2990" s="17"/>
      <c r="O2990" s="17"/>
      <c r="P2990" s="3"/>
    </row>
    <row r="2991" spans="1:16" ht="24.95" hidden="1" customHeight="1" x14ac:dyDescent="0.2">
      <c r="A2991" s="21" t="str">
        <f t="shared" si="219"/>
        <v>||||||0</v>
      </c>
      <c r="B2991" s="21" t="str">
        <f t="shared" si="22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221"/>
        <v>0</v>
      </c>
      <c r="N2991" s="17"/>
      <c r="O2991" s="17"/>
      <c r="P2991" s="3"/>
    </row>
    <row r="2992" spans="1:16" ht="24.95" hidden="1" customHeight="1" x14ac:dyDescent="0.2">
      <c r="A2992" s="21" t="str">
        <f t="shared" si="219"/>
        <v>||||||0</v>
      </c>
      <c r="B2992" s="21" t="str">
        <f t="shared" si="22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221"/>
        <v>0</v>
      </c>
      <c r="N2992" s="17"/>
      <c r="O2992" s="17"/>
      <c r="P2992" s="3"/>
    </row>
    <row r="2993" spans="1:16" ht="24.95" hidden="1" customHeight="1" x14ac:dyDescent="0.2">
      <c r="A2993" s="21" t="str">
        <f t="shared" si="219"/>
        <v>||||||0</v>
      </c>
      <c r="B2993" s="21" t="str">
        <f t="shared" si="22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221"/>
        <v>0</v>
      </c>
      <c r="N2993" s="17"/>
      <c r="O2993" s="17"/>
      <c r="P2993" s="3"/>
    </row>
    <row r="2994" spans="1:16" ht="24.95" hidden="1" customHeight="1" x14ac:dyDescent="0.2">
      <c r="A2994" s="21" t="str">
        <f t="shared" si="219"/>
        <v>||||||0</v>
      </c>
      <c r="B2994" s="21" t="str">
        <f t="shared" si="22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221"/>
        <v>0</v>
      </c>
      <c r="N2994" s="17"/>
      <c r="O2994" s="17"/>
      <c r="P2994" s="3"/>
    </row>
    <row r="2995" spans="1:16" ht="24.95" hidden="1" customHeight="1" x14ac:dyDescent="0.2">
      <c r="A2995" s="21" t="str">
        <f t="shared" si="219"/>
        <v>||||||0</v>
      </c>
      <c r="B2995" s="21" t="str">
        <f t="shared" si="22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221"/>
        <v>0</v>
      </c>
      <c r="N2995" s="17"/>
      <c r="O2995" s="17"/>
      <c r="P2995" s="3"/>
    </row>
    <row r="2996" spans="1:16" ht="24.95" hidden="1" customHeight="1" x14ac:dyDescent="0.2">
      <c r="A2996" s="21" t="str">
        <f t="shared" si="219"/>
        <v>||||||0</v>
      </c>
      <c r="B2996" s="21" t="str">
        <f t="shared" si="22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221"/>
        <v>0</v>
      </c>
      <c r="N2996" s="17"/>
      <c r="O2996" s="17"/>
      <c r="P2996" s="3"/>
    </row>
    <row r="2997" spans="1:16" ht="24.95" hidden="1" customHeight="1" x14ac:dyDescent="0.2">
      <c r="A2997" s="21" t="str">
        <f t="shared" si="219"/>
        <v>||||||0</v>
      </c>
      <c r="B2997" s="21" t="str">
        <f t="shared" si="22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221"/>
        <v>0</v>
      </c>
      <c r="N2997" s="17"/>
      <c r="O2997" s="17"/>
      <c r="P2997" s="3"/>
    </row>
    <row r="2998" spans="1:16" ht="24.95" hidden="1" customHeight="1" x14ac:dyDescent="0.2">
      <c r="A2998" s="21" t="str">
        <f t="shared" si="219"/>
        <v>||||||0</v>
      </c>
      <c r="B2998" s="21" t="str">
        <f t="shared" si="22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221"/>
        <v>0</v>
      </c>
      <c r="N2998" s="17"/>
      <c r="O2998" s="17"/>
      <c r="P2998" s="3"/>
    </row>
    <row r="2999" spans="1:16" ht="24.95" hidden="1" customHeight="1" x14ac:dyDescent="0.2">
      <c r="A2999" s="21" t="str">
        <f t="shared" si="219"/>
        <v>||||||0</v>
      </c>
      <c r="B2999" s="21" t="str">
        <f t="shared" si="22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ref="M2999:M3035" si="222">N2999+O2999</f>
        <v>0</v>
      </c>
      <c r="N2999" s="17"/>
      <c r="O2999" s="17"/>
      <c r="P2999" s="3"/>
    </row>
    <row r="3000" spans="1:16" ht="24.95" hidden="1" customHeight="1" x14ac:dyDescent="0.2">
      <c r="A3000" s="21" t="str">
        <f t="shared" si="219"/>
        <v>||||||0</v>
      </c>
      <c r="B3000" s="21" t="str">
        <f t="shared" si="22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222"/>
        <v>0</v>
      </c>
      <c r="N3000" s="17"/>
      <c r="O3000" s="17"/>
      <c r="P3000" s="3"/>
    </row>
    <row r="3001" spans="1:16" ht="24.95" hidden="1" customHeight="1" x14ac:dyDescent="0.2">
      <c r="A3001" s="21" t="str">
        <f t="shared" si="219"/>
        <v>||||||0</v>
      </c>
      <c r="B3001" s="21" t="str">
        <f t="shared" si="22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222"/>
        <v>0</v>
      </c>
      <c r="N3001" s="17"/>
      <c r="O3001" s="17"/>
      <c r="P3001" s="3"/>
    </row>
    <row r="3002" spans="1:16" ht="24.95" hidden="1" customHeight="1" x14ac:dyDescent="0.2">
      <c r="A3002" s="21" t="str">
        <f t="shared" si="219"/>
        <v>||||||0</v>
      </c>
      <c r="B3002" s="21" t="str">
        <f t="shared" si="22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222"/>
        <v>0</v>
      </c>
      <c r="N3002" s="17"/>
      <c r="O3002" s="17"/>
      <c r="P3002" s="3"/>
    </row>
    <row r="3003" spans="1:16" ht="24.95" hidden="1" customHeight="1" x14ac:dyDescent="0.2">
      <c r="A3003" s="21" t="str">
        <f t="shared" si="219"/>
        <v>||||||0</v>
      </c>
      <c r="B3003" s="21" t="str">
        <f t="shared" si="22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222"/>
        <v>0</v>
      </c>
      <c r="N3003" s="17"/>
      <c r="O3003" s="17"/>
      <c r="P3003" s="3"/>
    </row>
    <row r="3004" spans="1:16" ht="24.95" hidden="1" customHeight="1" x14ac:dyDescent="0.2">
      <c r="A3004" s="21" t="str">
        <f t="shared" si="219"/>
        <v>||||||0</v>
      </c>
      <c r="B3004" s="21" t="str">
        <f t="shared" si="22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222"/>
        <v>0</v>
      </c>
      <c r="N3004" s="17"/>
      <c r="O3004" s="17"/>
      <c r="P3004" s="3"/>
    </row>
    <row r="3005" spans="1:16" ht="24.95" hidden="1" customHeight="1" x14ac:dyDescent="0.2">
      <c r="A3005" s="21" t="str">
        <f t="shared" si="219"/>
        <v>||||||0</v>
      </c>
      <c r="B3005" s="21" t="str">
        <f t="shared" si="22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222"/>
        <v>0</v>
      </c>
      <c r="N3005" s="17"/>
      <c r="O3005" s="17"/>
      <c r="P3005" s="3"/>
    </row>
    <row r="3006" spans="1:16" ht="24.95" hidden="1" customHeight="1" x14ac:dyDescent="0.2">
      <c r="A3006" s="21" t="str">
        <f t="shared" ref="A3006:A3037" si="223">C3006&amp;"|"&amp;D3006&amp;"|"&amp;E3006&amp;"|"&amp;F3006&amp;"|"&amp;G3006&amp;"|"&amp;I3006&amp;"|"&amp;N3006+O3006-P3006</f>
        <v>||||||0</v>
      </c>
      <c r="B3006" s="21" t="str">
        <f t="shared" ref="B3006:B3037" si="224">C3006&amp;"|"&amp;D3006&amp;"|"&amp;E3006&amp;"|"&amp;F3006&amp;"|"&amp;L3006</f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si="222"/>
        <v>0</v>
      </c>
      <c r="N3006" s="17"/>
      <c r="O3006" s="17"/>
      <c r="P3006" s="3"/>
    </row>
    <row r="3007" spans="1:16" ht="24.95" hidden="1" customHeight="1" x14ac:dyDescent="0.2">
      <c r="A3007" s="21" t="str">
        <f t="shared" si="223"/>
        <v>||||||0</v>
      </c>
      <c r="B3007" s="21" t="str">
        <f t="shared" si="224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222"/>
        <v>0</v>
      </c>
      <c r="N3007" s="17"/>
      <c r="O3007" s="17"/>
      <c r="P3007" s="3"/>
    </row>
    <row r="3008" spans="1:16" ht="24.95" hidden="1" customHeight="1" x14ac:dyDescent="0.2">
      <c r="A3008" s="21" t="str">
        <f t="shared" si="223"/>
        <v>||||||0</v>
      </c>
      <c r="B3008" s="21" t="str">
        <f t="shared" si="224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222"/>
        <v>0</v>
      </c>
      <c r="N3008" s="17"/>
      <c r="O3008" s="17"/>
      <c r="P3008" s="3"/>
    </row>
    <row r="3009" spans="1:16" ht="24.95" hidden="1" customHeight="1" x14ac:dyDescent="0.2">
      <c r="A3009" s="21" t="str">
        <f t="shared" si="223"/>
        <v>||||||0</v>
      </c>
      <c r="B3009" s="21" t="str">
        <f t="shared" si="224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222"/>
        <v>0</v>
      </c>
      <c r="N3009" s="17"/>
      <c r="O3009" s="17"/>
      <c r="P3009" s="3"/>
    </row>
    <row r="3010" spans="1:16" ht="24.95" hidden="1" customHeight="1" x14ac:dyDescent="0.2">
      <c r="A3010" s="21" t="str">
        <f t="shared" si="223"/>
        <v>||||||0</v>
      </c>
      <c r="B3010" s="21" t="str">
        <f t="shared" si="224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222"/>
        <v>0</v>
      </c>
      <c r="N3010" s="17"/>
      <c r="O3010" s="17"/>
      <c r="P3010" s="3"/>
    </row>
    <row r="3011" spans="1:16" ht="24.95" hidden="1" customHeight="1" x14ac:dyDescent="0.2">
      <c r="A3011" s="21" t="str">
        <f t="shared" si="223"/>
        <v>||||||0</v>
      </c>
      <c r="B3011" s="21" t="str">
        <f t="shared" si="224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222"/>
        <v>0</v>
      </c>
      <c r="N3011" s="17"/>
      <c r="O3011" s="17"/>
      <c r="P3011" s="3"/>
    </row>
    <row r="3012" spans="1:16" ht="24.95" hidden="1" customHeight="1" x14ac:dyDescent="0.2">
      <c r="A3012" s="21" t="str">
        <f t="shared" si="223"/>
        <v>||||||0</v>
      </c>
      <c r="B3012" s="21" t="str">
        <f t="shared" si="224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222"/>
        <v>0</v>
      </c>
      <c r="N3012" s="17"/>
      <c r="O3012" s="17"/>
      <c r="P3012" s="3"/>
    </row>
    <row r="3013" spans="1:16" ht="24.95" hidden="1" customHeight="1" x14ac:dyDescent="0.2">
      <c r="A3013" s="21" t="str">
        <f t="shared" si="223"/>
        <v>||||||0</v>
      </c>
      <c r="B3013" s="21" t="str">
        <f t="shared" si="224"/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222"/>
        <v>0</v>
      </c>
      <c r="N3013" s="17"/>
      <c r="O3013" s="17"/>
      <c r="P3013" s="3"/>
    </row>
    <row r="3014" spans="1:16" ht="24.95" hidden="1" customHeight="1" x14ac:dyDescent="0.2">
      <c r="A3014" s="21" t="str">
        <f t="shared" si="223"/>
        <v>||||||0</v>
      </c>
      <c r="B3014" s="21" t="str">
        <f t="shared" si="224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222"/>
        <v>0</v>
      </c>
      <c r="N3014" s="17"/>
      <c r="O3014" s="17"/>
      <c r="P3014" s="3"/>
    </row>
    <row r="3015" spans="1:16" ht="24.95" hidden="1" customHeight="1" x14ac:dyDescent="0.2">
      <c r="A3015" s="21" t="str">
        <f t="shared" si="223"/>
        <v>||||||0</v>
      </c>
      <c r="B3015" s="21" t="str">
        <f t="shared" si="224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222"/>
        <v>0</v>
      </c>
      <c r="N3015" s="17"/>
      <c r="O3015" s="17"/>
      <c r="P3015" s="3"/>
    </row>
    <row r="3016" spans="1:16" ht="24.95" hidden="1" customHeight="1" x14ac:dyDescent="0.2">
      <c r="A3016" s="21" t="str">
        <f t="shared" si="223"/>
        <v>||||||0</v>
      </c>
      <c r="B3016" s="21" t="str">
        <f t="shared" si="224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222"/>
        <v>0</v>
      </c>
      <c r="N3016" s="17"/>
      <c r="O3016" s="17"/>
      <c r="P3016" s="3"/>
    </row>
    <row r="3017" spans="1:16" ht="24.95" hidden="1" customHeight="1" x14ac:dyDescent="0.2">
      <c r="A3017" s="21" t="str">
        <f t="shared" si="223"/>
        <v>||||||0</v>
      </c>
      <c r="B3017" s="21" t="str">
        <f t="shared" si="224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222"/>
        <v>0</v>
      </c>
      <c r="N3017" s="17"/>
      <c r="O3017" s="17"/>
      <c r="P3017" s="3"/>
    </row>
    <row r="3018" spans="1:16" ht="24.95" hidden="1" customHeight="1" x14ac:dyDescent="0.2">
      <c r="A3018" s="21" t="str">
        <f t="shared" si="223"/>
        <v>||||||0</v>
      </c>
      <c r="B3018" s="21" t="str">
        <f t="shared" si="224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222"/>
        <v>0</v>
      </c>
      <c r="N3018" s="17"/>
      <c r="O3018" s="17"/>
      <c r="P3018" s="3"/>
    </row>
    <row r="3019" spans="1:16" ht="24.95" hidden="1" customHeight="1" x14ac:dyDescent="0.2">
      <c r="A3019" s="21" t="str">
        <f t="shared" si="223"/>
        <v>||||||0</v>
      </c>
      <c r="B3019" s="21" t="str">
        <f t="shared" si="224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222"/>
        <v>0</v>
      </c>
      <c r="N3019" s="17"/>
      <c r="O3019" s="17"/>
      <c r="P3019" s="3"/>
    </row>
    <row r="3020" spans="1:16" ht="24.95" hidden="1" customHeight="1" x14ac:dyDescent="0.2">
      <c r="A3020" s="21" t="str">
        <f t="shared" si="223"/>
        <v>||||||0</v>
      </c>
      <c r="B3020" s="21" t="str">
        <f t="shared" si="224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222"/>
        <v>0</v>
      </c>
      <c r="N3020" s="17"/>
      <c r="O3020" s="17"/>
      <c r="P3020" s="3"/>
    </row>
    <row r="3021" spans="1:16" ht="24.95" hidden="1" customHeight="1" x14ac:dyDescent="0.2">
      <c r="A3021" s="21" t="str">
        <f t="shared" si="223"/>
        <v>||||||0</v>
      </c>
      <c r="B3021" s="21" t="str">
        <f t="shared" si="224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222"/>
        <v>0</v>
      </c>
      <c r="N3021" s="17"/>
      <c r="O3021" s="17"/>
      <c r="P3021" s="3"/>
    </row>
    <row r="3022" spans="1:16" ht="24.95" hidden="1" customHeight="1" x14ac:dyDescent="0.2">
      <c r="A3022" s="21" t="str">
        <f t="shared" si="223"/>
        <v>||||||0</v>
      </c>
      <c r="B3022" s="21" t="str">
        <f t="shared" si="224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222"/>
        <v>0</v>
      </c>
      <c r="N3022" s="17"/>
      <c r="O3022" s="17"/>
      <c r="P3022" s="3"/>
    </row>
    <row r="3023" spans="1:16" ht="24.95" hidden="1" customHeight="1" x14ac:dyDescent="0.2">
      <c r="A3023" s="21" t="str">
        <f t="shared" si="223"/>
        <v>||||||0</v>
      </c>
      <c r="B3023" s="21" t="str">
        <f t="shared" si="224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222"/>
        <v>0</v>
      </c>
      <c r="N3023" s="17"/>
      <c r="O3023" s="17"/>
      <c r="P3023" s="3"/>
    </row>
    <row r="3024" spans="1:16" ht="24.95" hidden="1" customHeight="1" x14ac:dyDescent="0.2">
      <c r="A3024" s="21" t="str">
        <f t="shared" si="223"/>
        <v>||||||0</v>
      </c>
      <c r="B3024" s="21" t="str">
        <f t="shared" si="224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222"/>
        <v>0</v>
      </c>
      <c r="N3024" s="17"/>
      <c r="O3024" s="17"/>
      <c r="P3024" s="3"/>
    </row>
    <row r="3025" spans="1:16" ht="24.95" hidden="1" customHeight="1" x14ac:dyDescent="0.2">
      <c r="A3025" s="21" t="str">
        <f t="shared" si="223"/>
        <v>||||||0</v>
      </c>
      <c r="B3025" s="21" t="str">
        <f t="shared" si="224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222"/>
        <v>0</v>
      </c>
      <c r="N3025" s="17"/>
      <c r="O3025" s="17"/>
      <c r="P3025" s="3"/>
    </row>
    <row r="3026" spans="1:16" ht="24.95" hidden="1" customHeight="1" x14ac:dyDescent="0.2">
      <c r="A3026" s="21" t="str">
        <f t="shared" si="223"/>
        <v>||||||0</v>
      </c>
      <c r="B3026" s="21" t="str">
        <f t="shared" si="224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222"/>
        <v>0</v>
      </c>
      <c r="N3026" s="17"/>
      <c r="O3026" s="17"/>
      <c r="P3026" s="3"/>
    </row>
    <row r="3027" spans="1:16" ht="24.95" hidden="1" customHeight="1" x14ac:dyDescent="0.2">
      <c r="A3027" s="21" t="str">
        <f t="shared" si="223"/>
        <v>||||||0</v>
      </c>
      <c r="B3027" s="21" t="str">
        <f t="shared" si="224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222"/>
        <v>0</v>
      </c>
      <c r="N3027" s="17"/>
      <c r="O3027" s="17"/>
      <c r="P3027" s="3"/>
    </row>
    <row r="3028" spans="1:16" ht="24.95" hidden="1" customHeight="1" x14ac:dyDescent="0.2">
      <c r="A3028" s="21" t="str">
        <f t="shared" si="223"/>
        <v>||||||0</v>
      </c>
      <c r="B3028" s="21" t="str">
        <f t="shared" si="224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222"/>
        <v>0</v>
      </c>
      <c r="N3028" s="17"/>
      <c r="O3028" s="17"/>
      <c r="P3028" s="3"/>
    </row>
    <row r="3029" spans="1:16" ht="24.95" hidden="1" customHeight="1" x14ac:dyDescent="0.2">
      <c r="A3029" s="21" t="str">
        <f t="shared" si="223"/>
        <v>||||||0</v>
      </c>
      <c r="B3029" s="21" t="str">
        <f t="shared" si="224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222"/>
        <v>0</v>
      </c>
      <c r="N3029" s="17"/>
      <c r="O3029" s="17"/>
      <c r="P3029" s="3"/>
    </row>
    <row r="3030" spans="1:16" ht="24.95" hidden="1" customHeight="1" x14ac:dyDescent="0.2">
      <c r="A3030" s="21" t="str">
        <f t="shared" si="223"/>
        <v>||||||0</v>
      </c>
      <c r="B3030" s="21" t="str">
        <f t="shared" si="224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222"/>
        <v>0</v>
      </c>
      <c r="N3030" s="17"/>
      <c r="O3030" s="17"/>
      <c r="P3030" s="3"/>
    </row>
    <row r="3031" spans="1:16" ht="24.95" hidden="1" customHeight="1" x14ac:dyDescent="0.2">
      <c r="A3031" s="21" t="str">
        <f t="shared" si="223"/>
        <v>||||||0</v>
      </c>
      <c r="B3031" s="21" t="str">
        <f t="shared" si="224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222"/>
        <v>0</v>
      </c>
      <c r="N3031" s="17"/>
      <c r="O3031" s="17"/>
      <c r="P3031" s="3"/>
    </row>
    <row r="3032" spans="1:16" ht="24.95" hidden="1" customHeight="1" x14ac:dyDescent="0.2">
      <c r="A3032" s="21" t="str">
        <f t="shared" si="223"/>
        <v>||||||0</v>
      </c>
      <c r="B3032" s="21" t="str">
        <f t="shared" si="224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222"/>
        <v>0</v>
      </c>
      <c r="N3032" s="17"/>
      <c r="O3032" s="17"/>
      <c r="P3032" s="3"/>
    </row>
    <row r="3033" spans="1:16" ht="24.95" hidden="1" customHeight="1" x14ac:dyDescent="0.2">
      <c r="A3033" s="21" t="str">
        <f t="shared" si="223"/>
        <v>||||||0</v>
      </c>
      <c r="B3033" s="21" t="str">
        <f t="shared" si="224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222"/>
        <v>0</v>
      </c>
      <c r="N3033" s="17"/>
      <c r="O3033" s="17"/>
      <c r="P3033" s="3"/>
    </row>
    <row r="3034" spans="1:16" ht="24.95" hidden="1" customHeight="1" x14ac:dyDescent="0.2">
      <c r="A3034" s="21" t="str">
        <f t="shared" si="223"/>
        <v>||||||0</v>
      </c>
      <c r="B3034" s="21" t="str">
        <f t="shared" si="224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222"/>
        <v>0</v>
      </c>
      <c r="N3034" s="17"/>
      <c r="O3034" s="17"/>
      <c r="P3034" s="3"/>
    </row>
    <row r="3035" spans="1:16" ht="24.95" hidden="1" customHeight="1" x14ac:dyDescent="0.2">
      <c r="A3035" s="21" t="str">
        <f t="shared" si="223"/>
        <v>||||||0</v>
      </c>
      <c r="B3035" s="21" t="str">
        <f t="shared" si="224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222"/>
        <v>0</v>
      </c>
      <c r="N3035" s="17"/>
      <c r="O3035" s="17"/>
      <c r="P3035" s="3"/>
    </row>
    <row r="3036" spans="1:16" ht="24.95" hidden="1" customHeight="1" x14ac:dyDescent="0.2">
      <c r="A3036" s="21" t="str">
        <f t="shared" si="223"/>
        <v>||||||0</v>
      </c>
      <c r="B3036" s="21" t="str">
        <f t="shared" si="224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ref="M3036:M3081" si="225">N3036+O3036</f>
        <v>0</v>
      </c>
      <c r="N3036" s="17"/>
      <c r="O3036" s="17"/>
      <c r="P3036" s="3"/>
    </row>
    <row r="3037" spans="1:16" ht="24.95" hidden="1" customHeight="1" x14ac:dyDescent="0.2">
      <c r="A3037" s="21" t="str">
        <f t="shared" si="223"/>
        <v>||||||0</v>
      </c>
      <c r="B3037" s="21" t="str">
        <f t="shared" si="224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225"/>
        <v>0</v>
      </c>
      <c r="N3037" s="17"/>
      <c r="O3037" s="17"/>
      <c r="P3037" s="3"/>
    </row>
    <row r="3038" spans="1:16" ht="24.95" hidden="1" customHeight="1" x14ac:dyDescent="0.2">
      <c r="A3038" s="21" t="str">
        <f t="shared" ref="A3038:A3088" si="226">C3038&amp;"|"&amp;D3038&amp;"|"&amp;E3038&amp;"|"&amp;F3038&amp;"|"&amp;G3038&amp;"|"&amp;I3038&amp;"|"&amp;N3038+O3038-P3038</f>
        <v>||||||0</v>
      </c>
      <c r="B3038" s="21" t="str">
        <f t="shared" ref="B3038:B3088" si="227">C3038&amp;"|"&amp;D3038&amp;"|"&amp;E3038&amp;"|"&amp;F3038&amp;"|"&amp;L3038</f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225"/>
        <v>0</v>
      </c>
      <c r="N3038" s="17"/>
      <c r="O3038" s="17"/>
      <c r="P3038" s="3"/>
    </row>
    <row r="3039" spans="1:16" ht="24.95" hidden="1" customHeight="1" x14ac:dyDescent="0.2">
      <c r="A3039" s="21" t="str">
        <f t="shared" si="226"/>
        <v>||||||0</v>
      </c>
      <c r="B3039" s="21" t="str">
        <f t="shared" si="227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225"/>
        <v>0</v>
      </c>
      <c r="N3039" s="17"/>
      <c r="O3039" s="17"/>
      <c r="P3039" s="3"/>
    </row>
    <row r="3040" spans="1:16" ht="24.95" hidden="1" customHeight="1" x14ac:dyDescent="0.2">
      <c r="A3040" s="21" t="str">
        <f t="shared" si="226"/>
        <v>||||||0</v>
      </c>
      <c r="B3040" s="21" t="str">
        <f t="shared" si="227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225"/>
        <v>0</v>
      </c>
      <c r="N3040" s="17"/>
      <c r="O3040" s="17"/>
      <c r="P3040" s="3"/>
    </row>
    <row r="3041" spans="1:16" ht="24.95" hidden="1" customHeight="1" x14ac:dyDescent="0.2">
      <c r="A3041" s="21" t="str">
        <f t="shared" si="226"/>
        <v>||||||0</v>
      </c>
      <c r="B3041" s="21" t="str">
        <f t="shared" si="227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225"/>
        <v>0</v>
      </c>
      <c r="N3041" s="17"/>
      <c r="O3041" s="17"/>
      <c r="P3041" s="3"/>
    </row>
    <row r="3042" spans="1:16" ht="24.95" hidden="1" customHeight="1" x14ac:dyDescent="0.2">
      <c r="A3042" s="21" t="str">
        <f t="shared" si="226"/>
        <v>||||||0</v>
      </c>
      <c r="B3042" s="21" t="str">
        <f t="shared" si="227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225"/>
        <v>0</v>
      </c>
      <c r="N3042" s="17"/>
      <c r="O3042" s="17"/>
      <c r="P3042" s="3"/>
    </row>
    <row r="3043" spans="1:16" ht="24.95" hidden="1" customHeight="1" x14ac:dyDescent="0.2">
      <c r="A3043" s="21" t="str">
        <f t="shared" si="226"/>
        <v>||||||0</v>
      </c>
      <c r="B3043" s="21" t="str">
        <f t="shared" si="227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225"/>
        <v>0</v>
      </c>
      <c r="N3043" s="17"/>
      <c r="O3043" s="17"/>
      <c r="P3043" s="3"/>
    </row>
    <row r="3044" spans="1:16" ht="24.95" hidden="1" customHeight="1" x14ac:dyDescent="0.2">
      <c r="A3044" s="21" t="str">
        <f t="shared" si="226"/>
        <v>||||||0</v>
      </c>
      <c r="B3044" s="21" t="str">
        <f t="shared" si="227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225"/>
        <v>0</v>
      </c>
      <c r="N3044" s="17"/>
      <c r="O3044" s="17"/>
      <c r="P3044" s="3"/>
    </row>
    <row r="3045" spans="1:16" ht="24.95" hidden="1" customHeight="1" x14ac:dyDescent="0.2">
      <c r="A3045" s="21" t="str">
        <f t="shared" si="226"/>
        <v>||||||0</v>
      </c>
      <c r="B3045" s="21" t="str">
        <f t="shared" si="227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225"/>
        <v>0</v>
      </c>
      <c r="N3045" s="17"/>
      <c r="O3045" s="17"/>
      <c r="P3045" s="3"/>
    </row>
    <row r="3046" spans="1:16" ht="24.95" hidden="1" customHeight="1" x14ac:dyDescent="0.2">
      <c r="A3046" s="21" t="str">
        <f t="shared" si="226"/>
        <v>||||||0</v>
      </c>
      <c r="B3046" s="21" t="str">
        <f t="shared" si="227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225"/>
        <v>0</v>
      </c>
      <c r="N3046" s="17"/>
      <c r="O3046" s="17"/>
      <c r="P3046" s="3"/>
    </row>
    <row r="3047" spans="1:16" ht="24.95" hidden="1" customHeight="1" x14ac:dyDescent="0.2">
      <c r="A3047" s="21" t="str">
        <f t="shared" si="226"/>
        <v>||||||0</v>
      </c>
      <c r="B3047" s="21" t="str">
        <f t="shared" si="227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225"/>
        <v>0</v>
      </c>
      <c r="N3047" s="17"/>
      <c r="O3047" s="17"/>
      <c r="P3047" s="3"/>
    </row>
    <row r="3048" spans="1:16" ht="24.95" hidden="1" customHeight="1" x14ac:dyDescent="0.2">
      <c r="A3048" s="21" t="str">
        <f t="shared" si="226"/>
        <v>||||||0</v>
      </c>
      <c r="B3048" s="21" t="str">
        <f t="shared" si="227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225"/>
        <v>0</v>
      </c>
      <c r="N3048" s="17"/>
      <c r="O3048" s="17"/>
      <c r="P3048" s="3"/>
    </row>
    <row r="3049" spans="1:16" ht="24.95" hidden="1" customHeight="1" x14ac:dyDescent="0.2">
      <c r="A3049" s="21" t="str">
        <f t="shared" si="226"/>
        <v>||||||0</v>
      </c>
      <c r="B3049" s="21" t="str">
        <f t="shared" si="227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225"/>
        <v>0</v>
      </c>
      <c r="N3049" s="17"/>
      <c r="O3049" s="17"/>
      <c r="P3049" s="3"/>
    </row>
    <row r="3050" spans="1:16" ht="24.95" hidden="1" customHeight="1" x14ac:dyDescent="0.2">
      <c r="A3050" s="21" t="str">
        <f t="shared" si="226"/>
        <v>||||||0</v>
      </c>
      <c r="B3050" s="21" t="str">
        <f t="shared" si="227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225"/>
        <v>0</v>
      </c>
      <c r="N3050" s="17"/>
      <c r="O3050" s="17"/>
      <c r="P3050" s="3"/>
    </row>
    <row r="3051" spans="1:16" ht="24.95" hidden="1" customHeight="1" x14ac:dyDescent="0.2">
      <c r="A3051" s="21" t="str">
        <f t="shared" si="226"/>
        <v>||||||0</v>
      </c>
      <c r="B3051" s="21" t="str">
        <f t="shared" si="227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225"/>
        <v>0</v>
      </c>
      <c r="N3051" s="17"/>
      <c r="O3051" s="17"/>
      <c r="P3051" s="3"/>
    </row>
    <row r="3052" spans="1:16" ht="24.95" hidden="1" customHeight="1" x14ac:dyDescent="0.2">
      <c r="A3052" s="21" t="str">
        <f t="shared" si="226"/>
        <v>||||||0</v>
      </c>
      <c r="B3052" s="21" t="str">
        <f t="shared" si="227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225"/>
        <v>0</v>
      </c>
      <c r="N3052" s="17"/>
      <c r="O3052" s="17"/>
      <c r="P3052" s="3"/>
    </row>
    <row r="3053" spans="1:16" ht="24.95" hidden="1" customHeight="1" x14ac:dyDescent="0.2">
      <c r="A3053" s="21" t="str">
        <f t="shared" si="226"/>
        <v>||||||0</v>
      </c>
      <c r="B3053" s="21" t="str">
        <f t="shared" si="227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225"/>
        <v>0</v>
      </c>
      <c r="N3053" s="17"/>
      <c r="O3053" s="17"/>
      <c r="P3053" s="3"/>
    </row>
    <row r="3054" spans="1:16" ht="24.95" hidden="1" customHeight="1" x14ac:dyDescent="0.2">
      <c r="A3054" s="21" t="str">
        <f t="shared" si="226"/>
        <v>||||||0</v>
      </c>
      <c r="B3054" s="21" t="str">
        <f t="shared" si="227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225"/>
        <v>0</v>
      </c>
      <c r="N3054" s="17"/>
      <c r="O3054" s="17"/>
      <c r="P3054" s="3"/>
    </row>
    <row r="3055" spans="1:16" ht="24.95" hidden="1" customHeight="1" x14ac:dyDescent="0.2">
      <c r="A3055" s="21" t="str">
        <f t="shared" si="226"/>
        <v>||||||0</v>
      </c>
      <c r="B3055" s="21" t="str">
        <f t="shared" si="227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225"/>
        <v>0</v>
      </c>
      <c r="N3055" s="17"/>
      <c r="O3055" s="17"/>
      <c r="P3055" s="3"/>
    </row>
    <row r="3056" spans="1:16" ht="24.95" hidden="1" customHeight="1" x14ac:dyDescent="0.2">
      <c r="A3056" s="21" t="str">
        <f t="shared" si="226"/>
        <v>||||||0</v>
      </c>
      <c r="B3056" s="21" t="str">
        <f t="shared" si="227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225"/>
        <v>0</v>
      </c>
      <c r="N3056" s="17"/>
      <c r="O3056" s="17"/>
      <c r="P3056" s="3"/>
    </row>
    <row r="3057" spans="1:16" ht="24.95" hidden="1" customHeight="1" x14ac:dyDescent="0.2">
      <c r="A3057" s="21" t="str">
        <f t="shared" si="226"/>
        <v>||||||0</v>
      </c>
      <c r="B3057" s="21" t="str">
        <f t="shared" si="227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225"/>
        <v>0</v>
      </c>
      <c r="N3057" s="17"/>
      <c r="O3057" s="17"/>
      <c r="P3057" s="3"/>
    </row>
    <row r="3058" spans="1:16" ht="24.95" hidden="1" customHeight="1" x14ac:dyDescent="0.2">
      <c r="A3058" s="21" t="str">
        <f t="shared" si="226"/>
        <v>||||||0</v>
      </c>
      <c r="B3058" s="21" t="str">
        <f t="shared" si="227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225"/>
        <v>0</v>
      </c>
      <c r="N3058" s="17"/>
      <c r="O3058" s="17"/>
      <c r="P3058" s="3"/>
    </row>
    <row r="3059" spans="1:16" ht="24.95" hidden="1" customHeight="1" x14ac:dyDescent="0.2">
      <c r="A3059" s="21" t="str">
        <f t="shared" si="226"/>
        <v>||||||0</v>
      </c>
      <c r="B3059" s="21" t="str">
        <f t="shared" si="227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225"/>
        <v>0</v>
      </c>
      <c r="N3059" s="17"/>
      <c r="O3059" s="17"/>
      <c r="P3059" s="3"/>
    </row>
    <row r="3060" spans="1:16" ht="24.95" hidden="1" customHeight="1" x14ac:dyDescent="0.2">
      <c r="A3060" s="21" t="str">
        <f t="shared" si="226"/>
        <v>||||||0</v>
      </c>
      <c r="B3060" s="21" t="str">
        <f t="shared" si="227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225"/>
        <v>0</v>
      </c>
      <c r="N3060" s="17"/>
      <c r="O3060" s="17"/>
      <c r="P3060" s="3"/>
    </row>
    <row r="3061" spans="1:16" ht="24.95" hidden="1" customHeight="1" x14ac:dyDescent="0.2">
      <c r="A3061" s="21" t="str">
        <f t="shared" si="226"/>
        <v>||||||0</v>
      </c>
      <c r="B3061" s="21" t="str">
        <f t="shared" si="227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225"/>
        <v>0</v>
      </c>
      <c r="N3061" s="17"/>
      <c r="O3061" s="17"/>
      <c r="P3061" s="3"/>
    </row>
    <row r="3062" spans="1:16" ht="24.95" hidden="1" customHeight="1" x14ac:dyDescent="0.2">
      <c r="A3062" s="21" t="str">
        <f t="shared" si="226"/>
        <v>||||||0</v>
      </c>
      <c r="B3062" s="21" t="str">
        <f t="shared" si="227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225"/>
        <v>0</v>
      </c>
      <c r="N3062" s="17"/>
      <c r="O3062" s="17"/>
      <c r="P3062" s="3"/>
    </row>
    <row r="3063" spans="1:16" ht="24.95" hidden="1" customHeight="1" x14ac:dyDescent="0.2">
      <c r="A3063" s="21" t="str">
        <f t="shared" si="226"/>
        <v>||||||0</v>
      </c>
      <c r="B3063" s="21" t="str">
        <f t="shared" si="227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225"/>
        <v>0</v>
      </c>
      <c r="N3063" s="17"/>
      <c r="O3063" s="17"/>
      <c r="P3063" s="3"/>
    </row>
    <row r="3064" spans="1:16" ht="24.95" hidden="1" customHeight="1" x14ac:dyDescent="0.2">
      <c r="A3064" s="21" t="str">
        <f t="shared" si="226"/>
        <v>||||||0</v>
      </c>
      <c r="B3064" s="21" t="str">
        <f t="shared" si="227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225"/>
        <v>0</v>
      </c>
      <c r="N3064" s="17"/>
      <c r="O3064" s="17"/>
      <c r="P3064" s="3"/>
    </row>
    <row r="3065" spans="1:16" ht="24.95" hidden="1" customHeight="1" x14ac:dyDescent="0.2">
      <c r="A3065" s="21" t="str">
        <f t="shared" si="226"/>
        <v>||||||0</v>
      </c>
      <c r="B3065" s="21" t="str">
        <f t="shared" si="227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225"/>
        <v>0</v>
      </c>
      <c r="N3065" s="17"/>
      <c r="O3065" s="17"/>
      <c r="P3065" s="3"/>
    </row>
    <row r="3066" spans="1:16" ht="24.95" hidden="1" customHeight="1" x14ac:dyDescent="0.2">
      <c r="A3066" s="21" t="str">
        <f t="shared" si="226"/>
        <v>||||||0</v>
      </c>
      <c r="B3066" s="21" t="str">
        <f t="shared" si="227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225"/>
        <v>0</v>
      </c>
      <c r="N3066" s="17"/>
      <c r="O3066" s="17"/>
      <c r="P3066" s="3"/>
    </row>
    <row r="3067" spans="1:16" ht="24.95" hidden="1" customHeight="1" x14ac:dyDescent="0.2">
      <c r="A3067" s="21" t="str">
        <f t="shared" si="226"/>
        <v>||||||0</v>
      </c>
      <c r="B3067" s="21" t="str">
        <f t="shared" si="227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225"/>
        <v>0</v>
      </c>
      <c r="N3067" s="17"/>
      <c r="O3067" s="17"/>
      <c r="P3067" s="3"/>
    </row>
    <row r="3068" spans="1:16" ht="24.95" hidden="1" customHeight="1" x14ac:dyDescent="0.2">
      <c r="A3068" s="21" t="str">
        <f t="shared" si="226"/>
        <v>||||||0</v>
      </c>
      <c r="B3068" s="21" t="str">
        <f t="shared" si="227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225"/>
        <v>0</v>
      </c>
      <c r="N3068" s="17"/>
      <c r="O3068" s="17"/>
      <c r="P3068" s="3"/>
    </row>
    <row r="3069" spans="1:16" ht="24.95" hidden="1" customHeight="1" x14ac:dyDescent="0.2">
      <c r="A3069" s="21" t="str">
        <f t="shared" si="226"/>
        <v>||||||0</v>
      </c>
      <c r="B3069" s="21" t="str">
        <f t="shared" si="227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225"/>
        <v>0</v>
      </c>
      <c r="N3069" s="17"/>
      <c r="O3069" s="17"/>
      <c r="P3069" s="3"/>
    </row>
    <row r="3070" spans="1:16" ht="24.95" hidden="1" customHeight="1" x14ac:dyDescent="0.2">
      <c r="A3070" s="21" t="str">
        <f t="shared" si="226"/>
        <v>||||||0</v>
      </c>
      <c r="B3070" s="21" t="str">
        <f t="shared" si="227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si="225"/>
        <v>0</v>
      </c>
      <c r="N3070" s="17"/>
      <c r="O3070" s="17"/>
      <c r="P3070" s="3"/>
    </row>
    <row r="3071" spans="1:16" ht="24.95" hidden="1" customHeight="1" x14ac:dyDescent="0.2">
      <c r="A3071" s="21" t="str">
        <f t="shared" si="226"/>
        <v>||||||0</v>
      </c>
      <c r="B3071" s="21" t="str">
        <f t="shared" si="227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225"/>
        <v>0</v>
      </c>
      <c r="N3071" s="17"/>
      <c r="O3071" s="17"/>
      <c r="P3071" s="3"/>
    </row>
    <row r="3072" spans="1:16" ht="24.95" hidden="1" customHeight="1" x14ac:dyDescent="0.2">
      <c r="A3072" s="21" t="str">
        <f t="shared" si="226"/>
        <v>||||||0</v>
      </c>
      <c r="B3072" s="21" t="str">
        <f t="shared" si="227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225"/>
        <v>0</v>
      </c>
      <c r="N3072" s="17"/>
      <c r="O3072" s="17"/>
      <c r="P3072" s="3"/>
    </row>
    <row r="3073" spans="1:16" ht="24.95" hidden="1" customHeight="1" x14ac:dyDescent="0.2">
      <c r="A3073" s="21" t="str">
        <f t="shared" si="226"/>
        <v>||||||0</v>
      </c>
      <c r="B3073" s="21" t="str">
        <f t="shared" si="227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225"/>
        <v>0</v>
      </c>
      <c r="N3073" s="17"/>
      <c r="O3073" s="17"/>
      <c r="P3073" s="3"/>
    </row>
    <row r="3074" spans="1:16" ht="24.95" hidden="1" customHeight="1" x14ac:dyDescent="0.2">
      <c r="A3074" s="21" t="str">
        <f t="shared" si="226"/>
        <v>||||||0</v>
      </c>
      <c r="B3074" s="21" t="str">
        <f t="shared" si="227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225"/>
        <v>0</v>
      </c>
      <c r="N3074" s="17"/>
      <c r="O3074" s="17"/>
      <c r="P3074" s="3"/>
    </row>
    <row r="3075" spans="1:16" ht="24.95" hidden="1" customHeight="1" x14ac:dyDescent="0.2">
      <c r="A3075" s="21" t="str">
        <f t="shared" si="226"/>
        <v>||||||0</v>
      </c>
      <c r="B3075" s="21" t="str">
        <f t="shared" si="227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225"/>
        <v>0</v>
      </c>
      <c r="N3075" s="17"/>
      <c r="O3075" s="17"/>
      <c r="P3075" s="3"/>
    </row>
    <row r="3076" spans="1:16" ht="24.95" hidden="1" customHeight="1" x14ac:dyDescent="0.2">
      <c r="A3076" s="21" t="str">
        <f t="shared" si="226"/>
        <v>||||||0</v>
      </c>
      <c r="B3076" s="21" t="str">
        <f t="shared" si="227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225"/>
        <v>0</v>
      </c>
      <c r="N3076" s="17"/>
      <c r="O3076" s="17"/>
      <c r="P3076" s="3"/>
    </row>
    <row r="3077" spans="1:16" ht="24.95" hidden="1" customHeight="1" x14ac:dyDescent="0.2">
      <c r="A3077" s="21" t="str">
        <f t="shared" si="226"/>
        <v>||||||0</v>
      </c>
      <c r="B3077" s="21" t="str">
        <f t="shared" si="227"/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225"/>
        <v>0</v>
      </c>
      <c r="N3077" s="17"/>
      <c r="O3077" s="17"/>
      <c r="P3077" s="3"/>
    </row>
    <row r="3078" spans="1:16" ht="24.95" hidden="1" customHeight="1" x14ac:dyDescent="0.2">
      <c r="A3078" s="21" t="str">
        <f t="shared" si="226"/>
        <v>||||||0</v>
      </c>
      <c r="B3078" s="21" t="str">
        <f t="shared" si="227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225"/>
        <v>0</v>
      </c>
      <c r="N3078" s="17"/>
      <c r="O3078" s="17"/>
      <c r="P3078" s="3"/>
    </row>
    <row r="3079" spans="1:16" ht="24.95" hidden="1" customHeight="1" x14ac:dyDescent="0.2">
      <c r="A3079" s="21" t="str">
        <f t="shared" si="226"/>
        <v>||||||0</v>
      </c>
      <c r="B3079" s="21" t="str">
        <f t="shared" si="227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225"/>
        <v>0</v>
      </c>
      <c r="N3079" s="17"/>
      <c r="O3079" s="17"/>
      <c r="P3079" s="3"/>
    </row>
    <row r="3080" spans="1:16" ht="24.95" hidden="1" customHeight="1" x14ac:dyDescent="0.2">
      <c r="A3080" s="21" t="str">
        <f t="shared" si="226"/>
        <v>||||||0</v>
      </c>
      <c r="B3080" s="21" t="str">
        <f t="shared" si="227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225"/>
        <v>0</v>
      </c>
      <c r="N3080" s="17"/>
      <c r="O3080" s="17"/>
      <c r="P3080" s="3"/>
    </row>
    <row r="3081" spans="1:16" ht="24.95" hidden="1" customHeight="1" x14ac:dyDescent="0.2">
      <c r="A3081" s="21" t="str">
        <f t="shared" si="226"/>
        <v>||||||0</v>
      </c>
      <c r="B3081" s="21" t="str">
        <f t="shared" si="227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225"/>
        <v>0</v>
      </c>
      <c r="N3081" s="17"/>
      <c r="O3081" s="17"/>
      <c r="P3081" s="3"/>
    </row>
    <row r="3082" spans="1:16" ht="24.95" hidden="1" customHeight="1" x14ac:dyDescent="0.2">
      <c r="A3082" s="21" t="str">
        <f t="shared" si="226"/>
        <v>||||||0</v>
      </c>
      <c r="B3082" s="21" t="str">
        <f t="shared" si="227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ref="M3082:M3122" si="228">N3082+O3082</f>
        <v>0</v>
      </c>
      <c r="N3082" s="17"/>
      <c r="O3082" s="17"/>
      <c r="P3082" s="3"/>
    </row>
    <row r="3083" spans="1:16" ht="24.95" hidden="1" customHeight="1" x14ac:dyDescent="0.2">
      <c r="A3083" s="21" t="str">
        <f t="shared" si="226"/>
        <v>||||||0</v>
      </c>
      <c r="B3083" s="21" t="str">
        <f t="shared" si="227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228"/>
        <v>0</v>
      </c>
      <c r="N3083" s="17"/>
      <c r="O3083" s="17"/>
      <c r="P3083" s="3"/>
    </row>
    <row r="3084" spans="1:16" ht="24.95" hidden="1" customHeight="1" x14ac:dyDescent="0.2">
      <c r="A3084" s="21" t="str">
        <f t="shared" si="226"/>
        <v>||||||0</v>
      </c>
      <c r="B3084" s="21" t="str">
        <f t="shared" si="227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228"/>
        <v>0</v>
      </c>
      <c r="N3084" s="17"/>
      <c r="O3084" s="17"/>
      <c r="P3084" s="3"/>
    </row>
    <row r="3085" spans="1:16" ht="24.95" hidden="1" customHeight="1" x14ac:dyDescent="0.2">
      <c r="A3085" s="21" t="str">
        <f t="shared" si="226"/>
        <v>||||||0</v>
      </c>
      <c r="B3085" s="21" t="str">
        <f t="shared" si="227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228"/>
        <v>0</v>
      </c>
      <c r="N3085" s="17"/>
      <c r="O3085" s="17"/>
      <c r="P3085" s="3"/>
    </row>
    <row r="3086" spans="1:16" ht="24.95" hidden="1" customHeight="1" x14ac:dyDescent="0.2">
      <c r="A3086" s="21" t="str">
        <f t="shared" si="226"/>
        <v>||||||0</v>
      </c>
      <c r="B3086" s="21" t="str">
        <f t="shared" si="227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228"/>
        <v>0</v>
      </c>
      <c r="N3086" s="17"/>
      <c r="O3086" s="17"/>
      <c r="P3086" s="3"/>
    </row>
    <row r="3087" spans="1:16" ht="24.95" hidden="1" customHeight="1" x14ac:dyDescent="0.2">
      <c r="A3087" s="21" t="str">
        <f t="shared" si="226"/>
        <v>||||||0</v>
      </c>
      <c r="B3087" s="21" t="str">
        <f t="shared" si="227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228"/>
        <v>0</v>
      </c>
      <c r="N3087" s="17"/>
      <c r="O3087" s="17"/>
      <c r="P3087" s="3"/>
    </row>
    <row r="3088" spans="1:16" ht="24.95" hidden="1" customHeight="1" x14ac:dyDescent="0.2">
      <c r="A3088" s="21" t="str">
        <f t="shared" si="226"/>
        <v>||||||0</v>
      </c>
      <c r="B3088" s="21" t="str">
        <f t="shared" si="227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228"/>
        <v>0</v>
      </c>
      <c r="N3088" s="17"/>
      <c r="O3088" s="17"/>
      <c r="P3088" s="3"/>
    </row>
    <row r="3089" spans="1:16" ht="24.95" hidden="1" customHeight="1" x14ac:dyDescent="0.2">
      <c r="A3089" s="21" t="str">
        <f t="shared" ref="A3089:A3125" si="229">C3089&amp;"|"&amp;D3089&amp;"|"&amp;E3089&amp;"|"&amp;F3089&amp;"|"&amp;G3089&amp;"|"&amp;I3089&amp;"|"&amp;N3089+O3089-P3089</f>
        <v>||||||0</v>
      </c>
      <c r="B3089" s="21" t="str">
        <f t="shared" ref="B3089:B3125" si="230">C3089&amp;"|"&amp;D3089&amp;"|"&amp;E3089&amp;"|"&amp;F3089&amp;"|"&amp;L3089</f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228"/>
        <v>0</v>
      </c>
      <c r="N3089" s="17"/>
      <c r="O3089" s="17"/>
      <c r="P3089" s="3"/>
    </row>
    <row r="3090" spans="1:16" ht="24.95" hidden="1" customHeight="1" x14ac:dyDescent="0.2">
      <c r="A3090" s="21" t="str">
        <f t="shared" si="229"/>
        <v>||||||0</v>
      </c>
      <c r="B3090" s="21" t="str">
        <f t="shared" si="230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228"/>
        <v>0</v>
      </c>
      <c r="N3090" s="17"/>
      <c r="O3090" s="17"/>
      <c r="P3090" s="3"/>
    </row>
    <row r="3091" spans="1:16" ht="24.95" hidden="1" customHeight="1" x14ac:dyDescent="0.2">
      <c r="A3091" s="21" t="str">
        <f t="shared" si="229"/>
        <v>||||||0</v>
      </c>
      <c r="B3091" s="21" t="str">
        <f t="shared" si="230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228"/>
        <v>0</v>
      </c>
      <c r="N3091" s="17"/>
      <c r="O3091" s="17"/>
      <c r="P3091" s="3"/>
    </row>
    <row r="3092" spans="1:16" ht="24.95" hidden="1" customHeight="1" x14ac:dyDescent="0.2">
      <c r="A3092" s="21" t="str">
        <f t="shared" si="229"/>
        <v>||||||0</v>
      </c>
      <c r="B3092" s="21" t="str">
        <f t="shared" si="230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228"/>
        <v>0</v>
      </c>
      <c r="N3092" s="17"/>
      <c r="O3092" s="17"/>
      <c r="P3092" s="3"/>
    </row>
    <row r="3093" spans="1:16" ht="24.95" hidden="1" customHeight="1" x14ac:dyDescent="0.2">
      <c r="A3093" s="21" t="str">
        <f t="shared" si="229"/>
        <v>||||||0</v>
      </c>
      <c r="B3093" s="21" t="str">
        <f t="shared" si="230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228"/>
        <v>0</v>
      </c>
      <c r="N3093" s="17"/>
      <c r="O3093" s="17"/>
      <c r="P3093" s="3"/>
    </row>
    <row r="3094" spans="1:16" ht="24.95" hidden="1" customHeight="1" x14ac:dyDescent="0.2">
      <c r="A3094" s="21" t="str">
        <f t="shared" si="229"/>
        <v>||||||0</v>
      </c>
      <c r="B3094" s="21" t="str">
        <f t="shared" si="230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228"/>
        <v>0</v>
      </c>
      <c r="N3094" s="17"/>
      <c r="O3094" s="17"/>
      <c r="P3094" s="3"/>
    </row>
    <row r="3095" spans="1:16" ht="24.95" hidden="1" customHeight="1" x14ac:dyDescent="0.2">
      <c r="A3095" s="21" t="str">
        <f t="shared" si="229"/>
        <v>||||||0</v>
      </c>
      <c r="B3095" s="21" t="str">
        <f t="shared" si="230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228"/>
        <v>0</v>
      </c>
      <c r="N3095" s="17"/>
      <c r="O3095" s="17"/>
      <c r="P3095" s="3"/>
    </row>
    <row r="3096" spans="1:16" ht="24.95" hidden="1" customHeight="1" x14ac:dyDescent="0.2">
      <c r="A3096" s="21" t="str">
        <f t="shared" si="229"/>
        <v>||||||0</v>
      </c>
      <c r="B3096" s="21" t="str">
        <f t="shared" si="230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228"/>
        <v>0</v>
      </c>
      <c r="N3096" s="17"/>
      <c r="O3096" s="17"/>
      <c r="P3096" s="3"/>
    </row>
    <row r="3097" spans="1:16" ht="24.95" hidden="1" customHeight="1" x14ac:dyDescent="0.2">
      <c r="A3097" s="21" t="str">
        <f t="shared" si="229"/>
        <v>||||||0</v>
      </c>
      <c r="B3097" s="21" t="str">
        <f t="shared" si="230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228"/>
        <v>0</v>
      </c>
      <c r="N3097" s="17"/>
      <c r="O3097" s="17"/>
      <c r="P3097" s="3"/>
    </row>
    <row r="3098" spans="1:16" ht="24.95" hidden="1" customHeight="1" x14ac:dyDescent="0.2">
      <c r="A3098" s="21" t="str">
        <f t="shared" si="229"/>
        <v>||||||0</v>
      </c>
      <c r="B3098" s="21" t="str">
        <f t="shared" si="230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228"/>
        <v>0</v>
      </c>
      <c r="N3098" s="17"/>
      <c r="O3098" s="17"/>
      <c r="P3098" s="3"/>
    </row>
    <row r="3099" spans="1:16" ht="24.95" hidden="1" customHeight="1" x14ac:dyDescent="0.2">
      <c r="A3099" s="21" t="str">
        <f t="shared" si="229"/>
        <v>||||||0</v>
      </c>
      <c r="B3099" s="21" t="str">
        <f t="shared" si="230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228"/>
        <v>0</v>
      </c>
      <c r="N3099" s="17"/>
      <c r="O3099" s="17"/>
      <c r="P3099" s="3"/>
    </row>
    <row r="3100" spans="1:16" ht="24.95" hidden="1" customHeight="1" x14ac:dyDescent="0.2">
      <c r="A3100" s="21" t="str">
        <f t="shared" si="229"/>
        <v>||||||0</v>
      </c>
      <c r="B3100" s="21" t="str">
        <f t="shared" si="230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228"/>
        <v>0</v>
      </c>
      <c r="N3100" s="17"/>
      <c r="O3100" s="17"/>
      <c r="P3100" s="3"/>
    </row>
    <row r="3101" spans="1:16" ht="24.95" hidden="1" customHeight="1" x14ac:dyDescent="0.2">
      <c r="A3101" s="21" t="str">
        <f t="shared" si="229"/>
        <v>||||||0</v>
      </c>
      <c r="B3101" s="21" t="str">
        <f t="shared" si="230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228"/>
        <v>0</v>
      </c>
      <c r="N3101" s="17"/>
      <c r="O3101" s="17"/>
      <c r="P3101" s="3"/>
    </row>
    <row r="3102" spans="1:16" ht="24.95" hidden="1" customHeight="1" x14ac:dyDescent="0.2">
      <c r="A3102" s="21" t="str">
        <f t="shared" si="229"/>
        <v>||||||0</v>
      </c>
      <c r="B3102" s="21" t="str">
        <f t="shared" si="230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228"/>
        <v>0</v>
      </c>
      <c r="N3102" s="17"/>
      <c r="O3102" s="17"/>
      <c r="P3102" s="3"/>
    </row>
    <row r="3103" spans="1:16" ht="24.95" hidden="1" customHeight="1" x14ac:dyDescent="0.2">
      <c r="A3103" s="21" t="str">
        <f t="shared" si="229"/>
        <v>||||||0</v>
      </c>
      <c r="B3103" s="21" t="str">
        <f t="shared" si="230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228"/>
        <v>0</v>
      </c>
      <c r="N3103" s="17"/>
      <c r="O3103" s="17"/>
      <c r="P3103" s="3"/>
    </row>
    <row r="3104" spans="1:16" ht="24.95" hidden="1" customHeight="1" x14ac:dyDescent="0.2">
      <c r="A3104" s="21" t="str">
        <f t="shared" si="229"/>
        <v>||||||0</v>
      </c>
      <c r="B3104" s="21" t="str">
        <f t="shared" si="230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228"/>
        <v>0</v>
      </c>
      <c r="N3104" s="17"/>
      <c r="O3104" s="17"/>
      <c r="P3104" s="3"/>
    </row>
    <row r="3105" spans="1:16" ht="24.95" hidden="1" customHeight="1" x14ac:dyDescent="0.2">
      <c r="A3105" s="21" t="str">
        <f t="shared" si="229"/>
        <v>||||||0</v>
      </c>
      <c r="B3105" s="21" t="str">
        <f t="shared" si="230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228"/>
        <v>0</v>
      </c>
      <c r="N3105" s="17"/>
      <c r="O3105" s="17"/>
      <c r="P3105" s="3"/>
    </row>
    <row r="3106" spans="1:16" ht="24.95" hidden="1" customHeight="1" x14ac:dyDescent="0.2">
      <c r="A3106" s="21" t="str">
        <f t="shared" si="229"/>
        <v>||||||0</v>
      </c>
      <c r="B3106" s="21" t="str">
        <f t="shared" si="230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228"/>
        <v>0</v>
      </c>
      <c r="N3106" s="17"/>
      <c r="O3106" s="17"/>
      <c r="P3106" s="3"/>
    </row>
    <row r="3107" spans="1:16" ht="24.95" hidden="1" customHeight="1" x14ac:dyDescent="0.2">
      <c r="A3107" s="21" t="str">
        <f t="shared" si="229"/>
        <v>||||||0</v>
      </c>
      <c r="B3107" s="21" t="str">
        <f t="shared" si="230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228"/>
        <v>0</v>
      </c>
      <c r="N3107" s="17"/>
      <c r="O3107" s="17"/>
      <c r="P3107" s="3"/>
    </row>
    <row r="3108" spans="1:16" ht="24.95" hidden="1" customHeight="1" x14ac:dyDescent="0.2">
      <c r="A3108" s="21" t="str">
        <f t="shared" si="229"/>
        <v>||||||0</v>
      </c>
      <c r="B3108" s="21" t="str">
        <f t="shared" si="230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228"/>
        <v>0</v>
      </c>
      <c r="N3108" s="17"/>
      <c r="O3108" s="17"/>
      <c r="P3108" s="3"/>
    </row>
    <row r="3109" spans="1:16" ht="24.95" hidden="1" customHeight="1" x14ac:dyDescent="0.2">
      <c r="A3109" s="21" t="str">
        <f t="shared" si="229"/>
        <v>||||||0</v>
      </c>
      <c r="B3109" s="21" t="str">
        <f t="shared" si="230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228"/>
        <v>0</v>
      </c>
      <c r="N3109" s="17"/>
      <c r="O3109" s="17"/>
      <c r="P3109" s="3"/>
    </row>
    <row r="3110" spans="1:16" ht="24.95" hidden="1" customHeight="1" x14ac:dyDescent="0.2">
      <c r="A3110" s="21" t="str">
        <f t="shared" si="229"/>
        <v>||||||0</v>
      </c>
      <c r="B3110" s="21" t="str">
        <f t="shared" si="230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228"/>
        <v>0</v>
      </c>
      <c r="N3110" s="17"/>
      <c r="O3110" s="17"/>
      <c r="P3110" s="3"/>
    </row>
    <row r="3111" spans="1:16" ht="24.95" hidden="1" customHeight="1" x14ac:dyDescent="0.2">
      <c r="A3111" s="21" t="str">
        <f t="shared" si="229"/>
        <v>||||||0</v>
      </c>
      <c r="B3111" s="21" t="str">
        <f t="shared" si="230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228"/>
        <v>0</v>
      </c>
      <c r="N3111" s="17"/>
      <c r="O3111" s="17"/>
      <c r="P3111" s="3"/>
    </row>
    <row r="3112" spans="1:16" ht="24.95" hidden="1" customHeight="1" x14ac:dyDescent="0.2">
      <c r="A3112" s="21" t="str">
        <f t="shared" si="229"/>
        <v>||||||0</v>
      </c>
      <c r="B3112" s="21" t="str">
        <f t="shared" si="230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228"/>
        <v>0</v>
      </c>
      <c r="N3112" s="17"/>
      <c r="O3112" s="17"/>
      <c r="P3112" s="3"/>
    </row>
    <row r="3113" spans="1:16" ht="24.95" hidden="1" customHeight="1" x14ac:dyDescent="0.2">
      <c r="A3113" s="21" t="str">
        <f t="shared" si="229"/>
        <v>||||||0</v>
      </c>
      <c r="B3113" s="21" t="str">
        <f t="shared" si="230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228"/>
        <v>0</v>
      </c>
      <c r="N3113" s="17"/>
      <c r="O3113" s="17"/>
      <c r="P3113" s="3"/>
    </row>
    <row r="3114" spans="1:16" ht="24.95" hidden="1" customHeight="1" x14ac:dyDescent="0.2">
      <c r="A3114" s="21" t="str">
        <f t="shared" si="229"/>
        <v>||||||0</v>
      </c>
      <c r="B3114" s="21" t="str">
        <f t="shared" si="230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228"/>
        <v>0</v>
      </c>
      <c r="N3114" s="17"/>
      <c r="O3114" s="17"/>
      <c r="P3114" s="3"/>
    </row>
    <row r="3115" spans="1:16" ht="24.95" hidden="1" customHeight="1" x14ac:dyDescent="0.2">
      <c r="A3115" s="21" t="str">
        <f t="shared" si="229"/>
        <v>||||||0</v>
      </c>
      <c r="B3115" s="21" t="str">
        <f t="shared" si="230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228"/>
        <v>0</v>
      </c>
      <c r="N3115" s="17"/>
      <c r="O3115" s="17"/>
      <c r="P3115" s="3"/>
    </row>
    <row r="3116" spans="1:16" ht="24.95" hidden="1" customHeight="1" x14ac:dyDescent="0.2">
      <c r="A3116" s="21" t="str">
        <f t="shared" si="229"/>
        <v>||||||0</v>
      </c>
      <c r="B3116" s="21" t="str">
        <f t="shared" si="230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228"/>
        <v>0</v>
      </c>
      <c r="N3116" s="17"/>
      <c r="O3116" s="17"/>
      <c r="P3116" s="3"/>
    </row>
    <row r="3117" spans="1:16" ht="24.95" hidden="1" customHeight="1" x14ac:dyDescent="0.2">
      <c r="A3117" s="21" t="str">
        <f t="shared" si="229"/>
        <v>||||||0</v>
      </c>
      <c r="B3117" s="21" t="str">
        <f t="shared" si="230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228"/>
        <v>0</v>
      </c>
      <c r="N3117" s="17"/>
      <c r="O3117" s="17"/>
      <c r="P3117" s="3"/>
    </row>
    <row r="3118" spans="1:16" ht="24.95" hidden="1" customHeight="1" x14ac:dyDescent="0.2">
      <c r="A3118" s="21" t="str">
        <f t="shared" si="229"/>
        <v>||||||0</v>
      </c>
      <c r="B3118" s="21" t="str">
        <f t="shared" si="230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228"/>
        <v>0</v>
      </c>
      <c r="N3118" s="17"/>
      <c r="O3118" s="17"/>
      <c r="P3118" s="3"/>
    </row>
    <row r="3119" spans="1:16" ht="24.95" hidden="1" customHeight="1" x14ac:dyDescent="0.2">
      <c r="A3119" s="21" t="str">
        <f t="shared" si="229"/>
        <v>||||||0</v>
      </c>
      <c r="B3119" s="21" t="str">
        <f t="shared" si="230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228"/>
        <v>0</v>
      </c>
      <c r="N3119" s="17"/>
      <c r="O3119" s="17"/>
      <c r="P3119" s="3"/>
    </row>
    <row r="3120" spans="1:16" ht="24.95" hidden="1" customHeight="1" x14ac:dyDescent="0.2">
      <c r="A3120" s="21" t="str">
        <f t="shared" si="229"/>
        <v>||||||0</v>
      </c>
      <c r="B3120" s="21" t="str">
        <f t="shared" si="230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228"/>
        <v>0</v>
      </c>
      <c r="N3120" s="17"/>
      <c r="O3120" s="17"/>
      <c r="P3120" s="3"/>
    </row>
    <row r="3121" spans="1:16" ht="24.95" hidden="1" customHeight="1" x14ac:dyDescent="0.2">
      <c r="A3121" s="21" t="str">
        <f t="shared" si="229"/>
        <v>||||||0</v>
      </c>
      <c r="B3121" s="21" t="str">
        <f t="shared" si="230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228"/>
        <v>0</v>
      </c>
      <c r="N3121" s="17"/>
      <c r="O3121" s="17"/>
      <c r="P3121" s="3"/>
    </row>
    <row r="3122" spans="1:16" ht="24.95" hidden="1" customHeight="1" x14ac:dyDescent="0.2">
      <c r="A3122" s="21" t="str">
        <f t="shared" si="229"/>
        <v>||||||0</v>
      </c>
      <c r="B3122" s="21" t="str">
        <f t="shared" si="230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228"/>
        <v>0</v>
      </c>
      <c r="N3122" s="17"/>
      <c r="O3122" s="17"/>
      <c r="P3122" s="3"/>
    </row>
    <row r="3123" spans="1:16" ht="24.95" hidden="1" customHeight="1" x14ac:dyDescent="0.2">
      <c r="A3123" s="21" t="str">
        <f t="shared" si="229"/>
        <v>||||||0</v>
      </c>
      <c r="B3123" s="21" t="str">
        <f t="shared" si="230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ref="M3123:M3170" si="231">N3123+O3123</f>
        <v>0</v>
      </c>
      <c r="N3123" s="17"/>
      <c r="O3123" s="17"/>
      <c r="P3123" s="3"/>
    </row>
    <row r="3124" spans="1:16" ht="24.95" hidden="1" customHeight="1" x14ac:dyDescent="0.2">
      <c r="A3124" s="21" t="str">
        <f t="shared" si="229"/>
        <v>||||||0</v>
      </c>
      <c r="B3124" s="21" t="str">
        <f t="shared" si="230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231"/>
        <v>0</v>
      </c>
      <c r="N3124" s="17"/>
      <c r="O3124" s="17"/>
      <c r="P3124" s="3"/>
    </row>
    <row r="3125" spans="1:16" ht="24.95" hidden="1" customHeight="1" x14ac:dyDescent="0.2">
      <c r="A3125" s="21" t="str">
        <f t="shared" si="229"/>
        <v>||||||0</v>
      </c>
      <c r="B3125" s="21" t="str">
        <f t="shared" si="230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231"/>
        <v>0</v>
      </c>
      <c r="N3125" s="17"/>
      <c r="O3125" s="17"/>
      <c r="P3125" s="3"/>
    </row>
    <row r="3126" spans="1:16" ht="24.95" hidden="1" customHeight="1" x14ac:dyDescent="0.2">
      <c r="A3126" s="21" t="str">
        <f t="shared" ref="A3126:A3177" si="232">C3126&amp;"|"&amp;D3126&amp;"|"&amp;E3126&amp;"|"&amp;F3126&amp;"|"&amp;G3126&amp;"|"&amp;I3126&amp;"|"&amp;N3126+O3126-P3126</f>
        <v>||||||0</v>
      </c>
      <c r="B3126" s="21" t="str">
        <f t="shared" ref="B3126:B3177" si="233">C3126&amp;"|"&amp;D3126&amp;"|"&amp;E3126&amp;"|"&amp;F3126&amp;"|"&amp;L3126</f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231"/>
        <v>0</v>
      </c>
      <c r="N3126" s="17"/>
      <c r="O3126" s="17"/>
      <c r="P3126" s="3"/>
    </row>
    <row r="3127" spans="1:16" ht="24.95" hidden="1" customHeight="1" x14ac:dyDescent="0.2">
      <c r="A3127" s="21" t="str">
        <f t="shared" si="232"/>
        <v>||||||0</v>
      </c>
      <c r="B3127" s="21" t="str">
        <f t="shared" si="233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231"/>
        <v>0</v>
      </c>
      <c r="N3127" s="17"/>
      <c r="O3127" s="17"/>
      <c r="P3127" s="3"/>
    </row>
    <row r="3128" spans="1:16" ht="24.95" hidden="1" customHeight="1" x14ac:dyDescent="0.2">
      <c r="A3128" s="21" t="str">
        <f t="shared" si="232"/>
        <v>||||||0</v>
      </c>
      <c r="B3128" s="21" t="str">
        <f t="shared" si="233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231"/>
        <v>0</v>
      </c>
      <c r="N3128" s="17"/>
      <c r="O3128" s="17"/>
      <c r="P3128" s="3"/>
    </row>
    <row r="3129" spans="1:16" ht="24.95" hidden="1" customHeight="1" x14ac:dyDescent="0.2">
      <c r="A3129" s="21" t="str">
        <f t="shared" si="232"/>
        <v>||||||0</v>
      </c>
      <c r="B3129" s="21" t="str">
        <f t="shared" si="233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231"/>
        <v>0</v>
      </c>
      <c r="N3129" s="17"/>
      <c r="O3129" s="17"/>
      <c r="P3129" s="3"/>
    </row>
    <row r="3130" spans="1:16" ht="24.95" hidden="1" customHeight="1" x14ac:dyDescent="0.2">
      <c r="A3130" s="21" t="str">
        <f t="shared" si="232"/>
        <v>||||||0</v>
      </c>
      <c r="B3130" s="21" t="str">
        <f t="shared" si="233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231"/>
        <v>0</v>
      </c>
      <c r="N3130" s="17"/>
      <c r="O3130" s="17"/>
      <c r="P3130" s="3"/>
    </row>
    <row r="3131" spans="1:16" ht="24.95" hidden="1" customHeight="1" x14ac:dyDescent="0.2">
      <c r="A3131" s="21" t="str">
        <f t="shared" si="232"/>
        <v>||||||0</v>
      </c>
      <c r="B3131" s="21" t="str">
        <f t="shared" si="233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231"/>
        <v>0</v>
      </c>
      <c r="N3131" s="17"/>
      <c r="O3131" s="17"/>
      <c r="P3131" s="3"/>
    </row>
    <row r="3132" spans="1:16" ht="24.95" hidden="1" customHeight="1" x14ac:dyDescent="0.2">
      <c r="A3132" s="21" t="str">
        <f t="shared" si="232"/>
        <v>||||||0</v>
      </c>
      <c r="B3132" s="21" t="str">
        <f t="shared" si="233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231"/>
        <v>0</v>
      </c>
      <c r="N3132" s="17"/>
      <c r="O3132" s="17"/>
      <c r="P3132" s="3"/>
    </row>
    <row r="3133" spans="1:16" ht="24.95" hidden="1" customHeight="1" x14ac:dyDescent="0.2">
      <c r="A3133" s="21" t="str">
        <f t="shared" si="232"/>
        <v>||||||0</v>
      </c>
      <c r="B3133" s="21" t="str">
        <f t="shared" si="233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231"/>
        <v>0</v>
      </c>
      <c r="N3133" s="17"/>
      <c r="O3133" s="17"/>
      <c r="P3133" s="3"/>
    </row>
    <row r="3134" spans="1:16" ht="24.95" hidden="1" customHeight="1" x14ac:dyDescent="0.2">
      <c r="A3134" s="21" t="str">
        <f t="shared" si="232"/>
        <v>||||||0</v>
      </c>
      <c r="B3134" s="21" t="str">
        <f t="shared" si="233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si="231"/>
        <v>0</v>
      </c>
      <c r="N3134" s="17"/>
      <c r="O3134" s="17"/>
      <c r="P3134" s="3"/>
    </row>
    <row r="3135" spans="1:16" ht="24.95" hidden="1" customHeight="1" x14ac:dyDescent="0.2">
      <c r="A3135" s="21" t="str">
        <f t="shared" si="232"/>
        <v>||||||0</v>
      </c>
      <c r="B3135" s="21" t="str">
        <f t="shared" si="233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231"/>
        <v>0</v>
      </c>
      <c r="N3135" s="17"/>
      <c r="O3135" s="17"/>
      <c r="P3135" s="3"/>
    </row>
    <row r="3136" spans="1:16" ht="24.95" hidden="1" customHeight="1" x14ac:dyDescent="0.2">
      <c r="A3136" s="21" t="str">
        <f t="shared" si="232"/>
        <v>||||||0</v>
      </c>
      <c r="B3136" s="21" t="str">
        <f t="shared" si="233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231"/>
        <v>0</v>
      </c>
      <c r="N3136" s="17"/>
      <c r="O3136" s="17"/>
      <c r="P3136" s="3"/>
    </row>
    <row r="3137" spans="1:16" ht="24.95" hidden="1" customHeight="1" x14ac:dyDescent="0.2">
      <c r="A3137" s="21" t="str">
        <f t="shared" si="232"/>
        <v>||||||0</v>
      </c>
      <c r="B3137" s="21" t="str">
        <f t="shared" si="233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231"/>
        <v>0</v>
      </c>
      <c r="N3137" s="17"/>
      <c r="O3137" s="17"/>
      <c r="P3137" s="3"/>
    </row>
    <row r="3138" spans="1:16" ht="24.95" hidden="1" customHeight="1" x14ac:dyDescent="0.2">
      <c r="A3138" s="21" t="str">
        <f t="shared" si="232"/>
        <v>||||||0</v>
      </c>
      <c r="B3138" s="21" t="str">
        <f t="shared" si="233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231"/>
        <v>0</v>
      </c>
      <c r="N3138" s="17"/>
      <c r="O3138" s="17"/>
      <c r="P3138" s="3"/>
    </row>
    <row r="3139" spans="1:16" ht="24.95" hidden="1" customHeight="1" x14ac:dyDescent="0.2">
      <c r="A3139" s="21" t="str">
        <f t="shared" si="232"/>
        <v>||||||0</v>
      </c>
      <c r="B3139" s="21" t="str">
        <f t="shared" si="233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231"/>
        <v>0</v>
      </c>
      <c r="N3139" s="17"/>
      <c r="O3139" s="17"/>
      <c r="P3139" s="3"/>
    </row>
    <row r="3140" spans="1:16" ht="24.95" hidden="1" customHeight="1" x14ac:dyDescent="0.2">
      <c r="A3140" s="21" t="str">
        <f t="shared" si="232"/>
        <v>||||||0</v>
      </c>
      <c r="B3140" s="21" t="str">
        <f t="shared" si="233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231"/>
        <v>0</v>
      </c>
      <c r="N3140" s="17"/>
      <c r="O3140" s="17"/>
      <c r="P3140" s="3"/>
    </row>
    <row r="3141" spans="1:16" ht="24.95" hidden="1" customHeight="1" x14ac:dyDescent="0.2">
      <c r="A3141" s="21" t="str">
        <f t="shared" si="232"/>
        <v>||||||0</v>
      </c>
      <c r="B3141" s="21" t="str">
        <f t="shared" si="233"/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231"/>
        <v>0</v>
      </c>
      <c r="N3141" s="17"/>
      <c r="O3141" s="17"/>
      <c r="P3141" s="3"/>
    </row>
    <row r="3142" spans="1:16" ht="24.95" hidden="1" customHeight="1" x14ac:dyDescent="0.2">
      <c r="A3142" s="21" t="str">
        <f t="shared" si="232"/>
        <v>||||||0</v>
      </c>
      <c r="B3142" s="21" t="str">
        <f t="shared" si="233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231"/>
        <v>0</v>
      </c>
      <c r="N3142" s="17"/>
      <c r="O3142" s="17"/>
      <c r="P3142" s="3"/>
    </row>
    <row r="3143" spans="1:16" ht="24.95" hidden="1" customHeight="1" x14ac:dyDescent="0.2">
      <c r="A3143" s="21" t="str">
        <f t="shared" si="232"/>
        <v>||||||0</v>
      </c>
      <c r="B3143" s="21" t="str">
        <f t="shared" si="233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231"/>
        <v>0</v>
      </c>
      <c r="N3143" s="17"/>
      <c r="O3143" s="17"/>
      <c r="P3143" s="3"/>
    </row>
    <row r="3144" spans="1:16" ht="24.95" hidden="1" customHeight="1" x14ac:dyDescent="0.2">
      <c r="A3144" s="21" t="str">
        <f t="shared" si="232"/>
        <v>||||||0</v>
      </c>
      <c r="B3144" s="21" t="str">
        <f t="shared" si="233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231"/>
        <v>0</v>
      </c>
      <c r="N3144" s="17"/>
      <c r="O3144" s="17"/>
      <c r="P3144" s="3"/>
    </row>
    <row r="3145" spans="1:16" ht="24.95" hidden="1" customHeight="1" x14ac:dyDescent="0.2">
      <c r="A3145" s="21" t="str">
        <f t="shared" si="232"/>
        <v>||||||0</v>
      </c>
      <c r="B3145" s="21" t="str">
        <f t="shared" si="233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231"/>
        <v>0</v>
      </c>
      <c r="N3145" s="17"/>
      <c r="O3145" s="17"/>
      <c r="P3145" s="3"/>
    </row>
    <row r="3146" spans="1:16" ht="24.95" hidden="1" customHeight="1" x14ac:dyDescent="0.2">
      <c r="A3146" s="21" t="str">
        <f t="shared" si="232"/>
        <v>||||||0</v>
      </c>
      <c r="B3146" s="21" t="str">
        <f t="shared" si="233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231"/>
        <v>0</v>
      </c>
      <c r="N3146" s="17"/>
      <c r="O3146" s="17"/>
      <c r="P3146" s="3"/>
    </row>
    <row r="3147" spans="1:16" ht="24.95" hidden="1" customHeight="1" x14ac:dyDescent="0.2">
      <c r="A3147" s="21" t="str">
        <f t="shared" si="232"/>
        <v>||||||0</v>
      </c>
      <c r="B3147" s="21" t="str">
        <f t="shared" si="233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231"/>
        <v>0</v>
      </c>
      <c r="N3147" s="17"/>
      <c r="O3147" s="17"/>
      <c r="P3147" s="3"/>
    </row>
    <row r="3148" spans="1:16" ht="24.95" hidden="1" customHeight="1" x14ac:dyDescent="0.2">
      <c r="A3148" s="21" t="str">
        <f t="shared" si="232"/>
        <v>||||||0</v>
      </c>
      <c r="B3148" s="21" t="str">
        <f t="shared" si="233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231"/>
        <v>0</v>
      </c>
      <c r="N3148" s="17"/>
      <c r="O3148" s="17"/>
      <c r="P3148" s="3"/>
    </row>
    <row r="3149" spans="1:16" ht="24.95" hidden="1" customHeight="1" x14ac:dyDescent="0.2">
      <c r="A3149" s="21" t="str">
        <f t="shared" si="232"/>
        <v>||||||0</v>
      </c>
      <c r="B3149" s="21" t="str">
        <f t="shared" si="233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231"/>
        <v>0</v>
      </c>
      <c r="N3149" s="17"/>
      <c r="O3149" s="17"/>
      <c r="P3149" s="3"/>
    </row>
    <row r="3150" spans="1:16" ht="24.95" hidden="1" customHeight="1" x14ac:dyDescent="0.2">
      <c r="A3150" s="21" t="str">
        <f t="shared" si="232"/>
        <v>||||||0</v>
      </c>
      <c r="B3150" s="21" t="str">
        <f t="shared" si="233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231"/>
        <v>0</v>
      </c>
      <c r="N3150" s="17"/>
      <c r="O3150" s="17"/>
      <c r="P3150" s="3"/>
    </row>
    <row r="3151" spans="1:16" ht="24.95" hidden="1" customHeight="1" x14ac:dyDescent="0.2">
      <c r="A3151" s="21" t="str">
        <f t="shared" si="232"/>
        <v>||||||0</v>
      </c>
      <c r="B3151" s="21" t="str">
        <f t="shared" si="233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231"/>
        <v>0</v>
      </c>
      <c r="N3151" s="17"/>
      <c r="O3151" s="17"/>
      <c r="P3151" s="3"/>
    </row>
    <row r="3152" spans="1:16" ht="24.95" hidden="1" customHeight="1" x14ac:dyDescent="0.2">
      <c r="A3152" s="21" t="str">
        <f t="shared" si="232"/>
        <v>||||||0</v>
      </c>
      <c r="B3152" s="21" t="str">
        <f t="shared" si="233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231"/>
        <v>0</v>
      </c>
      <c r="N3152" s="17"/>
      <c r="O3152" s="17"/>
      <c r="P3152" s="3"/>
    </row>
    <row r="3153" spans="1:16" ht="24.95" hidden="1" customHeight="1" x14ac:dyDescent="0.2">
      <c r="A3153" s="21" t="str">
        <f t="shared" si="232"/>
        <v>||||||0</v>
      </c>
      <c r="B3153" s="21" t="str">
        <f t="shared" si="233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231"/>
        <v>0</v>
      </c>
      <c r="N3153" s="17"/>
      <c r="O3153" s="17"/>
      <c r="P3153" s="3"/>
    </row>
    <row r="3154" spans="1:16" ht="24.95" hidden="1" customHeight="1" x14ac:dyDescent="0.2">
      <c r="A3154" s="21" t="str">
        <f t="shared" si="232"/>
        <v>||||||0</v>
      </c>
      <c r="B3154" s="21" t="str">
        <f t="shared" si="233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231"/>
        <v>0</v>
      </c>
      <c r="N3154" s="17"/>
      <c r="O3154" s="17"/>
      <c r="P3154" s="3"/>
    </row>
    <row r="3155" spans="1:16" ht="24.95" hidden="1" customHeight="1" x14ac:dyDescent="0.2">
      <c r="A3155" s="21" t="str">
        <f t="shared" si="232"/>
        <v>||||||0</v>
      </c>
      <c r="B3155" s="21" t="str">
        <f t="shared" si="233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231"/>
        <v>0</v>
      </c>
      <c r="N3155" s="17"/>
      <c r="O3155" s="17"/>
      <c r="P3155" s="3"/>
    </row>
    <row r="3156" spans="1:16" ht="24.95" hidden="1" customHeight="1" x14ac:dyDescent="0.2">
      <c r="A3156" s="21" t="str">
        <f t="shared" si="232"/>
        <v>||||||0</v>
      </c>
      <c r="B3156" s="21" t="str">
        <f t="shared" si="233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231"/>
        <v>0</v>
      </c>
      <c r="N3156" s="17"/>
      <c r="O3156" s="17"/>
      <c r="P3156" s="3"/>
    </row>
    <row r="3157" spans="1:16" ht="24.95" hidden="1" customHeight="1" x14ac:dyDescent="0.2">
      <c r="A3157" s="21" t="str">
        <f t="shared" si="232"/>
        <v>||||||0</v>
      </c>
      <c r="B3157" s="21" t="str">
        <f t="shared" si="233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231"/>
        <v>0</v>
      </c>
      <c r="N3157" s="17"/>
      <c r="O3157" s="17"/>
      <c r="P3157" s="3"/>
    </row>
    <row r="3158" spans="1:16" ht="24.95" hidden="1" customHeight="1" x14ac:dyDescent="0.2">
      <c r="A3158" s="21" t="str">
        <f t="shared" si="232"/>
        <v>||||||0</v>
      </c>
      <c r="B3158" s="21" t="str">
        <f t="shared" si="233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231"/>
        <v>0</v>
      </c>
      <c r="N3158" s="17"/>
      <c r="O3158" s="17"/>
      <c r="P3158" s="3"/>
    </row>
    <row r="3159" spans="1:16" ht="24.95" hidden="1" customHeight="1" x14ac:dyDescent="0.2">
      <c r="A3159" s="21" t="str">
        <f t="shared" si="232"/>
        <v>||||||0</v>
      </c>
      <c r="B3159" s="21" t="str">
        <f t="shared" si="233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231"/>
        <v>0</v>
      </c>
      <c r="N3159" s="17"/>
      <c r="O3159" s="17"/>
      <c r="P3159" s="3"/>
    </row>
    <row r="3160" spans="1:16" ht="24.95" hidden="1" customHeight="1" x14ac:dyDescent="0.2">
      <c r="A3160" s="21" t="str">
        <f t="shared" si="232"/>
        <v>||||||0</v>
      </c>
      <c r="B3160" s="21" t="str">
        <f t="shared" si="233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231"/>
        <v>0</v>
      </c>
      <c r="N3160" s="17"/>
      <c r="O3160" s="17"/>
      <c r="P3160" s="3"/>
    </row>
    <row r="3161" spans="1:16" ht="24.95" hidden="1" customHeight="1" x14ac:dyDescent="0.2">
      <c r="A3161" s="21" t="str">
        <f t="shared" si="232"/>
        <v>||||||0</v>
      </c>
      <c r="B3161" s="21" t="str">
        <f t="shared" si="233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231"/>
        <v>0</v>
      </c>
      <c r="N3161" s="17"/>
      <c r="O3161" s="17"/>
      <c r="P3161" s="3"/>
    </row>
    <row r="3162" spans="1:16" ht="24.95" hidden="1" customHeight="1" x14ac:dyDescent="0.2">
      <c r="A3162" s="21" t="str">
        <f t="shared" si="232"/>
        <v>||||||0</v>
      </c>
      <c r="B3162" s="21" t="str">
        <f t="shared" si="233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231"/>
        <v>0</v>
      </c>
      <c r="N3162" s="17"/>
      <c r="O3162" s="17"/>
      <c r="P3162" s="3"/>
    </row>
    <row r="3163" spans="1:16" ht="24.95" hidden="1" customHeight="1" x14ac:dyDescent="0.2">
      <c r="A3163" s="21" t="str">
        <f t="shared" si="232"/>
        <v>||||||0</v>
      </c>
      <c r="B3163" s="21" t="str">
        <f t="shared" si="233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231"/>
        <v>0</v>
      </c>
      <c r="N3163" s="17"/>
      <c r="O3163" s="17"/>
      <c r="P3163" s="3"/>
    </row>
    <row r="3164" spans="1:16" ht="24.95" hidden="1" customHeight="1" x14ac:dyDescent="0.2">
      <c r="A3164" s="21" t="str">
        <f t="shared" si="232"/>
        <v>||||||0</v>
      </c>
      <c r="B3164" s="21" t="str">
        <f t="shared" si="233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231"/>
        <v>0</v>
      </c>
      <c r="N3164" s="17"/>
      <c r="O3164" s="17"/>
      <c r="P3164" s="3"/>
    </row>
    <row r="3165" spans="1:16" ht="24.95" hidden="1" customHeight="1" x14ac:dyDescent="0.2">
      <c r="A3165" s="21" t="str">
        <f t="shared" si="232"/>
        <v>||||||0</v>
      </c>
      <c r="B3165" s="21" t="str">
        <f t="shared" si="233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231"/>
        <v>0</v>
      </c>
      <c r="N3165" s="17"/>
      <c r="O3165" s="17"/>
      <c r="P3165" s="3"/>
    </row>
    <row r="3166" spans="1:16" ht="24.95" hidden="1" customHeight="1" x14ac:dyDescent="0.2">
      <c r="A3166" s="21" t="str">
        <f t="shared" si="232"/>
        <v>||||||0</v>
      </c>
      <c r="B3166" s="21" t="str">
        <f t="shared" si="233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231"/>
        <v>0</v>
      </c>
      <c r="N3166" s="17"/>
      <c r="O3166" s="17"/>
      <c r="P3166" s="3"/>
    </row>
    <row r="3167" spans="1:16" ht="24.95" hidden="1" customHeight="1" x14ac:dyDescent="0.2">
      <c r="A3167" s="21" t="str">
        <f t="shared" si="232"/>
        <v>||||||0</v>
      </c>
      <c r="B3167" s="21" t="str">
        <f t="shared" si="233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231"/>
        <v>0</v>
      </c>
      <c r="N3167" s="17"/>
      <c r="O3167" s="17"/>
      <c r="P3167" s="3"/>
    </row>
    <row r="3168" spans="1:16" ht="24.95" hidden="1" customHeight="1" x14ac:dyDescent="0.2">
      <c r="A3168" s="21" t="str">
        <f t="shared" si="232"/>
        <v>||||||0</v>
      </c>
      <c r="B3168" s="21" t="str">
        <f t="shared" si="233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231"/>
        <v>0</v>
      </c>
      <c r="N3168" s="17"/>
      <c r="O3168" s="17"/>
      <c r="P3168" s="3"/>
    </row>
    <row r="3169" spans="1:16" ht="24.95" hidden="1" customHeight="1" x14ac:dyDescent="0.2">
      <c r="A3169" s="21" t="str">
        <f t="shared" si="232"/>
        <v>||||||0</v>
      </c>
      <c r="B3169" s="21" t="str">
        <f t="shared" si="233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231"/>
        <v>0</v>
      </c>
      <c r="N3169" s="17"/>
      <c r="O3169" s="17"/>
      <c r="P3169" s="3"/>
    </row>
    <row r="3170" spans="1:16" ht="24.95" hidden="1" customHeight="1" x14ac:dyDescent="0.2">
      <c r="A3170" s="21" t="str">
        <f t="shared" si="232"/>
        <v>||||||0</v>
      </c>
      <c r="B3170" s="21" t="str">
        <f t="shared" si="233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231"/>
        <v>0</v>
      </c>
      <c r="N3170" s="17"/>
      <c r="O3170" s="17"/>
      <c r="P3170" s="3"/>
    </row>
    <row r="3171" spans="1:16" ht="24.95" hidden="1" customHeight="1" x14ac:dyDescent="0.2">
      <c r="A3171" s="21" t="str">
        <f t="shared" si="232"/>
        <v>||||||0</v>
      </c>
      <c r="B3171" s="21" t="str">
        <f t="shared" si="233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ref="M3171:M3206" si="234">N3171+O3171</f>
        <v>0</v>
      </c>
      <c r="N3171" s="17"/>
      <c r="O3171" s="17"/>
      <c r="P3171" s="3"/>
    </row>
    <row r="3172" spans="1:16" ht="24.95" hidden="1" customHeight="1" x14ac:dyDescent="0.2">
      <c r="A3172" s="21" t="str">
        <f t="shared" si="232"/>
        <v>||||||0</v>
      </c>
      <c r="B3172" s="21" t="str">
        <f t="shared" si="233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234"/>
        <v>0</v>
      </c>
      <c r="N3172" s="17"/>
      <c r="O3172" s="17"/>
      <c r="P3172" s="3"/>
    </row>
    <row r="3173" spans="1:16" ht="24.95" hidden="1" customHeight="1" x14ac:dyDescent="0.2">
      <c r="A3173" s="21" t="str">
        <f t="shared" si="232"/>
        <v>||||||0</v>
      </c>
      <c r="B3173" s="21" t="str">
        <f t="shared" si="233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234"/>
        <v>0</v>
      </c>
      <c r="N3173" s="17"/>
      <c r="O3173" s="17"/>
      <c r="P3173" s="3"/>
    </row>
    <row r="3174" spans="1:16" ht="24.95" hidden="1" customHeight="1" x14ac:dyDescent="0.2">
      <c r="A3174" s="21" t="str">
        <f t="shared" si="232"/>
        <v>||||||0</v>
      </c>
      <c r="B3174" s="21" t="str">
        <f t="shared" si="233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234"/>
        <v>0</v>
      </c>
      <c r="N3174" s="17"/>
      <c r="O3174" s="17"/>
      <c r="P3174" s="3"/>
    </row>
    <row r="3175" spans="1:16" ht="24.95" hidden="1" customHeight="1" x14ac:dyDescent="0.2">
      <c r="A3175" s="21" t="str">
        <f t="shared" si="232"/>
        <v>||||||0</v>
      </c>
      <c r="B3175" s="21" t="str">
        <f t="shared" si="233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234"/>
        <v>0</v>
      </c>
      <c r="N3175" s="17"/>
      <c r="O3175" s="17"/>
      <c r="P3175" s="3"/>
    </row>
    <row r="3176" spans="1:16" ht="24.95" hidden="1" customHeight="1" x14ac:dyDescent="0.2">
      <c r="A3176" s="21" t="str">
        <f t="shared" si="232"/>
        <v>||||||0</v>
      </c>
      <c r="B3176" s="21" t="str">
        <f t="shared" si="233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234"/>
        <v>0</v>
      </c>
      <c r="N3176" s="17"/>
      <c r="O3176" s="17"/>
      <c r="P3176" s="3"/>
    </row>
    <row r="3177" spans="1:16" ht="24.95" hidden="1" customHeight="1" x14ac:dyDescent="0.2">
      <c r="A3177" s="21" t="str">
        <f t="shared" si="232"/>
        <v>||||||0</v>
      </c>
      <c r="B3177" s="21" t="str">
        <f t="shared" si="233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234"/>
        <v>0</v>
      </c>
      <c r="N3177" s="17"/>
      <c r="O3177" s="17"/>
      <c r="P3177" s="3"/>
    </row>
    <row r="3178" spans="1:16" ht="24.95" hidden="1" customHeight="1" x14ac:dyDescent="0.2">
      <c r="A3178" s="21" t="str">
        <f t="shared" ref="A3178:A3211" si="235">C3178&amp;"|"&amp;D3178&amp;"|"&amp;E3178&amp;"|"&amp;F3178&amp;"|"&amp;G3178&amp;"|"&amp;I3178&amp;"|"&amp;N3178+O3178-P3178</f>
        <v>||||||0</v>
      </c>
      <c r="B3178" s="21" t="str">
        <f t="shared" ref="B3178:B3211" si="236">C3178&amp;"|"&amp;D3178&amp;"|"&amp;E3178&amp;"|"&amp;F3178&amp;"|"&amp;L3178</f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234"/>
        <v>0</v>
      </c>
      <c r="N3178" s="17"/>
      <c r="O3178" s="17"/>
      <c r="P3178" s="3"/>
    </row>
    <row r="3179" spans="1:16" ht="24.95" hidden="1" customHeight="1" x14ac:dyDescent="0.2">
      <c r="A3179" s="21" t="str">
        <f t="shared" si="235"/>
        <v>||||||0</v>
      </c>
      <c r="B3179" s="21" t="str">
        <f t="shared" si="236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234"/>
        <v>0</v>
      </c>
      <c r="N3179" s="17"/>
      <c r="O3179" s="17"/>
      <c r="P3179" s="3"/>
    </row>
    <row r="3180" spans="1:16" ht="24.95" hidden="1" customHeight="1" x14ac:dyDescent="0.2">
      <c r="A3180" s="21" t="str">
        <f t="shared" si="235"/>
        <v>||||||0</v>
      </c>
      <c r="B3180" s="21" t="str">
        <f t="shared" si="236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234"/>
        <v>0</v>
      </c>
      <c r="N3180" s="17"/>
      <c r="O3180" s="17"/>
      <c r="P3180" s="3"/>
    </row>
    <row r="3181" spans="1:16" ht="24.95" hidden="1" customHeight="1" x14ac:dyDescent="0.2">
      <c r="A3181" s="21" t="str">
        <f t="shared" si="235"/>
        <v>||||||0</v>
      </c>
      <c r="B3181" s="21" t="str">
        <f t="shared" si="236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234"/>
        <v>0</v>
      </c>
      <c r="N3181" s="17"/>
      <c r="O3181" s="17"/>
      <c r="P3181" s="3"/>
    </row>
    <row r="3182" spans="1:16" ht="24.95" hidden="1" customHeight="1" x14ac:dyDescent="0.2">
      <c r="A3182" s="21" t="str">
        <f t="shared" si="235"/>
        <v>||||||0</v>
      </c>
      <c r="B3182" s="21" t="str">
        <f t="shared" si="236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234"/>
        <v>0</v>
      </c>
      <c r="N3182" s="17"/>
      <c r="O3182" s="17"/>
      <c r="P3182" s="3"/>
    </row>
    <row r="3183" spans="1:16" ht="24.95" hidden="1" customHeight="1" x14ac:dyDescent="0.2">
      <c r="A3183" s="21" t="str">
        <f t="shared" si="235"/>
        <v>||||||0</v>
      </c>
      <c r="B3183" s="21" t="str">
        <f t="shared" si="236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234"/>
        <v>0</v>
      </c>
      <c r="N3183" s="17"/>
      <c r="O3183" s="17"/>
      <c r="P3183" s="3"/>
    </row>
    <row r="3184" spans="1:16" ht="24.95" hidden="1" customHeight="1" x14ac:dyDescent="0.2">
      <c r="A3184" s="21" t="str">
        <f t="shared" si="235"/>
        <v>||||||0</v>
      </c>
      <c r="B3184" s="21" t="str">
        <f t="shared" si="236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234"/>
        <v>0</v>
      </c>
      <c r="N3184" s="17"/>
      <c r="O3184" s="17"/>
      <c r="P3184" s="3"/>
    </row>
    <row r="3185" spans="1:16" ht="24.95" hidden="1" customHeight="1" x14ac:dyDescent="0.2">
      <c r="A3185" s="21" t="str">
        <f t="shared" si="235"/>
        <v>||||||0</v>
      </c>
      <c r="B3185" s="21" t="str">
        <f t="shared" si="236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234"/>
        <v>0</v>
      </c>
      <c r="N3185" s="17"/>
      <c r="O3185" s="17"/>
      <c r="P3185" s="3"/>
    </row>
    <row r="3186" spans="1:16" ht="24.95" hidden="1" customHeight="1" x14ac:dyDescent="0.2">
      <c r="A3186" s="21" t="str">
        <f t="shared" si="235"/>
        <v>||||||0</v>
      </c>
      <c r="B3186" s="21" t="str">
        <f t="shared" si="236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234"/>
        <v>0</v>
      </c>
      <c r="N3186" s="17"/>
      <c r="O3186" s="17"/>
      <c r="P3186" s="3"/>
    </row>
    <row r="3187" spans="1:16" ht="24.95" hidden="1" customHeight="1" x14ac:dyDescent="0.2">
      <c r="A3187" s="21" t="str">
        <f t="shared" si="235"/>
        <v>||||||0</v>
      </c>
      <c r="B3187" s="21" t="str">
        <f t="shared" si="236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234"/>
        <v>0</v>
      </c>
      <c r="N3187" s="17"/>
      <c r="O3187" s="17"/>
      <c r="P3187" s="3"/>
    </row>
    <row r="3188" spans="1:16" ht="24.95" hidden="1" customHeight="1" x14ac:dyDescent="0.2">
      <c r="A3188" s="21" t="str">
        <f t="shared" si="235"/>
        <v>||||||0</v>
      </c>
      <c r="B3188" s="21" t="str">
        <f t="shared" si="236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234"/>
        <v>0</v>
      </c>
      <c r="N3188" s="17"/>
      <c r="O3188" s="17"/>
      <c r="P3188" s="3"/>
    </row>
    <row r="3189" spans="1:16" ht="24.95" hidden="1" customHeight="1" x14ac:dyDescent="0.2">
      <c r="A3189" s="21" t="str">
        <f t="shared" si="235"/>
        <v>||||||0</v>
      </c>
      <c r="B3189" s="21" t="str">
        <f t="shared" si="236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234"/>
        <v>0</v>
      </c>
      <c r="N3189" s="17"/>
      <c r="O3189" s="17"/>
      <c r="P3189" s="3"/>
    </row>
    <row r="3190" spans="1:16" ht="24.95" hidden="1" customHeight="1" x14ac:dyDescent="0.2">
      <c r="A3190" s="21" t="str">
        <f t="shared" si="235"/>
        <v>||||||0</v>
      </c>
      <c r="B3190" s="21" t="str">
        <f t="shared" si="236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234"/>
        <v>0</v>
      </c>
      <c r="N3190" s="17"/>
      <c r="O3190" s="17"/>
      <c r="P3190" s="3"/>
    </row>
    <row r="3191" spans="1:16" ht="24.95" hidden="1" customHeight="1" x14ac:dyDescent="0.2">
      <c r="A3191" s="21" t="str">
        <f t="shared" si="235"/>
        <v>||||||0</v>
      </c>
      <c r="B3191" s="21" t="str">
        <f t="shared" si="236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234"/>
        <v>0</v>
      </c>
      <c r="N3191" s="17"/>
      <c r="O3191" s="17"/>
      <c r="P3191" s="3"/>
    </row>
    <row r="3192" spans="1:16" ht="24.95" hidden="1" customHeight="1" x14ac:dyDescent="0.2">
      <c r="A3192" s="21" t="str">
        <f t="shared" si="235"/>
        <v>||||||0</v>
      </c>
      <c r="B3192" s="21" t="str">
        <f t="shared" si="236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234"/>
        <v>0</v>
      </c>
      <c r="N3192" s="17"/>
      <c r="O3192" s="17"/>
      <c r="P3192" s="3"/>
    </row>
    <row r="3193" spans="1:16" ht="24.95" hidden="1" customHeight="1" x14ac:dyDescent="0.2">
      <c r="A3193" s="21" t="str">
        <f t="shared" si="235"/>
        <v>||||||0</v>
      </c>
      <c r="B3193" s="21" t="str">
        <f t="shared" si="236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234"/>
        <v>0</v>
      </c>
      <c r="N3193" s="17"/>
      <c r="O3193" s="17"/>
      <c r="P3193" s="3"/>
    </row>
    <row r="3194" spans="1:16" ht="24.95" hidden="1" customHeight="1" x14ac:dyDescent="0.2">
      <c r="A3194" s="21" t="str">
        <f t="shared" si="235"/>
        <v>||||||0</v>
      </c>
      <c r="B3194" s="21" t="str">
        <f t="shared" si="236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234"/>
        <v>0</v>
      </c>
      <c r="N3194" s="17"/>
      <c r="O3194" s="17"/>
      <c r="P3194" s="3"/>
    </row>
    <row r="3195" spans="1:16" ht="24.95" hidden="1" customHeight="1" x14ac:dyDescent="0.2">
      <c r="A3195" s="21" t="str">
        <f t="shared" si="235"/>
        <v>||||||0</v>
      </c>
      <c r="B3195" s="21" t="str">
        <f t="shared" si="236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234"/>
        <v>0</v>
      </c>
      <c r="N3195" s="17"/>
      <c r="O3195" s="17"/>
      <c r="P3195" s="3"/>
    </row>
    <row r="3196" spans="1:16" ht="24.95" hidden="1" customHeight="1" x14ac:dyDescent="0.2">
      <c r="A3196" s="21" t="str">
        <f t="shared" si="235"/>
        <v>||||||0</v>
      </c>
      <c r="B3196" s="21" t="str">
        <f t="shared" si="236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234"/>
        <v>0</v>
      </c>
      <c r="N3196" s="17"/>
      <c r="O3196" s="17"/>
      <c r="P3196" s="3"/>
    </row>
    <row r="3197" spans="1:16" ht="24.95" hidden="1" customHeight="1" x14ac:dyDescent="0.2">
      <c r="A3197" s="21" t="str">
        <f t="shared" si="235"/>
        <v>||||||0</v>
      </c>
      <c r="B3197" s="21" t="str">
        <f t="shared" si="236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234"/>
        <v>0</v>
      </c>
      <c r="N3197" s="17"/>
      <c r="O3197" s="17"/>
      <c r="P3197" s="3"/>
    </row>
    <row r="3198" spans="1:16" ht="24.95" hidden="1" customHeight="1" x14ac:dyDescent="0.2">
      <c r="A3198" s="21" t="str">
        <f t="shared" si="235"/>
        <v>||||||0</v>
      </c>
      <c r="B3198" s="21" t="str">
        <f t="shared" si="236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si="234"/>
        <v>0</v>
      </c>
      <c r="N3198" s="17"/>
      <c r="O3198" s="17"/>
      <c r="P3198" s="3"/>
    </row>
    <row r="3199" spans="1:16" ht="24.95" hidden="1" customHeight="1" x14ac:dyDescent="0.2">
      <c r="A3199" s="21" t="str">
        <f t="shared" si="235"/>
        <v>||||||0</v>
      </c>
      <c r="B3199" s="21" t="str">
        <f t="shared" si="236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234"/>
        <v>0</v>
      </c>
      <c r="N3199" s="17"/>
      <c r="O3199" s="17"/>
      <c r="P3199" s="3"/>
    </row>
    <row r="3200" spans="1:16" ht="24.95" hidden="1" customHeight="1" x14ac:dyDescent="0.2">
      <c r="A3200" s="21" t="str">
        <f t="shared" si="235"/>
        <v>||||||0</v>
      </c>
      <c r="B3200" s="21" t="str">
        <f t="shared" si="236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234"/>
        <v>0</v>
      </c>
      <c r="N3200" s="17"/>
      <c r="O3200" s="17"/>
      <c r="P3200" s="3"/>
    </row>
    <row r="3201" spans="1:16" ht="24.95" hidden="1" customHeight="1" x14ac:dyDescent="0.2">
      <c r="A3201" s="21" t="str">
        <f t="shared" si="235"/>
        <v>||||||0</v>
      </c>
      <c r="B3201" s="21" t="str">
        <f t="shared" si="236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234"/>
        <v>0</v>
      </c>
      <c r="N3201" s="17"/>
      <c r="O3201" s="17"/>
      <c r="P3201" s="3"/>
    </row>
    <row r="3202" spans="1:16" ht="24.95" hidden="1" customHeight="1" x14ac:dyDescent="0.2">
      <c r="A3202" s="21" t="str">
        <f t="shared" si="235"/>
        <v>||||||0</v>
      </c>
      <c r="B3202" s="21" t="str">
        <f t="shared" si="236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234"/>
        <v>0</v>
      </c>
      <c r="N3202" s="17"/>
      <c r="O3202" s="17"/>
      <c r="P3202" s="3"/>
    </row>
    <row r="3203" spans="1:16" ht="24.95" hidden="1" customHeight="1" x14ac:dyDescent="0.2">
      <c r="A3203" s="21" t="str">
        <f t="shared" si="235"/>
        <v>||||||0</v>
      </c>
      <c r="B3203" s="21" t="str">
        <f t="shared" si="236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234"/>
        <v>0</v>
      </c>
      <c r="N3203" s="17"/>
      <c r="O3203" s="17"/>
      <c r="P3203" s="3"/>
    </row>
    <row r="3204" spans="1:16" ht="24.95" hidden="1" customHeight="1" x14ac:dyDescent="0.2">
      <c r="A3204" s="21" t="str">
        <f t="shared" si="235"/>
        <v>||||||0</v>
      </c>
      <c r="B3204" s="21" t="str">
        <f t="shared" si="236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234"/>
        <v>0</v>
      </c>
      <c r="N3204" s="17"/>
      <c r="O3204" s="17"/>
      <c r="P3204" s="3"/>
    </row>
    <row r="3205" spans="1:16" ht="24.95" hidden="1" customHeight="1" x14ac:dyDescent="0.2">
      <c r="A3205" s="21" t="str">
        <f t="shared" si="235"/>
        <v>||||||0</v>
      </c>
      <c r="B3205" s="21" t="str">
        <f t="shared" si="236"/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234"/>
        <v>0</v>
      </c>
      <c r="N3205" s="17"/>
      <c r="O3205" s="17"/>
      <c r="P3205" s="3"/>
    </row>
    <row r="3206" spans="1:16" ht="24.95" hidden="1" customHeight="1" x14ac:dyDescent="0.2">
      <c r="A3206" s="21" t="str">
        <f t="shared" si="235"/>
        <v>||||||0</v>
      </c>
      <c r="B3206" s="21" t="str">
        <f t="shared" si="236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234"/>
        <v>0</v>
      </c>
      <c r="N3206" s="17"/>
      <c r="O3206" s="17"/>
      <c r="P3206" s="3"/>
    </row>
    <row r="3207" spans="1:16" ht="24.95" hidden="1" customHeight="1" x14ac:dyDescent="0.2">
      <c r="A3207" s="21" t="str">
        <f t="shared" si="235"/>
        <v>||||||0</v>
      </c>
      <c r="B3207" s="21" t="str">
        <f t="shared" si="236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ref="M3207:M3254" si="237">N3207+O3207</f>
        <v>0</v>
      </c>
      <c r="N3207" s="17"/>
      <c r="O3207" s="17"/>
      <c r="P3207" s="3"/>
    </row>
    <row r="3208" spans="1:16" ht="24.95" hidden="1" customHeight="1" x14ac:dyDescent="0.2">
      <c r="A3208" s="21" t="str">
        <f t="shared" si="235"/>
        <v>||||||0</v>
      </c>
      <c r="B3208" s="21" t="str">
        <f t="shared" si="236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237"/>
        <v>0</v>
      </c>
      <c r="N3208" s="17"/>
      <c r="O3208" s="17"/>
      <c r="P3208" s="3"/>
    </row>
    <row r="3209" spans="1:16" ht="24.95" hidden="1" customHeight="1" x14ac:dyDescent="0.2">
      <c r="A3209" s="21" t="str">
        <f t="shared" si="235"/>
        <v>||||||0</v>
      </c>
      <c r="B3209" s="21" t="str">
        <f t="shared" si="236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237"/>
        <v>0</v>
      </c>
      <c r="N3209" s="17"/>
      <c r="O3209" s="17"/>
      <c r="P3209" s="3"/>
    </row>
    <row r="3210" spans="1:16" ht="24.95" hidden="1" customHeight="1" x14ac:dyDescent="0.2">
      <c r="A3210" s="21" t="str">
        <f t="shared" si="235"/>
        <v>||||||0</v>
      </c>
      <c r="B3210" s="21" t="str">
        <f t="shared" si="236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237"/>
        <v>0</v>
      </c>
      <c r="N3210" s="17"/>
      <c r="O3210" s="17"/>
      <c r="P3210" s="3"/>
    </row>
    <row r="3211" spans="1:16" ht="24.95" hidden="1" customHeight="1" x14ac:dyDescent="0.2">
      <c r="A3211" s="21" t="str">
        <f t="shared" si="235"/>
        <v>||||||0</v>
      </c>
      <c r="B3211" s="21" t="str">
        <f t="shared" si="236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237"/>
        <v>0</v>
      </c>
      <c r="N3211" s="17"/>
      <c r="O3211" s="17"/>
      <c r="P3211" s="3"/>
    </row>
    <row r="3212" spans="1:16" ht="24.95" hidden="1" customHeight="1" x14ac:dyDescent="0.2">
      <c r="A3212" s="21" t="str">
        <f t="shared" ref="A3212:A3261" si="238">C3212&amp;"|"&amp;D3212&amp;"|"&amp;E3212&amp;"|"&amp;F3212&amp;"|"&amp;G3212&amp;"|"&amp;I3212&amp;"|"&amp;N3212+O3212-P3212</f>
        <v>||||||0</v>
      </c>
      <c r="B3212" s="21" t="str">
        <f t="shared" ref="B3212:B3261" si="239">C3212&amp;"|"&amp;D3212&amp;"|"&amp;E3212&amp;"|"&amp;F3212&amp;"|"&amp;L3212</f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237"/>
        <v>0</v>
      </c>
      <c r="N3212" s="17"/>
      <c r="O3212" s="17"/>
      <c r="P3212" s="3"/>
    </row>
    <row r="3213" spans="1:16" ht="24.95" hidden="1" customHeight="1" x14ac:dyDescent="0.2">
      <c r="A3213" s="21" t="str">
        <f t="shared" si="238"/>
        <v>||||||0</v>
      </c>
      <c r="B3213" s="21" t="str">
        <f t="shared" si="239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237"/>
        <v>0</v>
      </c>
      <c r="N3213" s="17"/>
      <c r="O3213" s="17"/>
      <c r="P3213" s="3"/>
    </row>
    <row r="3214" spans="1:16" ht="24.95" hidden="1" customHeight="1" x14ac:dyDescent="0.2">
      <c r="A3214" s="21" t="str">
        <f t="shared" si="238"/>
        <v>||||||0</v>
      </c>
      <c r="B3214" s="21" t="str">
        <f t="shared" si="239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237"/>
        <v>0</v>
      </c>
      <c r="N3214" s="17"/>
      <c r="O3214" s="17"/>
      <c r="P3214" s="3"/>
    </row>
    <row r="3215" spans="1:16" ht="24.95" hidden="1" customHeight="1" x14ac:dyDescent="0.2">
      <c r="A3215" s="21" t="str">
        <f t="shared" si="238"/>
        <v>||||||0</v>
      </c>
      <c r="B3215" s="21" t="str">
        <f t="shared" si="239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237"/>
        <v>0</v>
      </c>
      <c r="N3215" s="17"/>
      <c r="O3215" s="17"/>
      <c r="P3215" s="3"/>
    </row>
    <row r="3216" spans="1:16" ht="24.95" hidden="1" customHeight="1" x14ac:dyDescent="0.2">
      <c r="A3216" s="21" t="str">
        <f t="shared" si="238"/>
        <v>||||||0</v>
      </c>
      <c r="B3216" s="21" t="str">
        <f t="shared" si="239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237"/>
        <v>0</v>
      </c>
      <c r="N3216" s="17"/>
      <c r="O3216" s="17"/>
      <c r="P3216" s="3"/>
    </row>
    <row r="3217" spans="1:16" ht="24.95" hidden="1" customHeight="1" x14ac:dyDescent="0.2">
      <c r="A3217" s="21" t="str">
        <f t="shared" si="238"/>
        <v>||||||0</v>
      </c>
      <c r="B3217" s="21" t="str">
        <f t="shared" si="239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237"/>
        <v>0</v>
      </c>
      <c r="N3217" s="17"/>
      <c r="O3217" s="17"/>
      <c r="P3217" s="3"/>
    </row>
    <row r="3218" spans="1:16" ht="24.95" hidden="1" customHeight="1" x14ac:dyDescent="0.2">
      <c r="A3218" s="21" t="str">
        <f t="shared" si="238"/>
        <v>||||||0</v>
      </c>
      <c r="B3218" s="21" t="str">
        <f t="shared" si="239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237"/>
        <v>0</v>
      </c>
      <c r="N3218" s="17"/>
      <c r="O3218" s="17"/>
      <c r="P3218" s="3"/>
    </row>
    <row r="3219" spans="1:16" ht="24.95" hidden="1" customHeight="1" x14ac:dyDescent="0.2">
      <c r="A3219" s="21" t="str">
        <f t="shared" si="238"/>
        <v>||||||0</v>
      </c>
      <c r="B3219" s="21" t="str">
        <f t="shared" si="239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237"/>
        <v>0</v>
      </c>
      <c r="N3219" s="17"/>
      <c r="O3219" s="17"/>
      <c r="P3219" s="3"/>
    </row>
    <row r="3220" spans="1:16" ht="24.95" hidden="1" customHeight="1" x14ac:dyDescent="0.2">
      <c r="A3220" s="21" t="str">
        <f t="shared" si="238"/>
        <v>||||||0</v>
      </c>
      <c r="B3220" s="21" t="str">
        <f t="shared" si="239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237"/>
        <v>0</v>
      </c>
      <c r="N3220" s="17"/>
      <c r="O3220" s="17"/>
      <c r="P3220" s="3"/>
    </row>
    <row r="3221" spans="1:16" ht="24.95" hidden="1" customHeight="1" x14ac:dyDescent="0.2">
      <c r="A3221" s="21" t="str">
        <f t="shared" si="238"/>
        <v>||||||0</v>
      </c>
      <c r="B3221" s="21" t="str">
        <f t="shared" si="239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237"/>
        <v>0</v>
      </c>
      <c r="N3221" s="17"/>
      <c r="O3221" s="17"/>
      <c r="P3221" s="3"/>
    </row>
    <row r="3222" spans="1:16" ht="24.95" hidden="1" customHeight="1" x14ac:dyDescent="0.2">
      <c r="A3222" s="21" t="str">
        <f t="shared" si="238"/>
        <v>||||||0</v>
      </c>
      <c r="B3222" s="21" t="str">
        <f t="shared" si="239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237"/>
        <v>0</v>
      </c>
      <c r="N3222" s="17"/>
      <c r="O3222" s="17"/>
      <c r="P3222" s="3"/>
    </row>
    <row r="3223" spans="1:16" ht="24.95" hidden="1" customHeight="1" x14ac:dyDescent="0.2">
      <c r="A3223" s="21" t="str">
        <f t="shared" si="238"/>
        <v>||||||0</v>
      </c>
      <c r="B3223" s="21" t="str">
        <f t="shared" si="239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237"/>
        <v>0</v>
      </c>
      <c r="N3223" s="17"/>
      <c r="O3223" s="17"/>
      <c r="P3223" s="3"/>
    </row>
    <row r="3224" spans="1:16" ht="24.95" hidden="1" customHeight="1" x14ac:dyDescent="0.2">
      <c r="A3224" s="21" t="str">
        <f t="shared" si="238"/>
        <v>||||||0</v>
      </c>
      <c r="B3224" s="21" t="str">
        <f t="shared" si="239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237"/>
        <v>0</v>
      </c>
      <c r="N3224" s="17"/>
      <c r="O3224" s="17"/>
      <c r="P3224" s="3"/>
    </row>
    <row r="3225" spans="1:16" ht="24.95" hidden="1" customHeight="1" x14ac:dyDescent="0.2">
      <c r="A3225" s="21" t="str">
        <f t="shared" si="238"/>
        <v>||||||0</v>
      </c>
      <c r="B3225" s="21" t="str">
        <f t="shared" si="239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237"/>
        <v>0</v>
      </c>
      <c r="N3225" s="17"/>
      <c r="O3225" s="17"/>
      <c r="P3225" s="3"/>
    </row>
    <row r="3226" spans="1:16" ht="24.95" hidden="1" customHeight="1" x14ac:dyDescent="0.2">
      <c r="A3226" s="21" t="str">
        <f t="shared" si="238"/>
        <v>||||||0</v>
      </c>
      <c r="B3226" s="21" t="str">
        <f t="shared" si="239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237"/>
        <v>0</v>
      </c>
      <c r="N3226" s="17"/>
      <c r="O3226" s="17"/>
      <c r="P3226" s="3"/>
    </row>
    <row r="3227" spans="1:16" ht="24.95" hidden="1" customHeight="1" x14ac:dyDescent="0.2">
      <c r="A3227" s="21" t="str">
        <f t="shared" si="238"/>
        <v>||||||0</v>
      </c>
      <c r="B3227" s="21" t="str">
        <f t="shared" si="239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237"/>
        <v>0</v>
      </c>
      <c r="N3227" s="17"/>
      <c r="O3227" s="17"/>
      <c r="P3227" s="3"/>
    </row>
    <row r="3228" spans="1:16" ht="24.95" hidden="1" customHeight="1" x14ac:dyDescent="0.2">
      <c r="A3228" s="21" t="str">
        <f t="shared" si="238"/>
        <v>||||||0</v>
      </c>
      <c r="B3228" s="21" t="str">
        <f t="shared" si="239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237"/>
        <v>0</v>
      </c>
      <c r="N3228" s="17"/>
      <c r="O3228" s="17"/>
      <c r="P3228" s="3"/>
    </row>
    <row r="3229" spans="1:16" ht="24.95" hidden="1" customHeight="1" x14ac:dyDescent="0.2">
      <c r="A3229" s="21" t="str">
        <f t="shared" si="238"/>
        <v>||||||0</v>
      </c>
      <c r="B3229" s="21" t="str">
        <f t="shared" si="239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237"/>
        <v>0</v>
      </c>
      <c r="N3229" s="17"/>
      <c r="O3229" s="17"/>
      <c r="P3229" s="3"/>
    </row>
    <row r="3230" spans="1:16" ht="24.95" hidden="1" customHeight="1" x14ac:dyDescent="0.2">
      <c r="A3230" s="21" t="str">
        <f t="shared" si="238"/>
        <v>||||||0</v>
      </c>
      <c r="B3230" s="21" t="str">
        <f t="shared" si="239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237"/>
        <v>0</v>
      </c>
      <c r="N3230" s="17"/>
      <c r="O3230" s="17"/>
      <c r="P3230" s="3"/>
    </row>
    <row r="3231" spans="1:16" ht="24.95" hidden="1" customHeight="1" x14ac:dyDescent="0.2">
      <c r="A3231" s="21" t="str">
        <f t="shared" si="238"/>
        <v>||||||0</v>
      </c>
      <c r="B3231" s="21" t="str">
        <f t="shared" si="239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237"/>
        <v>0</v>
      </c>
      <c r="N3231" s="17"/>
      <c r="O3231" s="17"/>
      <c r="P3231" s="3"/>
    </row>
    <row r="3232" spans="1:16" ht="24.95" hidden="1" customHeight="1" x14ac:dyDescent="0.2">
      <c r="A3232" s="21" t="str">
        <f t="shared" si="238"/>
        <v>||||||0</v>
      </c>
      <c r="B3232" s="21" t="str">
        <f t="shared" si="239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237"/>
        <v>0</v>
      </c>
      <c r="N3232" s="17"/>
      <c r="O3232" s="17"/>
      <c r="P3232" s="3"/>
    </row>
    <row r="3233" spans="1:16" ht="24.95" hidden="1" customHeight="1" x14ac:dyDescent="0.2">
      <c r="A3233" s="21" t="str">
        <f t="shared" si="238"/>
        <v>||||||0</v>
      </c>
      <c r="B3233" s="21" t="str">
        <f t="shared" si="239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237"/>
        <v>0</v>
      </c>
      <c r="N3233" s="17"/>
      <c r="O3233" s="17"/>
      <c r="P3233" s="3"/>
    </row>
    <row r="3234" spans="1:16" ht="24.95" hidden="1" customHeight="1" x14ac:dyDescent="0.2">
      <c r="A3234" s="21" t="str">
        <f t="shared" si="238"/>
        <v>||||||0</v>
      </c>
      <c r="B3234" s="21" t="str">
        <f t="shared" si="239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237"/>
        <v>0</v>
      </c>
      <c r="N3234" s="17"/>
      <c r="O3234" s="17"/>
      <c r="P3234" s="3"/>
    </row>
    <row r="3235" spans="1:16" ht="24.95" hidden="1" customHeight="1" x14ac:dyDescent="0.2">
      <c r="A3235" s="21" t="str">
        <f t="shared" si="238"/>
        <v>||||||0</v>
      </c>
      <c r="B3235" s="21" t="str">
        <f t="shared" si="239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237"/>
        <v>0</v>
      </c>
      <c r="N3235" s="17"/>
      <c r="O3235" s="17"/>
      <c r="P3235" s="3"/>
    </row>
    <row r="3236" spans="1:16" ht="24.95" hidden="1" customHeight="1" x14ac:dyDescent="0.2">
      <c r="A3236" s="21" t="str">
        <f t="shared" si="238"/>
        <v>||||||0</v>
      </c>
      <c r="B3236" s="21" t="str">
        <f t="shared" si="239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237"/>
        <v>0</v>
      </c>
      <c r="N3236" s="17"/>
      <c r="O3236" s="17"/>
      <c r="P3236" s="3"/>
    </row>
    <row r="3237" spans="1:16" ht="24.95" hidden="1" customHeight="1" x14ac:dyDescent="0.2">
      <c r="A3237" s="21" t="str">
        <f t="shared" si="238"/>
        <v>||||||0</v>
      </c>
      <c r="B3237" s="21" t="str">
        <f t="shared" si="239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237"/>
        <v>0</v>
      </c>
      <c r="N3237" s="17"/>
      <c r="O3237" s="17"/>
      <c r="P3237" s="3"/>
    </row>
    <row r="3238" spans="1:16" ht="24.95" hidden="1" customHeight="1" x14ac:dyDescent="0.2">
      <c r="A3238" s="21" t="str">
        <f t="shared" si="238"/>
        <v>||||||0</v>
      </c>
      <c r="B3238" s="21" t="str">
        <f t="shared" si="239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237"/>
        <v>0</v>
      </c>
      <c r="N3238" s="17"/>
      <c r="O3238" s="17"/>
      <c r="P3238" s="3"/>
    </row>
    <row r="3239" spans="1:16" ht="24.95" hidden="1" customHeight="1" x14ac:dyDescent="0.2">
      <c r="A3239" s="21" t="str">
        <f t="shared" si="238"/>
        <v>||||||0</v>
      </c>
      <c r="B3239" s="21" t="str">
        <f t="shared" si="239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237"/>
        <v>0</v>
      </c>
      <c r="N3239" s="17"/>
      <c r="O3239" s="17"/>
      <c r="P3239" s="3"/>
    </row>
    <row r="3240" spans="1:16" ht="24.95" hidden="1" customHeight="1" x14ac:dyDescent="0.2">
      <c r="A3240" s="21" t="str">
        <f t="shared" si="238"/>
        <v>||||||0</v>
      </c>
      <c r="B3240" s="21" t="str">
        <f t="shared" si="239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237"/>
        <v>0</v>
      </c>
      <c r="N3240" s="17"/>
      <c r="O3240" s="17"/>
      <c r="P3240" s="3"/>
    </row>
    <row r="3241" spans="1:16" ht="24.95" hidden="1" customHeight="1" x14ac:dyDescent="0.2">
      <c r="A3241" s="21" t="str">
        <f t="shared" si="238"/>
        <v>||||||0</v>
      </c>
      <c r="B3241" s="21" t="str">
        <f t="shared" si="239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237"/>
        <v>0</v>
      </c>
      <c r="N3241" s="17"/>
      <c r="O3241" s="17"/>
      <c r="P3241" s="3"/>
    </row>
    <row r="3242" spans="1:16" ht="24.95" hidden="1" customHeight="1" x14ac:dyDescent="0.2">
      <c r="A3242" s="21" t="str">
        <f t="shared" si="238"/>
        <v>||||||0</v>
      </c>
      <c r="B3242" s="21" t="str">
        <f t="shared" si="239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237"/>
        <v>0</v>
      </c>
      <c r="N3242" s="17"/>
      <c r="O3242" s="17"/>
      <c r="P3242" s="3"/>
    </row>
    <row r="3243" spans="1:16" ht="24.95" hidden="1" customHeight="1" x14ac:dyDescent="0.2">
      <c r="A3243" s="21" t="str">
        <f t="shared" si="238"/>
        <v>||||||0</v>
      </c>
      <c r="B3243" s="21" t="str">
        <f t="shared" si="239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237"/>
        <v>0</v>
      </c>
      <c r="N3243" s="17"/>
      <c r="O3243" s="17"/>
      <c r="P3243" s="3"/>
    </row>
    <row r="3244" spans="1:16" ht="24.95" hidden="1" customHeight="1" x14ac:dyDescent="0.2">
      <c r="A3244" s="21" t="str">
        <f t="shared" si="238"/>
        <v>||||||0</v>
      </c>
      <c r="B3244" s="21" t="str">
        <f t="shared" si="239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237"/>
        <v>0</v>
      </c>
      <c r="N3244" s="17"/>
      <c r="O3244" s="17"/>
      <c r="P3244" s="3"/>
    </row>
    <row r="3245" spans="1:16" ht="24.95" hidden="1" customHeight="1" x14ac:dyDescent="0.2">
      <c r="A3245" s="21" t="str">
        <f t="shared" si="238"/>
        <v>||||||0</v>
      </c>
      <c r="B3245" s="21" t="str">
        <f t="shared" si="239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237"/>
        <v>0</v>
      </c>
      <c r="N3245" s="17"/>
      <c r="O3245" s="17"/>
      <c r="P3245" s="3"/>
    </row>
    <row r="3246" spans="1:16" ht="24.95" hidden="1" customHeight="1" x14ac:dyDescent="0.2">
      <c r="A3246" s="21" t="str">
        <f t="shared" si="238"/>
        <v>||||||0</v>
      </c>
      <c r="B3246" s="21" t="str">
        <f t="shared" si="239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237"/>
        <v>0</v>
      </c>
      <c r="N3246" s="17"/>
      <c r="O3246" s="17"/>
      <c r="P3246" s="3"/>
    </row>
    <row r="3247" spans="1:16" ht="24.95" hidden="1" customHeight="1" x14ac:dyDescent="0.2">
      <c r="A3247" s="21" t="str">
        <f t="shared" si="238"/>
        <v>||||||0</v>
      </c>
      <c r="B3247" s="21" t="str">
        <f t="shared" si="239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237"/>
        <v>0</v>
      </c>
      <c r="N3247" s="17"/>
      <c r="O3247" s="17"/>
      <c r="P3247" s="3"/>
    </row>
    <row r="3248" spans="1:16" ht="24.95" hidden="1" customHeight="1" x14ac:dyDescent="0.2">
      <c r="A3248" s="21" t="str">
        <f t="shared" si="238"/>
        <v>||||||0</v>
      </c>
      <c r="B3248" s="21" t="str">
        <f t="shared" si="239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237"/>
        <v>0</v>
      </c>
      <c r="N3248" s="17"/>
      <c r="O3248" s="17"/>
      <c r="P3248" s="3"/>
    </row>
    <row r="3249" spans="1:16" ht="24.95" hidden="1" customHeight="1" x14ac:dyDescent="0.2">
      <c r="A3249" s="21" t="str">
        <f t="shared" si="238"/>
        <v>||||||0</v>
      </c>
      <c r="B3249" s="21" t="str">
        <f t="shared" si="239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237"/>
        <v>0</v>
      </c>
      <c r="N3249" s="17"/>
      <c r="O3249" s="17"/>
      <c r="P3249" s="3"/>
    </row>
    <row r="3250" spans="1:16" ht="24.95" hidden="1" customHeight="1" x14ac:dyDescent="0.2">
      <c r="A3250" s="21" t="str">
        <f t="shared" si="238"/>
        <v>||||||0</v>
      </c>
      <c r="B3250" s="21" t="str">
        <f t="shared" si="239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237"/>
        <v>0</v>
      </c>
      <c r="N3250" s="17"/>
      <c r="O3250" s="17"/>
      <c r="P3250" s="3"/>
    </row>
    <row r="3251" spans="1:16" ht="24.95" hidden="1" customHeight="1" x14ac:dyDescent="0.2">
      <c r="A3251" s="21" t="str">
        <f t="shared" si="238"/>
        <v>||||||0</v>
      </c>
      <c r="B3251" s="21" t="str">
        <f t="shared" si="239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237"/>
        <v>0</v>
      </c>
      <c r="N3251" s="17"/>
      <c r="O3251" s="17"/>
      <c r="P3251" s="3"/>
    </row>
    <row r="3252" spans="1:16" ht="24.95" hidden="1" customHeight="1" x14ac:dyDescent="0.2">
      <c r="A3252" s="21" t="str">
        <f t="shared" si="238"/>
        <v>||||||0</v>
      </c>
      <c r="B3252" s="21" t="str">
        <f t="shared" si="239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237"/>
        <v>0</v>
      </c>
      <c r="N3252" s="17"/>
      <c r="O3252" s="17"/>
      <c r="P3252" s="3"/>
    </row>
    <row r="3253" spans="1:16" ht="24.95" hidden="1" customHeight="1" x14ac:dyDescent="0.2">
      <c r="A3253" s="21" t="str">
        <f t="shared" si="238"/>
        <v>||||||0</v>
      </c>
      <c r="B3253" s="21" t="str">
        <f t="shared" si="239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237"/>
        <v>0</v>
      </c>
      <c r="N3253" s="17"/>
      <c r="O3253" s="17"/>
      <c r="P3253" s="3"/>
    </row>
    <row r="3254" spans="1:16" ht="24.95" hidden="1" customHeight="1" x14ac:dyDescent="0.2">
      <c r="A3254" s="21" t="str">
        <f t="shared" si="238"/>
        <v>||||||0</v>
      </c>
      <c r="B3254" s="21" t="str">
        <f t="shared" si="239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237"/>
        <v>0</v>
      </c>
      <c r="N3254" s="17"/>
      <c r="O3254" s="17"/>
      <c r="P3254" s="3"/>
    </row>
    <row r="3255" spans="1:16" ht="24.95" hidden="1" customHeight="1" x14ac:dyDescent="0.2">
      <c r="A3255" s="21" t="str">
        <f t="shared" si="238"/>
        <v>||||||0</v>
      </c>
      <c r="B3255" s="21" t="str">
        <f t="shared" si="239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ref="M3255:M3292" si="240">N3255+O3255</f>
        <v>0</v>
      </c>
      <c r="N3255" s="17"/>
      <c r="O3255" s="17"/>
      <c r="P3255" s="3"/>
    </row>
    <row r="3256" spans="1:16" ht="24.95" hidden="1" customHeight="1" x14ac:dyDescent="0.2">
      <c r="A3256" s="21" t="str">
        <f t="shared" si="238"/>
        <v>||||||0</v>
      </c>
      <c r="B3256" s="21" t="str">
        <f t="shared" si="239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240"/>
        <v>0</v>
      </c>
      <c r="N3256" s="17"/>
      <c r="O3256" s="17"/>
      <c r="P3256" s="3"/>
    </row>
    <row r="3257" spans="1:16" ht="24.95" hidden="1" customHeight="1" x14ac:dyDescent="0.2">
      <c r="A3257" s="21" t="str">
        <f t="shared" si="238"/>
        <v>||||||0</v>
      </c>
      <c r="B3257" s="21" t="str">
        <f t="shared" si="239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240"/>
        <v>0</v>
      </c>
      <c r="N3257" s="17"/>
      <c r="O3257" s="17"/>
      <c r="P3257" s="3"/>
    </row>
    <row r="3258" spans="1:16" ht="24.95" hidden="1" customHeight="1" x14ac:dyDescent="0.2">
      <c r="A3258" s="21" t="str">
        <f t="shared" si="238"/>
        <v>||||||0</v>
      </c>
      <c r="B3258" s="21" t="str">
        <f t="shared" si="239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240"/>
        <v>0</v>
      </c>
      <c r="N3258" s="17"/>
      <c r="O3258" s="17"/>
      <c r="P3258" s="3"/>
    </row>
    <row r="3259" spans="1:16" ht="24.95" hidden="1" customHeight="1" x14ac:dyDescent="0.2">
      <c r="A3259" s="21" t="str">
        <f t="shared" si="238"/>
        <v>||||||0</v>
      </c>
      <c r="B3259" s="21" t="str">
        <f t="shared" si="239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240"/>
        <v>0</v>
      </c>
      <c r="N3259" s="17"/>
      <c r="O3259" s="17"/>
      <c r="P3259" s="3"/>
    </row>
    <row r="3260" spans="1:16" ht="24.95" hidden="1" customHeight="1" x14ac:dyDescent="0.2">
      <c r="A3260" s="21" t="str">
        <f t="shared" si="238"/>
        <v>||||||0</v>
      </c>
      <c r="B3260" s="21" t="str">
        <f t="shared" si="239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240"/>
        <v>0</v>
      </c>
      <c r="N3260" s="17"/>
      <c r="O3260" s="17"/>
      <c r="P3260" s="3"/>
    </row>
    <row r="3261" spans="1:16" ht="24.95" hidden="1" customHeight="1" x14ac:dyDescent="0.2">
      <c r="A3261" s="21" t="str">
        <f t="shared" si="238"/>
        <v>||||||0</v>
      </c>
      <c r="B3261" s="21" t="str">
        <f t="shared" si="239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240"/>
        <v>0</v>
      </c>
      <c r="N3261" s="17"/>
      <c r="O3261" s="17"/>
      <c r="P3261" s="3"/>
    </row>
    <row r="3262" spans="1:16" ht="24.95" hidden="1" customHeight="1" x14ac:dyDescent="0.2">
      <c r="A3262" s="21" t="str">
        <f t="shared" ref="A3262:A3299" si="241">C3262&amp;"|"&amp;D3262&amp;"|"&amp;E3262&amp;"|"&amp;F3262&amp;"|"&amp;G3262&amp;"|"&amp;I3262&amp;"|"&amp;N3262+O3262-P3262</f>
        <v>||||||0</v>
      </c>
      <c r="B3262" s="21" t="str">
        <f t="shared" ref="B3262:B3299" si="242">C3262&amp;"|"&amp;D3262&amp;"|"&amp;E3262&amp;"|"&amp;F3262&amp;"|"&amp;L3262</f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si="240"/>
        <v>0</v>
      </c>
      <c r="N3262" s="17"/>
      <c r="O3262" s="17"/>
      <c r="P3262" s="3"/>
    </row>
    <row r="3263" spans="1:16" ht="24.95" hidden="1" customHeight="1" x14ac:dyDescent="0.2">
      <c r="A3263" s="21" t="str">
        <f t="shared" si="241"/>
        <v>||||||0</v>
      </c>
      <c r="B3263" s="21" t="str">
        <f t="shared" si="24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240"/>
        <v>0</v>
      </c>
      <c r="N3263" s="17"/>
      <c r="O3263" s="17"/>
      <c r="P3263" s="3"/>
    </row>
    <row r="3264" spans="1:16" ht="24.95" hidden="1" customHeight="1" x14ac:dyDescent="0.2">
      <c r="A3264" s="21" t="str">
        <f t="shared" si="241"/>
        <v>||||||0</v>
      </c>
      <c r="B3264" s="21" t="str">
        <f t="shared" si="24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240"/>
        <v>0</v>
      </c>
      <c r="N3264" s="17"/>
      <c r="O3264" s="17"/>
      <c r="P3264" s="3"/>
    </row>
    <row r="3265" spans="1:16" ht="24.95" hidden="1" customHeight="1" x14ac:dyDescent="0.2">
      <c r="A3265" s="21" t="str">
        <f t="shared" si="241"/>
        <v>||||||0</v>
      </c>
      <c r="B3265" s="21" t="str">
        <f t="shared" si="24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240"/>
        <v>0</v>
      </c>
      <c r="N3265" s="17"/>
      <c r="O3265" s="17"/>
      <c r="P3265" s="3"/>
    </row>
    <row r="3266" spans="1:16" ht="24.95" hidden="1" customHeight="1" x14ac:dyDescent="0.2">
      <c r="A3266" s="21" t="str">
        <f t="shared" si="241"/>
        <v>||||||0</v>
      </c>
      <c r="B3266" s="21" t="str">
        <f t="shared" si="24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240"/>
        <v>0</v>
      </c>
      <c r="N3266" s="17"/>
      <c r="O3266" s="17"/>
      <c r="P3266" s="3"/>
    </row>
    <row r="3267" spans="1:16" ht="24.95" hidden="1" customHeight="1" x14ac:dyDescent="0.2">
      <c r="A3267" s="21" t="str">
        <f t="shared" si="241"/>
        <v>||||||0</v>
      </c>
      <c r="B3267" s="21" t="str">
        <f t="shared" si="24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240"/>
        <v>0</v>
      </c>
      <c r="N3267" s="17"/>
      <c r="O3267" s="17"/>
      <c r="P3267" s="3"/>
    </row>
    <row r="3268" spans="1:16" ht="24.95" hidden="1" customHeight="1" x14ac:dyDescent="0.2">
      <c r="A3268" s="21" t="str">
        <f t="shared" si="241"/>
        <v>||||||0</v>
      </c>
      <c r="B3268" s="21" t="str">
        <f t="shared" si="24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240"/>
        <v>0</v>
      </c>
      <c r="N3268" s="17"/>
      <c r="O3268" s="17"/>
      <c r="P3268" s="3"/>
    </row>
    <row r="3269" spans="1:16" ht="24.95" hidden="1" customHeight="1" x14ac:dyDescent="0.2">
      <c r="A3269" s="21" t="str">
        <f t="shared" si="241"/>
        <v>||||||0</v>
      </c>
      <c r="B3269" s="21" t="str">
        <f t="shared" si="242"/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240"/>
        <v>0</v>
      </c>
      <c r="N3269" s="17"/>
      <c r="O3269" s="17"/>
      <c r="P3269" s="3"/>
    </row>
    <row r="3270" spans="1:16" ht="24.95" hidden="1" customHeight="1" x14ac:dyDescent="0.2">
      <c r="A3270" s="21" t="str">
        <f t="shared" si="241"/>
        <v>||||||0</v>
      </c>
      <c r="B3270" s="21" t="str">
        <f t="shared" si="242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240"/>
        <v>0</v>
      </c>
      <c r="N3270" s="17"/>
      <c r="O3270" s="17"/>
      <c r="P3270" s="3"/>
    </row>
    <row r="3271" spans="1:16" ht="24.95" hidden="1" customHeight="1" x14ac:dyDescent="0.2">
      <c r="A3271" s="21" t="str">
        <f t="shared" si="241"/>
        <v>||||||0</v>
      </c>
      <c r="B3271" s="21" t="str">
        <f t="shared" si="242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240"/>
        <v>0</v>
      </c>
      <c r="N3271" s="17"/>
      <c r="O3271" s="17"/>
      <c r="P3271" s="3"/>
    </row>
    <row r="3272" spans="1:16" ht="24.95" hidden="1" customHeight="1" x14ac:dyDescent="0.2">
      <c r="A3272" s="21" t="str">
        <f t="shared" si="241"/>
        <v>||||||0</v>
      </c>
      <c r="B3272" s="21" t="str">
        <f t="shared" si="242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240"/>
        <v>0</v>
      </c>
      <c r="N3272" s="17"/>
      <c r="O3272" s="17"/>
      <c r="P3272" s="3"/>
    </row>
    <row r="3273" spans="1:16" ht="24.95" hidden="1" customHeight="1" x14ac:dyDescent="0.2">
      <c r="A3273" s="21" t="str">
        <f t="shared" si="241"/>
        <v>||||||0</v>
      </c>
      <c r="B3273" s="21" t="str">
        <f t="shared" si="242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240"/>
        <v>0</v>
      </c>
      <c r="N3273" s="17"/>
      <c r="O3273" s="17"/>
      <c r="P3273" s="3"/>
    </row>
    <row r="3274" spans="1:16" ht="24.95" hidden="1" customHeight="1" x14ac:dyDescent="0.2">
      <c r="A3274" s="21" t="str">
        <f t="shared" si="241"/>
        <v>||||||0</v>
      </c>
      <c r="B3274" s="21" t="str">
        <f t="shared" si="242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240"/>
        <v>0</v>
      </c>
      <c r="N3274" s="17"/>
      <c r="O3274" s="17"/>
      <c r="P3274" s="3"/>
    </row>
    <row r="3275" spans="1:16" ht="24.95" hidden="1" customHeight="1" x14ac:dyDescent="0.2">
      <c r="A3275" s="21" t="str">
        <f t="shared" si="241"/>
        <v>||||||0</v>
      </c>
      <c r="B3275" s="21" t="str">
        <f t="shared" si="242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240"/>
        <v>0</v>
      </c>
      <c r="N3275" s="17"/>
      <c r="O3275" s="17"/>
      <c r="P3275" s="3"/>
    </row>
    <row r="3276" spans="1:16" ht="24.95" hidden="1" customHeight="1" x14ac:dyDescent="0.2">
      <c r="A3276" s="21" t="str">
        <f t="shared" si="241"/>
        <v>||||||0</v>
      </c>
      <c r="B3276" s="21" t="str">
        <f t="shared" si="242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240"/>
        <v>0</v>
      </c>
      <c r="N3276" s="17"/>
      <c r="O3276" s="17"/>
      <c r="P3276" s="3"/>
    </row>
    <row r="3277" spans="1:16" ht="24.95" hidden="1" customHeight="1" x14ac:dyDescent="0.2">
      <c r="A3277" s="21" t="str">
        <f t="shared" si="241"/>
        <v>||||||0</v>
      </c>
      <c r="B3277" s="21" t="str">
        <f t="shared" si="242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240"/>
        <v>0</v>
      </c>
      <c r="N3277" s="17"/>
      <c r="O3277" s="17"/>
      <c r="P3277" s="3"/>
    </row>
    <row r="3278" spans="1:16" ht="24.95" hidden="1" customHeight="1" x14ac:dyDescent="0.2">
      <c r="A3278" s="21" t="str">
        <f t="shared" si="241"/>
        <v>||||||0</v>
      </c>
      <c r="B3278" s="21" t="str">
        <f t="shared" si="242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240"/>
        <v>0</v>
      </c>
      <c r="N3278" s="17"/>
      <c r="O3278" s="17"/>
      <c r="P3278" s="3"/>
    </row>
    <row r="3279" spans="1:16" ht="24.95" hidden="1" customHeight="1" x14ac:dyDescent="0.2">
      <c r="A3279" s="21" t="str">
        <f t="shared" si="241"/>
        <v>||||||0</v>
      </c>
      <c r="B3279" s="21" t="str">
        <f t="shared" si="242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240"/>
        <v>0</v>
      </c>
      <c r="N3279" s="17"/>
      <c r="O3279" s="17"/>
      <c r="P3279" s="3"/>
    </row>
    <row r="3280" spans="1:16" ht="24.95" hidden="1" customHeight="1" x14ac:dyDescent="0.2">
      <c r="A3280" s="21" t="str">
        <f t="shared" si="241"/>
        <v>||||||0</v>
      </c>
      <c r="B3280" s="21" t="str">
        <f t="shared" si="242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240"/>
        <v>0</v>
      </c>
      <c r="N3280" s="17"/>
      <c r="O3280" s="17"/>
      <c r="P3280" s="3"/>
    </row>
    <row r="3281" spans="1:16" ht="24.95" hidden="1" customHeight="1" x14ac:dyDescent="0.2">
      <c r="A3281" s="21" t="str">
        <f t="shared" si="241"/>
        <v>||||||0</v>
      </c>
      <c r="B3281" s="21" t="str">
        <f t="shared" si="242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240"/>
        <v>0</v>
      </c>
      <c r="N3281" s="17"/>
      <c r="O3281" s="17"/>
      <c r="P3281" s="3"/>
    </row>
    <row r="3282" spans="1:16" ht="24.95" hidden="1" customHeight="1" x14ac:dyDescent="0.2">
      <c r="A3282" s="21" t="str">
        <f t="shared" si="241"/>
        <v>||||||0</v>
      </c>
      <c r="B3282" s="21" t="str">
        <f t="shared" si="242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240"/>
        <v>0</v>
      </c>
      <c r="N3282" s="17"/>
      <c r="O3282" s="17"/>
      <c r="P3282" s="3"/>
    </row>
    <row r="3283" spans="1:16" ht="24.95" hidden="1" customHeight="1" x14ac:dyDescent="0.2">
      <c r="A3283" s="21" t="str">
        <f t="shared" si="241"/>
        <v>||||||0</v>
      </c>
      <c r="B3283" s="21" t="str">
        <f t="shared" si="242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240"/>
        <v>0</v>
      </c>
      <c r="N3283" s="17"/>
      <c r="O3283" s="17"/>
      <c r="P3283" s="3"/>
    </row>
    <row r="3284" spans="1:16" ht="24.95" hidden="1" customHeight="1" x14ac:dyDescent="0.2">
      <c r="A3284" s="21" t="str">
        <f t="shared" si="241"/>
        <v>||||||0</v>
      </c>
      <c r="B3284" s="21" t="str">
        <f t="shared" si="242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240"/>
        <v>0</v>
      </c>
      <c r="N3284" s="17"/>
      <c r="O3284" s="17"/>
      <c r="P3284" s="3"/>
    </row>
    <row r="3285" spans="1:16" ht="24.95" hidden="1" customHeight="1" x14ac:dyDescent="0.2">
      <c r="A3285" s="21" t="str">
        <f t="shared" si="241"/>
        <v>||||||0</v>
      </c>
      <c r="B3285" s="21" t="str">
        <f t="shared" si="242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240"/>
        <v>0</v>
      </c>
      <c r="N3285" s="17"/>
      <c r="O3285" s="17"/>
      <c r="P3285" s="3"/>
    </row>
    <row r="3286" spans="1:16" ht="24.95" hidden="1" customHeight="1" x14ac:dyDescent="0.2">
      <c r="A3286" s="21" t="str">
        <f t="shared" si="241"/>
        <v>||||||0</v>
      </c>
      <c r="B3286" s="21" t="str">
        <f t="shared" si="242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240"/>
        <v>0</v>
      </c>
      <c r="N3286" s="17"/>
      <c r="O3286" s="17"/>
      <c r="P3286" s="3"/>
    </row>
    <row r="3287" spans="1:16" ht="24.95" hidden="1" customHeight="1" x14ac:dyDescent="0.2">
      <c r="A3287" s="21" t="str">
        <f t="shared" si="241"/>
        <v>||||||0</v>
      </c>
      <c r="B3287" s="21" t="str">
        <f t="shared" si="242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240"/>
        <v>0</v>
      </c>
      <c r="N3287" s="17"/>
      <c r="O3287" s="17"/>
      <c r="P3287" s="3"/>
    </row>
    <row r="3288" spans="1:16" ht="24.95" hidden="1" customHeight="1" x14ac:dyDescent="0.2">
      <c r="A3288" s="21" t="str">
        <f t="shared" si="241"/>
        <v>||||||0</v>
      </c>
      <c r="B3288" s="21" t="str">
        <f t="shared" si="242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240"/>
        <v>0</v>
      </c>
      <c r="N3288" s="17"/>
      <c r="O3288" s="17"/>
      <c r="P3288" s="3"/>
    </row>
    <row r="3289" spans="1:16" ht="24.95" hidden="1" customHeight="1" x14ac:dyDescent="0.2">
      <c r="A3289" s="21" t="str">
        <f t="shared" si="241"/>
        <v>||||||0</v>
      </c>
      <c r="B3289" s="21" t="str">
        <f t="shared" si="242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240"/>
        <v>0</v>
      </c>
      <c r="N3289" s="17"/>
      <c r="O3289" s="17"/>
      <c r="P3289" s="3"/>
    </row>
    <row r="3290" spans="1:16" ht="24.95" hidden="1" customHeight="1" x14ac:dyDescent="0.2">
      <c r="A3290" s="21" t="str">
        <f t="shared" si="241"/>
        <v>||||||0</v>
      </c>
      <c r="B3290" s="21" t="str">
        <f t="shared" si="242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240"/>
        <v>0</v>
      </c>
      <c r="N3290" s="17"/>
      <c r="O3290" s="17"/>
      <c r="P3290" s="3"/>
    </row>
    <row r="3291" spans="1:16" ht="24.95" hidden="1" customHeight="1" x14ac:dyDescent="0.2">
      <c r="A3291" s="21" t="str">
        <f t="shared" si="241"/>
        <v>||||||0</v>
      </c>
      <c r="B3291" s="21" t="str">
        <f t="shared" si="242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240"/>
        <v>0</v>
      </c>
      <c r="N3291" s="17"/>
      <c r="O3291" s="17"/>
      <c r="P3291" s="3"/>
    </row>
    <row r="3292" spans="1:16" ht="24.95" hidden="1" customHeight="1" x14ac:dyDescent="0.2">
      <c r="A3292" s="21" t="str">
        <f t="shared" si="241"/>
        <v>||||||0</v>
      </c>
      <c r="B3292" s="21" t="str">
        <f t="shared" si="242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240"/>
        <v>0</v>
      </c>
      <c r="N3292" s="17"/>
      <c r="O3292" s="17"/>
      <c r="P3292" s="3"/>
    </row>
    <row r="3293" spans="1:16" ht="24.95" hidden="1" customHeight="1" x14ac:dyDescent="0.2">
      <c r="A3293" s="21" t="str">
        <f t="shared" si="241"/>
        <v>||||||0</v>
      </c>
      <c r="B3293" s="21" t="str">
        <f t="shared" si="242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ref="M3293:M3343" si="243">N3293+O3293</f>
        <v>0</v>
      </c>
      <c r="N3293" s="17"/>
      <c r="O3293" s="17"/>
      <c r="P3293" s="3"/>
    </row>
    <row r="3294" spans="1:16" ht="24.95" hidden="1" customHeight="1" x14ac:dyDescent="0.2">
      <c r="A3294" s="21" t="str">
        <f t="shared" si="241"/>
        <v>||||||0</v>
      </c>
      <c r="B3294" s="21" t="str">
        <f t="shared" si="242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243"/>
        <v>0</v>
      </c>
      <c r="N3294" s="17"/>
      <c r="O3294" s="17"/>
      <c r="P3294" s="3"/>
    </row>
    <row r="3295" spans="1:16" ht="24.95" hidden="1" customHeight="1" x14ac:dyDescent="0.2">
      <c r="A3295" s="21" t="str">
        <f t="shared" si="241"/>
        <v>||||||0</v>
      </c>
      <c r="B3295" s="21" t="str">
        <f t="shared" si="242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243"/>
        <v>0</v>
      </c>
      <c r="N3295" s="17"/>
      <c r="O3295" s="17"/>
      <c r="P3295" s="3"/>
    </row>
    <row r="3296" spans="1:16" ht="24.95" hidden="1" customHeight="1" x14ac:dyDescent="0.2">
      <c r="A3296" s="21" t="str">
        <f t="shared" si="241"/>
        <v>||||||0</v>
      </c>
      <c r="B3296" s="21" t="str">
        <f t="shared" si="242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243"/>
        <v>0</v>
      </c>
      <c r="N3296" s="17"/>
      <c r="O3296" s="17"/>
      <c r="P3296" s="3"/>
    </row>
    <row r="3297" spans="1:16" ht="24.95" hidden="1" customHeight="1" x14ac:dyDescent="0.2">
      <c r="A3297" s="21" t="str">
        <f t="shared" si="241"/>
        <v>||||||0</v>
      </c>
      <c r="B3297" s="21" t="str">
        <f t="shared" si="242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243"/>
        <v>0</v>
      </c>
      <c r="N3297" s="17"/>
      <c r="O3297" s="17"/>
      <c r="P3297" s="3"/>
    </row>
    <row r="3298" spans="1:16" ht="24.95" hidden="1" customHeight="1" x14ac:dyDescent="0.2">
      <c r="A3298" s="21" t="str">
        <f t="shared" si="241"/>
        <v>||||||0</v>
      </c>
      <c r="B3298" s="21" t="str">
        <f t="shared" si="242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243"/>
        <v>0</v>
      </c>
      <c r="N3298" s="17"/>
      <c r="O3298" s="17"/>
      <c r="P3298" s="3"/>
    </row>
    <row r="3299" spans="1:16" ht="24.95" hidden="1" customHeight="1" x14ac:dyDescent="0.2">
      <c r="A3299" s="21" t="str">
        <f t="shared" si="241"/>
        <v>||||||0</v>
      </c>
      <c r="B3299" s="21" t="str">
        <f t="shared" si="242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243"/>
        <v>0</v>
      </c>
      <c r="N3299" s="17"/>
      <c r="O3299" s="17"/>
      <c r="P3299" s="3"/>
    </row>
    <row r="3300" spans="1:16" ht="24.95" hidden="1" customHeight="1" x14ac:dyDescent="0.2">
      <c r="A3300" s="21" t="str">
        <f t="shared" ref="A3300:A3348" si="244">C3300&amp;"|"&amp;D3300&amp;"|"&amp;E3300&amp;"|"&amp;F3300&amp;"|"&amp;G3300&amp;"|"&amp;I3300&amp;"|"&amp;N3300+O3300-P3300</f>
        <v>||||||0</v>
      </c>
      <c r="B3300" s="21" t="str">
        <f t="shared" ref="B3300:B3348" si="245">C3300&amp;"|"&amp;D3300&amp;"|"&amp;E3300&amp;"|"&amp;F3300&amp;"|"&amp;L3300</f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243"/>
        <v>0</v>
      </c>
      <c r="N3300" s="17"/>
      <c r="O3300" s="17"/>
      <c r="P3300" s="3"/>
    </row>
    <row r="3301" spans="1:16" ht="24.95" hidden="1" customHeight="1" x14ac:dyDescent="0.2">
      <c r="A3301" s="21" t="str">
        <f t="shared" si="244"/>
        <v>||||||0</v>
      </c>
      <c r="B3301" s="21" t="str">
        <f t="shared" si="24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243"/>
        <v>0</v>
      </c>
      <c r="N3301" s="17"/>
      <c r="O3301" s="17"/>
      <c r="P3301" s="3"/>
    </row>
    <row r="3302" spans="1:16" ht="24.95" hidden="1" customHeight="1" x14ac:dyDescent="0.2">
      <c r="A3302" s="21" t="str">
        <f t="shared" si="244"/>
        <v>||||||0</v>
      </c>
      <c r="B3302" s="21" t="str">
        <f t="shared" si="24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243"/>
        <v>0</v>
      </c>
      <c r="N3302" s="17"/>
      <c r="O3302" s="17"/>
      <c r="P3302" s="3"/>
    </row>
    <row r="3303" spans="1:16" ht="24.95" hidden="1" customHeight="1" x14ac:dyDescent="0.2">
      <c r="A3303" s="21" t="str">
        <f t="shared" si="244"/>
        <v>||||||0</v>
      </c>
      <c r="B3303" s="21" t="str">
        <f t="shared" si="24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243"/>
        <v>0</v>
      </c>
      <c r="N3303" s="17"/>
      <c r="O3303" s="17"/>
      <c r="P3303" s="3"/>
    </row>
    <row r="3304" spans="1:16" ht="24.95" hidden="1" customHeight="1" x14ac:dyDescent="0.2">
      <c r="A3304" s="21" t="str">
        <f t="shared" si="244"/>
        <v>||||||0</v>
      </c>
      <c r="B3304" s="21" t="str">
        <f t="shared" si="24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243"/>
        <v>0</v>
      </c>
      <c r="N3304" s="17"/>
      <c r="O3304" s="17"/>
      <c r="P3304" s="3"/>
    </row>
    <row r="3305" spans="1:16" ht="24.95" hidden="1" customHeight="1" x14ac:dyDescent="0.2">
      <c r="A3305" s="21" t="str">
        <f t="shared" si="244"/>
        <v>||||||0</v>
      </c>
      <c r="B3305" s="21" t="str">
        <f t="shared" si="24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243"/>
        <v>0</v>
      </c>
      <c r="N3305" s="17"/>
      <c r="O3305" s="17"/>
      <c r="P3305" s="3"/>
    </row>
    <row r="3306" spans="1:16" ht="24.95" hidden="1" customHeight="1" x14ac:dyDescent="0.2">
      <c r="A3306" s="21" t="str">
        <f t="shared" si="244"/>
        <v>||||||0</v>
      </c>
      <c r="B3306" s="21" t="str">
        <f t="shared" si="24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243"/>
        <v>0</v>
      </c>
      <c r="N3306" s="17"/>
      <c r="O3306" s="17"/>
      <c r="P3306" s="3"/>
    </row>
    <row r="3307" spans="1:16" ht="24.95" hidden="1" customHeight="1" x14ac:dyDescent="0.2">
      <c r="A3307" s="21" t="str">
        <f t="shared" si="244"/>
        <v>||||||0</v>
      </c>
      <c r="B3307" s="21" t="str">
        <f t="shared" si="24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243"/>
        <v>0</v>
      </c>
      <c r="N3307" s="17"/>
      <c r="O3307" s="17"/>
      <c r="P3307" s="3"/>
    </row>
    <row r="3308" spans="1:16" ht="24.95" hidden="1" customHeight="1" x14ac:dyDescent="0.2">
      <c r="A3308" s="21" t="str">
        <f t="shared" si="244"/>
        <v>||||||0</v>
      </c>
      <c r="B3308" s="21" t="str">
        <f t="shared" si="24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243"/>
        <v>0</v>
      </c>
      <c r="N3308" s="17"/>
      <c r="O3308" s="17"/>
      <c r="P3308" s="3"/>
    </row>
    <row r="3309" spans="1:16" ht="24.95" hidden="1" customHeight="1" x14ac:dyDescent="0.2">
      <c r="A3309" s="21" t="str">
        <f t="shared" si="244"/>
        <v>||||||0</v>
      </c>
      <c r="B3309" s="21" t="str">
        <f t="shared" si="24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243"/>
        <v>0</v>
      </c>
      <c r="N3309" s="17"/>
      <c r="O3309" s="17"/>
      <c r="P3309" s="3"/>
    </row>
    <row r="3310" spans="1:16" ht="24.95" hidden="1" customHeight="1" x14ac:dyDescent="0.2">
      <c r="A3310" s="21" t="str">
        <f t="shared" si="244"/>
        <v>||||||0</v>
      </c>
      <c r="B3310" s="21" t="str">
        <f t="shared" si="24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243"/>
        <v>0</v>
      </c>
      <c r="N3310" s="17"/>
      <c r="O3310" s="17"/>
      <c r="P3310" s="3"/>
    </row>
    <row r="3311" spans="1:16" ht="24.95" hidden="1" customHeight="1" x14ac:dyDescent="0.2">
      <c r="A3311" s="21" t="str">
        <f t="shared" si="244"/>
        <v>||||||0</v>
      </c>
      <c r="B3311" s="21" t="str">
        <f t="shared" si="24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243"/>
        <v>0</v>
      </c>
      <c r="N3311" s="17"/>
      <c r="O3311" s="17"/>
      <c r="P3311" s="3"/>
    </row>
    <row r="3312" spans="1:16" ht="24.95" hidden="1" customHeight="1" x14ac:dyDescent="0.2">
      <c r="A3312" s="21" t="str">
        <f t="shared" si="244"/>
        <v>||||||0</v>
      </c>
      <c r="B3312" s="21" t="str">
        <f t="shared" si="24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243"/>
        <v>0</v>
      </c>
      <c r="N3312" s="17"/>
      <c r="O3312" s="17"/>
      <c r="P3312" s="3"/>
    </row>
    <row r="3313" spans="1:16" ht="24.95" hidden="1" customHeight="1" x14ac:dyDescent="0.2">
      <c r="A3313" s="21" t="str">
        <f t="shared" si="244"/>
        <v>||||||0</v>
      </c>
      <c r="B3313" s="21" t="str">
        <f t="shared" si="24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243"/>
        <v>0</v>
      </c>
      <c r="N3313" s="17"/>
      <c r="O3313" s="17"/>
      <c r="P3313" s="3"/>
    </row>
    <row r="3314" spans="1:16" ht="24.95" hidden="1" customHeight="1" x14ac:dyDescent="0.2">
      <c r="A3314" s="21" t="str">
        <f t="shared" si="244"/>
        <v>||||||0</v>
      </c>
      <c r="B3314" s="21" t="str">
        <f t="shared" si="24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243"/>
        <v>0</v>
      </c>
      <c r="N3314" s="17"/>
      <c r="O3314" s="17"/>
      <c r="P3314" s="3"/>
    </row>
    <row r="3315" spans="1:16" ht="24.95" hidden="1" customHeight="1" x14ac:dyDescent="0.2">
      <c r="A3315" s="21" t="str">
        <f t="shared" si="244"/>
        <v>||||||0</v>
      </c>
      <c r="B3315" s="21" t="str">
        <f t="shared" si="24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243"/>
        <v>0</v>
      </c>
      <c r="N3315" s="17"/>
      <c r="O3315" s="17"/>
      <c r="P3315" s="3"/>
    </row>
    <row r="3316" spans="1:16" ht="24.95" hidden="1" customHeight="1" x14ac:dyDescent="0.2">
      <c r="A3316" s="21" t="str">
        <f t="shared" si="244"/>
        <v>||||||0</v>
      </c>
      <c r="B3316" s="21" t="str">
        <f t="shared" si="24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243"/>
        <v>0</v>
      </c>
      <c r="N3316" s="17"/>
      <c r="O3316" s="17"/>
      <c r="P3316" s="3"/>
    </row>
    <row r="3317" spans="1:16" ht="24.95" hidden="1" customHeight="1" x14ac:dyDescent="0.2">
      <c r="A3317" s="21" t="str">
        <f t="shared" si="244"/>
        <v>||||||0</v>
      </c>
      <c r="B3317" s="21" t="str">
        <f t="shared" si="24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243"/>
        <v>0</v>
      </c>
      <c r="N3317" s="17"/>
      <c r="O3317" s="17"/>
      <c r="P3317" s="3"/>
    </row>
    <row r="3318" spans="1:16" ht="24.95" hidden="1" customHeight="1" x14ac:dyDescent="0.2">
      <c r="A3318" s="21" t="str">
        <f t="shared" si="244"/>
        <v>||||||0</v>
      </c>
      <c r="B3318" s="21" t="str">
        <f t="shared" si="24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243"/>
        <v>0</v>
      </c>
      <c r="N3318" s="17"/>
      <c r="O3318" s="17"/>
      <c r="P3318" s="3"/>
    </row>
    <row r="3319" spans="1:16" ht="24.95" hidden="1" customHeight="1" x14ac:dyDescent="0.2">
      <c r="A3319" s="21" t="str">
        <f t="shared" si="244"/>
        <v>||||||0</v>
      </c>
      <c r="B3319" s="21" t="str">
        <f t="shared" si="24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243"/>
        <v>0</v>
      </c>
      <c r="N3319" s="17"/>
      <c r="O3319" s="17"/>
      <c r="P3319" s="3"/>
    </row>
    <row r="3320" spans="1:16" ht="24.95" hidden="1" customHeight="1" x14ac:dyDescent="0.2">
      <c r="A3320" s="21" t="str">
        <f t="shared" si="244"/>
        <v>||||||0</v>
      </c>
      <c r="B3320" s="21" t="str">
        <f t="shared" si="24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243"/>
        <v>0</v>
      </c>
      <c r="N3320" s="17"/>
      <c r="O3320" s="17"/>
      <c r="P3320" s="3"/>
    </row>
    <row r="3321" spans="1:16" ht="24.95" hidden="1" customHeight="1" x14ac:dyDescent="0.2">
      <c r="A3321" s="21" t="str">
        <f t="shared" si="244"/>
        <v>||||||0</v>
      </c>
      <c r="B3321" s="21" t="str">
        <f t="shared" si="24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243"/>
        <v>0</v>
      </c>
      <c r="N3321" s="17"/>
      <c r="O3321" s="17"/>
      <c r="P3321" s="3"/>
    </row>
    <row r="3322" spans="1:16" ht="24.95" hidden="1" customHeight="1" x14ac:dyDescent="0.2">
      <c r="A3322" s="21" t="str">
        <f t="shared" si="244"/>
        <v>||||||0</v>
      </c>
      <c r="B3322" s="21" t="str">
        <f t="shared" si="24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243"/>
        <v>0</v>
      </c>
      <c r="N3322" s="17"/>
      <c r="O3322" s="17"/>
      <c r="P3322" s="3"/>
    </row>
    <row r="3323" spans="1:16" ht="24.95" hidden="1" customHeight="1" x14ac:dyDescent="0.2">
      <c r="A3323" s="21" t="str">
        <f t="shared" si="244"/>
        <v>||||||0</v>
      </c>
      <c r="B3323" s="21" t="str">
        <f t="shared" si="24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243"/>
        <v>0</v>
      </c>
      <c r="N3323" s="17"/>
      <c r="O3323" s="17"/>
      <c r="P3323" s="3"/>
    </row>
    <row r="3324" spans="1:16" ht="24.95" hidden="1" customHeight="1" x14ac:dyDescent="0.2">
      <c r="A3324" s="21" t="str">
        <f t="shared" si="244"/>
        <v>||||||0</v>
      </c>
      <c r="B3324" s="21" t="str">
        <f t="shared" si="24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243"/>
        <v>0</v>
      </c>
      <c r="N3324" s="17"/>
      <c r="O3324" s="17"/>
      <c r="P3324" s="3"/>
    </row>
    <row r="3325" spans="1:16" ht="24.95" hidden="1" customHeight="1" x14ac:dyDescent="0.2">
      <c r="A3325" s="21" t="str">
        <f t="shared" si="244"/>
        <v>||||||0</v>
      </c>
      <c r="B3325" s="21" t="str">
        <f t="shared" si="24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243"/>
        <v>0</v>
      </c>
      <c r="N3325" s="17"/>
      <c r="O3325" s="17"/>
      <c r="P3325" s="3"/>
    </row>
    <row r="3326" spans="1:16" ht="24.95" hidden="1" customHeight="1" x14ac:dyDescent="0.2">
      <c r="A3326" s="21" t="str">
        <f t="shared" si="244"/>
        <v>||||||0</v>
      </c>
      <c r="B3326" s="21" t="str">
        <f t="shared" si="24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si="243"/>
        <v>0</v>
      </c>
      <c r="N3326" s="17"/>
      <c r="O3326" s="17"/>
      <c r="P3326" s="3"/>
    </row>
    <row r="3327" spans="1:16" ht="24.95" hidden="1" customHeight="1" x14ac:dyDescent="0.2">
      <c r="A3327" s="21" t="str">
        <f t="shared" si="244"/>
        <v>||||||0</v>
      </c>
      <c r="B3327" s="21" t="str">
        <f t="shared" si="24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243"/>
        <v>0</v>
      </c>
      <c r="N3327" s="17"/>
      <c r="O3327" s="17"/>
      <c r="P3327" s="3"/>
    </row>
    <row r="3328" spans="1:16" ht="24.95" hidden="1" customHeight="1" x14ac:dyDescent="0.2">
      <c r="A3328" s="21" t="str">
        <f t="shared" si="244"/>
        <v>||||||0</v>
      </c>
      <c r="B3328" s="21" t="str">
        <f t="shared" si="24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243"/>
        <v>0</v>
      </c>
      <c r="N3328" s="17"/>
      <c r="O3328" s="17"/>
      <c r="P3328" s="3"/>
    </row>
    <row r="3329" spans="1:16" ht="24.95" hidden="1" customHeight="1" x14ac:dyDescent="0.2">
      <c r="A3329" s="21" t="str">
        <f t="shared" si="244"/>
        <v>||||||0</v>
      </c>
      <c r="B3329" s="21" t="str">
        <f t="shared" si="24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243"/>
        <v>0</v>
      </c>
      <c r="N3329" s="17"/>
      <c r="O3329" s="17"/>
      <c r="P3329" s="3"/>
    </row>
    <row r="3330" spans="1:16" ht="24.95" hidden="1" customHeight="1" x14ac:dyDescent="0.2">
      <c r="A3330" s="21" t="str">
        <f t="shared" si="244"/>
        <v>||||||0</v>
      </c>
      <c r="B3330" s="21" t="str">
        <f t="shared" si="24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243"/>
        <v>0</v>
      </c>
      <c r="N3330" s="17"/>
      <c r="O3330" s="17"/>
      <c r="P3330" s="3"/>
    </row>
    <row r="3331" spans="1:16" ht="24.95" hidden="1" customHeight="1" x14ac:dyDescent="0.2">
      <c r="A3331" s="21" t="str">
        <f t="shared" si="244"/>
        <v>||||||0</v>
      </c>
      <c r="B3331" s="21" t="str">
        <f t="shared" si="24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243"/>
        <v>0</v>
      </c>
      <c r="N3331" s="17"/>
      <c r="O3331" s="17"/>
      <c r="P3331" s="3"/>
    </row>
    <row r="3332" spans="1:16" ht="24.95" hidden="1" customHeight="1" x14ac:dyDescent="0.2">
      <c r="A3332" s="21" t="str">
        <f t="shared" si="244"/>
        <v>||||||0</v>
      </c>
      <c r="B3332" s="21" t="str">
        <f t="shared" si="24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243"/>
        <v>0</v>
      </c>
      <c r="N3332" s="17"/>
      <c r="O3332" s="17"/>
      <c r="P3332" s="3"/>
    </row>
    <row r="3333" spans="1:16" ht="24.95" hidden="1" customHeight="1" x14ac:dyDescent="0.2">
      <c r="A3333" s="21" t="str">
        <f t="shared" si="244"/>
        <v>||||||0</v>
      </c>
      <c r="B3333" s="21" t="str">
        <f t="shared" si="245"/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243"/>
        <v>0</v>
      </c>
      <c r="N3333" s="17"/>
      <c r="O3333" s="17"/>
      <c r="P3333" s="3"/>
    </row>
    <row r="3334" spans="1:16" ht="24.95" hidden="1" customHeight="1" x14ac:dyDescent="0.2">
      <c r="A3334" s="21" t="str">
        <f t="shared" si="244"/>
        <v>||||||0</v>
      </c>
      <c r="B3334" s="21" t="str">
        <f t="shared" si="245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243"/>
        <v>0</v>
      </c>
      <c r="N3334" s="17"/>
      <c r="O3334" s="17"/>
      <c r="P3334" s="3"/>
    </row>
    <row r="3335" spans="1:16" ht="24.95" hidden="1" customHeight="1" x14ac:dyDescent="0.2">
      <c r="A3335" s="21" t="str">
        <f t="shared" si="244"/>
        <v>||||||0</v>
      </c>
      <c r="B3335" s="21" t="str">
        <f t="shared" si="245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243"/>
        <v>0</v>
      </c>
      <c r="N3335" s="17"/>
      <c r="O3335" s="17"/>
      <c r="P3335" s="3"/>
    </row>
    <row r="3336" spans="1:16" ht="24.95" hidden="1" customHeight="1" x14ac:dyDescent="0.2">
      <c r="A3336" s="21" t="str">
        <f t="shared" si="244"/>
        <v>||||||0</v>
      </c>
      <c r="B3336" s="21" t="str">
        <f t="shared" si="245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243"/>
        <v>0</v>
      </c>
      <c r="N3336" s="17"/>
      <c r="O3336" s="17"/>
      <c r="P3336" s="3"/>
    </row>
    <row r="3337" spans="1:16" ht="24.95" hidden="1" customHeight="1" x14ac:dyDescent="0.2">
      <c r="A3337" s="21" t="str">
        <f t="shared" si="244"/>
        <v>||||||0</v>
      </c>
      <c r="B3337" s="21" t="str">
        <f t="shared" si="245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243"/>
        <v>0</v>
      </c>
      <c r="N3337" s="17"/>
      <c r="O3337" s="17"/>
      <c r="P3337" s="3"/>
    </row>
    <row r="3338" spans="1:16" ht="24.95" hidden="1" customHeight="1" x14ac:dyDescent="0.2">
      <c r="A3338" s="21" t="str">
        <f t="shared" si="244"/>
        <v>||||||0</v>
      </c>
      <c r="B3338" s="21" t="str">
        <f t="shared" si="245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243"/>
        <v>0</v>
      </c>
      <c r="N3338" s="17"/>
      <c r="O3338" s="17"/>
      <c r="P3338" s="3"/>
    </row>
    <row r="3339" spans="1:16" ht="24.95" hidden="1" customHeight="1" x14ac:dyDescent="0.2">
      <c r="A3339" s="21" t="str">
        <f t="shared" si="244"/>
        <v>||||||0</v>
      </c>
      <c r="B3339" s="21" t="str">
        <f t="shared" si="245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243"/>
        <v>0</v>
      </c>
      <c r="N3339" s="17"/>
      <c r="O3339" s="17"/>
      <c r="P3339" s="3"/>
    </row>
    <row r="3340" spans="1:16" ht="24.95" hidden="1" customHeight="1" x14ac:dyDescent="0.2">
      <c r="A3340" s="21" t="str">
        <f t="shared" si="244"/>
        <v>||||||0</v>
      </c>
      <c r="B3340" s="21" t="str">
        <f t="shared" si="245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243"/>
        <v>0</v>
      </c>
      <c r="N3340" s="17"/>
      <c r="O3340" s="17"/>
      <c r="P3340" s="3"/>
    </row>
    <row r="3341" spans="1:16" ht="24.95" hidden="1" customHeight="1" x14ac:dyDescent="0.2">
      <c r="A3341" s="21" t="str">
        <f t="shared" si="244"/>
        <v>||||||0</v>
      </c>
      <c r="B3341" s="21" t="str">
        <f t="shared" si="245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243"/>
        <v>0</v>
      </c>
      <c r="N3341" s="17"/>
      <c r="O3341" s="17"/>
      <c r="P3341" s="3"/>
    </row>
    <row r="3342" spans="1:16" ht="24.95" hidden="1" customHeight="1" x14ac:dyDescent="0.2">
      <c r="A3342" s="21" t="str">
        <f t="shared" si="244"/>
        <v>||||||0</v>
      </c>
      <c r="B3342" s="21" t="str">
        <f t="shared" si="245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243"/>
        <v>0</v>
      </c>
      <c r="N3342" s="17"/>
      <c r="O3342" s="17"/>
      <c r="P3342" s="3"/>
    </row>
    <row r="3343" spans="1:16" ht="24.95" hidden="1" customHeight="1" x14ac:dyDescent="0.2">
      <c r="A3343" s="21" t="str">
        <f t="shared" si="244"/>
        <v>||||||0</v>
      </c>
      <c r="B3343" s="21" t="str">
        <f t="shared" si="245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243"/>
        <v>0</v>
      </c>
      <c r="N3343" s="17"/>
      <c r="O3343" s="17"/>
      <c r="P3343" s="3"/>
    </row>
    <row r="3344" spans="1:16" ht="24.95" hidden="1" customHeight="1" x14ac:dyDescent="0.2">
      <c r="A3344" s="21" t="str">
        <f t="shared" si="244"/>
        <v>||||||0</v>
      </c>
      <c r="B3344" s="21" t="str">
        <f t="shared" si="245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ref="M3344:M3394" si="246">N3344+O3344</f>
        <v>0</v>
      </c>
      <c r="N3344" s="17"/>
      <c r="O3344" s="17"/>
      <c r="P3344" s="3"/>
    </row>
    <row r="3345" spans="1:16" ht="24.95" hidden="1" customHeight="1" x14ac:dyDescent="0.2">
      <c r="A3345" s="21" t="str">
        <f t="shared" si="244"/>
        <v>||||||0</v>
      </c>
      <c r="B3345" s="21" t="str">
        <f t="shared" si="245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246"/>
        <v>0</v>
      </c>
      <c r="N3345" s="17"/>
      <c r="O3345" s="17"/>
      <c r="P3345" s="3"/>
    </row>
    <row r="3346" spans="1:16" ht="24.95" hidden="1" customHeight="1" x14ac:dyDescent="0.2">
      <c r="A3346" s="21" t="str">
        <f t="shared" si="244"/>
        <v>||||||0</v>
      </c>
      <c r="B3346" s="21" t="str">
        <f t="shared" si="245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246"/>
        <v>0</v>
      </c>
      <c r="N3346" s="17"/>
      <c r="O3346" s="17"/>
      <c r="P3346" s="3"/>
    </row>
    <row r="3347" spans="1:16" ht="24.95" hidden="1" customHeight="1" x14ac:dyDescent="0.2">
      <c r="A3347" s="21" t="str">
        <f t="shared" si="244"/>
        <v>||||||0</v>
      </c>
      <c r="B3347" s="21" t="str">
        <f t="shared" si="245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246"/>
        <v>0</v>
      </c>
      <c r="N3347" s="17"/>
      <c r="O3347" s="17"/>
      <c r="P3347" s="3"/>
    </row>
    <row r="3348" spans="1:16" ht="24.95" hidden="1" customHeight="1" x14ac:dyDescent="0.2">
      <c r="A3348" s="21" t="str">
        <f t="shared" si="244"/>
        <v>||||||0</v>
      </c>
      <c r="B3348" s="21" t="str">
        <f t="shared" si="245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246"/>
        <v>0</v>
      </c>
      <c r="N3348" s="17"/>
      <c r="O3348" s="17"/>
      <c r="P3348" s="3"/>
    </row>
    <row r="3349" spans="1:16" ht="24.95" hidden="1" customHeight="1" x14ac:dyDescent="0.2">
      <c r="A3349" s="21" t="str">
        <f t="shared" ref="A3349:A3401" si="247">C3349&amp;"|"&amp;D3349&amp;"|"&amp;E3349&amp;"|"&amp;F3349&amp;"|"&amp;G3349&amp;"|"&amp;I3349&amp;"|"&amp;N3349+O3349-P3349</f>
        <v>||||||0</v>
      </c>
      <c r="B3349" s="21" t="str">
        <f t="shared" ref="B3349:B3401" si="248">C3349&amp;"|"&amp;D3349&amp;"|"&amp;E3349&amp;"|"&amp;F3349&amp;"|"&amp;L3349</f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246"/>
        <v>0</v>
      </c>
      <c r="N3349" s="17"/>
      <c r="O3349" s="17"/>
      <c r="P3349" s="3"/>
    </row>
    <row r="3350" spans="1:16" ht="24.95" hidden="1" customHeight="1" x14ac:dyDescent="0.2">
      <c r="A3350" s="21" t="str">
        <f t="shared" si="247"/>
        <v>||||||0</v>
      </c>
      <c r="B3350" s="21" t="str">
        <f t="shared" si="24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246"/>
        <v>0</v>
      </c>
      <c r="N3350" s="17"/>
      <c r="O3350" s="17"/>
      <c r="P3350" s="3"/>
    </row>
    <row r="3351" spans="1:16" ht="24.95" hidden="1" customHeight="1" x14ac:dyDescent="0.2">
      <c r="A3351" s="21" t="str">
        <f t="shared" si="247"/>
        <v>||||||0</v>
      </c>
      <c r="B3351" s="21" t="str">
        <f t="shared" si="24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246"/>
        <v>0</v>
      </c>
      <c r="N3351" s="17"/>
      <c r="O3351" s="17"/>
      <c r="P3351" s="3"/>
    </row>
    <row r="3352" spans="1:16" ht="24.95" hidden="1" customHeight="1" x14ac:dyDescent="0.2">
      <c r="A3352" s="21" t="str">
        <f t="shared" si="247"/>
        <v>||||||0</v>
      </c>
      <c r="B3352" s="21" t="str">
        <f t="shared" si="24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246"/>
        <v>0</v>
      </c>
      <c r="N3352" s="17"/>
      <c r="O3352" s="17"/>
      <c r="P3352" s="3"/>
    </row>
    <row r="3353" spans="1:16" ht="24.95" hidden="1" customHeight="1" x14ac:dyDescent="0.2">
      <c r="A3353" s="21" t="str">
        <f t="shared" si="247"/>
        <v>||||||0</v>
      </c>
      <c r="B3353" s="21" t="str">
        <f t="shared" si="24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246"/>
        <v>0</v>
      </c>
      <c r="N3353" s="17"/>
      <c r="O3353" s="17"/>
      <c r="P3353" s="3"/>
    </row>
    <row r="3354" spans="1:16" ht="24.95" hidden="1" customHeight="1" x14ac:dyDescent="0.2">
      <c r="A3354" s="21" t="str">
        <f t="shared" si="247"/>
        <v>||||||0</v>
      </c>
      <c r="B3354" s="21" t="str">
        <f t="shared" si="24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246"/>
        <v>0</v>
      </c>
      <c r="N3354" s="17"/>
      <c r="O3354" s="17"/>
      <c r="P3354" s="3"/>
    </row>
    <row r="3355" spans="1:16" ht="24.95" hidden="1" customHeight="1" x14ac:dyDescent="0.2">
      <c r="A3355" s="21" t="str">
        <f t="shared" si="247"/>
        <v>||||||0</v>
      </c>
      <c r="B3355" s="21" t="str">
        <f t="shared" si="24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246"/>
        <v>0</v>
      </c>
      <c r="N3355" s="17"/>
      <c r="O3355" s="17"/>
      <c r="P3355" s="3"/>
    </row>
    <row r="3356" spans="1:16" ht="24.95" hidden="1" customHeight="1" x14ac:dyDescent="0.2">
      <c r="A3356" s="21" t="str">
        <f t="shared" si="247"/>
        <v>||||||0</v>
      </c>
      <c r="B3356" s="21" t="str">
        <f t="shared" si="24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246"/>
        <v>0</v>
      </c>
      <c r="N3356" s="17"/>
      <c r="O3356" s="17"/>
      <c r="P3356" s="3"/>
    </row>
    <row r="3357" spans="1:16" ht="24.95" hidden="1" customHeight="1" x14ac:dyDescent="0.2">
      <c r="A3357" s="21" t="str">
        <f t="shared" si="247"/>
        <v>||||||0</v>
      </c>
      <c r="B3357" s="21" t="str">
        <f t="shared" si="24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246"/>
        <v>0</v>
      </c>
      <c r="N3357" s="17"/>
      <c r="O3357" s="17"/>
      <c r="P3357" s="3"/>
    </row>
    <row r="3358" spans="1:16" ht="24.95" hidden="1" customHeight="1" x14ac:dyDescent="0.2">
      <c r="A3358" s="21" t="str">
        <f t="shared" si="247"/>
        <v>||||||0</v>
      </c>
      <c r="B3358" s="21" t="str">
        <f t="shared" si="24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246"/>
        <v>0</v>
      </c>
      <c r="N3358" s="17"/>
      <c r="O3358" s="17"/>
      <c r="P3358" s="3"/>
    </row>
    <row r="3359" spans="1:16" ht="24.95" hidden="1" customHeight="1" x14ac:dyDescent="0.2">
      <c r="A3359" s="21" t="str">
        <f t="shared" si="247"/>
        <v>||||||0</v>
      </c>
      <c r="B3359" s="21" t="str">
        <f t="shared" si="24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246"/>
        <v>0</v>
      </c>
      <c r="N3359" s="17"/>
      <c r="O3359" s="17"/>
      <c r="P3359" s="3"/>
    </row>
    <row r="3360" spans="1:16" ht="24.95" hidden="1" customHeight="1" x14ac:dyDescent="0.2">
      <c r="A3360" s="21" t="str">
        <f t="shared" si="247"/>
        <v>||||||0</v>
      </c>
      <c r="B3360" s="21" t="str">
        <f t="shared" si="24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246"/>
        <v>0</v>
      </c>
      <c r="N3360" s="17"/>
      <c r="O3360" s="17"/>
      <c r="P3360" s="3"/>
    </row>
    <row r="3361" spans="1:16" ht="24.95" hidden="1" customHeight="1" x14ac:dyDescent="0.2">
      <c r="A3361" s="21" t="str">
        <f t="shared" si="247"/>
        <v>||||||0</v>
      </c>
      <c r="B3361" s="21" t="str">
        <f t="shared" si="24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246"/>
        <v>0</v>
      </c>
      <c r="N3361" s="17"/>
      <c r="O3361" s="17"/>
      <c r="P3361" s="3"/>
    </row>
    <row r="3362" spans="1:16" ht="24.95" hidden="1" customHeight="1" x14ac:dyDescent="0.2">
      <c r="A3362" s="21" t="str">
        <f t="shared" si="247"/>
        <v>||||||0</v>
      </c>
      <c r="B3362" s="21" t="str">
        <f t="shared" si="24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246"/>
        <v>0</v>
      </c>
      <c r="N3362" s="17"/>
      <c r="O3362" s="17"/>
      <c r="P3362" s="3"/>
    </row>
    <row r="3363" spans="1:16" ht="24.95" hidden="1" customHeight="1" x14ac:dyDescent="0.2">
      <c r="A3363" s="21" t="str">
        <f t="shared" si="247"/>
        <v>||||||0</v>
      </c>
      <c r="B3363" s="21" t="str">
        <f t="shared" si="24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246"/>
        <v>0</v>
      </c>
      <c r="N3363" s="17"/>
      <c r="O3363" s="17"/>
      <c r="P3363" s="3"/>
    </row>
    <row r="3364" spans="1:16" ht="24.95" hidden="1" customHeight="1" x14ac:dyDescent="0.2">
      <c r="A3364" s="21" t="str">
        <f t="shared" si="247"/>
        <v>||||||0</v>
      </c>
      <c r="B3364" s="21" t="str">
        <f t="shared" si="24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246"/>
        <v>0</v>
      </c>
      <c r="N3364" s="17"/>
      <c r="O3364" s="17"/>
      <c r="P3364" s="3"/>
    </row>
    <row r="3365" spans="1:16" ht="24.95" hidden="1" customHeight="1" x14ac:dyDescent="0.2">
      <c r="A3365" s="21" t="str">
        <f t="shared" si="247"/>
        <v>||||||0</v>
      </c>
      <c r="B3365" s="21" t="str">
        <f t="shared" si="24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246"/>
        <v>0</v>
      </c>
      <c r="N3365" s="17"/>
      <c r="O3365" s="17"/>
      <c r="P3365" s="3"/>
    </row>
    <row r="3366" spans="1:16" ht="24.95" hidden="1" customHeight="1" x14ac:dyDescent="0.2">
      <c r="A3366" s="21" t="str">
        <f t="shared" si="247"/>
        <v>||||||0</v>
      </c>
      <c r="B3366" s="21" t="str">
        <f t="shared" si="24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246"/>
        <v>0</v>
      </c>
      <c r="N3366" s="17"/>
      <c r="O3366" s="17"/>
      <c r="P3366" s="3"/>
    </row>
    <row r="3367" spans="1:16" ht="24.95" hidden="1" customHeight="1" x14ac:dyDescent="0.2">
      <c r="A3367" s="21" t="str">
        <f t="shared" si="247"/>
        <v>||||||0</v>
      </c>
      <c r="B3367" s="21" t="str">
        <f t="shared" si="24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246"/>
        <v>0</v>
      </c>
      <c r="N3367" s="17"/>
      <c r="O3367" s="17"/>
      <c r="P3367" s="3"/>
    </row>
    <row r="3368" spans="1:16" ht="24.95" hidden="1" customHeight="1" x14ac:dyDescent="0.2">
      <c r="A3368" s="21" t="str">
        <f t="shared" si="247"/>
        <v>||||||0</v>
      </c>
      <c r="B3368" s="21" t="str">
        <f t="shared" si="24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246"/>
        <v>0</v>
      </c>
      <c r="N3368" s="17"/>
      <c r="O3368" s="17"/>
      <c r="P3368" s="3"/>
    </row>
    <row r="3369" spans="1:16" ht="24.95" hidden="1" customHeight="1" x14ac:dyDescent="0.2">
      <c r="A3369" s="21" t="str">
        <f t="shared" si="247"/>
        <v>||||||0</v>
      </c>
      <c r="B3369" s="21" t="str">
        <f t="shared" si="24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246"/>
        <v>0</v>
      </c>
      <c r="N3369" s="17"/>
      <c r="O3369" s="17"/>
      <c r="P3369" s="3"/>
    </row>
    <row r="3370" spans="1:16" ht="24.95" hidden="1" customHeight="1" x14ac:dyDescent="0.2">
      <c r="A3370" s="21" t="str">
        <f t="shared" si="247"/>
        <v>||||||0</v>
      </c>
      <c r="B3370" s="21" t="str">
        <f t="shared" si="24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246"/>
        <v>0</v>
      </c>
      <c r="N3370" s="17"/>
      <c r="O3370" s="17"/>
      <c r="P3370" s="3"/>
    </row>
    <row r="3371" spans="1:16" ht="24.95" hidden="1" customHeight="1" x14ac:dyDescent="0.2">
      <c r="A3371" s="21" t="str">
        <f t="shared" si="247"/>
        <v>||||||0</v>
      </c>
      <c r="B3371" s="21" t="str">
        <f t="shared" si="24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246"/>
        <v>0</v>
      </c>
      <c r="N3371" s="17"/>
      <c r="O3371" s="17"/>
      <c r="P3371" s="3"/>
    </row>
    <row r="3372" spans="1:16" ht="24.95" hidden="1" customHeight="1" x14ac:dyDescent="0.2">
      <c r="A3372" s="21" t="str">
        <f t="shared" si="247"/>
        <v>||||||0</v>
      </c>
      <c r="B3372" s="21" t="str">
        <f t="shared" si="24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246"/>
        <v>0</v>
      </c>
      <c r="N3372" s="17"/>
      <c r="O3372" s="17"/>
      <c r="P3372" s="3"/>
    </row>
    <row r="3373" spans="1:16" ht="24.95" hidden="1" customHeight="1" x14ac:dyDescent="0.2">
      <c r="A3373" s="21" t="str">
        <f t="shared" si="247"/>
        <v>||||||0</v>
      </c>
      <c r="B3373" s="21" t="str">
        <f t="shared" si="24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246"/>
        <v>0</v>
      </c>
      <c r="N3373" s="17"/>
      <c r="O3373" s="17"/>
      <c r="P3373" s="3"/>
    </row>
    <row r="3374" spans="1:16" ht="24.95" hidden="1" customHeight="1" x14ac:dyDescent="0.2">
      <c r="A3374" s="21" t="str">
        <f t="shared" si="247"/>
        <v>||||||0</v>
      </c>
      <c r="B3374" s="21" t="str">
        <f t="shared" si="24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246"/>
        <v>0</v>
      </c>
      <c r="N3374" s="17"/>
      <c r="O3374" s="17"/>
      <c r="P3374" s="3"/>
    </row>
    <row r="3375" spans="1:16" ht="24.95" hidden="1" customHeight="1" x14ac:dyDescent="0.2">
      <c r="A3375" s="21" t="str">
        <f t="shared" si="247"/>
        <v>||||||0</v>
      </c>
      <c r="B3375" s="21" t="str">
        <f t="shared" si="24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246"/>
        <v>0</v>
      </c>
      <c r="N3375" s="17"/>
      <c r="O3375" s="17"/>
      <c r="P3375" s="3"/>
    </row>
    <row r="3376" spans="1:16" ht="24.95" hidden="1" customHeight="1" x14ac:dyDescent="0.2">
      <c r="A3376" s="21" t="str">
        <f t="shared" si="247"/>
        <v>||||||0</v>
      </c>
      <c r="B3376" s="21" t="str">
        <f t="shared" si="24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246"/>
        <v>0</v>
      </c>
      <c r="N3376" s="17"/>
      <c r="O3376" s="17"/>
      <c r="P3376" s="3"/>
    </row>
    <row r="3377" spans="1:16" ht="24.95" hidden="1" customHeight="1" x14ac:dyDescent="0.2">
      <c r="A3377" s="21" t="str">
        <f t="shared" si="247"/>
        <v>||||||0</v>
      </c>
      <c r="B3377" s="21" t="str">
        <f t="shared" si="24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246"/>
        <v>0</v>
      </c>
      <c r="N3377" s="17"/>
      <c r="O3377" s="17"/>
      <c r="P3377" s="3"/>
    </row>
    <row r="3378" spans="1:16" ht="24.95" hidden="1" customHeight="1" x14ac:dyDescent="0.2">
      <c r="A3378" s="21" t="str">
        <f t="shared" si="247"/>
        <v>||||||0</v>
      </c>
      <c r="B3378" s="21" t="str">
        <f t="shared" si="24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246"/>
        <v>0</v>
      </c>
      <c r="N3378" s="17"/>
      <c r="O3378" s="17"/>
      <c r="P3378" s="3"/>
    </row>
    <row r="3379" spans="1:16" ht="24.95" hidden="1" customHeight="1" x14ac:dyDescent="0.2">
      <c r="A3379" s="21" t="str">
        <f t="shared" si="247"/>
        <v>||||||0</v>
      </c>
      <c r="B3379" s="21" t="str">
        <f t="shared" si="24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246"/>
        <v>0</v>
      </c>
      <c r="N3379" s="17"/>
      <c r="O3379" s="17"/>
      <c r="P3379" s="3"/>
    </row>
    <row r="3380" spans="1:16" ht="24.95" hidden="1" customHeight="1" x14ac:dyDescent="0.2">
      <c r="A3380" s="21" t="str">
        <f t="shared" si="247"/>
        <v>||||||0</v>
      </c>
      <c r="B3380" s="21" t="str">
        <f t="shared" si="24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246"/>
        <v>0</v>
      </c>
      <c r="N3380" s="17"/>
      <c r="O3380" s="17"/>
      <c r="P3380" s="3"/>
    </row>
    <row r="3381" spans="1:16" ht="24.95" hidden="1" customHeight="1" x14ac:dyDescent="0.2">
      <c r="A3381" s="21" t="str">
        <f t="shared" si="247"/>
        <v>||||||0</v>
      </c>
      <c r="B3381" s="21" t="str">
        <f t="shared" si="24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246"/>
        <v>0</v>
      </c>
      <c r="N3381" s="17"/>
      <c r="O3381" s="17"/>
      <c r="P3381" s="3"/>
    </row>
    <row r="3382" spans="1:16" ht="24.95" hidden="1" customHeight="1" x14ac:dyDescent="0.2">
      <c r="A3382" s="21" t="str">
        <f t="shared" si="247"/>
        <v>||||||0</v>
      </c>
      <c r="B3382" s="21" t="str">
        <f t="shared" si="24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246"/>
        <v>0</v>
      </c>
      <c r="N3382" s="17"/>
      <c r="O3382" s="17"/>
      <c r="P3382" s="3"/>
    </row>
    <row r="3383" spans="1:16" ht="24.95" hidden="1" customHeight="1" x14ac:dyDescent="0.2">
      <c r="A3383" s="21" t="str">
        <f t="shared" si="247"/>
        <v>||||||0</v>
      </c>
      <c r="B3383" s="21" t="str">
        <f t="shared" si="24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246"/>
        <v>0</v>
      </c>
      <c r="N3383" s="17"/>
      <c r="O3383" s="17"/>
      <c r="P3383" s="3"/>
    </row>
    <row r="3384" spans="1:16" ht="24.95" hidden="1" customHeight="1" x14ac:dyDescent="0.2">
      <c r="A3384" s="21" t="str">
        <f t="shared" si="247"/>
        <v>||||||0</v>
      </c>
      <c r="B3384" s="21" t="str">
        <f t="shared" si="24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246"/>
        <v>0</v>
      </c>
      <c r="N3384" s="17"/>
      <c r="O3384" s="17"/>
      <c r="P3384" s="3"/>
    </row>
    <row r="3385" spans="1:16" ht="24.95" hidden="1" customHeight="1" x14ac:dyDescent="0.2">
      <c r="A3385" s="21" t="str">
        <f t="shared" si="247"/>
        <v>||||||0</v>
      </c>
      <c r="B3385" s="21" t="str">
        <f t="shared" si="24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246"/>
        <v>0</v>
      </c>
      <c r="N3385" s="17"/>
      <c r="O3385" s="17"/>
      <c r="P3385" s="3"/>
    </row>
    <row r="3386" spans="1:16" ht="24.95" hidden="1" customHeight="1" x14ac:dyDescent="0.2">
      <c r="A3386" s="21" t="str">
        <f t="shared" si="247"/>
        <v>||||||0</v>
      </c>
      <c r="B3386" s="21" t="str">
        <f t="shared" si="24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246"/>
        <v>0</v>
      </c>
      <c r="N3386" s="17"/>
      <c r="O3386" s="17"/>
      <c r="P3386" s="3"/>
    </row>
    <row r="3387" spans="1:16" ht="24.95" hidden="1" customHeight="1" x14ac:dyDescent="0.2">
      <c r="A3387" s="21" t="str">
        <f t="shared" si="247"/>
        <v>||||||0</v>
      </c>
      <c r="B3387" s="21" t="str">
        <f t="shared" si="24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246"/>
        <v>0</v>
      </c>
      <c r="N3387" s="17"/>
      <c r="O3387" s="17"/>
      <c r="P3387" s="3"/>
    </row>
    <row r="3388" spans="1:16" ht="24.95" hidden="1" customHeight="1" x14ac:dyDescent="0.2">
      <c r="A3388" s="21" t="str">
        <f t="shared" si="247"/>
        <v>||||||0</v>
      </c>
      <c r="B3388" s="21" t="str">
        <f t="shared" si="24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246"/>
        <v>0</v>
      </c>
      <c r="N3388" s="17"/>
      <c r="O3388" s="17"/>
      <c r="P3388" s="3"/>
    </row>
    <row r="3389" spans="1:16" ht="24.95" hidden="1" customHeight="1" x14ac:dyDescent="0.2">
      <c r="A3389" s="21" t="str">
        <f t="shared" si="247"/>
        <v>||||||0</v>
      </c>
      <c r="B3389" s="21" t="str">
        <f t="shared" si="24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246"/>
        <v>0</v>
      </c>
      <c r="N3389" s="17"/>
      <c r="O3389" s="17"/>
      <c r="P3389" s="3"/>
    </row>
    <row r="3390" spans="1:16" ht="24.95" hidden="1" customHeight="1" x14ac:dyDescent="0.2">
      <c r="A3390" s="21" t="str">
        <f t="shared" si="247"/>
        <v>||||||0</v>
      </c>
      <c r="B3390" s="21" t="str">
        <f t="shared" si="24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si="246"/>
        <v>0</v>
      </c>
      <c r="N3390" s="17"/>
      <c r="O3390" s="17"/>
      <c r="P3390" s="3"/>
    </row>
    <row r="3391" spans="1:16" ht="24.95" hidden="1" customHeight="1" x14ac:dyDescent="0.2">
      <c r="A3391" s="21" t="str">
        <f t="shared" si="247"/>
        <v>||||||0</v>
      </c>
      <c r="B3391" s="21" t="str">
        <f t="shared" si="24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246"/>
        <v>0</v>
      </c>
      <c r="N3391" s="17"/>
      <c r="O3391" s="17"/>
      <c r="P3391" s="3"/>
    </row>
    <row r="3392" spans="1:16" ht="24.95" hidden="1" customHeight="1" x14ac:dyDescent="0.2">
      <c r="A3392" s="21" t="str">
        <f t="shared" si="247"/>
        <v>||||||0</v>
      </c>
      <c r="B3392" s="21" t="str">
        <f t="shared" si="24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246"/>
        <v>0</v>
      </c>
      <c r="N3392" s="17"/>
      <c r="O3392" s="17"/>
      <c r="P3392" s="3"/>
    </row>
    <row r="3393" spans="1:16" ht="24.95" hidden="1" customHeight="1" x14ac:dyDescent="0.2">
      <c r="A3393" s="21" t="str">
        <f t="shared" si="247"/>
        <v>||||||0</v>
      </c>
      <c r="B3393" s="21" t="str">
        <f t="shared" si="24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246"/>
        <v>0</v>
      </c>
      <c r="N3393" s="17"/>
      <c r="O3393" s="17"/>
      <c r="P3393" s="3"/>
    </row>
    <row r="3394" spans="1:16" ht="24.95" hidden="1" customHeight="1" x14ac:dyDescent="0.2">
      <c r="A3394" s="21" t="str">
        <f t="shared" si="247"/>
        <v>||||||0</v>
      </c>
      <c r="B3394" s="21" t="str">
        <f t="shared" si="24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246"/>
        <v>0</v>
      </c>
      <c r="N3394" s="17"/>
      <c r="O3394" s="17"/>
      <c r="P3394" s="3"/>
    </row>
    <row r="3395" spans="1:16" ht="24.95" hidden="1" customHeight="1" x14ac:dyDescent="0.2">
      <c r="A3395" s="21" t="str">
        <f t="shared" si="247"/>
        <v>||||||0</v>
      </c>
      <c r="B3395" s="21" t="str">
        <f t="shared" si="24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ref="M3395:M3458" si="249">N3395+O3395</f>
        <v>0</v>
      </c>
      <c r="N3395" s="17"/>
      <c r="O3395" s="17"/>
      <c r="P3395" s="3"/>
    </row>
    <row r="3396" spans="1:16" ht="24.95" hidden="1" customHeight="1" x14ac:dyDescent="0.2">
      <c r="A3396" s="21" t="str">
        <f t="shared" si="247"/>
        <v>||||||0</v>
      </c>
      <c r="B3396" s="21" t="str">
        <f t="shared" si="24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249"/>
        <v>0</v>
      </c>
      <c r="N3396" s="17"/>
      <c r="O3396" s="17"/>
      <c r="P3396" s="3"/>
    </row>
    <row r="3397" spans="1:16" ht="24.95" hidden="1" customHeight="1" x14ac:dyDescent="0.2">
      <c r="A3397" s="21" t="str">
        <f t="shared" si="247"/>
        <v>||||||0</v>
      </c>
      <c r="B3397" s="21" t="str">
        <f t="shared" si="248"/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249"/>
        <v>0</v>
      </c>
      <c r="N3397" s="17"/>
      <c r="O3397" s="17"/>
      <c r="P3397" s="3"/>
    </row>
    <row r="3398" spans="1:16" ht="24.95" hidden="1" customHeight="1" x14ac:dyDescent="0.2">
      <c r="A3398" s="21" t="str">
        <f t="shared" si="247"/>
        <v>||||||0</v>
      </c>
      <c r="B3398" s="21" t="str">
        <f t="shared" si="248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249"/>
        <v>0</v>
      </c>
      <c r="N3398" s="17"/>
      <c r="O3398" s="17"/>
      <c r="P3398" s="3"/>
    </row>
    <row r="3399" spans="1:16" ht="24.95" hidden="1" customHeight="1" x14ac:dyDescent="0.2">
      <c r="A3399" s="21" t="str">
        <f t="shared" si="247"/>
        <v>||||||0</v>
      </c>
      <c r="B3399" s="21" t="str">
        <f t="shared" si="248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249"/>
        <v>0</v>
      </c>
      <c r="N3399" s="17"/>
      <c r="O3399" s="17"/>
      <c r="P3399" s="3"/>
    </row>
    <row r="3400" spans="1:16" ht="24.95" hidden="1" customHeight="1" x14ac:dyDescent="0.2">
      <c r="A3400" s="21" t="str">
        <f t="shared" si="247"/>
        <v>||||||0</v>
      </c>
      <c r="B3400" s="21" t="str">
        <f t="shared" si="248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249"/>
        <v>0</v>
      </c>
      <c r="N3400" s="17"/>
      <c r="O3400" s="17"/>
      <c r="P3400" s="3"/>
    </row>
    <row r="3401" spans="1:16" ht="24.95" hidden="1" customHeight="1" x14ac:dyDescent="0.2">
      <c r="A3401" s="21" t="str">
        <f t="shared" si="247"/>
        <v>||||||0</v>
      </c>
      <c r="B3401" s="21" t="str">
        <f t="shared" si="248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249"/>
        <v>0</v>
      </c>
      <c r="N3401" s="17"/>
      <c r="O3401" s="17"/>
      <c r="P3401" s="3"/>
    </row>
    <row r="3402" spans="1:16" ht="24.95" hidden="1" customHeight="1" x14ac:dyDescent="0.2">
      <c r="A3402" s="21" t="str">
        <f t="shared" ref="A3402:A3465" si="250">C3402&amp;"|"&amp;D3402&amp;"|"&amp;E3402&amp;"|"&amp;F3402&amp;"|"&amp;G3402&amp;"|"&amp;I3402&amp;"|"&amp;N3402+O3402-P3402</f>
        <v>||||||0</v>
      </c>
      <c r="B3402" s="21" t="str">
        <f t="shared" ref="B3402:B3465" si="251">C3402&amp;"|"&amp;D3402&amp;"|"&amp;E3402&amp;"|"&amp;F3402&amp;"|"&amp;L3402</f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249"/>
        <v>0</v>
      </c>
      <c r="N3402" s="17"/>
      <c r="O3402" s="17"/>
      <c r="P3402" s="3"/>
    </row>
    <row r="3403" spans="1:16" ht="24.95" hidden="1" customHeight="1" x14ac:dyDescent="0.2">
      <c r="A3403" s="21" t="str">
        <f t="shared" si="250"/>
        <v>||||||0</v>
      </c>
      <c r="B3403" s="21" t="str">
        <f t="shared" si="25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249"/>
        <v>0</v>
      </c>
      <c r="N3403" s="17"/>
      <c r="O3403" s="17"/>
      <c r="P3403" s="3"/>
    </row>
    <row r="3404" spans="1:16" ht="24.95" hidden="1" customHeight="1" x14ac:dyDescent="0.2">
      <c r="A3404" s="21" t="str">
        <f t="shared" si="250"/>
        <v>||||||0</v>
      </c>
      <c r="B3404" s="21" t="str">
        <f t="shared" si="25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249"/>
        <v>0</v>
      </c>
      <c r="N3404" s="17"/>
      <c r="O3404" s="17"/>
      <c r="P3404" s="3"/>
    </row>
    <row r="3405" spans="1:16" ht="24.95" hidden="1" customHeight="1" x14ac:dyDescent="0.2">
      <c r="A3405" s="21" t="str">
        <f t="shared" si="250"/>
        <v>||||||0</v>
      </c>
      <c r="B3405" s="21" t="str">
        <f t="shared" si="25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249"/>
        <v>0</v>
      </c>
      <c r="N3405" s="17"/>
      <c r="O3405" s="17"/>
      <c r="P3405" s="3"/>
    </row>
    <row r="3406" spans="1:16" ht="24.95" hidden="1" customHeight="1" x14ac:dyDescent="0.2">
      <c r="A3406" s="21" t="str">
        <f t="shared" si="250"/>
        <v>||||||0</v>
      </c>
      <c r="B3406" s="21" t="str">
        <f t="shared" si="25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249"/>
        <v>0</v>
      </c>
      <c r="N3406" s="17"/>
      <c r="O3406" s="17"/>
      <c r="P3406" s="3"/>
    </row>
    <row r="3407" spans="1:16" ht="24.95" hidden="1" customHeight="1" x14ac:dyDescent="0.2">
      <c r="A3407" s="21" t="str">
        <f t="shared" si="250"/>
        <v>||||||0</v>
      </c>
      <c r="B3407" s="21" t="str">
        <f t="shared" si="25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249"/>
        <v>0</v>
      </c>
      <c r="N3407" s="17"/>
      <c r="O3407" s="17"/>
      <c r="P3407" s="3"/>
    </row>
    <row r="3408" spans="1:16" ht="24.95" hidden="1" customHeight="1" x14ac:dyDescent="0.2">
      <c r="A3408" s="21" t="str">
        <f t="shared" si="250"/>
        <v>||||||0</v>
      </c>
      <c r="B3408" s="21" t="str">
        <f t="shared" si="25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249"/>
        <v>0</v>
      </c>
      <c r="N3408" s="17"/>
      <c r="O3408" s="17"/>
      <c r="P3408" s="3"/>
    </row>
    <row r="3409" spans="1:16" ht="24.95" hidden="1" customHeight="1" x14ac:dyDescent="0.2">
      <c r="A3409" s="21" t="str">
        <f t="shared" si="250"/>
        <v>||||||0</v>
      </c>
      <c r="B3409" s="21" t="str">
        <f t="shared" si="25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249"/>
        <v>0</v>
      </c>
      <c r="N3409" s="17"/>
      <c r="O3409" s="17"/>
      <c r="P3409" s="3"/>
    </row>
    <row r="3410" spans="1:16" ht="24.95" hidden="1" customHeight="1" x14ac:dyDescent="0.2">
      <c r="A3410" s="21" t="str">
        <f t="shared" si="250"/>
        <v>||||||0</v>
      </c>
      <c r="B3410" s="21" t="str">
        <f t="shared" si="25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249"/>
        <v>0</v>
      </c>
      <c r="N3410" s="17"/>
      <c r="O3410" s="17"/>
      <c r="P3410" s="3"/>
    </row>
    <row r="3411" spans="1:16" ht="24.95" hidden="1" customHeight="1" x14ac:dyDescent="0.2">
      <c r="A3411" s="21" t="str">
        <f t="shared" si="250"/>
        <v>||||||0</v>
      </c>
      <c r="B3411" s="21" t="str">
        <f t="shared" si="25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249"/>
        <v>0</v>
      </c>
      <c r="N3411" s="17"/>
      <c r="O3411" s="17"/>
      <c r="P3411" s="3"/>
    </row>
    <row r="3412" spans="1:16" ht="24.95" hidden="1" customHeight="1" x14ac:dyDescent="0.2">
      <c r="A3412" s="21" t="str">
        <f t="shared" si="250"/>
        <v>||||||0</v>
      </c>
      <c r="B3412" s="21" t="str">
        <f t="shared" si="25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249"/>
        <v>0</v>
      </c>
      <c r="N3412" s="17"/>
      <c r="O3412" s="17"/>
      <c r="P3412" s="3"/>
    </row>
    <row r="3413" spans="1:16" ht="24.95" hidden="1" customHeight="1" x14ac:dyDescent="0.2">
      <c r="A3413" s="21" t="str">
        <f t="shared" si="250"/>
        <v>||||||0</v>
      </c>
      <c r="B3413" s="21" t="str">
        <f t="shared" si="25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249"/>
        <v>0</v>
      </c>
      <c r="N3413" s="17"/>
      <c r="O3413" s="17"/>
      <c r="P3413" s="3"/>
    </row>
    <row r="3414" spans="1:16" ht="24.95" hidden="1" customHeight="1" x14ac:dyDescent="0.2">
      <c r="A3414" s="21" t="str">
        <f t="shared" si="250"/>
        <v>||||||0</v>
      </c>
      <c r="B3414" s="21" t="str">
        <f t="shared" si="25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249"/>
        <v>0</v>
      </c>
      <c r="N3414" s="17"/>
      <c r="O3414" s="17"/>
      <c r="P3414" s="3"/>
    </row>
    <row r="3415" spans="1:16" ht="24.95" hidden="1" customHeight="1" x14ac:dyDescent="0.2">
      <c r="A3415" s="21" t="str">
        <f t="shared" si="250"/>
        <v>||||||0</v>
      </c>
      <c r="B3415" s="21" t="str">
        <f t="shared" si="25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249"/>
        <v>0</v>
      </c>
      <c r="N3415" s="17"/>
      <c r="O3415" s="17"/>
      <c r="P3415" s="3"/>
    </row>
    <row r="3416" spans="1:16" ht="24.95" hidden="1" customHeight="1" x14ac:dyDescent="0.2">
      <c r="A3416" s="21" t="str">
        <f t="shared" si="250"/>
        <v>||||||0</v>
      </c>
      <c r="B3416" s="21" t="str">
        <f t="shared" si="25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249"/>
        <v>0</v>
      </c>
      <c r="N3416" s="17"/>
      <c r="O3416" s="17"/>
      <c r="P3416" s="3"/>
    </row>
    <row r="3417" spans="1:16" ht="24.95" hidden="1" customHeight="1" x14ac:dyDescent="0.2">
      <c r="A3417" s="21" t="str">
        <f t="shared" si="250"/>
        <v>||||||0</v>
      </c>
      <c r="B3417" s="21" t="str">
        <f t="shared" si="25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249"/>
        <v>0</v>
      </c>
      <c r="N3417" s="17"/>
      <c r="O3417" s="17"/>
      <c r="P3417" s="3"/>
    </row>
    <row r="3418" spans="1:16" ht="24.95" hidden="1" customHeight="1" x14ac:dyDescent="0.2">
      <c r="A3418" s="21" t="str">
        <f t="shared" si="250"/>
        <v>||||||0</v>
      </c>
      <c r="B3418" s="21" t="str">
        <f t="shared" si="25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249"/>
        <v>0</v>
      </c>
      <c r="N3418" s="17"/>
      <c r="O3418" s="17"/>
      <c r="P3418" s="3"/>
    </row>
    <row r="3419" spans="1:16" ht="24.95" hidden="1" customHeight="1" x14ac:dyDescent="0.2">
      <c r="A3419" s="21" t="str">
        <f t="shared" si="250"/>
        <v>||||||0</v>
      </c>
      <c r="B3419" s="21" t="str">
        <f t="shared" si="25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249"/>
        <v>0</v>
      </c>
      <c r="N3419" s="17"/>
      <c r="O3419" s="17"/>
      <c r="P3419" s="3"/>
    </row>
    <row r="3420" spans="1:16" ht="24.95" hidden="1" customHeight="1" x14ac:dyDescent="0.2">
      <c r="A3420" s="21" t="str">
        <f t="shared" si="250"/>
        <v>||||||0</v>
      </c>
      <c r="B3420" s="21" t="str">
        <f t="shared" si="25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249"/>
        <v>0</v>
      </c>
      <c r="N3420" s="17"/>
      <c r="O3420" s="17"/>
      <c r="P3420" s="3"/>
    </row>
    <row r="3421" spans="1:16" ht="24.95" hidden="1" customHeight="1" x14ac:dyDescent="0.2">
      <c r="A3421" s="21" t="str">
        <f t="shared" si="250"/>
        <v>||||||0</v>
      </c>
      <c r="B3421" s="21" t="str">
        <f t="shared" si="25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249"/>
        <v>0</v>
      </c>
      <c r="N3421" s="17"/>
      <c r="O3421" s="17"/>
      <c r="P3421" s="3"/>
    </row>
    <row r="3422" spans="1:16" ht="24.95" hidden="1" customHeight="1" x14ac:dyDescent="0.2">
      <c r="A3422" s="21" t="str">
        <f t="shared" si="250"/>
        <v>||||||0</v>
      </c>
      <c r="B3422" s="21" t="str">
        <f t="shared" si="25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249"/>
        <v>0</v>
      </c>
      <c r="N3422" s="17"/>
      <c r="O3422" s="17"/>
      <c r="P3422" s="3"/>
    </row>
    <row r="3423" spans="1:16" ht="24.95" hidden="1" customHeight="1" x14ac:dyDescent="0.2">
      <c r="A3423" s="21" t="str">
        <f t="shared" si="250"/>
        <v>||||||0</v>
      </c>
      <c r="B3423" s="21" t="str">
        <f t="shared" si="25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249"/>
        <v>0</v>
      </c>
      <c r="N3423" s="17"/>
      <c r="O3423" s="17"/>
      <c r="P3423" s="3"/>
    </row>
    <row r="3424" spans="1:16" ht="24.95" hidden="1" customHeight="1" x14ac:dyDescent="0.2">
      <c r="A3424" s="21" t="str">
        <f t="shared" si="250"/>
        <v>||||||0</v>
      </c>
      <c r="B3424" s="21" t="str">
        <f t="shared" si="25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249"/>
        <v>0</v>
      </c>
      <c r="N3424" s="17"/>
      <c r="O3424" s="17"/>
      <c r="P3424" s="3"/>
    </row>
    <row r="3425" spans="1:16" ht="24.95" hidden="1" customHeight="1" x14ac:dyDescent="0.2">
      <c r="A3425" s="21" t="str">
        <f t="shared" si="250"/>
        <v>||||||0</v>
      </c>
      <c r="B3425" s="21" t="str">
        <f t="shared" si="25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249"/>
        <v>0</v>
      </c>
      <c r="N3425" s="17"/>
      <c r="O3425" s="17"/>
      <c r="P3425" s="3"/>
    </row>
    <row r="3426" spans="1:16" ht="24.95" hidden="1" customHeight="1" x14ac:dyDescent="0.2">
      <c r="A3426" s="21" t="str">
        <f t="shared" si="250"/>
        <v>||||||0</v>
      </c>
      <c r="B3426" s="21" t="str">
        <f t="shared" si="25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249"/>
        <v>0</v>
      </c>
      <c r="N3426" s="17"/>
      <c r="O3426" s="17"/>
      <c r="P3426" s="3"/>
    </row>
    <row r="3427" spans="1:16" ht="24.95" hidden="1" customHeight="1" x14ac:dyDescent="0.2">
      <c r="A3427" s="21" t="str">
        <f t="shared" si="250"/>
        <v>||||||0</v>
      </c>
      <c r="B3427" s="21" t="str">
        <f t="shared" si="25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249"/>
        <v>0</v>
      </c>
      <c r="N3427" s="17"/>
      <c r="O3427" s="17"/>
      <c r="P3427" s="3"/>
    </row>
    <row r="3428" spans="1:16" ht="24.95" hidden="1" customHeight="1" x14ac:dyDescent="0.2">
      <c r="A3428" s="21" t="str">
        <f t="shared" si="250"/>
        <v>||||||0</v>
      </c>
      <c r="B3428" s="21" t="str">
        <f t="shared" si="25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249"/>
        <v>0</v>
      </c>
      <c r="N3428" s="17"/>
      <c r="O3428" s="17"/>
      <c r="P3428" s="3"/>
    </row>
    <row r="3429" spans="1:16" ht="24.95" hidden="1" customHeight="1" x14ac:dyDescent="0.2">
      <c r="A3429" s="21" t="str">
        <f t="shared" si="250"/>
        <v>||||||0</v>
      </c>
      <c r="B3429" s="21" t="str">
        <f t="shared" si="25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249"/>
        <v>0</v>
      </c>
      <c r="N3429" s="17"/>
      <c r="O3429" s="17"/>
      <c r="P3429" s="3"/>
    </row>
    <row r="3430" spans="1:16" ht="24.95" hidden="1" customHeight="1" x14ac:dyDescent="0.2">
      <c r="A3430" s="21" t="str">
        <f t="shared" si="250"/>
        <v>||||||0</v>
      </c>
      <c r="B3430" s="21" t="str">
        <f t="shared" si="25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249"/>
        <v>0</v>
      </c>
      <c r="N3430" s="17"/>
      <c r="O3430" s="17"/>
      <c r="P3430" s="3"/>
    </row>
    <row r="3431" spans="1:16" ht="24.95" hidden="1" customHeight="1" x14ac:dyDescent="0.2">
      <c r="A3431" s="21" t="str">
        <f t="shared" si="250"/>
        <v>||||||0</v>
      </c>
      <c r="B3431" s="21" t="str">
        <f t="shared" si="25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249"/>
        <v>0</v>
      </c>
      <c r="N3431" s="17"/>
      <c r="O3431" s="17"/>
      <c r="P3431" s="3"/>
    </row>
    <row r="3432" spans="1:16" ht="24.95" hidden="1" customHeight="1" x14ac:dyDescent="0.2">
      <c r="A3432" s="21" t="str">
        <f t="shared" si="250"/>
        <v>||||||0</v>
      </c>
      <c r="B3432" s="21" t="str">
        <f t="shared" si="25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249"/>
        <v>0</v>
      </c>
      <c r="N3432" s="17"/>
      <c r="O3432" s="17"/>
      <c r="P3432" s="3"/>
    </row>
    <row r="3433" spans="1:16" ht="24.95" hidden="1" customHeight="1" x14ac:dyDescent="0.2">
      <c r="A3433" s="21" t="str">
        <f t="shared" si="250"/>
        <v>||||||0</v>
      </c>
      <c r="B3433" s="21" t="str">
        <f t="shared" si="25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249"/>
        <v>0</v>
      </c>
      <c r="N3433" s="17"/>
      <c r="O3433" s="17"/>
      <c r="P3433" s="3"/>
    </row>
    <row r="3434" spans="1:16" ht="24.95" hidden="1" customHeight="1" x14ac:dyDescent="0.2">
      <c r="A3434" s="21" t="str">
        <f t="shared" si="250"/>
        <v>||||||0</v>
      </c>
      <c r="B3434" s="21" t="str">
        <f t="shared" si="25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249"/>
        <v>0</v>
      </c>
      <c r="N3434" s="17"/>
      <c r="O3434" s="17"/>
      <c r="P3434" s="3"/>
    </row>
    <row r="3435" spans="1:16" ht="24.95" hidden="1" customHeight="1" x14ac:dyDescent="0.2">
      <c r="A3435" s="21" t="str">
        <f t="shared" si="250"/>
        <v>||||||0</v>
      </c>
      <c r="B3435" s="21" t="str">
        <f t="shared" si="25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249"/>
        <v>0</v>
      </c>
      <c r="N3435" s="17"/>
      <c r="O3435" s="17"/>
      <c r="P3435" s="3"/>
    </row>
    <row r="3436" spans="1:16" ht="24.95" hidden="1" customHeight="1" x14ac:dyDescent="0.2">
      <c r="A3436" s="21" t="str">
        <f t="shared" si="250"/>
        <v>||||||0</v>
      </c>
      <c r="B3436" s="21" t="str">
        <f t="shared" si="25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249"/>
        <v>0</v>
      </c>
      <c r="N3436" s="17"/>
      <c r="O3436" s="17"/>
      <c r="P3436" s="3"/>
    </row>
    <row r="3437" spans="1:16" ht="24.95" hidden="1" customHeight="1" x14ac:dyDescent="0.2">
      <c r="A3437" s="21" t="str">
        <f t="shared" si="250"/>
        <v>||||||0</v>
      </c>
      <c r="B3437" s="21" t="str">
        <f t="shared" si="25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249"/>
        <v>0</v>
      </c>
      <c r="N3437" s="17"/>
      <c r="O3437" s="17"/>
      <c r="P3437" s="3"/>
    </row>
    <row r="3438" spans="1:16" ht="24.95" hidden="1" customHeight="1" x14ac:dyDescent="0.2">
      <c r="A3438" s="21" t="str">
        <f t="shared" si="250"/>
        <v>||||||0</v>
      </c>
      <c r="B3438" s="21" t="str">
        <f t="shared" si="25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249"/>
        <v>0</v>
      </c>
      <c r="N3438" s="17"/>
      <c r="O3438" s="17"/>
      <c r="P3438" s="3"/>
    </row>
    <row r="3439" spans="1:16" ht="24.95" hidden="1" customHeight="1" x14ac:dyDescent="0.2">
      <c r="A3439" s="21" t="str">
        <f t="shared" si="250"/>
        <v>||||||0</v>
      </c>
      <c r="B3439" s="21" t="str">
        <f t="shared" si="25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249"/>
        <v>0</v>
      </c>
      <c r="N3439" s="17"/>
      <c r="O3439" s="17"/>
      <c r="P3439" s="3"/>
    </row>
    <row r="3440" spans="1:16" ht="24.95" hidden="1" customHeight="1" x14ac:dyDescent="0.2">
      <c r="A3440" s="21" t="str">
        <f t="shared" si="250"/>
        <v>||||||0</v>
      </c>
      <c r="B3440" s="21" t="str">
        <f t="shared" si="25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249"/>
        <v>0</v>
      </c>
      <c r="N3440" s="17"/>
      <c r="O3440" s="17"/>
      <c r="P3440" s="3"/>
    </row>
    <row r="3441" spans="1:16" ht="24.95" hidden="1" customHeight="1" x14ac:dyDescent="0.2">
      <c r="A3441" s="21" t="str">
        <f t="shared" si="250"/>
        <v>||||||0</v>
      </c>
      <c r="B3441" s="21" t="str">
        <f t="shared" si="25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249"/>
        <v>0</v>
      </c>
      <c r="N3441" s="17"/>
      <c r="O3441" s="17"/>
      <c r="P3441" s="3"/>
    </row>
    <row r="3442" spans="1:16" ht="24.95" hidden="1" customHeight="1" x14ac:dyDescent="0.2">
      <c r="A3442" s="21" t="str">
        <f t="shared" si="250"/>
        <v>||||||0</v>
      </c>
      <c r="B3442" s="21" t="str">
        <f t="shared" si="25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249"/>
        <v>0</v>
      </c>
      <c r="N3442" s="17"/>
      <c r="O3442" s="17"/>
      <c r="P3442" s="3"/>
    </row>
    <row r="3443" spans="1:16" ht="24.95" hidden="1" customHeight="1" x14ac:dyDescent="0.2">
      <c r="A3443" s="21" t="str">
        <f t="shared" si="250"/>
        <v>||||||0</v>
      </c>
      <c r="B3443" s="21" t="str">
        <f t="shared" si="25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249"/>
        <v>0</v>
      </c>
      <c r="N3443" s="17"/>
      <c r="O3443" s="17"/>
      <c r="P3443" s="3"/>
    </row>
    <row r="3444" spans="1:16" ht="24.95" hidden="1" customHeight="1" x14ac:dyDescent="0.2">
      <c r="A3444" s="21" t="str">
        <f t="shared" si="250"/>
        <v>||||||0</v>
      </c>
      <c r="B3444" s="21" t="str">
        <f t="shared" si="25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249"/>
        <v>0</v>
      </c>
      <c r="N3444" s="17"/>
      <c r="O3444" s="17"/>
      <c r="P3444" s="3"/>
    </row>
    <row r="3445" spans="1:16" ht="24.95" hidden="1" customHeight="1" x14ac:dyDescent="0.2">
      <c r="A3445" s="21" t="str">
        <f t="shared" si="250"/>
        <v>||||||0</v>
      </c>
      <c r="B3445" s="21" t="str">
        <f t="shared" si="25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249"/>
        <v>0</v>
      </c>
      <c r="N3445" s="17"/>
      <c r="O3445" s="17"/>
      <c r="P3445" s="3"/>
    </row>
    <row r="3446" spans="1:16" ht="24.95" hidden="1" customHeight="1" x14ac:dyDescent="0.2">
      <c r="A3446" s="21" t="str">
        <f t="shared" si="250"/>
        <v>||||||0</v>
      </c>
      <c r="B3446" s="21" t="str">
        <f t="shared" si="25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249"/>
        <v>0</v>
      </c>
      <c r="N3446" s="17"/>
      <c r="O3446" s="17"/>
      <c r="P3446" s="3"/>
    </row>
    <row r="3447" spans="1:16" ht="24.95" hidden="1" customHeight="1" x14ac:dyDescent="0.2">
      <c r="A3447" s="21" t="str">
        <f t="shared" si="250"/>
        <v>||||||0</v>
      </c>
      <c r="B3447" s="21" t="str">
        <f t="shared" si="25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249"/>
        <v>0</v>
      </c>
      <c r="N3447" s="17"/>
      <c r="O3447" s="17"/>
      <c r="P3447" s="3"/>
    </row>
    <row r="3448" spans="1:16" ht="24.95" hidden="1" customHeight="1" x14ac:dyDescent="0.2">
      <c r="A3448" s="21" t="str">
        <f t="shared" si="250"/>
        <v>||||||0</v>
      </c>
      <c r="B3448" s="21" t="str">
        <f t="shared" si="25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249"/>
        <v>0</v>
      </c>
      <c r="N3448" s="17"/>
      <c r="O3448" s="17"/>
      <c r="P3448" s="3"/>
    </row>
    <row r="3449" spans="1:16" ht="24.95" hidden="1" customHeight="1" x14ac:dyDescent="0.2">
      <c r="A3449" s="21" t="str">
        <f t="shared" si="250"/>
        <v>||||||0</v>
      </c>
      <c r="B3449" s="21" t="str">
        <f t="shared" si="25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249"/>
        <v>0</v>
      </c>
      <c r="N3449" s="17"/>
      <c r="O3449" s="17"/>
      <c r="P3449" s="3"/>
    </row>
    <row r="3450" spans="1:16" ht="24.95" hidden="1" customHeight="1" x14ac:dyDescent="0.2">
      <c r="A3450" s="21" t="str">
        <f t="shared" si="250"/>
        <v>||||||0</v>
      </c>
      <c r="B3450" s="21" t="str">
        <f t="shared" si="25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249"/>
        <v>0</v>
      </c>
      <c r="N3450" s="17"/>
      <c r="O3450" s="17"/>
      <c r="P3450" s="3"/>
    </row>
    <row r="3451" spans="1:16" ht="24.95" hidden="1" customHeight="1" x14ac:dyDescent="0.2">
      <c r="A3451" s="21" t="str">
        <f t="shared" si="250"/>
        <v>||||||0</v>
      </c>
      <c r="B3451" s="21" t="str">
        <f t="shared" si="25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249"/>
        <v>0</v>
      </c>
      <c r="N3451" s="17"/>
      <c r="O3451" s="17"/>
      <c r="P3451" s="3"/>
    </row>
    <row r="3452" spans="1:16" ht="24.95" hidden="1" customHeight="1" x14ac:dyDescent="0.2">
      <c r="A3452" s="21" t="str">
        <f t="shared" si="250"/>
        <v>||||||0</v>
      </c>
      <c r="B3452" s="21" t="str">
        <f t="shared" si="25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249"/>
        <v>0</v>
      </c>
      <c r="N3452" s="17"/>
      <c r="O3452" s="17"/>
      <c r="P3452" s="3"/>
    </row>
    <row r="3453" spans="1:16" ht="24.95" hidden="1" customHeight="1" x14ac:dyDescent="0.2">
      <c r="A3453" s="21" t="str">
        <f t="shared" si="250"/>
        <v>||||||0</v>
      </c>
      <c r="B3453" s="21" t="str">
        <f t="shared" si="25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249"/>
        <v>0</v>
      </c>
      <c r="N3453" s="17"/>
      <c r="O3453" s="17"/>
      <c r="P3453" s="3"/>
    </row>
    <row r="3454" spans="1:16" ht="24.95" hidden="1" customHeight="1" x14ac:dyDescent="0.2">
      <c r="A3454" s="21" t="str">
        <f t="shared" si="250"/>
        <v>||||||0</v>
      </c>
      <c r="B3454" s="21" t="str">
        <f t="shared" si="25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si="249"/>
        <v>0</v>
      </c>
      <c r="N3454" s="17"/>
      <c r="O3454" s="17"/>
      <c r="P3454" s="3"/>
    </row>
    <row r="3455" spans="1:16" ht="24.95" hidden="1" customHeight="1" x14ac:dyDescent="0.2">
      <c r="A3455" s="21" t="str">
        <f t="shared" si="250"/>
        <v>||||||0</v>
      </c>
      <c r="B3455" s="21" t="str">
        <f t="shared" si="25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249"/>
        <v>0</v>
      </c>
      <c r="N3455" s="17"/>
      <c r="O3455" s="17"/>
      <c r="P3455" s="3"/>
    </row>
    <row r="3456" spans="1:16" ht="24.95" hidden="1" customHeight="1" x14ac:dyDescent="0.2">
      <c r="A3456" s="21" t="str">
        <f t="shared" si="250"/>
        <v>||||||0</v>
      </c>
      <c r="B3456" s="21" t="str">
        <f t="shared" si="25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249"/>
        <v>0</v>
      </c>
      <c r="N3456" s="17"/>
      <c r="O3456" s="17"/>
      <c r="P3456" s="3"/>
    </row>
    <row r="3457" spans="1:16" ht="24.95" hidden="1" customHeight="1" x14ac:dyDescent="0.2">
      <c r="A3457" s="21" t="str">
        <f t="shared" si="250"/>
        <v>||||||0</v>
      </c>
      <c r="B3457" s="21" t="str">
        <f t="shared" si="25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249"/>
        <v>0</v>
      </c>
      <c r="N3457" s="17"/>
      <c r="O3457" s="17"/>
      <c r="P3457" s="3"/>
    </row>
    <row r="3458" spans="1:16" ht="24.95" hidden="1" customHeight="1" x14ac:dyDescent="0.2">
      <c r="A3458" s="21" t="str">
        <f t="shared" si="250"/>
        <v>||||||0</v>
      </c>
      <c r="B3458" s="21" t="str">
        <f t="shared" si="25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249"/>
        <v>0</v>
      </c>
      <c r="N3458" s="17"/>
      <c r="O3458" s="17"/>
      <c r="P3458" s="3"/>
    </row>
    <row r="3459" spans="1:16" ht="24.95" hidden="1" customHeight="1" x14ac:dyDescent="0.2">
      <c r="A3459" s="21" t="str">
        <f t="shared" si="250"/>
        <v>||||||0</v>
      </c>
      <c r="B3459" s="21" t="str">
        <f t="shared" si="25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ref="M3459:M3465" si="252">N3459+O3459</f>
        <v>0</v>
      </c>
      <c r="N3459" s="17"/>
      <c r="O3459" s="17"/>
      <c r="P3459" s="3"/>
    </row>
    <row r="3460" spans="1:16" ht="24.95" hidden="1" customHeight="1" x14ac:dyDescent="0.2">
      <c r="A3460" s="21" t="str">
        <f t="shared" si="250"/>
        <v>||||||0</v>
      </c>
      <c r="B3460" s="21" t="str">
        <f t="shared" si="25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252"/>
        <v>0</v>
      </c>
      <c r="N3460" s="17"/>
      <c r="O3460" s="17"/>
      <c r="P3460" s="3"/>
    </row>
    <row r="3461" spans="1:16" ht="24.95" hidden="1" customHeight="1" x14ac:dyDescent="0.2">
      <c r="A3461" s="21" t="str">
        <f t="shared" si="250"/>
        <v>||||||0</v>
      </c>
      <c r="B3461" s="21" t="str">
        <f t="shared" si="251"/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252"/>
        <v>0</v>
      </c>
      <c r="N3461" s="17"/>
      <c r="O3461" s="17"/>
      <c r="P3461" s="3"/>
    </row>
    <row r="3462" spans="1:16" ht="24.95" hidden="1" customHeight="1" x14ac:dyDescent="0.2">
      <c r="A3462" s="21" t="str">
        <f t="shared" si="250"/>
        <v>||||||0</v>
      </c>
      <c r="B3462" s="21" t="str">
        <f t="shared" si="251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252"/>
        <v>0</v>
      </c>
      <c r="N3462" s="17"/>
      <c r="O3462" s="17"/>
      <c r="P3462" s="3"/>
    </row>
    <row r="3463" spans="1:16" ht="24.95" hidden="1" customHeight="1" x14ac:dyDescent="0.2">
      <c r="A3463" s="21" t="str">
        <f t="shared" si="250"/>
        <v>||||||0</v>
      </c>
      <c r="B3463" s="21" t="str">
        <f t="shared" si="251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252"/>
        <v>0</v>
      </c>
      <c r="N3463" s="17"/>
      <c r="O3463" s="17"/>
      <c r="P3463" s="3"/>
    </row>
    <row r="3464" spans="1:16" ht="24.95" hidden="1" customHeight="1" x14ac:dyDescent="0.2">
      <c r="A3464" s="21" t="str">
        <f t="shared" si="250"/>
        <v>||||||0</v>
      </c>
      <c r="B3464" s="21" t="str">
        <f t="shared" si="251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252"/>
        <v>0</v>
      </c>
      <c r="N3464" s="17"/>
      <c r="O3464" s="17"/>
      <c r="P3464" s="3"/>
    </row>
    <row r="3465" spans="1:16" ht="24.95" hidden="1" customHeight="1" x14ac:dyDescent="0.2">
      <c r="A3465" s="21" t="str">
        <f t="shared" si="250"/>
        <v>||||||0</v>
      </c>
      <c r="B3465" s="21" t="str">
        <f t="shared" si="251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252"/>
        <v>0</v>
      </c>
      <c r="N3465" s="17"/>
      <c r="O3465" s="17"/>
      <c r="P3465" s="3"/>
    </row>
    <row r="3466" spans="1:16" ht="24.95" hidden="1" customHeight="1" x14ac:dyDescent="0.2">
      <c r="A3466" s="21" t="str">
        <f t="shared" ref="A3466:A3469" si="253">C3466&amp;"|"&amp;D3466&amp;"|"&amp;E3466&amp;"|"&amp;F3466&amp;"|"&amp;G3466&amp;"|"&amp;I3466&amp;"|"&amp;N3466+O3466-P3466</f>
        <v>||||||0</v>
      </c>
      <c r="B3466" s="21" t="str">
        <f t="shared" ref="B3466:B3469" si="254">C3466&amp;"|"&amp;D3466&amp;"|"&amp;E3466&amp;"|"&amp;F3466&amp;"|"&amp;L3466</f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ref="M3466:M3526" si="255">N3466+O3466</f>
        <v>0</v>
      </c>
      <c r="N3466" s="17"/>
      <c r="O3466" s="17"/>
      <c r="P3466" s="3"/>
    </row>
    <row r="3467" spans="1:16" ht="24.95" hidden="1" customHeight="1" x14ac:dyDescent="0.2">
      <c r="A3467" s="21" t="str">
        <f t="shared" si="253"/>
        <v>||||||0</v>
      </c>
      <c r="B3467" s="21" t="str">
        <f t="shared" si="25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255"/>
        <v>0</v>
      </c>
      <c r="N3467" s="17"/>
      <c r="O3467" s="17"/>
      <c r="P3467" s="3"/>
    </row>
    <row r="3468" spans="1:16" ht="24.95" hidden="1" customHeight="1" x14ac:dyDescent="0.2">
      <c r="A3468" s="21" t="str">
        <f t="shared" si="253"/>
        <v>||||||0</v>
      </c>
      <c r="B3468" s="21" t="str">
        <f t="shared" si="25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255"/>
        <v>0</v>
      </c>
      <c r="N3468" s="17"/>
      <c r="O3468" s="17"/>
      <c r="P3468" s="3"/>
    </row>
    <row r="3469" spans="1:16" ht="24.95" hidden="1" customHeight="1" x14ac:dyDescent="0.2">
      <c r="A3469" s="21" t="str">
        <f t="shared" si="253"/>
        <v>||||||0</v>
      </c>
      <c r="B3469" s="21" t="str">
        <f t="shared" si="25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255"/>
        <v>0</v>
      </c>
      <c r="N3469" s="17"/>
      <c r="O3469" s="17"/>
      <c r="P3469" s="3"/>
    </row>
    <row r="3470" spans="1:16" ht="24.95" hidden="1" customHeight="1" x14ac:dyDescent="0.2">
      <c r="A3470" s="21" t="str">
        <f t="shared" ref="A3470:A3530" si="256">C3470&amp;"|"&amp;D3470&amp;"|"&amp;E3470&amp;"|"&amp;F3470&amp;"|"&amp;G3470&amp;"|"&amp;I3470&amp;"|"&amp;N3470+O3470-P3470</f>
        <v>||||||0</v>
      </c>
      <c r="B3470" s="21" t="str">
        <f t="shared" ref="B3470:B3530" si="257">C3470&amp;"|"&amp;D3470&amp;"|"&amp;E3470&amp;"|"&amp;F3470&amp;"|"&amp;L3470</f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255"/>
        <v>0</v>
      </c>
      <c r="N3470" s="17"/>
      <c r="O3470" s="17"/>
      <c r="P3470" s="3"/>
    </row>
    <row r="3471" spans="1:16" ht="24.95" hidden="1" customHeight="1" x14ac:dyDescent="0.2">
      <c r="A3471" s="21" t="str">
        <f t="shared" si="256"/>
        <v>||||||0</v>
      </c>
      <c r="B3471" s="21" t="str">
        <f t="shared" si="257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255"/>
        <v>0</v>
      </c>
      <c r="N3471" s="17"/>
      <c r="O3471" s="17"/>
      <c r="P3471" s="3"/>
    </row>
    <row r="3472" spans="1:16" ht="24.95" hidden="1" customHeight="1" x14ac:dyDescent="0.2">
      <c r="A3472" s="21" t="str">
        <f t="shared" si="256"/>
        <v>||||||0</v>
      </c>
      <c r="B3472" s="21" t="str">
        <f t="shared" si="257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255"/>
        <v>0</v>
      </c>
      <c r="N3472" s="17"/>
      <c r="O3472" s="17"/>
      <c r="P3472" s="3"/>
    </row>
    <row r="3473" spans="1:16" ht="24.95" hidden="1" customHeight="1" x14ac:dyDescent="0.2">
      <c r="A3473" s="21" t="str">
        <f t="shared" si="256"/>
        <v>||||||0</v>
      </c>
      <c r="B3473" s="21" t="str">
        <f t="shared" si="257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255"/>
        <v>0</v>
      </c>
      <c r="N3473" s="17"/>
      <c r="O3473" s="17"/>
      <c r="P3473" s="3"/>
    </row>
    <row r="3474" spans="1:16" ht="24.95" hidden="1" customHeight="1" x14ac:dyDescent="0.2">
      <c r="A3474" s="21" t="str">
        <f t="shared" si="256"/>
        <v>||||||0</v>
      </c>
      <c r="B3474" s="21" t="str">
        <f t="shared" si="257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255"/>
        <v>0</v>
      </c>
      <c r="N3474" s="17"/>
      <c r="O3474" s="17"/>
      <c r="P3474" s="3"/>
    </row>
    <row r="3475" spans="1:16" ht="24.95" hidden="1" customHeight="1" x14ac:dyDescent="0.2">
      <c r="A3475" s="21" t="str">
        <f t="shared" si="256"/>
        <v>||||||0</v>
      </c>
      <c r="B3475" s="21" t="str">
        <f t="shared" si="257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255"/>
        <v>0</v>
      </c>
      <c r="N3475" s="17"/>
      <c r="O3475" s="17"/>
      <c r="P3475" s="3"/>
    </row>
    <row r="3476" spans="1:16" ht="24.95" hidden="1" customHeight="1" x14ac:dyDescent="0.2">
      <c r="A3476" s="21" t="str">
        <f t="shared" si="256"/>
        <v>||||||0</v>
      </c>
      <c r="B3476" s="21" t="str">
        <f t="shared" si="257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255"/>
        <v>0</v>
      </c>
      <c r="N3476" s="17"/>
      <c r="O3476" s="17"/>
      <c r="P3476" s="3"/>
    </row>
    <row r="3477" spans="1:16" ht="24.95" hidden="1" customHeight="1" x14ac:dyDescent="0.2">
      <c r="A3477" s="21" t="str">
        <f t="shared" si="256"/>
        <v>||||||0</v>
      </c>
      <c r="B3477" s="21" t="str">
        <f t="shared" si="257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255"/>
        <v>0</v>
      </c>
      <c r="N3477" s="17"/>
      <c r="O3477" s="17"/>
      <c r="P3477" s="3"/>
    </row>
    <row r="3478" spans="1:16" ht="24.95" hidden="1" customHeight="1" x14ac:dyDescent="0.2">
      <c r="A3478" s="21" t="str">
        <f t="shared" si="256"/>
        <v>||||||0</v>
      </c>
      <c r="B3478" s="21" t="str">
        <f t="shared" si="257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255"/>
        <v>0</v>
      </c>
      <c r="N3478" s="17"/>
      <c r="O3478" s="17"/>
      <c r="P3478" s="3"/>
    </row>
    <row r="3479" spans="1:16" ht="24.95" hidden="1" customHeight="1" x14ac:dyDescent="0.2">
      <c r="A3479" s="21" t="str">
        <f t="shared" si="256"/>
        <v>||||||0</v>
      </c>
      <c r="B3479" s="21" t="str">
        <f t="shared" si="257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255"/>
        <v>0</v>
      </c>
      <c r="N3479" s="17"/>
      <c r="O3479" s="17"/>
      <c r="P3479" s="3"/>
    </row>
    <row r="3480" spans="1:16" ht="24.95" hidden="1" customHeight="1" x14ac:dyDescent="0.2">
      <c r="A3480" s="21" t="str">
        <f t="shared" si="256"/>
        <v>||||||0</v>
      </c>
      <c r="B3480" s="21" t="str">
        <f t="shared" si="257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255"/>
        <v>0</v>
      </c>
      <c r="N3480" s="17"/>
      <c r="O3480" s="17"/>
      <c r="P3480" s="3"/>
    </row>
    <row r="3481" spans="1:16" ht="24.95" hidden="1" customHeight="1" x14ac:dyDescent="0.2">
      <c r="A3481" s="21" t="str">
        <f t="shared" si="256"/>
        <v>||||||0</v>
      </c>
      <c r="B3481" s="21" t="str">
        <f t="shared" si="257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255"/>
        <v>0</v>
      </c>
      <c r="N3481" s="17"/>
      <c r="O3481" s="17"/>
      <c r="P3481" s="3"/>
    </row>
    <row r="3482" spans="1:16" ht="24.95" hidden="1" customHeight="1" x14ac:dyDescent="0.2">
      <c r="A3482" s="21" t="str">
        <f t="shared" si="256"/>
        <v>||||||0</v>
      </c>
      <c r="B3482" s="21" t="str">
        <f t="shared" si="257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255"/>
        <v>0</v>
      </c>
      <c r="N3482" s="17"/>
      <c r="O3482" s="17"/>
      <c r="P3482" s="3"/>
    </row>
    <row r="3483" spans="1:16" ht="24.95" hidden="1" customHeight="1" x14ac:dyDescent="0.2">
      <c r="A3483" s="21" t="str">
        <f t="shared" si="256"/>
        <v>||||||0</v>
      </c>
      <c r="B3483" s="21" t="str">
        <f t="shared" si="257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255"/>
        <v>0</v>
      </c>
      <c r="N3483" s="17"/>
      <c r="O3483" s="17"/>
      <c r="P3483" s="3"/>
    </row>
    <row r="3484" spans="1:16" ht="24.95" hidden="1" customHeight="1" x14ac:dyDescent="0.2">
      <c r="A3484" s="21" t="str">
        <f t="shared" si="256"/>
        <v>||||||0</v>
      </c>
      <c r="B3484" s="21" t="str">
        <f t="shared" si="257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255"/>
        <v>0</v>
      </c>
      <c r="N3484" s="17"/>
      <c r="O3484" s="17"/>
      <c r="P3484" s="3"/>
    </row>
    <row r="3485" spans="1:16" ht="24.95" hidden="1" customHeight="1" x14ac:dyDescent="0.2">
      <c r="A3485" s="21" t="str">
        <f t="shared" si="256"/>
        <v>||||||0</v>
      </c>
      <c r="B3485" s="21" t="str">
        <f t="shared" si="257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255"/>
        <v>0</v>
      </c>
      <c r="N3485" s="17"/>
      <c r="O3485" s="17"/>
      <c r="P3485" s="3"/>
    </row>
    <row r="3486" spans="1:16" ht="24.95" hidden="1" customHeight="1" x14ac:dyDescent="0.2">
      <c r="A3486" s="21" t="str">
        <f t="shared" si="256"/>
        <v>||||||0</v>
      </c>
      <c r="B3486" s="21" t="str">
        <f t="shared" si="257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255"/>
        <v>0</v>
      </c>
      <c r="N3486" s="17"/>
      <c r="O3486" s="17"/>
      <c r="P3486" s="3"/>
    </row>
    <row r="3487" spans="1:16" ht="24.95" hidden="1" customHeight="1" x14ac:dyDescent="0.2">
      <c r="A3487" s="21" t="str">
        <f t="shared" si="256"/>
        <v>||||||0</v>
      </c>
      <c r="B3487" s="21" t="str">
        <f t="shared" si="257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255"/>
        <v>0</v>
      </c>
      <c r="N3487" s="17"/>
      <c r="O3487" s="17"/>
      <c r="P3487" s="3"/>
    </row>
    <row r="3488" spans="1:16" ht="24.95" hidden="1" customHeight="1" x14ac:dyDescent="0.2">
      <c r="A3488" s="21" t="str">
        <f t="shared" si="256"/>
        <v>||||||0</v>
      </c>
      <c r="B3488" s="21" t="str">
        <f t="shared" si="257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255"/>
        <v>0</v>
      </c>
      <c r="N3488" s="17"/>
      <c r="O3488" s="17"/>
      <c r="P3488" s="3"/>
    </row>
    <row r="3489" spans="1:16" ht="24.95" hidden="1" customHeight="1" x14ac:dyDescent="0.2">
      <c r="A3489" s="21" t="str">
        <f t="shared" si="256"/>
        <v>||||||0</v>
      </c>
      <c r="B3489" s="21" t="str">
        <f t="shared" si="257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255"/>
        <v>0</v>
      </c>
      <c r="N3489" s="17"/>
      <c r="O3489" s="17"/>
      <c r="P3489" s="3"/>
    </row>
    <row r="3490" spans="1:16" ht="24.95" hidden="1" customHeight="1" x14ac:dyDescent="0.2">
      <c r="A3490" s="21" t="str">
        <f t="shared" si="256"/>
        <v>||||||0</v>
      </c>
      <c r="B3490" s="21" t="str">
        <f t="shared" si="257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255"/>
        <v>0</v>
      </c>
      <c r="N3490" s="17"/>
      <c r="O3490" s="17"/>
      <c r="P3490" s="3"/>
    </row>
    <row r="3491" spans="1:16" ht="24.95" hidden="1" customHeight="1" x14ac:dyDescent="0.2">
      <c r="A3491" s="21" t="str">
        <f t="shared" si="256"/>
        <v>||||||0</v>
      </c>
      <c r="B3491" s="21" t="str">
        <f t="shared" si="257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255"/>
        <v>0</v>
      </c>
      <c r="N3491" s="17"/>
      <c r="O3491" s="17"/>
      <c r="P3491" s="3"/>
    </row>
    <row r="3492" spans="1:16" ht="24.95" hidden="1" customHeight="1" x14ac:dyDescent="0.2">
      <c r="A3492" s="21" t="str">
        <f t="shared" si="256"/>
        <v>||||||0</v>
      </c>
      <c r="B3492" s="21" t="str">
        <f t="shared" si="257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255"/>
        <v>0</v>
      </c>
      <c r="N3492" s="17"/>
      <c r="O3492" s="17"/>
      <c r="P3492" s="3"/>
    </row>
    <row r="3493" spans="1:16" ht="24.95" hidden="1" customHeight="1" x14ac:dyDescent="0.2">
      <c r="A3493" s="21" t="str">
        <f t="shared" si="256"/>
        <v>||||||0</v>
      </c>
      <c r="B3493" s="21" t="str">
        <f t="shared" si="257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255"/>
        <v>0</v>
      </c>
      <c r="N3493" s="17"/>
      <c r="O3493" s="17"/>
      <c r="P3493" s="3"/>
    </row>
    <row r="3494" spans="1:16" ht="24.95" hidden="1" customHeight="1" x14ac:dyDescent="0.2">
      <c r="A3494" s="21" t="str">
        <f t="shared" si="256"/>
        <v>||||||0</v>
      </c>
      <c r="B3494" s="21" t="str">
        <f t="shared" si="257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255"/>
        <v>0</v>
      </c>
      <c r="N3494" s="17"/>
      <c r="O3494" s="17"/>
      <c r="P3494" s="3"/>
    </row>
    <row r="3495" spans="1:16" ht="24.95" hidden="1" customHeight="1" x14ac:dyDescent="0.2">
      <c r="A3495" s="21" t="str">
        <f t="shared" si="256"/>
        <v>||||||0</v>
      </c>
      <c r="B3495" s="21" t="str">
        <f t="shared" si="257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255"/>
        <v>0</v>
      </c>
      <c r="N3495" s="17"/>
      <c r="O3495" s="17"/>
      <c r="P3495" s="3"/>
    </row>
    <row r="3496" spans="1:16" ht="24.95" hidden="1" customHeight="1" x14ac:dyDescent="0.2">
      <c r="A3496" s="21" t="str">
        <f t="shared" si="256"/>
        <v>||||||0</v>
      </c>
      <c r="B3496" s="21" t="str">
        <f t="shared" si="257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255"/>
        <v>0</v>
      </c>
      <c r="N3496" s="17"/>
      <c r="O3496" s="17"/>
      <c r="P3496" s="3"/>
    </row>
    <row r="3497" spans="1:16" ht="24.95" hidden="1" customHeight="1" x14ac:dyDescent="0.2">
      <c r="A3497" s="21" t="str">
        <f t="shared" si="256"/>
        <v>||||||0</v>
      </c>
      <c r="B3497" s="21" t="str">
        <f t="shared" si="257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255"/>
        <v>0</v>
      </c>
      <c r="N3497" s="17"/>
      <c r="O3497" s="17"/>
      <c r="P3497" s="3"/>
    </row>
    <row r="3498" spans="1:16" ht="24.95" hidden="1" customHeight="1" x14ac:dyDescent="0.2">
      <c r="A3498" s="21" t="str">
        <f t="shared" si="256"/>
        <v>||||||0</v>
      </c>
      <c r="B3498" s="21" t="str">
        <f t="shared" si="257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255"/>
        <v>0</v>
      </c>
      <c r="N3498" s="17"/>
      <c r="O3498" s="17"/>
      <c r="P3498" s="3"/>
    </row>
    <row r="3499" spans="1:16" ht="24.95" hidden="1" customHeight="1" x14ac:dyDescent="0.2">
      <c r="A3499" s="21" t="str">
        <f t="shared" si="256"/>
        <v>||||||0</v>
      </c>
      <c r="B3499" s="21" t="str">
        <f t="shared" si="257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255"/>
        <v>0</v>
      </c>
      <c r="N3499" s="17"/>
      <c r="O3499" s="17"/>
      <c r="P3499" s="3"/>
    </row>
    <row r="3500" spans="1:16" ht="24.95" hidden="1" customHeight="1" x14ac:dyDescent="0.2">
      <c r="A3500" s="21" t="str">
        <f t="shared" si="256"/>
        <v>||||||0</v>
      </c>
      <c r="B3500" s="21" t="str">
        <f t="shared" si="257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255"/>
        <v>0</v>
      </c>
      <c r="N3500" s="17"/>
      <c r="O3500" s="17"/>
      <c r="P3500" s="3"/>
    </row>
    <row r="3501" spans="1:16" ht="24.95" hidden="1" customHeight="1" x14ac:dyDescent="0.2">
      <c r="A3501" s="21" t="str">
        <f t="shared" si="256"/>
        <v>||||||0</v>
      </c>
      <c r="B3501" s="21" t="str">
        <f t="shared" si="257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255"/>
        <v>0</v>
      </c>
      <c r="N3501" s="17"/>
      <c r="O3501" s="17"/>
      <c r="P3501" s="3"/>
    </row>
    <row r="3502" spans="1:16" ht="24.95" hidden="1" customHeight="1" x14ac:dyDescent="0.2">
      <c r="A3502" s="21" t="str">
        <f t="shared" si="256"/>
        <v>||||||0</v>
      </c>
      <c r="B3502" s="21" t="str">
        <f t="shared" si="257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255"/>
        <v>0</v>
      </c>
      <c r="N3502" s="17"/>
      <c r="O3502" s="17"/>
      <c r="P3502" s="3"/>
    </row>
    <row r="3503" spans="1:16" ht="24.95" hidden="1" customHeight="1" x14ac:dyDescent="0.2">
      <c r="A3503" s="21" t="str">
        <f t="shared" si="256"/>
        <v>||||||0</v>
      </c>
      <c r="B3503" s="21" t="str">
        <f t="shared" si="257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255"/>
        <v>0</v>
      </c>
      <c r="N3503" s="17"/>
      <c r="O3503" s="17"/>
      <c r="P3503" s="3"/>
    </row>
    <row r="3504" spans="1:16" ht="24.95" hidden="1" customHeight="1" x14ac:dyDescent="0.2">
      <c r="A3504" s="21" t="str">
        <f t="shared" si="256"/>
        <v>||||||0</v>
      </c>
      <c r="B3504" s="21" t="str">
        <f t="shared" si="257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255"/>
        <v>0</v>
      </c>
      <c r="N3504" s="17"/>
      <c r="O3504" s="17"/>
      <c r="P3504" s="3"/>
    </row>
    <row r="3505" spans="1:16" ht="24.95" hidden="1" customHeight="1" x14ac:dyDescent="0.2">
      <c r="A3505" s="21" t="str">
        <f t="shared" si="256"/>
        <v>||||||0</v>
      </c>
      <c r="B3505" s="21" t="str">
        <f t="shared" si="257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255"/>
        <v>0</v>
      </c>
      <c r="N3505" s="17"/>
      <c r="O3505" s="17"/>
      <c r="P3505" s="3"/>
    </row>
    <row r="3506" spans="1:16" ht="24.95" hidden="1" customHeight="1" x14ac:dyDescent="0.2">
      <c r="A3506" s="21" t="str">
        <f t="shared" si="256"/>
        <v>||||||0</v>
      </c>
      <c r="B3506" s="21" t="str">
        <f t="shared" si="257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255"/>
        <v>0</v>
      </c>
      <c r="N3506" s="17"/>
      <c r="O3506" s="17"/>
      <c r="P3506" s="3"/>
    </row>
    <row r="3507" spans="1:16" ht="24.95" hidden="1" customHeight="1" x14ac:dyDescent="0.2">
      <c r="A3507" s="21" t="str">
        <f t="shared" si="256"/>
        <v>||||||0</v>
      </c>
      <c r="B3507" s="21" t="str">
        <f t="shared" si="257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255"/>
        <v>0</v>
      </c>
      <c r="N3507" s="17"/>
      <c r="O3507" s="17"/>
      <c r="P3507" s="3"/>
    </row>
    <row r="3508" spans="1:16" ht="24.95" hidden="1" customHeight="1" x14ac:dyDescent="0.2">
      <c r="A3508" s="21" t="str">
        <f t="shared" si="256"/>
        <v>||||||0</v>
      </c>
      <c r="B3508" s="21" t="str">
        <f t="shared" si="257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255"/>
        <v>0</v>
      </c>
      <c r="N3508" s="17"/>
      <c r="O3508" s="17"/>
      <c r="P3508" s="3"/>
    </row>
    <row r="3509" spans="1:16" ht="24.95" hidden="1" customHeight="1" x14ac:dyDescent="0.2">
      <c r="A3509" s="21" t="str">
        <f t="shared" si="256"/>
        <v>||||||0</v>
      </c>
      <c r="B3509" s="21" t="str">
        <f t="shared" si="257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255"/>
        <v>0</v>
      </c>
      <c r="N3509" s="17"/>
      <c r="O3509" s="17"/>
      <c r="P3509" s="3"/>
    </row>
    <row r="3510" spans="1:16" ht="24.95" hidden="1" customHeight="1" x14ac:dyDescent="0.2">
      <c r="A3510" s="21" t="str">
        <f t="shared" si="256"/>
        <v>||||||0</v>
      </c>
      <c r="B3510" s="21" t="str">
        <f t="shared" si="257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255"/>
        <v>0</v>
      </c>
      <c r="N3510" s="17"/>
      <c r="O3510" s="17"/>
      <c r="P3510" s="3"/>
    </row>
    <row r="3511" spans="1:16" ht="24.95" hidden="1" customHeight="1" x14ac:dyDescent="0.2">
      <c r="A3511" s="21" t="str">
        <f t="shared" si="256"/>
        <v>||||||0</v>
      </c>
      <c r="B3511" s="21" t="str">
        <f t="shared" si="257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255"/>
        <v>0</v>
      </c>
      <c r="N3511" s="17"/>
      <c r="O3511" s="17"/>
      <c r="P3511" s="3"/>
    </row>
    <row r="3512" spans="1:16" ht="24.95" hidden="1" customHeight="1" x14ac:dyDescent="0.2">
      <c r="A3512" s="21" t="str">
        <f t="shared" si="256"/>
        <v>||||||0</v>
      </c>
      <c r="B3512" s="21" t="str">
        <f t="shared" si="257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255"/>
        <v>0</v>
      </c>
      <c r="N3512" s="17"/>
      <c r="O3512" s="17"/>
      <c r="P3512" s="3"/>
    </row>
    <row r="3513" spans="1:16" ht="24.95" hidden="1" customHeight="1" x14ac:dyDescent="0.2">
      <c r="A3513" s="21" t="str">
        <f t="shared" si="256"/>
        <v>||||||0</v>
      </c>
      <c r="B3513" s="21" t="str">
        <f t="shared" si="257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255"/>
        <v>0</v>
      </c>
      <c r="N3513" s="17"/>
      <c r="O3513" s="17"/>
      <c r="P3513" s="3"/>
    </row>
    <row r="3514" spans="1:16" ht="24.95" hidden="1" customHeight="1" x14ac:dyDescent="0.2">
      <c r="A3514" s="21" t="str">
        <f t="shared" si="256"/>
        <v>||||||0</v>
      </c>
      <c r="B3514" s="21" t="str">
        <f t="shared" si="257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255"/>
        <v>0</v>
      </c>
      <c r="N3514" s="17"/>
      <c r="O3514" s="17"/>
      <c r="P3514" s="3"/>
    </row>
    <row r="3515" spans="1:16" ht="24.95" hidden="1" customHeight="1" x14ac:dyDescent="0.2">
      <c r="A3515" s="21" t="str">
        <f t="shared" si="256"/>
        <v>||||||0</v>
      </c>
      <c r="B3515" s="21" t="str">
        <f t="shared" si="257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255"/>
        <v>0</v>
      </c>
      <c r="N3515" s="17"/>
      <c r="O3515" s="17"/>
      <c r="P3515" s="3"/>
    </row>
    <row r="3516" spans="1:16" ht="24.95" hidden="1" customHeight="1" x14ac:dyDescent="0.2">
      <c r="A3516" s="21" t="str">
        <f t="shared" si="256"/>
        <v>||||||0</v>
      </c>
      <c r="B3516" s="21" t="str">
        <f t="shared" si="257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255"/>
        <v>0</v>
      </c>
      <c r="N3516" s="17"/>
      <c r="O3516" s="17"/>
      <c r="P3516" s="3"/>
    </row>
    <row r="3517" spans="1:16" ht="24.95" hidden="1" customHeight="1" x14ac:dyDescent="0.2">
      <c r="A3517" s="21" t="str">
        <f t="shared" si="256"/>
        <v>||||||0</v>
      </c>
      <c r="B3517" s="21" t="str">
        <f t="shared" si="257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255"/>
        <v>0</v>
      </c>
      <c r="N3517" s="17"/>
      <c r="O3517" s="17"/>
      <c r="P3517" s="3"/>
    </row>
    <row r="3518" spans="1:16" ht="24.95" hidden="1" customHeight="1" x14ac:dyDescent="0.2">
      <c r="A3518" s="21" t="str">
        <f t="shared" si="256"/>
        <v>||||||0</v>
      </c>
      <c r="B3518" s="21" t="str">
        <f t="shared" si="257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si="255"/>
        <v>0</v>
      </c>
      <c r="N3518" s="17"/>
      <c r="O3518" s="17"/>
      <c r="P3518" s="3"/>
    </row>
    <row r="3519" spans="1:16" ht="24.95" hidden="1" customHeight="1" x14ac:dyDescent="0.2">
      <c r="A3519" s="21" t="str">
        <f t="shared" si="256"/>
        <v>||||||0</v>
      </c>
      <c r="B3519" s="21" t="str">
        <f t="shared" si="257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255"/>
        <v>0</v>
      </c>
      <c r="N3519" s="17"/>
      <c r="O3519" s="17"/>
      <c r="P3519" s="3"/>
    </row>
    <row r="3520" spans="1:16" ht="24.95" hidden="1" customHeight="1" x14ac:dyDescent="0.2">
      <c r="A3520" s="21" t="str">
        <f t="shared" si="256"/>
        <v>||||||0</v>
      </c>
      <c r="B3520" s="21" t="str">
        <f t="shared" si="257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255"/>
        <v>0</v>
      </c>
      <c r="N3520" s="17"/>
      <c r="O3520" s="17"/>
      <c r="P3520" s="3"/>
    </row>
    <row r="3521" spans="1:16" ht="24.95" hidden="1" customHeight="1" x14ac:dyDescent="0.2">
      <c r="A3521" s="21" t="str">
        <f t="shared" si="256"/>
        <v>||||||0</v>
      </c>
      <c r="B3521" s="21" t="str">
        <f t="shared" si="257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255"/>
        <v>0</v>
      </c>
      <c r="N3521" s="17"/>
      <c r="O3521" s="17"/>
      <c r="P3521" s="3"/>
    </row>
    <row r="3522" spans="1:16" ht="24.95" hidden="1" customHeight="1" x14ac:dyDescent="0.2">
      <c r="A3522" s="21" t="str">
        <f t="shared" si="256"/>
        <v>||||||0</v>
      </c>
      <c r="B3522" s="21" t="str">
        <f t="shared" si="257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255"/>
        <v>0</v>
      </c>
      <c r="N3522" s="17"/>
      <c r="O3522" s="17"/>
      <c r="P3522" s="3"/>
    </row>
    <row r="3523" spans="1:16" ht="24.95" hidden="1" customHeight="1" x14ac:dyDescent="0.2">
      <c r="A3523" s="21" t="str">
        <f t="shared" si="256"/>
        <v>||||||0</v>
      </c>
      <c r="B3523" s="21" t="str">
        <f t="shared" si="257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255"/>
        <v>0</v>
      </c>
      <c r="N3523" s="17"/>
      <c r="O3523" s="17"/>
      <c r="P3523" s="3"/>
    </row>
    <row r="3524" spans="1:16" ht="24.95" hidden="1" customHeight="1" x14ac:dyDescent="0.2">
      <c r="A3524" s="21" t="str">
        <f t="shared" si="256"/>
        <v>||||||0</v>
      </c>
      <c r="B3524" s="21" t="str">
        <f t="shared" si="257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255"/>
        <v>0</v>
      </c>
      <c r="N3524" s="17"/>
      <c r="O3524" s="17"/>
      <c r="P3524" s="3"/>
    </row>
    <row r="3525" spans="1:16" ht="24.95" hidden="1" customHeight="1" x14ac:dyDescent="0.2">
      <c r="A3525" s="21" t="str">
        <f t="shared" si="256"/>
        <v>||||||0</v>
      </c>
      <c r="B3525" s="21" t="str">
        <f t="shared" si="257"/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255"/>
        <v>0</v>
      </c>
      <c r="N3525" s="17"/>
      <c r="O3525" s="17"/>
      <c r="P3525" s="3"/>
    </row>
    <row r="3526" spans="1:16" ht="24.95" hidden="1" customHeight="1" x14ac:dyDescent="0.2">
      <c r="A3526" s="21" t="str">
        <f t="shared" si="256"/>
        <v>||||||0</v>
      </c>
      <c r="B3526" s="21" t="str">
        <f t="shared" si="25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255"/>
        <v>0</v>
      </c>
      <c r="N3526" s="17"/>
      <c r="O3526" s="17"/>
      <c r="P3526" s="3"/>
    </row>
    <row r="3527" spans="1:16" ht="24.95" hidden="1" customHeight="1" x14ac:dyDescent="0.2">
      <c r="A3527" s="21" t="str">
        <f t="shared" si="256"/>
        <v>||||||0</v>
      </c>
      <c r="B3527" s="21" t="str">
        <f t="shared" si="25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ref="M3527:M3551" si="258">N3527+O3527</f>
        <v>0</v>
      </c>
      <c r="N3527" s="17"/>
      <c r="O3527" s="17"/>
      <c r="P3527" s="3"/>
    </row>
    <row r="3528" spans="1:16" ht="24.95" hidden="1" customHeight="1" x14ac:dyDescent="0.2">
      <c r="A3528" s="21" t="str">
        <f t="shared" si="256"/>
        <v>||||||0</v>
      </c>
      <c r="B3528" s="21" t="str">
        <f t="shared" si="25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258"/>
        <v>0</v>
      </c>
      <c r="N3528" s="17"/>
      <c r="O3528" s="17"/>
      <c r="P3528" s="3"/>
    </row>
    <row r="3529" spans="1:16" ht="24.95" hidden="1" customHeight="1" x14ac:dyDescent="0.2">
      <c r="A3529" s="21" t="str">
        <f t="shared" si="256"/>
        <v>||||||0</v>
      </c>
      <c r="B3529" s="21" t="str">
        <f t="shared" si="25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258"/>
        <v>0</v>
      </c>
      <c r="N3529" s="17"/>
      <c r="O3529" s="17"/>
      <c r="P3529" s="3"/>
    </row>
    <row r="3530" spans="1:16" ht="24.95" hidden="1" customHeight="1" x14ac:dyDescent="0.2">
      <c r="A3530" s="21" t="str">
        <f t="shared" si="256"/>
        <v>||||||0</v>
      </c>
      <c r="B3530" s="21" t="str">
        <f t="shared" si="25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258"/>
        <v>0</v>
      </c>
      <c r="N3530" s="17"/>
      <c r="O3530" s="17"/>
      <c r="P3530" s="3"/>
    </row>
    <row r="3531" spans="1:16" ht="24.95" hidden="1" customHeight="1" x14ac:dyDescent="0.2">
      <c r="A3531" s="21" t="str">
        <f t="shared" ref="A3531:A3558" si="259">C3531&amp;"|"&amp;D3531&amp;"|"&amp;E3531&amp;"|"&amp;F3531&amp;"|"&amp;G3531&amp;"|"&amp;I3531&amp;"|"&amp;N3531+O3531-P3531</f>
        <v>||||||0</v>
      </c>
      <c r="B3531" s="21" t="str">
        <f t="shared" ref="B3531:B3558" si="260">C3531&amp;"|"&amp;D3531&amp;"|"&amp;E3531&amp;"|"&amp;F3531&amp;"|"&amp;L3531</f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258"/>
        <v>0</v>
      </c>
      <c r="N3531" s="17"/>
      <c r="O3531" s="17"/>
      <c r="P3531" s="3"/>
    </row>
    <row r="3532" spans="1:16" ht="24.95" hidden="1" customHeight="1" x14ac:dyDescent="0.2">
      <c r="A3532" s="21" t="str">
        <f t="shared" si="259"/>
        <v>||||||0</v>
      </c>
      <c r="B3532" s="21" t="str">
        <f t="shared" si="260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258"/>
        <v>0</v>
      </c>
      <c r="N3532" s="17"/>
      <c r="O3532" s="17"/>
      <c r="P3532" s="3"/>
    </row>
    <row r="3533" spans="1:16" ht="24.95" hidden="1" customHeight="1" x14ac:dyDescent="0.2">
      <c r="A3533" s="21" t="str">
        <f t="shared" si="259"/>
        <v>||||||0</v>
      </c>
      <c r="B3533" s="21" t="str">
        <f t="shared" si="260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258"/>
        <v>0</v>
      </c>
      <c r="N3533" s="17"/>
      <c r="O3533" s="17"/>
      <c r="P3533" s="3"/>
    </row>
    <row r="3534" spans="1:16" ht="24.95" hidden="1" customHeight="1" x14ac:dyDescent="0.2">
      <c r="A3534" s="21" t="str">
        <f t="shared" si="259"/>
        <v>||||||0</v>
      </c>
      <c r="B3534" s="21" t="str">
        <f t="shared" si="260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258"/>
        <v>0</v>
      </c>
      <c r="N3534" s="17"/>
      <c r="O3534" s="17"/>
      <c r="P3534" s="3"/>
    </row>
    <row r="3535" spans="1:16" ht="24.95" hidden="1" customHeight="1" x14ac:dyDescent="0.2">
      <c r="A3535" s="21" t="str">
        <f t="shared" si="259"/>
        <v>||||||0</v>
      </c>
      <c r="B3535" s="21" t="str">
        <f t="shared" si="260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258"/>
        <v>0</v>
      </c>
      <c r="N3535" s="17"/>
      <c r="O3535" s="17"/>
      <c r="P3535" s="3"/>
    </row>
    <row r="3536" spans="1:16" ht="24.95" hidden="1" customHeight="1" x14ac:dyDescent="0.2">
      <c r="A3536" s="21" t="str">
        <f t="shared" si="259"/>
        <v>||||||0</v>
      </c>
      <c r="B3536" s="21" t="str">
        <f t="shared" si="260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258"/>
        <v>0</v>
      </c>
      <c r="N3536" s="17"/>
      <c r="O3536" s="17"/>
      <c r="P3536" s="3"/>
    </row>
    <row r="3537" spans="1:16" ht="24.95" hidden="1" customHeight="1" x14ac:dyDescent="0.2">
      <c r="A3537" s="21" t="str">
        <f t="shared" si="259"/>
        <v>||||||0</v>
      </c>
      <c r="B3537" s="21" t="str">
        <f t="shared" si="260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258"/>
        <v>0</v>
      </c>
      <c r="N3537" s="17"/>
      <c r="O3537" s="17"/>
      <c r="P3537" s="3"/>
    </row>
    <row r="3538" spans="1:16" ht="24.95" hidden="1" customHeight="1" x14ac:dyDescent="0.2">
      <c r="A3538" s="21" t="str">
        <f t="shared" si="259"/>
        <v>||||||0</v>
      </c>
      <c r="B3538" s="21" t="str">
        <f t="shared" si="260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258"/>
        <v>0</v>
      </c>
      <c r="N3538" s="17"/>
      <c r="O3538" s="17"/>
      <c r="P3538" s="3"/>
    </row>
    <row r="3539" spans="1:16" ht="24.95" hidden="1" customHeight="1" x14ac:dyDescent="0.2">
      <c r="A3539" s="21" t="str">
        <f t="shared" si="259"/>
        <v>||||||0</v>
      </c>
      <c r="B3539" s="21" t="str">
        <f t="shared" si="260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258"/>
        <v>0</v>
      </c>
      <c r="N3539" s="17"/>
      <c r="O3539" s="17"/>
      <c r="P3539" s="3"/>
    </row>
    <row r="3540" spans="1:16" ht="24.95" hidden="1" customHeight="1" x14ac:dyDescent="0.2">
      <c r="A3540" s="21" t="str">
        <f t="shared" si="259"/>
        <v>||||||0</v>
      </c>
      <c r="B3540" s="21" t="str">
        <f t="shared" si="260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258"/>
        <v>0</v>
      </c>
      <c r="N3540" s="17"/>
      <c r="O3540" s="17"/>
      <c r="P3540" s="3"/>
    </row>
    <row r="3541" spans="1:16" ht="24.95" hidden="1" customHeight="1" x14ac:dyDescent="0.2">
      <c r="A3541" s="21" t="str">
        <f t="shared" si="259"/>
        <v>||||||0</v>
      </c>
      <c r="B3541" s="21" t="str">
        <f t="shared" si="260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258"/>
        <v>0</v>
      </c>
      <c r="N3541" s="17"/>
      <c r="O3541" s="17"/>
      <c r="P3541" s="3"/>
    </row>
    <row r="3542" spans="1:16" ht="24.95" hidden="1" customHeight="1" x14ac:dyDescent="0.2">
      <c r="A3542" s="21" t="str">
        <f t="shared" si="259"/>
        <v>||||||0</v>
      </c>
      <c r="B3542" s="21" t="str">
        <f t="shared" si="260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258"/>
        <v>0</v>
      </c>
      <c r="N3542" s="17"/>
      <c r="O3542" s="17"/>
      <c r="P3542" s="3"/>
    </row>
    <row r="3543" spans="1:16" ht="24.95" hidden="1" customHeight="1" x14ac:dyDescent="0.2">
      <c r="A3543" s="21" t="str">
        <f t="shared" si="259"/>
        <v>||||||0</v>
      </c>
      <c r="B3543" s="21" t="str">
        <f t="shared" si="260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258"/>
        <v>0</v>
      </c>
      <c r="N3543" s="17"/>
      <c r="O3543" s="17"/>
      <c r="P3543" s="3"/>
    </row>
    <row r="3544" spans="1:16" ht="24.95" hidden="1" customHeight="1" x14ac:dyDescent="0.2">
      <c r="A3544" s="21" t="str">
        <f t="shared" si="259"/>
        <v>||||||0</v>
      </c>
      <c r="B3544" s="21" t="str">
        <f t="shared" si="260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258"/>
        <v>0</v>
      </c>
      <c r="N3544" s="17"/>
      <c r="O3544" s="17"/>
      <c r="P3544" s="3"/>
    </row>
    <row r="3545" spans="1:16" ht="24.95" hidden="1" customHeight="1" x14ac:dyDescent="0.2">
      <c r="A3545" s="21" t="str">
        <f t="shared" si="259"/>
        <v>||||||0</v>
      </c>
      <c r="B3545" s="21" t="str">
        <f t="shared" si="260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258"/>
        <v>0</v>
      </c>
      <c r="N3545" s="17"/>
      <c r="O3545" s="17"/>
      <c r="P3545" s="3"/>
    </row>
    <row r="3546" spans="1:16" ht="24.95" hidden="1" customHeight="1" x14ac:dyDescent="0.2">
      <c r="A3546" s="21" t="str">
        <f t="shared" si="259"/>
        <v>||||||0</v>
      </c>
      <c r="B3546" s="21" t="str">
        <f t="shared" si="260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258"/>
        <v>0</v>
      </c>
      <c r="N3546" s="17"/>
      <c r="O3546" s="17"/>
      <c r="P3546" s="3"/>
    </row>
    <row r="3547" spans="1:16" ht="24.95" hidden="1" customHeight="1" x14ac:dyDescent="0.2">
      <c r="A3547" s="21" t="str">
        <f t="shared" si="259"/>
        <v>||||||0</v>
      </c>
      <c r="B3547" s="21" t="str">
        <f t="shared" si="260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258"/>
        <v>0</v>
      </c>
      <c r="N3547" s="17"/>
      <c r="O3547" s="17"/>
      <c r="P3547" s="3"/>
    </row>
    <row r="3548" spans="1:16" ht="24.95" hidden="1" customHeight="1" x14ac:dyDescent="0.2">
      <c r="A3548" s="21" t="str">
        <f t="shared" si="259"/>
        <v>||||||0</v>
      </c>
      <c r="B3548" s="21" t="str">
        <f t="shared" si="260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258"/>
        <v>0</v>
      </c>
      <c r="N3548" s="17"/>
      <c r="O3548" s="17"/>
      <c r="P3548" s="3"/>
    </row>
    <row r="3549" spans="1:16" ht="24.95" hidden="1" customHeight="1" x14ac:dyDescent="0.2">
      <c r="A3549" s="21" t="str">
        <f t="shared" si="259"/>
        <v>||||||0</v>
      </c>
      <c r="B3549" s="21" t="str">
        <f t="shared" si="260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258"/>
        <v>0</v>
      </c>
      <c r="N3549" s="17"/>
      <c r="O3549" s="17"/>
      <c r="P3549" s="3"/>
    </row>
    <row r="3550" spans="1:16" ht="24.95" hidden="1" customHeight="1" x14ac:dyDescent="0.2">
      <c r="A3550" s="21" t="str">
        <f t="shared" si="259"/>
        <v>||||||0</v>
      </c>
      <c r="B3550" s="21" t="str">
        <f t="shared" si="260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258"/>
        <v>0</v>
      </c>
      <c r="N3550" s="17"/>
      <c r="O3550" s="17"/>
      <c r="P3550" s="3"/>
    </row>
    <row r="3551" spans="1:16" ht="24.95" hidden="1" customHeight="1" x14ac:dyDescent="0.2">
      <c r="A3551" s="21" t="str">
        <f t="shared" si="259"/>
        <v>||||||0</v>
      </c>
      <c r="B3551" s="21" t="str">
        <f t="shared" si="260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258"/>
        <v>0</v>
      </c>
      <c r="N3551" s="17"/>
      <c r="O3551" s="17"/>
      <c r="P3551" s="3"/>
    </row>
    <row r="3552" spans="1:16" ht="24.95" hidden="1" customHeight="1" x14ac:dyDescent="0.2">
      <c r="A3552" s="21" t="str">
        <f t="shared" si="259"/>
        <v>||||||0</v>
      </c>
      <c r="B3552" s="21" t="str">
        <f t="shared" si="260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ref="M3552:M3597" si="261">N3552+O3552</f>
        <v>0</v>
      </c>
      <c r="N3552" s="17"/>
      <c r="O3552" s="17"/>
      <c r="P3552" s="3"/>
    </row>
    <row r="3553" spans="1:16" ht="24.95" hidden="1" customHeight="1" x14ac:dyDescent="0.2">
      <c r="A3553" s="21" t="str">
        <f t="shared" si="259"/>
        <v>||||||0</v>
      </c>
      <c r="B3553" s="21" t="str">
        <f t="shared" si="260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261"/>
        <v>0</v>
      </c>
      <c r="N3553" s="17"/>
      <c r="O3553" s="17"/>
      <c r="P3553" s="3"/>
    </row>
    <row r="3554" spans="1:16" ht="24.95" hidden="1" customHeight="1" x14ac:dyDescent="0.2">
      <c r="A3554" s="21" t="str">
        <f t="shared" si="259"/>
        <v>||||||0</v>
      </c>
      <c r="B3554" s="21" t="str">
        <f t="shared" si="260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261"/>
        <v>0</v>
      </c>
      <c r="N3554" s="17"/>
      <c r="O3554" s="17"/>
      <c r="P3554" s="3"/>
    </row>
    <row r="3555" spans="1:16" ht="24.95" hidden="1" customHeight="1" x14ac:dyDescent="0.2">
      <c r="A3555" s="21" t="str">
        <f t="shared" si="259"/>
        <v>||||||0</v>
      </c>
      <c r="B3555" s="21" t="str">
        <f t="shared" si="260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261"/>
        <v>0</v>
      </c>
      <c r="N3555" s="17"/>
      <c r="O3555" s="17"/>
      <c r="P3555" s="3"/>
    </row>
    <row r="3556" spans="1:16" ht="24.95" hidden="1" customHeight="1" x14ac:dyDescent="0.2">
      <c r="A3556" s="21" t="str">
        <f t="shared" si="259"/>
        <v>||||||0</v>
      </c>
      <c r="B3556" s="21" t="str">
        <f t="shared" si="260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261"/>
        <v>0</v>
      </c>
      <c r="N3556" s="17"/>
      <c r="O3556" s="17"/>
      <c r="P3556" s="3"/>
    </row>
    <row r="3557" spans="1:16" ht="24.95" hidden="1" customHeight="1" x14ac:dyDescent="0.2">
      <c r="A3557" s="21" t="str">
        <f t="shared" si="259"/>
        <v>||||||0</v>
      </c>
      <c r="B3557" s="21" t="str">
        <f t="shared" si="260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261"/>
        <v>0</v>
      </c>
      <c r="N3557" s="17"/>
      <c r="O3557" s="17"/>
      <c r="P3557" s="3"/>
    </row>
    <row r="3558" spans="1:16" ht="24.95" hidden="1" customHeight="1" x14ac:dyDescent="0.2">
      <c r="A3558" s="21" t="str">
        <f t="shared" si="259"/>
        <v>||||||0</v>
      </c>
      <c r="B3558" s="21" t="str">
        <f t="shared" si="260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261"/>
        <v>0</v>
      </c>
      <c r="N3558" s="17"/>
      <c r="O3558" s="17"/>
      <c r="P3558" s="3"/>
    </row>
    <row r="3559" spans="1:16" ht="24.95" hidden="1" customHeight="1" x14ac:dyDescent="0.2">
      <c r="A3559" s="21" t="str">
        <f t="shared" ref="A3559:A3597" si="262">C3559&amp;"|"&amp;D3559&amp;"|"&amp;E3559&amp;"|"&amp;F3559&amp;"|"&amp;G3559&amp;"|"&amp;I3559&amp;"|"&amp;N3559+O3559-P3559</f>
        <v>||||||0</v>
      </c>
      <c r="B3559" s="21" t="str">
        <f t="shared" ref="B3559:B3597" si="263">C3559&amp;"|"&amp;D3559&amp;"|"&amp;E3559&amp;"|"&amp;F3559&amp;"|"&amp;L3559</f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261"/>
        <v>0</v>
      </c>
      <c r="N3559" s="17"/>
      <c r="O3559" s="17"/>
      <c r="P3559" s="3"/>
    </row>
    <row r="3560" spans="1:16" ht="24.95" hidden="1" customHeight="1" x14ac:dyDescent="0.2">
      <c r="A3560" s="21" t="str">
        <f t="shared" si="262"/>
        <v>||||||0</v>
      </c>
      <c r="B3560" s="21" t="str">
        <f t="shared" si="263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261"/>
        <v>0</v>
      </c>
      <c r="N3560" s="17"/>
      <c r="O3560" s="17"/>
      <c r="P3560" s="3"/>
    </row>
    <row r="3561" spans="1:16" ht="24.95" hidden="1" customHeight="1" x14ac:dyDescent="0.2">
      <c r="A3561" s="21" t="str">
        <f t="shared" si="262"/>
        <v>||||||0</v>
      </c>
      <c r="B3561" s="21" t="str">
        <f t="shared" si="263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261"/>
        <v>0</v>
      </c>
      <c r="N3561" s="17"/>
      <c r="O3561" s="17"/>
      <c r="P3561" s="3"/>
    </row>
    <row r="3562" spans="1:16" ht="24.95" hidden="1" customHeight="1" x14ac:dyDescent="0.2">
      <c r="A3562" s="21" t="str">
        <f t="shared" si="262"/>
        <v>||||||0</v>
      </c>
      <c r="B3562" s="21" t="str">
        <f t="shared" si="263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261"/>
        <v>0</v>
      </c>
      <c r="N3562" s="17"/>
      <c r="O3562" s="17"/>
      <c r="P3562" s="3"/>
    </row>
    <row r="3563" spans="1:16" ht="24.95" hidden="1" customHeight="1" x14ac:dyDescent="0.2">
      <c r="A3563" s="21" t="str">
        <f t="shared" si="262"/>
        <v>||||||0</v>
      </c>
      <c r="B3563" s="21" t="str">
        <f t="shared" si="263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261"/>
        <v>0</v>
      </c>
      <c r="N3563" s="17"/>
      <c r="O3563" s="17"/>
      <c r="P3563" s="3"/>
    </row>
    <row r="3564" spans="1:16" ht="24.95" hidden="1" customHeight="1" x14ac:dyDescent="0.2">
      <c r="A3564" s="21" t="str">
        <f t="shared" si="262"/>
        <v>||||||0</v>
      </c>
      <c r="B3564" s="21" t="str">
        <f t="shared" si="263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261"/>
        <v>0</v>
      </c>
      <c r="N3564" s="17"/>
      <c r="O3564" s="17"/>
      <c r="P3564" s="3"/>
    </row>
    <row r="3565" spans="1:16" ht="24.95" hidden="1" customHeight="1" x14ac:dyDescent="0.2">
      <c r="A3565" s="21" t="str">
        <f t="shared" si="262"/>
        <v>||||||0</v>
      </c>
      <c r="B3565" s="21" t="str">
        <f t="shared" si="263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261"/>
        <v>0</v>
      </c>
      <c r="N3565" s="17"/>
      <c r="O3565" s="17"/>
      <c r="P3565" s="3"/>
    </row>
    <row r="3566" spans="1:16" ht="24.95" hidden="1" customHeight="1" x14ac:dyDescent="0.2">
      <c r="A3566" s="21" t="str">
        <f t="shared" si="262"/>
        <v>||||||0</v>
      </c>
      <c r="B3566" s="21" t="str">
        <f t="shared" si="263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261"/>
        <v>0</v>
      </c>
      <c r="N3566" s="17"/>
      <c r="O3566" s="17"/>
      <c r="P3566" s="3"/>
    </row>
    <row r="3567" spans="1:16" ht="24.95" hidden="1" customHeight="1" x14ac:dyDescent="0.2">
      <c r="A3567" s="21" t="str">
        <f t="shared" si="262"/>
        <v>||||||0</v>
      </c>
      <c r="B3567" s="21" t="str">
        <f t="shared" si="263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261"/>
        <v>0</v>
      </c>
      <c r="N3567" s="17"/>
      <c r="O3567" s="17"/>
      <c r="P3567" s="3"/>
    </row>
    <row r="3568" spans="1:16" ht="24.95" hidden="1" customHeight="1" x14ac:dyDescent="0.2">
      <c r="A3568" s="21" t="str">
        <f t="shared" si="262"/>
        <v>||||||0</v>
      </c>
      <c r="B3568" s="21" t="str">
        <f t="shared" si="263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261"/>
        <v>0</v>
      </c>
      <c r="N3568" s="17"/>
      <c r="O3568" s="17"/>
      <c r="P3568" s="3"/>
    </row>
    <row r="3569" spans="1:16" ht="24.95" hidden="1" customHeight="1" x14ac:dyDescent="0.2">
      <c r="A3569" s="21" t="str">
        <f t="shared" si="262"/>
        <v>||||||0</v>
      </c>
      <c r="B3569" s="21" t="str">
        <f t="shared" si="263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261"/>
        <v>0</v>
      </c>
      <c r="N3569" s="17"/>
      <c r="O3569" s="17"/>
      <c r="P3569" s="3"/>
    </row>
    <row r="3570" spans="1:16" ht="24.95" hidden="1" customHeight="1" x14ac:dyDescent="0.2">
      <c r="A3570" s="21" t="str">
        <f t="shared" si="262"/>
        <v>||||||0</v>
      </c>
      <c r="B3570" s="21" t="str">
        <f t="shared" si="263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261"/>
        <v>0</v>
      </c>
      <c r="N3570" s="17"/>
      <c r="O3570" s="17"/>
      <c r="P3570" s="3"/>
    </row>
    <row r="3571" spans="1:16" ht="24.95" hidden="1" customHeight="1" x14ac:dyDescent="0.2">
      <c r="A3571" s="21" t="str">
        <f t="shared" si="262"/>
        <v>||||||0</v>
      </c>
      <c r="B3571" s="21" t="str">
        <f t="shared" si="263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261"/>
        <v>0</v>
      </c>
      <c r="N3571" s="17"/>
      <c r="O3571" s="17"/>
      <c r="P3571" s="3"/>
    </row>
    <row r="3572" spans="1:16" ht="24.95" hidden="1" customHeight="1" x14ac:dyDescent="0.2">
      <c r="A3572" s="21" t="str">
        <f t="shared" si="262"/>
        <v>||||||0</v>
      </c>
      <c r="B3572" s="21" t="str">
        <f t="shared" si="263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261"/>
        <v>0</v>
      </c>
      <c r="N3572" s="17"/>
      <c r="O3572" s="17"/>
      <c r="P3572" s="3"/>
    </row>
    <row r="3573" spans="1:16" ht="24.95" hidden="1" customHeight="1" x14ac:dyDescent="0.2">
      <c r="A3573" s="21" t="str">
        <f t="shared" si="262"/>
        <v>||||||0</v>
      </c>
      <c r="B3573" s="21" t="str">
        <f t="shared" si="263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261"/>
        <v>0</v>
      </c>
      <c r="N3573" s="17"/>
      <c r="O3573" s="17"/>
      <c r="P3573" s="3"/>
    </row>
    <row r="3574" spans="1:16" ht="24.95" hidden="1" customHeight="1" x14ac:dyDescent="0.2">
      <c r="A3574" s="21" t="str">
        <f t="shared" si="262"/>
        <v>||||||0</v>
      </c>
      <c r="B3574" s="21" t="str">
        <f t="shared" si="263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261"/>
        <v>0</v>
      </c>
      <c r="N3574" s="17"/>
      <c r="O3574" s="17"/>
      <c r="P3574" s="3"/>
    </row>
    <row r="3575" spans="1:16" ht="24.95" hidden="1" customHeight="1" x14ac:dyDescent="0.2">
      <c r="A3575" s="21" t="str">
        <f t="shared" si="262"/>
        <v>||||||0</v>
      </c>
      <c r="B3575" s="21" t="str">
        <f t="shared" si="263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261"/>
        <v>0</v>
      </c>
      <c r="N3575" s="17"/>
      <c r="O3575" s="17"/>
      <c r="P3575" s="3"/>
    </row>
    <row r="3576" spans="1:16" ht="24.95" hidden="1" customHeight="1" x14ac:dyDescent="0.2">
      <c r="A3576" s="21" t="str">
        <f t="shared" si="262"/>
        <v>||||||0</v>
      </c>
      <c r="B3576" s="21" t="str">
        <f t="shared" si="263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261"/>
        <v>0</v>
      </c>
      <c r="N3576" s="17"/>
      <c r="O3576" s="17"/>
      <c r="P3576" s="3"/>
    </row>
    <row r="3577" spans="1:16" ht="24.95" hidden="1" customHeight="1" x14ac:dyDescent="0.2">
      <c r="A3577" s="21" t="str">
        <f t="shared" si="262"/>
        <v>||||||0</v>
      </c>
      <c r="B3577" s="21" t="str">
        <f t="shared" si="263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261"/>
        <v>0</v>
      </c>
      <c r="N3577" s="17"/>
      <c r="O3577" s="17"/>
      <c r="P3577" s="3"/>
    </row>
    <row r="3578" spans="1:16" ht="24.95" hidden="1" customHeight="1" x14ac:dyDescent="0.2">
      <c r="A3578" s="21" t="str">
        <f t="shared" si="262"/>
        <v>||||||0</v>
      </c>
      <c r="B3578" s="21" t="str">
        <f t="shared" si="263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261"/>
        <v>0</v>
      </c>
      <c r="N3578" s="17"/>
      <c r="O3578" s="17"/>
      <c r="P3578" s="3"/>
    </row>
    <row r="3579" spans="1:16" ht="24.95" hidden="1" customHeight="1" x14ac:dyDescent="0.2">
      <c r="A3579" s="21" t="str">
        <f t="shared" si="262"/>
        <v>||||||0</v>
      </c>
      <c r="B3579" s="21" t="str">
        <f t="shared" si="263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261"/>
        <v>0</v>
      </c>
      <c r="N3579" s="17"/>
      <c r="O3579" s="17"/>
      <c r="P3579" s="3"/>
    </row>
    <row r="3580" spans="1:16" ht="24.95" hidden="1" customHeight="1" x14ac:dyDescent="0.2">
      <c r="A3580" s="21" t="str">
        <f t="shared" si="262"/>
        <v>||||||0</v>
      </c>
      <c r="B3580" s="21" t="str">
        <f t="shared" si="263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261"/>
        <v>0</v>
      </c>
      <c r="N3580" s="17"/>
      <c r="O3580" s="17"/>
      <c r="P3580" s="3"/>
    </row>
    <row r="3581" spans="1:16" ht="24.95" hidden="1" customHeight="1" x14ac:dyDescent="0.2">
      <c r="A3581" s="21" t="str">
        <f t="shared" si="262"/>
        <v>||||||0</v>
      </c>
      <c r="B3581" s="21" t="str">
        <f t="shared" si="263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261"/>
        <v>0</v>
      </c>
      <c r="N3581" s="17"/>
      <c r="O3581" s="17"/>
      <c r="P3581" s="3"/>
    </row>
    <row r="3582" spans="1:16" ht="24.95" hidden="1" customHeight="1" x14ac:dyDescent="0.2">
      <c r="A3582" s="21" t="str">
        <f t="shared" si="262"/>
        <v>||||||0</v>
      </c>
      <c r="B3582" s="21" t="str">
        <f t="shared" si="263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si="261"/>
        <v>0</v>
      </c>
      <c r="N3582" s="17"/>
      <c r="O3582" s="17"/>
      <c r="P3582" s="3"/>
    </row>
    <row r="3583" spans="1:16" ht="24.95" hidden="1" customHeight="1" x14ac:dyDescent="0.2">
      <c r="A3583" s="21" t="str">
        <f t="shared" si="262"/>
        <v>||||||0</v>
      </c>
      <c r="B3583" s="21" t="str">
        <f t="shared" si="263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261"/>
        <v>0</v>
      </c>
      <c r="N3583" s="17"/>
      <c r="O3583" s="17"/>
      <c r="P3583" s="3"/>
    </row>
    <row r="3584" spans="1:16" ht="24.95" hidden="1" customHeight="1" x14ac:dyDescent="0.2">
      <c r="A3584" s="21" t="str">
        <f t="shared" si="262"/>
        <v>||||||0</v>
      </c>
      <c r="B3584" s="21" t="str">
        <f t="shared" si="263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261"/>
        <v>0</v>
      </c>
      <c r="N3584" s="17"/>
      <c r="O3584" s="17"/>
      <c r="P3584" s="3"/>
    </row>
    <row r="3585" spans="1:16" ht="24.95" hidden="1" customHeight="1" x14ac:dyDescent="0.2">
      <c r="A3585" s="21" t="str">
        <f t="shared" si="262"/>
        <v>||||||0</v>
      </c>
      <c r="B3585" s="21" t="str">
        <f t="shared" si="263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261"/>
        <v>0</v>
      </c>
      <c r="N3585" s="17"/>
      <c r="O3585" s="17"/>
      <c r="P3585" s="3"/>
    </row>
    <row r="3586" spans="1:16" ht="24.95" hidden="1" customHeight="1" x14ac:dyDescent="0.2">
      <c r="A3586" s="21" t="str">
        <f t="shared" si="262"/>
        <v>||||||0</v>
      </c>
      <c r="B3586" s="21" t="str">
        <f t="shared" si="263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261"/>
        <v>0</v>
      </c>
      <c r="N3586" s="17"/>
      <c r="O3586" s="17"/>
      <c r="P3586" s="3"/>
    </row>
    <row r="3587" spans="1:16" ht="24.95" hidden="1" customHeight="1" x14ac:dyDescent="0.2">
      <c r="A3587" s="21" t="str">
        <f t="shared" si="262"/>
        <v>||||||0</v>
      </c>
      <c r="B3587" s="21" t="str">
        <f t="shared" si="263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261"/>
        <v>0</v>
      </c>
      <c r="N3587" s="17"/>
      <c r="O3587" s="17"/>
      <c r="P3587" s="3"/>
    </row>
    <row r="3588" spans="1:16" ht="24.95" hidden="1" customHeight="1" x14ac:dyDescent="0.2">
      <c r="A3588" s="21" t="str">
        <f t="shared" si="262"/>
        <v>||||||0</v>
      </c>
      <c r="B3588" s="21" t="str">
        <f t="shared" si="263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261"/>
        <v>0</v>
      </c>
      <c r="N3588" s="17"/>
      <c r="O3588" s="17"/>
      <c r="P3588" s="3"/>
    </row>
    <row r="3589" spans="1:16" ht="24.95" hidden="1" customHeight="1" x14ac:dyDescent="0.2">
      <c r="A3589" s="21" t="str">
        <f t="shared" si="262"/>
        <v>||||||0</v>
      </c>
      <c r="B3589" s="21" t="str">
        <f t="shared" si="263"/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261"/>
        <v>0</v>
      </c>
      <c r="N3589" s="17"/>
      <c r="O3589" s="17"/>
      <c r="P3589" s="3"/>
    </row>
    <row r="3590" spans="1:16" ht="24.95" hidden="1" customHeight="1" x14ac:dyDescent="0.2">
      <c r="A3590" s="21" t="str">
        <f t="shared" si="262"/>
        <v>||||||0</v>
      </c>
      <c r="B3590" s="21" t="str">
        <f t="shared" si="263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261"/>
        <v>0</v>
      </c>
      <c r="N3590" s="17"/>
      <c r="O3590" s="17"/>
      <c r="P3590" s="3"/>
    </row>
    <row r="3591" spans="1:16" ht="24.95" hidden="1" customHeight="1" x14ac:dyDescent="0.2">
      <c r="A3591" s="21" t="str">
        <f t="shared" si="262"/>
        <v>||||||0</v>
      </c>
      <c r="B3591" s="21" t="str">
        <f t="shared" si="263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261"/>
        <v>0</v>
      </c>
      <c r="N3591" s="17"/>
      <c r="O3591" s="17"/>
      <c r="P3591" s="3"/>
    </row>
    <row r="3592" spans="1:16" ht="24.95" hidden="1" customHeight="1" x14ac:dyDescent="0.2">
      <c r="A3592" s="21" t="str">
        <f t="shared" si="262"/>
        <v>||||||0</v>
      </c>
      <c r="B3592" s="21" t="str">
        <f t="shared" si="263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261"/>
        <v>0</v>
      </c>
      <c r="N3592" s="17"/>
      <c r="O3592" s="17"/>
      <c r="P3592" s="3"/>
    </row>
    <row r="3593" spans="1:16" ht="24.95" hidden="1" customHeight="1" x14ac:dyDescent="0.2">
      <c r="A3593" s="21" t="str">
        <f t="shared" si="262"/>
        <v>||||||0</v>
      </c>
      <c r="B3593" s="21" t="str">
        <f t="shared" si="263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261"/>
        <v>0</v>
      </c>
      <c r="N3593" s="17"/>
      <c r="O3593" s="17"/>
      <c r="P3593" s="3"/>
    </row>
    <row r="3594" spans="1:16" ht="24.95" hidden="1" customHeight="1" x14ac:dyDescent="0.2">
      <c r="A3594" s="21" t="str">
        <f t="shared" si="262"/>
        <v>||||||0</v>
      </c>
      <c r="B3594" s="21" t="str">
        <f t="shared" si="263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261"/>
        <v>0</v>
      </c>
      <c r="N3594" s="17"/>
      <c r="O3594" s="17"/>
      <c r="P3594" s="3"/>
    </row>
    <row r="3595" spans="1:16" ht="24.95" hidden="1" customHeight="1" x14ac:dyDescent="0.2">
      <c r="A3595" s="21" t="str">
        <f t="shared" si="262"/>
        <v>||||||0</v>
      </c>
      <c r="B3595" s="21" t="str">
        <f t="shared" si="263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261"/>
        <v>0</v>
      </c>
      <c r="N3595" s="17"/>
      <c r="O3595" s="17"/>
      <c r="P3595" s="3"/>
    </row>
    <row r="3596" spans="1:16" ht="24.95" hidden="1" customHeight="1" x14ac:dyDescent="0.2">
      <c r="A3596" s="21" t="str">
        <f t="shared" si="262"/>
        <v>||||||0</v>
      </c>
      <c r="B3596" s="21" t="str">
        <f t="shared" si="263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261"/>
        <v>0</v>
      </c>
      <c r="N3596" s="17"/>
      <c r="O3596" s="17"/>
      <c r="P3596" s="3"/>
    </row>
    <row r="3597" spans="1:16" ht="24.95" hidden="1" customHeight="1" x14ac:dyDescent="0.2">
      <c r="A3597" s="21" t="str">
        <f t="shared" si="262"/>
        <v>||||||0</v>
      </c>
      <c r="B3597" s="21" t="str">
        <f t="shared" si="263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261"/>
        <v>0</v>
      </c>
      <c r="N3597" s="17"/>
      <c r="O3597" s="17"/>
      <c r="P3597" s="3"/>
    </row>
    <row r="3598" spans="1:16" ht="24.95" hidden="1" customHeight="1" x14ac:dyDescent="0.2">
      <c r="A3598" s="21" t="str">
        <f t="shared" ref="A3598:A3646" si="264">C3598&amp;"|"&amp;D3598&amp;"|"&amp;E3598&amp;"|"&amp;F3598&amp;"|"&amp;G3598&amp;"|"&amp;I3598&amp;"|"&amp;N3598+O3598-P3598</f>
        <v>||||||0</v>
      </c>
      <c r="B3598" s="21" t="str">
        <f t="shared" ref="B3598:B3646" si="265">C3598&amp;"|"&amp;D3598&amp;"|"&amp;E3598&amp;"|"&amp;F3598&amp;"|"&amp;L3598</f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ref="M3598:M3639" si="266">N3598+O3598</f>
        <v>0</v>
      </c>
      <c r="N3598" s="17"/>
      <c r="O3598" s="17"/>
      <c r="P3598" s="3"/>
    </row>
    <row r="3599" spans="1:16" ht="24.95" hidden="1" customHeight="1" x14ac:dyDescent="0.2">
      <c r="A3599" s="21" t="str">
        <f t="shared" si="264"/>
        <v>||||||0</v>
      </c>
      <c r="B3599" s="21" t="str">
        <f t="shared" si="265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266"/>
        <v>0</v>
      </c>
      <c r="N3599" s="17"/>
      <c r="O3599" s="17"/>
      <c r="P3599" s="3"/>
    </row>
    <row r="3600" spans="1:16" ht="24.95" hidden="1" customHeight="1" x14ac:dyDescent="0.2">
      <c r="A3600" s="21" t="str">
        <f t="shared" si="264"/>
        <v>||||||0</v>
      </c>
      <c r="B3600" s="21" t="str">
        <f t="shared" si="265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266"/>
        <v>0</v>
      </c>
      <c r="N3600" s="17"/>
      <c r="O3600" s="17"/>
      <c r="P3600" s="3"/>
    </row>
    <row r="3601" spans="1:16" ht="24.95" hidden="1" customHeight="1" x14ac:dyDescent="0.2">
      <c r="A3601" s="21" t="str">
        <f t="shared" si="264"/>
        <v>||||||0</v>
      </c>
      <c r="B3601" s="21" t="str">
        <f t="shared" si="265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266"/>
        <v>0</v>
      </c>
      <c r="N3601" s="17"/>
      <c r="O3601" s="17"/>
      <c r="P3601" s="3"/>
    </row>
    <row r="3602" spans="1:16" ht="24.95" hidden="1" customHeight="1" x14ac:dyDescent="0.2">
      <c r="A3602" s="21" t="str">
        <f t="shared" si="264"/>
        <v>||||||0</v>
      </c>
      <c r="B3602" s="21" t="str">
        <f t="shared" si="265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266"/>
        <v>0</v>
      </c>
      <c r="N3602" s="17"/>
      <c r="O3602" s="17"/>
      <c r="P3602" s="3"/>
    </row>
    <row r="3603" spans="1:16" ht="24.95" hidden="1" customHeight="1" x14ac:dyDescent="0.2">
      <c r="A3603" s="21" t="str">
        <f t="shared" si="264"/>
        <v>||||||0</v>
      </c>
      <c r="B3603" s="21" t="str">
        <f t="shared" si="265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266"/>
        <v>0</v>
      </c>
      <c r="N3603" s="17"/>
      <c r="O3603" s="17"/>
      <c r="P3603" s="3"/>
    </row>
    <row r="3604" spans="1:16" ht="24.95" hidden="1" customHeight="1" x14ac:dyDescent="0.2">
      <c r="A3604" s="21" t="str">
        <f t="shared" si="264"/>
        <v>||||||0</v>
      </c>
      <c r="B3604" s="21" t="str">
        <f t="shared" si="265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266"/>
        <v>0</v>
      </c>
      <c r="N3604" s="17"/>
      <c r="O3604" s="17"/>
      <c r="P3604" s="3"/>
    </row>
    <row r="3605" spans="1:16" ht="24.95" hidden="1" customHeight="1" x14ac:dyDescent="0.2">
      <c r="A3605" s="21" t="str">
        <f t="shared" si="264"/>
        <v>||||||0</v>
      </c>
      <c r="B3605" s="21" t="str">
        <f t="shared" si="265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266"/>
        <v>0</v>
      </c>
      <c r="N3605" s="17"/>
      <c r="O3605" s="17"/>
      <c r="P3605" s="3"/>
    </row>
    <row r="3606" spans="1:16" ht="24.95" hidden="1" customHeight="1" x14ac:dyDescent="0.2">
      <c r="A3606" s="21" t="str">
        <f t="shared" si="264"/>
        <v>||||||0</v>
      </c>
      <c r="B3606" s="21" t="str">
        <f t="shared" si="265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266"/>
        <v>0</v>
      </c>
      <c r="N3606" s="17"/>
      <c r="O3606" s="17"/>
      <c r="P3606" s="3"/>
    </row>
    <row r="3607" spans="1:16" ht="24.95" hidden="1" customHeight="1" x14ac:dyDescent="0.2">
      <c r="A3607" s="21" t="str">
        <f t="shared" si="264"/>
        <v>||||||0</v>
      </c>
      <c r="B3607" s="21" t="str">
        <f t="shared" si="265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266"/>
        <v>0</v>
      </c>
      <c r="N3607" s="17"/>
      <c r="O3607" s="17"/>
      <c r="P3607" s="3"/>
    </row>
    <row r="3608" spans="1:16" ht="24.95" hidden="1" customHeight="1" x14ac:dyDescent="0.2">
      <c r="A3608" s="21" t="str">
        <f t="shared" si="264"/>
        <v>||||||0</v>
      </c>
      <c r="B3608" s="21" t="str">
        <f t="shared" si="265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266"/>
        <v>0</v>
      </c>
      <c r="N3608" s="17"/>
      <c r="O3608" s="17"/>
      <c r="P3608" s="3"/>
    </row>
    <row r="3609" spans="1:16" ht="24.95" hidden="1" customHeight="1" x14ac:dyDescent="0.2">
      <c r="A3609" s="21" t="str">
        <f t="shared" si="264"/>
        <v>||||||0</v>
      </c>
      <c r="B3609" s="21" t="str">
        <f t="shared" si="265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266"/>
        <v>0</v>
      </c>
      <c r="N3609" s="17"/>
      <c r="O3609" s="17"/>
      <c r="P3609" s="3"/>
    </row>
    <row r="3610" spans="1:16" ht="24.95" hidden="1" customHeight="1" x14ac:dyDescent="0.2">
      <c r="A3610" s="21" t="str">
        <f t="shared" si="264"/>
        <v>||||||0</v>
      </c>
      <c r="B3610" s="21" t="str">
        <f t="shared" si="265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266"/>
        <v>0</v>
      </c>
      <c r="N3610" s="17"/>
      <c r="O3610" s="17"/>
      <c r="P3610" s="3"/>
    </row>
    <row r="3611" spans="1:16" ht="24.95" hidden="1" customHeight="1" x14ac:dyDescent="0.2">
      <c r="A3611" s="21" t="str">
        <f t="shared" si="264"/>
        <v>||||||0</v>
      </c>
      <c r="B3611" s="21" t="str">
        <f t="shared" si="265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266"/>
        <v>0</v>
      </c>
      <c r="N3611" s="17"/>
      <c r="O3611" s="17"/>
      <c r="P3611" s="3"/>
    </row>
    <row r="3612" spans="1:16" ht="24.95" hidden="1" customHeight="1" x14ac:dyDescent="0.2">
      <c r="A3612" s="21" t="str">
        <f t="shared" si="264"/>
        <v>||||||0</v>
      </c>
      <c r="B3612" s="21" t="str">
        <f t="shared" si="265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266"/>
        <v>0</v>
      </c>
      <c r="N3612" s="17"/>
      <c r="O3612" s="17"/>
      <c r="P3612" s="3"/>
    </row>
    <row r="3613" spans="1:16" ht="24.95" hidden="1" customHeight="1" x14ac:dyDescent="0.2">
      <c r="A3613" s="21" t="str">
        <f t="shared" si="264"/>
        <v>||||||0</v>
      </c>
      <c r="B3613" s="21" t="str">
        <f t="shared" si="265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266"/>
        <v>0</v>
      </c>
      <c r="N3613" s="17"/>
      <c r="O3613" s="17"/>
      <c r="P3613" s="3"/>
    </row>
    <row r="3614" spans="1:16" ht="24.95" hidden="1" customHeight="1" x14ac:dyDescent="0.2">
      <c r="A3614" s="21" t="str">
        <f t="shared" si="264"/>
        <v>||||||0</v>
      </c>
      <c r="B3614" s="21" t="str">
        <f t="shared" si="265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266"/>
        <v>0</v>
      </c>
      <c r="N3614" s="17"/>
      <c r="O3614" s="17"/>
      <c r="P3614" s="3"/>
    </row>
    <row r="3615" spans="1:16" ht="24.95" hidden="1" customHeight="1" x14ac:dyDescent="0.2">
      <c r="A3615" s="21" t="str">
        <f t="shared" si="264"/>
        <v>||||||0</v>
      </c>
      <c r="B3615" s="21" t="str">
        <f t="shared" si="265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266"/>
        <v>0</v>
      </c>
      <c r="N3615" s="17"/>
      <c r="O3615" s="17"/>
      <c r="P3615" s="3"/>
    </row>
    <row r="3616" spans="1:16" ht="24.95" hidden="1" customHeight="1" x14ac:dyDescent="0.2">
      <c r="A3616" s="21" t="str">
        <f t="shared" si="264"/>
        <v>||||||0</v>
      </c>
      <c r="B3616" s="21" t="str">
        <f t="shared" si="265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266"/>
        <v>0</v>
      </c>
      <c r="N3616" s="17"/>
      <c r="O3616" s="17"/>
      <c r="P3616" s="3"/>
    </row>
    <row r="3617" spans="1:16" ht="24.95" hidden="1" customHeight="1" x14ac:dyDescent="0.2">
      <c r="A3617" s="21" t="str">
        <f t="shared" si="264"/>
        <v>||||||0</v>
      </c>
      <c r="B3617" s="21" t="str">
        <f t="shared" si="265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266"/>
        <v>0</v>
      </c>
      <c r="N3617" s="17"/>
      <c r="O3617" s="17"/>
      <c r="P3617" s="3"/>
    </row>
    <row r="3618" spans="1:16" ht="24.95" hidden="1" customHeight="1" x14ac:dyDescent="0.2">
      <c r="A3618" s="21" t="str">
        <f t="shared" si="264"/>
        <v>||||||0</v>
      </c>
      <c r="B3618" s="21" t="str">
        <f t="shared" si="265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266"/>
        <v>0</v>
      </c>
      <c r="N3618" s="17"/>
      <c r="O3618" s="17"/>
      <c r="P3618" s="3"/>
    </row>
    <row r="3619" spans="1:16" ht="24.95" hidden="1" customHeight="1" x14ac:dyDescent="0.2">
      <c r="A3619" s="21" t="str">
        <f t="shared" si="264"/>
        <v>||||||0</v>
      </c>
      <c r="B3619" s="21" t="str">
        <f t="shared" si="265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266"/>
        <v>0</v>
      </c>
      <c r="N3619" s="17"/>
      <c r="O3619" s="17"/>
      <c r="P3619" s="3"/>
    </row>
    <row r="3620" spans="1:16" ht="24.95" hidden="1" customHeight="1" x14ac:dyDescent="0.2">
      <c r="A3620" s="21" t="str">
        <f t="shared" si="264"/>
        <v>||||||0</v>
      </c>
      <c r="B3620" s="21" t="str">
        <f t="shared" si="265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266"/>
        <v>0</v>
      </c>
      <c r="N3620" s="17"/>
      <c r="O3620" s="17"/>
      <c r="P3620" s="3"/>
    </row>
    <row r="3621" spans="1:16" ht="24.95" hidden="1" customHeight="1" x14ac:dyDescent="0.2">
      <c r="A3621" s="21" t="str">
        <f t="shared" si="264"/>
        <v>||||||0</v>
      </c>
      <c r="B3621" s="21" t="str">
        <f t="shared" si="265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266"/>
        <v>0</v>
      </c>
      <c r="N3621" s="17"/>
      <c r="O3621" s="17"/>
      <c r="P3621" s="3"/>
    </row>
    <row r="3622" spans="1:16" ht="24.95" hidden="1" customHeight="1" x14ac:dyDescent="0.2">
      <c r="A3622" s="21" t="str">
        <f t="shared" si="264"/>
        <v>||||||0</v>
      </c>
      <c r="B3622" s="21" t="str">
        <f t="shared" si="265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266"/>
        <v>0</v>
      </c>
      <c r="N3622" s="17"/>
      <c r="O3622" s="17"/>
      <c r="P3622" s="3"/>
    </row>
    <row r="3623" spans="1:16" ht="24.95" hidden="1" customHeight="1" x14ac:dyDescent="0.2">
      <c r="A3623" s="21" t="str">
        <f t="shared" si="264"/>
        <v>||||||0</v>
      </c>
      <c r="B3623" s="21" t="str">
        <f t="shared" si="265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266"/>
        <v>0</v>
      </c>
      <c r="N3623" s="17"/>
      <c r="O3623" s="17"/>
      <c r="P3623" s="3"/>
    </row>
    <row r="3624" spans="1:16" ht="24.95" hidden="1" customHeight="1" x14ac:dyDescent="0.2">
      <c r="A3624" s="21" t="str">
        <f t="shared" si="264"/>
        <v>||||||0</v>
      </c>
      <c r="B3624" s="21" t="str">
        <f t="shared" si="265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266"/>
        <v>0</v>
      </c>
      <c r="N3624" s="17"/>
      <c r="O3624" s="17"/>
      <c r="P3624" s="3"/>
    </row>
    <row r="3625" spans="1:16" ht="24.95" hidden="1" customHeight="1" x14ac:dyDescent="0.2">
      <c r="A3625" s="21" t="str">
        <f t="shared" si="264"/>
        <v>||||||0</v>
      </c>
      <c r="B3625" s="21" t="str">
        <f t="shared" si="265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266"/>
        <v>0</v>
      </c>
      <c r="N3625" s="17"/>
      <c r="O3625" s="17"/>
      <c r="P3625" s="3"/>
    </row>
    <row r="3626" spans="1:16" ht="24.95" hidden="1" customHeight="1" x14ac:dyDescent="0.2">
      <c r="A3626" s="21" t="str">
        <f t="shared" si="264"/>
        <v>||||||0</v>
      </c>
      <c r="B3626" s="21" t="str">
        <f t="shared" si="265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266"/>
        <v>0</v>
      </c>
      <c r="N3626" s="17"/>
      <c r="O3626" s="17"/>
      <c r="P3626" s="3"/>
    </row>
    <row r="3627" spans="1:16" ht="24.95" hidden="1" customHeight="1" x14ac:dyDescent="0.2">
      <c r="A3627" s="21" t="str">
        <f t="shared" si="264"/>
        <v>||||||0</v>
      </c>
      <c r="B3627" s="21" t="str">
        <f t="shared" si="265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266"/>
        <v>0</v>
      </c>
      <c r="N3627" s="17"/>
      <c r="O3627" s="17"/>
      <c r="P3627" s="3"/>
    </row>
    <row r="3628" spans="1:16" ht="24.95" hidden="1" customHeight="1" x14ac:dyDescent="0.2">
      <c r="A3628" s="21" t="str">
        <f t="shared" si="264"/>
        <v>||||||0</v>
      </c>
      <c r="B3628" s="21" t="str">
        <f t="shared" si="265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266"/>
        <v>0</v>
      </c>
      <c r="N3628" s="17"/>
      <c r="O3628" s="17"/>
      <c r="P3628" s="3"/>
    </row>
    <row r="3629" spans="1:16" ht="24.95" hidden="1" customHeight="1" x14ac:dyDescent="0.2">
      <c r="A3629" s="21" t="str">
        <f t="shared" si="264"/>
        <v>||||||0</v>
      </c>
      <c r="B3629" s="21" t="str">
        <f t="shared" si="265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266"/>
        <v>0</v>
      </c>
      <c r="N3629" s="17"/>
      <c r="O3629" s="17"/>
      <c r="P3629" s="3"/>
    </row>
    <row r="3630" spans="1:16" ht="24.95" hidden="1" customHeight="1" x14ac:dyDescent="0.2">
      <c r="A3630" s="21" t="str">
        <f t="shared" si="264"/>
        <v>||||||0</v>
      </c>
      <c r="B3630" s="21" t="str">
        <f t="shared" si="265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266"/>
        <v>0</v>
      </c>
      <c r="N3630" s="17"/>
      <c r="O3630" s="17"/>
      <c r="P3630" s="3"/>
    </row>
    <row r="3631" spans="1:16" ht="24.95" hidden="1" customHeight="1" x14ac:dyDescent="0.2">
      <c r="A3631" s="21" t="str">
        <f t="shared" si="264"/>
        <v>||||||0</v>
      </c>
      <c r="B3631" s="21" t="str">
        <f t="shared" si="265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266"/>
        <v>0</v>
      </c>
      <c r="N3631" s="17"/>
      <c r="O3631" s="17"/>
      <c r="P3631" s="3"/>
    </row>
    <row r="3632" spans="1:16" ht="24.95" hidden="1" customHeight="1" x14ac:dyDescent="0.2">
      <c r="A3632" s="21" t="str">
        <f t="shared" si="264"/>
        <v>||||||0</v>
      </c>
      <c r="B3632" s="21" t="str">
        <f t="shared" si="265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266"/>
        <v>0</v>
      </c>
      <c r="N3632" s="17"/>
      <c r="O3632" s="17"/>
      <c r="P3632" s="3"/>
    </row>
    <row r="3633" spans="1:16" ht="24.95" hidden="1" customHeight="1" x14ac:dyDescent="0.2">
      <c r="A3633" s="21" t="str">
        <f t="shared" si="264"/>
        <v>||||||0</v>
      </c>
      <c r="B3633" s="21" t="str">
        <f t="shared" si="265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266"/>
        <v>0</v>
      </c>
      <c r="N3633" s="17"/>
      <c r="O3633" s="17"/>
      <c r="P3633" s="3"/>
    </row>
    <row r="3634" spans="1:16" ht="24.95" hidden="1" customHeight="1" x14ac:dyDescent="0.2">
      <c r="A3634" s="21" t="str">
        <f t="shared" si="264"/>
        <v>||||||0</v>
      </c>
      <c r="B3634" s="21" t="str">
        <f t="shared" si="265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266"/>
        <v>0</v>
      </c>
      <c r="N3634" s="17"/>
      <c r="O3634" s="17"/>
      <c r="P3634" s="3"/>
    </row>
    <row r="3635" spans="1:16" ht="24.95" hidden="1" customHeight="1" x14ac:dyDescent="0.2">
      <c r="A3635" s="21" t="str">
        <f t="shared" si="264"/>
        <v>||||||0</v>
      </c>
      <c r="B3635" s="21" t="str">
        <f t="shared" si="265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266"/>
        <v>0</v>
      </c>
      <c r="N3635" s="17"/>
      <c r="O3635" s="17"/>
      <c r="P3635" s="3"/>
    </row>
    <row r="3636" spans="1:16" ht="24.95" hidden="1" customHeight="1" x14ac:dyDescent="0.2">
      <c r="A3636" s="21" t="str">
        <f t="shared" si="264"/>
        <v>||||||0</v>
      </c>
      <c r="B3636" s="21" t="str">
        <f t="shared" si="265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266"/>
        <v>0</v>
      </c>
      <c r="N3636" s="17"/>
      <c r="O3636" s="17"/>
      <c r="P3636" s="3"/>
    </row>
    <row r="3637" spans="1:16" ht="24.95" hidden="1" customHeight="1" x14ac:dyDescent="0.2">
      <c r="A3637" s="21" t="str">
        <f t="shared" si="264"/>
        <v>||||||0</v>
      </c>
      <c r="B3637" s="21" t="str">
        <f t="shared" si="265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266"/>
        <v>0</v>
      </c>
      <c r="N3637" s="17"/>
      <c r="O3637" s="17"/>
      <c r="P3637" s="3"/>
    </row>
    <row r="3638" spans="1:16" ht="24.95" hidden="1" customHeight="1" x14ac:dyDescent="0.2">
      <c r="A3638" s="21" t="str">
        <f t="shared" si="264"/>
        <v>||||||0</v>
      </c>
      <c r="B3638" s="21" t="str">
        <f t="shared" si="265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266"/>
        <v>0</v>
      </c>
      <c r="N3638" s="17"/>
      <c r="O3638" s="17"/>
      <c r="P3638" s="3"/>
    </row>
    <row r="3639" spans="1:16" ht="24.95" hidden="1" customHeight="1" x14ac:dyDescent="0.2">
      <c r="A3639" s="21" t="str">
        <f t="shared" si="264"/>
        <v>||||||0</v>
      </c>
      <c r="B3639" s="21" t="str">
        <f t="shared" si="265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266"/>
        <v>0</v>
      </c>
      <c r="N3639" s="17"/>
      <c r="O3639" s="17"/>
      <c r="P3639" s="3"/>
    </row>
    <row r="3640" spans="1:16" ht="24.95" hidden="1" customHeight="1" x14ac:dyDescent="0.2">
      <c r="A3640" s="21" t="str">
        <f t="shared" si="264"/>
        <v>||||||0</v>
      </c>
      <c r="B3640" s="21" t="str">
        <f t="shared" si="265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ref="M3640:M3690" si="267">N3640+O3640</f>
        <v>0</v>
      </c>
      <c r="N3640" s="17"/>
      <c r="O3640" s="17"/>
      <c r="P3640" s="3"/>
    </row>
    <row r="3641" spans="1:16" ht="24.95" hidden="1" customHeight="1" x14ac:dyDescent="0.2">
      <c r="A3641" s="21" t="str">
        <f t="shared" si="264"/>
        <v>||||||0</v>
      </c>
      <c r="B3641" s="21" t="str">
        <f t="shared" si="265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267"/>
        <v>0</v>
      </c>
      <c r="N3641" s="17"/>
      <c r="O3641" s="17"/>
      <c r="P3641" s="3"/>
    </row>
    <row r="3642" spans="1:16" ht="24.95" hidden="1" customHeight="1" x14ac:dyDescent="0.2">
      <c r="A3642" s="21" t="str">
        <f t="shared" si="264"/>
        <v>||||||0</v>
      </c>
      <c r="B3642" s="21" t="str">
        <f t="shared" si="265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267"/>
        <v>0</v>
      </c>
      <c r="N3642" s="17"/>
      <c r="O3642" s="17"/>
      <c r="P3642" s="3"/>
    </row>
    <row r="3643" spans="1:16" ht="24.95" hidden="1" customHeight="1" x14ac:dyDescent="0.2">
      <c r="A3643" s="21" t="str">
        <f t="shared" si="264"/>
        <v>||||||0</v>
      </c>
      <c r="B3643" s="21" t="str">
        <f t="shared" si="265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267"/>
        <v>0</v>
      </c>
      <c r="N3643" s="17"/>
      <c r="O3643" s="17"/>
      <c r="P3643" s="3"/>
    </row>
    <row r="3644" spans="1:16" ht="24.95" hidden="1" customHeight="1" x14ac:dyDescent="0.2">
      <c r="A3644" s="21" t="str">
        <f t="shared" si="264"/>
        <v>||||||0</v>
      </c>
      <c r="B3644" s="21" t="str">
        <f t="shared" si="265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267"/>
        <v>0</v>
      </c>
      <c r="N3644" s="17"/>
      <c r="O3644" s="17"/>
      <c r="P3644" s="3"/>
    </row>
    <row r="3645" spans="1:16" ht="24.95" hidden="1" customHeight="1" x14ac:dyDescent="0.2">
      <c r="A3645" s="21" t="str">
        <f t="shared" si="264"/>
        <v>||||||0</v>
      </c>
      <c r="B3645" s="21" t="str">
        <f t="shared" si="265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267"/>
        <v>0</v>
      </c>
      <c r="N3645" s="17"/>
      <c r="O3645" s="17"/>
      <c r="P3645" s="3"/>
    </row>
    <row r="3646" spans="1:16" ht="24.95" hidden="1" customHeight="1" x14ac:dyDescent="0.2">
      <c r="A3646" s="21" t="str">
        <f t="shared" si="264"/>
        <v>||||||0</v>
      </c>
      <c r="B3646" s="21" t="str">
        <f t="shared" si="265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si="267"/>
        <v>0</v>
      </c>
      <c r="N3646" s="17"/>
      <c r="O3646" s="17"/>
      <c r="P3646" s="3"/>
    </row>
    <row r="3647" spans="1:16" ht="24.95" hidden="1" customHeight="1" x14ac:dyDescent="0.2">
      <c r="A3647" s="21" t="str">
        <f t="shared" ref="A3647:A3697" si="268">C3647&amp;"|"&amp;D3647&amp;"|"&amp;E3647&amp;"|"&amp;F3647&amp;"|"&amp;G3647&amp;"|"&amp;I3647&amp;"|"&amp;N3647+O3647-P3647</f>
        <v>||||||0</v>
      </c>
      <c r="B3647" s="21" t="str">
        <f t="shared" ref="B3647:B3697" si="269">C3647&amp;"|"&amp;D3647&amp;"|"&amp;E3647&amp;"|"&amp;F3647&amp;"|"&amp;L3647</f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267"/>
        <v>0</v>
      </c>
      <c r="N3647" s="17"/>
      <c r="O3647" s="17"/>
      <c r="P3647" s="3"/>
    </row>
    <row r="3648" spans="1:16" ht="24.95" hidden="1" customHeight="1" x14ac:dyDescent="0.2">
      <c r="A3648" s="21" t="str">
        <f t="shared" si="268"/>
        <v>||||||0</v>
      </c>
      <c r="B3648" s="21" t="str">
        <f t="shared" si="269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267"/>
        <v>0</v>
      </c>
      <c r="N3648" s="17"/>
      <c r="O3648" s="17"/>
      <c r="P3648" s="3"/>
    </row>
    <row r="3649" spans="1:16" ht="24.95" hidden="1" customHeight="1" x14ac:dyDescent="0.2">
      <c r="A3649" s="21" t="str">
        <f t="shared" si="268"/>
        <v>||||||0</v>
      </c>
      <c r="B3649" s="21" t="str">
        <f t="shared" si="269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267"/>
        <v>0</v>
      </c>
      <c r="N3649" s="17"/>
      <c r="O3649" s="17"/>
      <c r="P3649" s="3"/>
    </row>
    <row r="3650" spans="1:16" ht="24.95" hidden="1" customHeight="1" x14ac:dyDescent="0.2">
      <c r="A3650" s="21" t="str">
        <f t="shared" si="268"/>
        <v>||||||0</v>
      </c>
      <c r="B3650" s="21" t="str">
        <f t="shared" si="269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267"/>
        <v>0</v>
      </c>
      <c r="N3650" s="17"/>
      <c r="O3650" s="17"/>
      <c r="P3650" s="3"/>
    </row>
    <row r="3651" spans="1:16" ht="24.95" hidden="1" customHeight="1" x14ac:dyDescent="0.2">
      <c r="A3651" s="21" t="str">
        <f t="shared" si="268"/>
        <v>||||||0</v>
      </c>
      <c r="B3651" s="21" t="str">
        <f t="shared" si="269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267"/>
        <v>0</v>
      </c>
      <c r="N3651" s="17"/>
      <c r="O3651" s="17"/>
      <c r="P3651" s="3"/>
    </row>
    <row r="3652" spans="1:16" ht="24.95" hidden="1" customHeight="1" x14ac:dyDescent="0.2">
      <c r="A3652" s="21" t="str">
        <f t="shared" si="268"/>
        <v>||||||0</v>
      </c>
      <c r="B3652" s="21" t="str">
        <f t="shared" si="269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267"/>
        <v>0</v>
      </c>
      <c r="N3652" s="17"/>
      <c r="O3652" s="17"/>
      <c r="P3652" s="3"/>
    </row>
    <row r="3653" spans="1:16" ht="24.95" hidden="1" customHeight="1" x14ac:dyDescent="0.2">
      <c r="A3653" s="21" t="str">
        <f t="shared" si="268"/>
        <v>||||||0</v>
      </c>
      <c r="B3653" s="21" t="str">
        <f t="shared" si="269"/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267"/>
        <v>0</v>
      </c>
      <c r="N3653" s="17"/>
      <c r="O3653" s="17"/>
      <c r="P3653" s="3"/>
    </row>
    <row r="3654" spans="1:16" ht="24.95" hidden="1" customHeight="1" x14ac:dyDescent="0.2">
      <c r="A3654" s="21" t="str">
        <f t="shared" si="268"/>
        <v>||||||0</v>
      </c>
      <c r="B3654" s="21" t="str">
        <f t="shared" si="269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267"/>
        <v>0</v>
      </c>
      <c r="N3654" s="17"/>
      <c r="O3654" s="17"/>
      <c r="P3654" s="3"/>
    </row>
    <row r="3655" spans="1:16" ht="24.95" hidden="1" customHeight="1" x14ac:dyDescent="0.2">
      <c r="A3655" s="21" t="str">
        <f t="shared" si="268"/>
        <v>||||||0</v>
      </c>
      <c r="B3655" s="21" t="str">
        <f t="shared" si="269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267"/>
        <v>0</v>
      </c>
      <c r="N3655" s="17"/>
      <c r="O3655" s="17"/>
      <c r="P3655" s="3"/>
    </row>
    <row r="3656" spans="1:16" ht="24.95" hidden="1" customHeight="1" x14ac:dyDescent="0.2">
      <c r="A3656" s="21" t="str">
        <f t="shared" si="268"/>
        <v>||||||0</v>
      </c>
      <c r="B3656" s="21" t="str">
        <f t="shared" si="269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267"/>
        <v>0</v>
      </c>
      <c r="N3656" s="17"/>
      <c r="O3656" s="17"/>
      <c r="P3656" s="3"/>
    </row>
    <row r="3657" spans="1:16" ht="24.95" hidden="1" customHeight="1" x14ac:dyDescent="0.2">
      <c r="A3657" s="21" t="str">
        <f t="shared" si="268"/>
        <v>||||||0</v>
      </c>
      <c r="B3657" s="21" t="str">
        <f t="shared" si="269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267"/>
        <v>0</v>
      </c>
      <c r="N3657" s="17"/>
      <c r="O3657" s="17"/>
      <c r="P3657" s="3"/>
    </row>
    <row r="3658" spans="1:16" ht="24.95" hidden="1" customHeight="1" x14ac:dyDescent="0.2">
      <c r="A3658" s="21" t="str">
        <f t="shared" si="268"/>
        <v>||||||0</v>
      </c>
      <c r="B3658" s="21" t="str">
        <f t="shared" si="269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267"/>
        <v>0</v>
      </c>
      <c r="N3658" s="17"/>
      <c r="O3658" s="17"/>
      <c r="P3658" s="3"/>
    </row>
    <row r="3659" spans="1:16" ht="24.95" hidden="1" customHeight="1" x14ac:dyDescent="0.2">
      <c r="A3659" s="21" t="str">
        <f t="shared" si="268"/>
        <v>||||||0</v>
      </c>
      <c r="B3659" s="21" t="str">
        <f t="shared" si="269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267"/>
        <v>0</v>
      </c>
      <c r="N3659" s="17"/>
      <c r="O3659" s="17"/>
      <c r="P3659" s="3"/>
    </row>
    <row r="3660" spans="1:16" ht="24.95" hidden="1" customHeight="1" x14ac:dyDescent="0.2">
      <c r="A3660" s="21" t="str">
        <f t="shared" si="268"/>
        <v>||||||0</v>
      </c>
      <c r="B3660" s="21" t="str">
        <f t="shared" si="269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267"/>
        <v>0</v>
      </c>
      <c r="N3660" s="17"/>
      <c r="O3660" s="17"/>
      <c r="P3660" s="3"/>
    </row>
    <row r="3661" spans="1:16" ht="24.95" hidden="1" customHeight="1" x14ac:dyDescent="0.2">
      <c r="A3661" s="21" t="str">
        <f t="shared" si="268"/>
        <v>||||||0</v>
      </c>
      <c r="B3661" s="21" t="str">
        <f t="shared" si="269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267"/>
        <v>0</v>
      </c>
      <c r="N3661" s="17"/>
      <c r="O3661" s="17"/>
      <c r="P3661" s="3"/>
    </row>
    <row r="3662" spans="1:16" ht="24.95" hidden="1" customHeight="1" x14ac:dyDescent="0.2">
      <c r="A3662" s="21" t="str">
        <f t="shared" si="268"/>
        <v>||||||0</v>
      </c>
      <c r="B3662" s="21" t="str">
        <f t="shared" si="269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267"/>
        <v>0</v>
      </c>
      <c r="N3662" s="17"/>
      <c r="O3662" s="17"/>
      <c r="P3662" s="3"/>
    </row>
    <row r="3663" spans="1:16" ht="24.95" hidden="1" customHeight="1" x14ac:dyDescent="0.2">
      <c r="A3663" s="21" t="str">
        <f t="shared" si="268"/>
        <v>||||||0</v>
      </c>
      <c r="B3663" s="21" t="str">
        <f t="shared" si="269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267"/>
        <v>0</v>
      </c>
      <c r="N3663" s="17"/>
      <c r="O3663" s="17"/>
      <c r="P3663" s="3"/>
    </row>
    <row r="3664" spans="1:16" ht="24.95" hidden="1" customHeight="1" x14ac:dyDescent="0.2">
      <c r="A3664" s="21" t="str">
        <f t="shared" si="268"/>
        <v>||||||0</v>
      </c>
      <c r="B3664" s="21" t="str">
        <f t="shared" si="269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267"/>
        <v>0</v>
      </c>
      <c r="N3664" s="17"/>
      <c r="O3664" s="17"/>
      <c r="P3664" s="3"/>
    </row>
    <row r="3665" spans="1:16" ht="24.95" hidden="1" customHeight="1" x14ac:dyDescent="0.2">
      <c r="A3665" s="21" t="str">
        <f t="shared" si="268"/>
        <v>||||||0</v>
      </c>
      <c r="B3665" s="21" t="str">
        <f t="shared" si="269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267"/>
        <v>0</v>
      </c>
      <c r="N3665" s="17"/>
      <c r="O3665" s="17"/>
      <c r="P3665" s="3"/>
    </row>
    <row r="3666" spans="1:16" ht="24.95" hidden="1" customHeight="1" x14ac:dyDescent="0.2">
      <c r="A3666" s="21" t="str">
        <f t="shared" si="268"/>
        <v>||||||0</v>
      </c>
      <c r="B3666" s="21" t="str">
        <f t="shared" si="269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267"/>
        <v>0</v>
      </c>
      <c r="N3666" s="17"/>
      <c r="O3666" s="17"/>
      <c r="P3666" s="3"/>
    </row>
    <row r="3667" spans="1:16" ht="24.95" hidden="1" customHeight="1" x14ac:dyDescent="0.2">
      <c r="A3667" s="21" t="str">
        <f t="shared" si="268"/>
        <v>||||||0</v>
      </c>
      <c r="B3667" s="21" t="str">
        <f t="shared" si="269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267"/>
        <v>0</v>
      </c>
      <c r="N3667" s="17"/>
      <c r="O3667" s="17"/>
      <c r="P3667" s="3"/>
    </row>
    <row r="3668" spans="1:16" ht="24.95" hidden="1" customHeight="1" x14ac:dyDescent="0.2">
      <c r="A3668" s="21" t="str">
        <f t="shared" si="268"/>
        <v>||||||0</v>
      </c>
      <c r="B3668" s="21" t="str">
        <f t="shared" si="269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267"/>
        <v>0</v>
      </c>
      <c r="N3668" s="17"/>
      <c r="O3668" s="17"/>
      <c r="P3668" s="3"/>
    </row>
    <row r="3669" spans="1:16" ht="24.95" hidden="1" customHeight="1" x14ac:dyDescent="0.2">
      <c r="A3669" s="21" t="str">
        <f t="shared" si="268"/>
        <v>||||||0</v>
      </c>
      <c r="B3669" s="21" t="str">
        <f t="shared" si="269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267"/>
        <v>0</v>
      </c>
      <c r="N3669" s="17"/>
      <c r="O3669" s="17"/>
      <c r="P3669" s="3"/>
    </row>
    <row r="3670" spans="1:16" ht="24.95" hidden="1" customHeight="1" x14ac:dyDescent="0.2">
      <c r="A3670" s="21" t="str">
        <f t="shared" si="268"/>
        <v>||||||0</v>
      </c>
      <c r="B3670" s="21" t="str">
        <f t="shared" si="269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267"/>
        <v>0</v>
      </c>
      <c r="N3670" s="17"/>
      <c r="O3670" s="17"/>
      <c r="P3670" s="3"/>
    </row>
    <row r="3671" spans="1:16" ht="24.95" hidden="1" customHeight="1" x14ac:dyDescent="0.2">
      <c r="A3671" s="21" t="str">
        <f t="shared" si="268"/>
        <v>||||||0</v>
      </c>
      <c r="B3671" s="21" t="str">
        <f t="shared" si="269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267"/>
        <v>0</v>
      </c>
      <c r="N3671" s="17"/>
      <c r="O3671" s="17"/>
      <c r="P3671" s="3"/>
    </row>
    <row r="3672" spans="1:16" ht="24.95" hidden="1" customHeight="1" x14ac:dyDescent="0.2">
      <c r="A3672" s="21" t="str">
        <f t="shared" si="268"/>
        <v>||||||0</v>
      </c>
      <c r="B3672" s="21" t="str">
        <f t="shared" si="269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267"/>
        <v>0</v>
      </c>
      <c r="N3672" s="17"/>
      <c r="O3672" s="17"/>
      <c r="P3672" s="3"/>
    </row>
    <row r="3673" spans="1:16" ht="24.95" hidden="1" customHeight="1" x14ac:dyDescent="0.2">
      <c r="A3673" s="21" t="str">
        <f t="shared" si="268"/>
        <v>||||||0</v>
      </c>
      <c r="B3673" s="21" t="str">
        <f t="shared" si="269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267"/>
        <v>0</v>
      </c>
      <c r="N3673" s="17"/>
      <c r="O3673" s="17"/>
      <c r="P3673" s="3"/>
    </row>
    <row r="3674" spans="1:16" ht="24.95" hidden="1" customHeight="1" x14ac:dyDescent="0.2">
      <c r="A3674" s="21" t="str">
        <f t="shared" si="268"/>
        <v>||||||0</v>
      </c>
      <c r="B3674" s="21" t="str">
        <f t="shared" si="269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267"/>
        <v>0</v>
      </c>
      <c r="N3674" s="17"/>
      <c r="O3674" s="17"/>
      <c r="P3674" s="3"/>
    </row>
    <row r="3675" spans="1:16" ht="24.95" hidden="1" customHeight="1" x14ac:dyDescent="0.2">
      <c r="A3675" s="21" t="str">
        <f t="shared" si="268"/>
        <v>||||||0</v>
      </c>
      <c r="B3675" s="21" t="str">
        <f t="shared" si="269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267"/>
        <v>0</v>
      </c>
      <c r="N3675" s="17"/>
      <c r="O3675" s="17"/>
      <c r="P3675" s="3"/>
    </row>
    <row r="3676" spans="1:16" ht="24.95" hidden="1" customHeight="1" x14ac:dyDescent="0.2">
      <c r="A3676" s="21" t="str">
        <f t="shared" si="268"/>
        <v>||||||0</v>
      </c>
      <c r="B3676" s="21" t="str">
        <f t="shared" si="269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267"/>
        <v>0</v>
      </c>
      <c r="N3676" s="17"/>
      <c r="O3676" s="17"/>
      <c r="P3676" s="3"/>
    </row>
    <row r="3677" spans="1:16" ht="24.95" hidden="1" customHeight="1" x14ac:dyDescent="0.2">
      <c r="A3677" s="21" t="str">
        <f t="shared" si="268"/>
        <v>||||||0</v>
      </c>
      <c r="B3677" s="21" t="str">
        <f t="shared" si="269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267"/>
        <v>0</v>
      </c>
      <c r="N3677" s="17"/>
      <c r="O3677" s="17"/>
      <c r="P3677" s="3"/>
    </row>
    <row r="3678" spans="1:16" ht="24.95" hidden="1" customHeight="1" x14ac:dyDescent="0.2">
      <c r="A3678" s="21" t="str">
        <f t="shared" si="268"/>
        <v>||||||0</v>
      </c>
      <c r="B3678" s="21" t="str">
        <f t="shared" si="269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267"/>
        <v>0</v>
      </c>
      <c r="N3678" s="17"/>
      <c r="O3678" s="17"/>
      <c r="P3678" s="3"/>
    </row>
    <row r="3679" spans="1:16" ht="24.95" hidden="1" customHeight="1" x14ac:dyDescent="0.2">
      <c r="A3679" s="21" t="str">
        <f t="shared" si="268"/>
        <v>||||||0</v>
      </c>
      <c r="B3679" s="21" t="str">
        <f t="shared" si="269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267"/>
        <v>0</v>
      </c>
      <c r="N3679" s="17"/>
      <c r="O3679" s="17"/>
      <c r="P3679" s="3"/>
    </row>
    <row r="3680" spans="1:16" ht="24.95" hidden="1" customHeight="1" x14ac:dyDescent="0.2">
      <c r="A3680" s="21" t="str">
        <f t="shared" si="268"/>
        <v>||||||0</v>
      </c>
      <c r="B3680" s="21" t="str">
        <f t="shared" si="269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267"/>
        <v>0</v>
      </c>
      <c r="N3680" s="17"/>
      <c r="O3680" s="17"/>
      <c r="P3680" s="3"/>
    </row>
    <row r="3681" spans="1:16" ht="24.95" hidden="1" customHeight="1" x14ac:dyDescent="0.2">
      <c r="A3681" s="21" t="str">
        <f t="shared" si="268"/>
        <v>||||||0</v>
      </c>
      <c r="B3681" s="21" t="str">
        <f t="shared" si="269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267"/>
        <v>0</v>
      </c>
      <c r="N3681" s="17"/>
      <c r="O3681" s="17"/>
      <c r="P3681" s="3"/>
    </row>
    <row r="3682" spans="1:16" ht="24.95" hidden="1" customHeight="1" x14ac:dyDescent="0.2">
      <c r="A3682" s="21" t="str">
        <f t="shared" si="268"/>
        <v>||||||0</v>
      </c>
      <c r="B3682" s="21" t="str">
        <f t="shared" si="269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267"/>
        <v>0</v>
      </c>
      <c r="N3682" s="17"/>
      <c r="O3682" s="17"/>
      <c r="P3682" s="3"/>
    </row>
    <row r="3683" spans="1:16" ht="24.95" hidden="1" customHeight="1" x14ac:dyDescent="0.2">
      <c r="A3683" s="21" t="str">
        <f t="shared" si="268"/>
        <v>||||||0</v>
      </c>
      <c r="B3683" s="21" t="str">
        <f t="shared" si="269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267"/>
        <v>0</v>
      </c>
      <c r="N3683" s="17"/>
      <c r="O3683" s="17"/>
      <c r="P3683" s="3"/>
    </row>
    <row r="3684" spans="1:16" ht="24.95" hidden="1" customHeight="1" x14ac:dyDescent="0.2">
      <c r="A3684" s="21" t="str">
        <f t="shared" si="268"/>
        <v>||||||0</v>
      </c>
      <c r="B3684" s="21" t="str">
        <f t="shared" si="269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267"/>
        <v>0</v>
      </c>
      <c r="N3684" s="17"/>
      <c r="O3684" s="17"/>
      <c r="P3684" s="3"/>
    </row>
    <row r="3685" spans="1:16" ht="24.95" hidden="1" customHeight="1" x14ac:dyDescent="0.2">
      <c r="A3685" s="21" t="str">
        <f t="shared" si="268"/>
        <v>||||||0</v>
      </c>
      <c r="B3685" s="21" t="str">
        <f t="shared" si="269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267"/>
        <v>0</v>
      </c>
      <c r="N3685" s="17"/>
      <c r="O3685" s="17"/>
      <c r="P3685" s="3"/>
    </row>
    <row r="3686" spans="1:16" ht="24.95" hidden="1" customHeight="1" x14ac:dyDescent="0.2">
      <c r="A3686" s="21" t="str">
        <f t="shared" si="268"/>
        <v>||||||0</v>
      </c>
      <c r="B3686" s="21" t="str">
        <f t="shared" si="269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267"/>
        <v>0</v>
      </c>
      <c r="N3686" s="17"/>
      <c r="O3686" s="17"/>
      <c r="P3686" s="3"/>
    </row>
    <row r="3687" spans="1:16" ht="24.95" hidden="1" customHeight="1" x14ac:dyDescent="0.2">
      <c r="A3687" s="21" t="str">
        <f t="shared" si="268"/>
        <v>||||||0</v>
      </c>
      <c r="B3687" s="21" t="str">
        <f t="shared" si="269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267"/>
        <v>0</v>
      </c>
      <c r="N3687" s="17"/>
      <c r="O3687" s="17"/>
      <c r="P3687" s="3"/>
    </row>
    <row r="3688" spans="1:16" ht="24.95" hidden="1" customHeight="1" x14ac:dyDescent="0.2">
      <c r="A3688" s="21" t="str">
        <f t="shared" si="268"/>
        <v>||||||0</v>
      </c>
      <c r="B3688" s="21" t="str">
        <f t="shared" si="269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267"/>
        <v>0</v>
      </c>
      <c r="N3688" s="17"/>
      <c r="O3688" s="17"/>
      <c r="P3688" s="3"/>
    </row>
    <row r="3689" spans="1:16" ht="24.95" hidden="1" customHeight="1" x14ac:dyDescent="0.2">
      <c r="A3689" s="21" t="str">
        <f t="shared" si="268"/>
        <v>||||||0</v>
      </c>
      <c r="B3689" s="21" t="str">
        <f t="shared" si="269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267"/>
        <v>0</v>
      </c>
      <c r="N3689" s="17"/>
      <c r="O3689" s="17"/>
      <c r="P3689" s="3"/>
    </row>
    <row r="3690" spans="1:16" ht="24.95" hidden="1" customHeight="1" x14ac:dyDescent="0.2">
      <c r="A3690" s="21" t="str">
        <f t="shared" si="268"/>
        <v>||||||0</v>
      </c>
      <c r="B3690" s="21" t="str">
        <f t="shared" si="269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267"/>
        <v>0</v>
      </c>
      <c r="N3690" s="17"/>
      <c r="O3690" s="17"/>
      <c r="P3690" s="3"/>
    </row>
    <row r="3691" spans="1:16" ht="24.95" hidden="1" customHeight="1" x14ac:dyDescent="0.2">
      <c r="A3691" s="21" t="str">
        <f t="shared" si="268"/>
        <v>||||||0</v>
      </c>
      <c r="B3691" s="21" t="str">
        <f t="shared" si="269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ref="M3691:M3727" si="270">N3691+O3691</f>
        <v>0</v>
      </c>
      <c r="N3691" s="17"/>
      <c r="O3691" s="17"/>
      <c r="P3691" s="3"/>
    </row>
    <row r="3692" spans="1:16" ht="24.95" hidden="1" customHeight="1" x14ac:dyDescent="0.2">
      <c r="A3692" s="21" t="str">
        <f t="shared" si="268"/>
        <v>||||||0</v>
      </c>
      <c r="B3692" s="21" t="str">
        <f t="shared" si="269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270"/>
        <v>0</v>
      </c>
      <c r="N3692" s="17"/>
      <c r="O3692" s="17"/>
      <c r="P3692" s="3"/>
    </row>
    <row r="3693" spans="1:16" ht="24.95" hidden="1" customHeight="1" x14ac:dyDescent="0.2">
      <c r="A3693" s="21" t="str">
        <f t="shared" si="268"/>
        <v>||||||0</v>
      </c>
      <c r="B3693" s="21" t="str">
        <f t="shared" si="269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270"/>
        <v>0</v>
      </c>
      <c r="N3693" s="17"/>
      <c r="O3693" s="17"/>
      <c r="P3693" s="3"/>
    </row>
    <row r="3694" spans="1:16" ht="24.95" hidden="1" customHeight="1" x14ac:dyDescent="0.2">
      <c r="A3694" s="21" t="str">
        <f t="shared" si="268"/>
        <v>||||||0</v>
      </c>
      <c r="B3694" s="21" t="str">
        <f t="shared" si="269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270"/>
        <v>0</v>
      </c>
      <c r="N3694" s="17"/>
      <c r="O3694" s="17"/>
      <c r="P3694" s="3"/>
    </row>
    <row r="3695" spans="1:16" ht="24.95" hidden="1" customHeight="1" x14ac:dyDescent="0.2">
      <c r="A3695" s="21" t="str">
        <f t="shared" si="268"/>
        <v>||||||0</v>
      </c>
      <c r="B3695" s="21" t="str">
        <f t="shared" si="269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270"/>
        <v>0</v>
      </c>
      <c r="N3695" s="17"/>
      <c r="O3695" s="17"/>
      <c r="P3695" s="3"/>
    </row>
    <row r="3696" spans="1:16" ht="24.95" hidden="1" customHeight="1" x14ac:dyDescent="0.2">
      <c r="A3696" s="21" t="str">
        <f t="shared" si="268"/>
        <v>||||||0</v>
      </c>
      <c r="B3696" s="21" t="str">
        <f t="shared" si="269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270"/>
        <v>0</v>
      </c>
      <c r="N3696" s="17"/>
      <c r="O3696" s="17"/>
      <c r="P3696" s="3"/>
    </row>
    <row r="3697" spans="1:16" ht="24.95" hidden="1" customHeight="1" x14ac:dyDescent="0.2">
      <c r="A3697" s="21" t="str">
        <f t="shared" si="268"/>
        <v>||||||0</v>
      </c>
      <c r="B3697" s="21" t="str">
        <f t="shared" si="269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270"/>
        <v>0</v>
      </c>
      <c r="N3697" s="17"/>
      <c r="O3697" s="17"/>
      <c r="P3697" s="3"/>
    </row>
    <row r="3698" spans="1:16" ht="24.95" hidden="1" customHeight="1" x14ac:dyDescent="0.2">
      <c r="A3698" s="21" t="str">
        <f t="shared" ref="A3698:A3734" si="271">C3698&amp;"|"&amp;D3698&amp;"|"&amp;E3698&amp;"|"&amp;F3698&amp;"|"&amp;G3698&amp;"|"&amp;I3698&amp;"|"&amp;N3698+O3698-P3698</f>
        <v>||||||0</v>
      </c>
      <c r="B3698" s="21" t="str">
        <f t="shared" ref="B3698:B3734" si="272">C3698&amp;"|"&amp;D3698&amp;"|"&amp;E3698&amp;"|"&amp;F3698&amp;"|"&amp;L3698</f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270"/>
        <v>0</v>
      </c>
      <c r="N3698" s="17"/>
      <c r="O3698" s="17"/>
      <c r="P3698" s="3"/>
    </row>
    <row r="3699" spans="1:16" ht="24.95" hidden="1" customHeight="1" x14ac:dyDescent="0.2">
      <c r="A3699" s="21" t="str">
        <f t="shared" si="271"/>
        <v>||||||0</v>
      </c>
      <c r="B3699" s="21" t="str">
        <f t="shared" si="272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270"/>
        <v>0</v>
      </c>
      <c r="N3699" s="17"/>
      <c r="O3699" s="17"/>
      <c r="P3699" s="3"/>
    </row>
    <row r="3700" spans="1:16" ht="24.95" hidden="1" customHeight="1" x14ac:dyDescent="0.2">
      <c r="A3700" s="21" t="str">
        <f t="shared" si="271"/>
        <v>||||||0</v>
      </c>
      <c r="B3700" s="21" t="str">
        <f t="shared" si="272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270"/>
        <v>0</v>
      </c>
      <c r="N3700" s="17"/>
      <c r="O3700" s="17"/>
      <c r="P3700" s="3"/>
    </row>
    <row r="3701" spans="1:16" ht="24.95" hidden="1" customHeight="1" x14ac:dyDescent="0.2">
      <c r="A3701" s="21" t="str">
        <f t="shared" si="271"/>
        <v>||||||0</v>
      </c>
      <c r="B3701" s="21" t="str">
        <f t="shared" si="272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270"/>
        <v>0</v>
      </c>
      <c r="N3701" s="17"/>
      <c r="O3701" s="17"/>
      <c r="P3701" s="3"/>
    </row>
    <row r="3702" spans="1:16" ht="24.95" hidden="1" customHeight="1" x14ac:dyDescent="0.2">
      <c r="A3702" s="21" t="str">
        <f t="shared" si="271"/>
        <v>||||||0</v>
      </c>
      <c r="B3702" s="21" t="str">
        <f t="shared" si="272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270"/>
        <v>0</v>
      </c>
      <c r="N3702" s="17"/>
      <c r="O3702" s="17"/>
      <c r="P3702" s="3"/>
    </row>
    <row r="3703" spans="1:16" ht="24.95" hidden="1" customHeight="1" x14ac:dyDescent="0.2">
      <c r="A3703" s="21" t="str">
        <f t="shared" si="271"/>
        <v>||||||0</v>
      </c>
      <c r="B3703" s="21" t="str">
        <f t="shared" si="272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270"/>
        <v>0</v>
      </c>
      <c r="N3703" s="17"/>
      <c r="O3703" s="17"/>
      <c r="P3703" s="3"/>
    </row>
    <row r="3704" spans="1:16" ht="24.95" hidden="1" customHeight="1" x14ac:dyDescent="0.2">
      <c r="A3704" s="21" t="str">
        <f t="shared" si="271"/>
        <v>||||||0</v>
      </c>
      <c r="B3704" s="21" t="str">
        <f t="shared" si="272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270"/>
        <v>0</v>
      </c>
      <c r="N3704" s="17"/>
      <c r="O3704" s="17"/>
      <c r="P3704" s="3"/>
    </row>
    <row r="3705" spans="1:16" ht="24.95" hidden="1" customHeight="1" x14ac:dyDescent="0.2">
      <c r="A3705" s="21" t="str">
        <f t="shared" si="271"/>
        <v>||||||0</v>
      </c>
      <c r="B3705" s="21" t="str">
        <f t="shared" si="272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270"/>
        <v>0</v>
      </c>
      <c r="N3705" s="17"/>
      <c r="O3705" s="17"/>
      <c r="P3705" s="3"/>
    </row>
    <row r="3706" spans="1:16" ht="24.95" hidden="1" customHeight="1" x14ac:dyDescent="0.2">
      <c r="A3706" s="21" t="str">
        <f t="shared" si="271"/>
        <v>||||||0</v>
      </c>
      <c r="B3706" s="21" t="str">
        <f t="shared" si="272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270"/>
        <v>0</v>
      </c>
      <c r="N3706" s="17"/>
      <c r="O3706" s="17"/>
      <c r="P3706" s="3"/>
    </row>
    <row r="3707" spans="1:16" ht="24.95" hidden="1" customHeight="1" x14ac:dyDescent="0.2">
      <c r="A3707" s="21" t="str">
        <f t="shared" si="271"/>
        <v>||||||0</v>
      </c>
      <c r="B3707" s="21" t="str">
        <f t="shared" si="272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270"/>
        <v>0</v>
      </c>
      <c r="N3707" s="17"/>
      <c r="O3707" s="17"/>
      <c r="P3707" s="3"/>
    </row>
    <row r="3708" spans="1:16" ht="24.95" hidden="1" customHeight="1" x14ac:dyDescent="0.2">
      <c r="A3708" s="21" t="str">
        <f t="shared" si="271"/>
        <v>||||||0</v>
      </c>
      <c r="B3708" s="21" t="str">
        <f t="shared" si="272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270"/>
        <v>0</v>
      </c>
      <c r="N3708" s="17"/>
      <c r="O3708" s="17"/>
      <c r="P3708" s="3"/>
    </row>
    <row r="3709" spans="1:16" ht="24.95" hidden="1" customHeight="1" x14ac:dyDescent="0.2">
      <c r="A3709" s="21" t="str">
        <f t="shared" si="271"/>
        <v>||||||0</v>
      </c>
      <c r="B3709" s="21" t="str">
        <f t="shared" si="272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270"/>
        <v>0</v>
      </c>
      <c r="N3709" s="17"/>
      <c r="O3709" s="17"/>
      <c r="P3709" s="3"/>
    </row>
    <row r="3710" spans="1:16" ht="24.95" hidden="1" customHeight="1" x14ac:dyDescent="0.2">
      <c r="A3710" s="21" t="str">
        <f t="shared" si="271"/>
        <v>||||||0</v>
      </c>
      <c r="B3710" s="21" t="str">
        <f t="shared" si="272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si="270"/>
        <v>0</v>
      </c>
      <c r="N3710" s="17"/>
      <c r="O3710" s="17"/>
      <c r="P3710" s="3"/>
    </row>
    <row r="3711" spans="1:16" ht="24.95" hidden="1" customHeight="1" x14ac:dyDescent="0.2">
      <c r="A3711" s="21" t="str">
        <f t="shared" si="271"/>
        <v>||||||0</v>
      </c>
      <c r="B3711" s="21" t="str">
        <f t="shared" si="272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270"/>
        <v>0</v>
      </c>
      <c r="N3711" s="17"/>
      <c r="O3711" s="17"/>
      <c r="P3711" s="3"/>
    </row>
    <row r="3712" spans="1:16" ht="24.95" hidden="1" customHeight="1" x14ac:dyDescent="0.2">
      <c r="A3712" s="21" t="str">
        <f t="shared" si="271"/>
        <v>||||||0</v>
      </c>
      <c r="B3712" s="21" t="str">
        <f t="shared" si="272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270"/>
        <v>0</v>
      </c>
      <c r="N3712" s="17"/>
      <c r="O3712" s="17"/>
      <c r="P3712" s="3"/>
    </row>
    <row r="3713" spans="1:16" ht="24.95" hidden="1" customHeight="1" x14ac:dyDescent="0.2">
      <c r="A3713" s="21" t="str">
        <f t="shared" si="271"/>
        <v>||||||0</v>
      </c>
      <c r="B3713" s="21" t="str">
        <f t="shared" si="272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270"/>
        <v>0</v>
      </c>
      <c r="N3713" s="17"/>
      <c r="O3713" s="17"/>
      <c r="P3713" s="3"/>
    </row>
    <row r="3714" spans="1:16" ht="24.95" hidden="1" customHeight="1" x14ac:dyDescent="0.2">
      <c r="A3714" s="21" t="str">
        <f t="shared" si="271"/>
        <v>||||||0</v>
      </c>
      <c r="B3714" s="21" t="str">
        <f t="shared" si="272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270"/>
        <v>0</v>
      </c>
      <c r="N3714" s="17"/>
      <c r="O3714" s="17"/>
      <c r="P3714" s="3"/>
    </row>
    <row r="3715" spans="1:16" ht="24.95" hidden="1" customHeight="1" x14ac:dyDescent="0.2">
      <c r="A3715" s="21" t="str">
        <f t="shared" si="271"/>
        <v>||||||0</v>
      </c>
      <c r="B3715" s="21" t="str">
        <f t="shared" si="272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270"/>
        <v>0</v>
      </c>
      <c r="N3715" s="17"/>
      <c r="O3715" s="17"/>
      <c r="P3715" s="3"/>
    </row>
    <row r="3716" spans="1:16" ht="24.95" hidden="1" customHeight="1" x14ac:dyDescent="0.2">
      <c r="A3716" s="21" t="str">
        <f t="shared" si="271"/>
        <v>||||||0</v>
      </c>
      <c r="B3716" s="21" t="str">
        <f t="shared" si="272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270"/>
        <v>0</v>
      </c>
      <c r="N3716" s="17"/>
      <c r="O3716" s="17"/>
      <c r="P3716" s="3"/>
    </row>
    <row r="3717" spans="1:16" ht="24.95" hidden="1" customHeight="1" x14ac:dyDescent="0.2">
      <c r="A3717" s="21" t="str">
        <f t="shared" si="271"/>
        <v>||||||0</v>
      </c>
      <c r="B3717" s="21" t="str">
        <f t="shared" si="272"/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270"/>
        <v>0</v>
      </c>
      <c r="N3717" s="17"/>
      <c r="O3717" s="17"/>
      <c r="P3717" s="3"/>
    </row>
    <row r="3718" spans="1:16" ht="24.95" hidden="1" customHeight="1" x14ac:dyDescent="0.2">
      <c r="A3718" s="21" t="str">
        <f t="shared" si="271"/>
        <v>||||||0</v>
      </c>
      <c r="B3718" s="21" t="str">
        <f t="shared" si="272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270"/>
        <v>0</v>
      </c>
      <c r="N3718" s="17"/>
      <c r="O3718" s="17"/>
      <c r="P3718" s="3"/>
    </row>
    <row r="3719" spans="1:16" ht="24.95" hidden="1" customHeight="1" x14ac:dyDescent="0.2">
      <c r="A3719" s="21" t="str">
        <f t="shared" si="271"/>
        <v>||||||0</v>
      </c>
      <c r="B3719" s="21" t="str">
        <f t="shared" si="272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270"/>
        <v>0</v>
      </c>
      <c r="N3719" s="17"/>
      <c r="O3719" s="17"/>
      <c r="P3719" s="3"/>
    </row>
    <row r="3720" spans="1:16" ht="24.95" hidden="1" customHeight="1" x14ac:dyDescent="0.2">
      <c r="A3720" s="21" t="str">
        <f t="shared" si="271"/>
        <v>||||||0</v>
      </c>
      <c r="B3720" s="21" t="str">
        <f t="shared" si="272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270"/>
        <v>0</v>
      </c>
      <c r="N3720" s="17"/>
      <c r="O3720" s="17"/>
      <c r="P3720" s="3"/>
    </row>
    <row r="3721" spans="1:16" ht="24.95" hidden="1" customHeight="1" x14ac:dyDescent="0.2">
      <c r="A3721" s="21" t="str">
        <f t="shared" si="271"/>
        <v>||||||0</v>
      </c>
      <c r="B3721" s="21" t="str">
        <f t="shared" si="272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270"/>
        <v>0</v>
      </c>
      <c r="N3721" s="17"/>
      <c r="O3721" s="17"/>
      <c r="P3721" s="3"/>
    </row>
    <row r="3722" spans="1:16" ht="24.95" hidden="1" customHeight="1" x14ac:dyDescent="0.2">
      <c r="A3722" s="21" t="str">
        <f t="shared" si="271"/>
        <v>||||||0</v>
      </c>
      <c r="B3722" s="21" t="str">
        <f t="shared" si="272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270"/>
        <v>0</v>
      </c>
      <c r="N3722" s="17"/>
      <c r="O3722" s="17"/>
      <c r="P3722" s="3"/>
    </row>
    <row r="3723" spans="1:16" ht="24.95" hidden="1" customHeight="1" x14ac:dyDescent="0.2">
      <c r="A3723" s="21" t="str">
        <f t="shared" si="271"/>
        <v>||||||0</v>
      </c>
      <c r="B3723" s="21" t="str">
        <f t="shared" si="272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270"/>
        <v>0</v>
      </c>
      <c r="N3723" s="17"/>
      <c r="O3723" s="17"/>
      <c r="P3723" s="3"/>
    </row>
    <row r="3724" spans="1:16" ht="24.95" hidden="1" customHeight="1" x14ac:dyDescent="0.2">
      <c r="A3724" s="21" t="str">
        <f t="shared" si="271"/>
        <v>||||||0</v>
      </c>
      <c r="B3724" s="21" t="str">
        <f t="shared" si="272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270"/>
        <v>0</v>
      </c>
      <c r="N3724" s="17"/>
      <c r="O3724" s="17"/>
      <c r="P3724" s="3"/>
    </row>
    <row r="3725" spans="1:16" ht="24.95" hidden="1" customHeight="1" x14ac:dyDescent="0.2">
      <c r="A3725" s="21" t="str">
        <f t="shared" si="271"/>
        <v>||||||0</v>
      </c>
      <c r="B3725" s="21" t="str">
        <f t="shared" si="272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270"/>
        <v>0</v>
      </c>
      <c r="N3725" s="17"/>
      <c r="O3725" s="17"/>
      <c r="P3725" s="3"/>
    </row>
    <row r="3726" spans="1:16" ht="24.95" hidden="1" customHeight="1" x14ac:dyDescent="0.2">
      <c r="A3726" s="21" t="str">
        <f t="shared" si="271"/>
        <v>||||||0</v>
      </c>
      <c r="B3726" s="21" t="str">
        <f t="shared" si="272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270"/>
        <v>0</v>
      </c>
      <c r="N3726" s="17"/>
      <c r="O3726" s="17"/>
      <c r="P3726" s="3"/>
    </row>
    <row r="3727" spans="1:16" ht="24.95" hidden="1" customHeight="1" x14ac:dyDescent="0.2">
      <c r="A3727" s="21" t="str">
        <f t="shared" si="271"/>
        <v>||||||0</v>
      </c>
      <c r="B3727" s="21" t="str">
        <f t="shared" si="272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270"/>
        <v>0</v>
      </c>
      <c r="N3727" s="17"/>
      <c r="O3727" s="17"/>
      <c r="P3727" s="3"/>
    </row>
    <row r="3728" spans="1:16" ht="24.95" hidden="1" customHeight="1" x14ac:dyDescent="0.2">
      <c r="A3728" s="21" t="str">
        <f t="shared" si="271"/>
        <v>||||||0</v>
      </c>
      <c r="B3728" s="21" t="str">
        <f t="shared" si="272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ref="M3728:M3767" si="273">N3728+O3728</f>
        <v>0</v>
      </c>
      <c r="N3728" s="17"/>
      <c r="O3728" s="17"/>
      <c r="P3728" s="3"/>
    </row>
    <row r="3729" spans="1:16" ht="24.95" hidden="1" customHeight="1" x14ac:dyDescent="0.2">
      <c r="A3729" s="21" t="str">
        <f t="shared" si="271"/>
        <v>||||||0</v>
      </c>
      <c r="B3729" s="21" t="str">
        <f t="shared" si="272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273"/>
        <v>0</v>
      </c>
      <c r="N3729" s="17"/>
      <c r="O3729" s="17"/>
      <c r="P3729" s="3"/>
    </row>
    <row r="3730" spans="1:16" ht="24.95" hidden="1" customHeight="1" x14ac:dyDescent="0.2">
      <c r="A3730" s="21" t="str">
        <f t="shared" si="271"/>
        <v>||||||0</v>
      </c>
      <c r="B3730" s="21" t="str">
        <f t="shared" si="272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273"/>
        <v>0</v>
      </c>
      <c r="N3730" s="17"/>
      <c r="O3730" s="17"/>
      <c r="P3730" s="3"/>
    </row>
    <row r="3731" spans="1:16" ht="24.95" hidden="1" customHeight="1" x14ac:dyDescent="0.2">
      <c r="A3731" s="21" t="str">
        <f t="shared" si="271"/>
        <v>||||||0</v>
      </c>
      <c r="B3731" s="21" t="str">
        <f t="shared" si="272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273"/>
        <v>0</v>
      </c>
      <c r="N3731" s="17"/>
      <c r="O3731" s="17"/>
      <c r="P3731" s="3"/>
    </row>
    <row r="3732" spans="1:16" ht="24.95" hidden="1" customHeight="1" x14ac:dyDescent="0.2">
      <c r="A3732" s="21" t="str">
        <f t="shared" si="271"/>
        <v>||||||0</v>
      </c>
      <c r="B3732" s="21" t="str">
        <f t="shared" si="272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273"/>
        <v>0</v>
      </c>
      <c r="N3732" s="17"/>
      <c r="O3732" s="17"/>
      <c r="P3732" s="3"/>
    </row>
    <row r="3733" spans="1:16" ht="24.95" hidden="1" customHeight="1" x14ac:dyDescent="0.2">
      <c r="A3733" s="21" t="str">
        <f t="shared" si="271"/>
        <v>||||||0</v>
      </c>
      <c r="B3733" s="21" t="str">
        <f t="shared" si="272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273"/>
        <v>0</v>
      </c>
      <c r="N3733" s="17"/>
      <c r="O3733" s="17"/>
      <c r="P3733" s="3"/>
    </row>
    <row r="3734" spans="1:16" ht="24.95" hidden="1" customHeight="1" x14ac:dyDescent="0.2">
      <c r="A3734" s="21" t="str">
        <f t="shared" si="271"/>
        <v>||||||0</v>
      </c>
      <c r="B3734" s="21" t="str">
        <f t="shared" si="272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273"/>
        <v>0</v>
      </c>
      <c r="N3734" s="17"/>
      <c r="O3734" s="17"/>
      <c r="P3734" s="3"/>
    </row>
    <row r="3735" spans="1:16" ht="24.95" hidden="1" customHeight="1" x14ac:dyDescent="0.2">
      <c r="A3735" s="21" t="str">
        <f t="shared" ref="A3735:A3772" si="274">C3735&amp;"|"&amp;D3735&amp;"|"&amp;E3735&amp;"|"&amp;F3735&amp;"|"&amp;G3735&amp;"|"&amp;I3735&amp;"|"&amp;N3735+O3735-P3735</f>
        <v>||||||0</v>
      </c>
      <c r="B3735" s="21" t="str">
        <f t="shared" ref="B3735:B3772" si="275">C3735&amp;"|"&amp;D3735&amp;"|"&amp;E3735&amp;"|"&amp;F3735&amp;"|"&amp;L3735</f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273"/>
        <v>0</v>
      </c>
      <c r="N3735" s="17"/>
      <c r="O3735" s="17"/>
      <c r="P3735" s="3"/>
    </row>
    <row r="3736" spans="1:16" ht="24.95" hidden="1" customHeight="1" x14ac:dyDescent="0.2">
      <c r="A3736" s="21" t="str">
        <f t="shared" si="274"/>
        <v>||||||0</v>
      </c>
      <c r="B3736" s="21" t="str">
        <f t="shared" si="275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273"/>
        <v>0</v>
      </c>
      <c r="N3736" s="17"/>
      <c r="O3736" s="17"/>
      <c r="P3736" s="3"/>
    </row>
    <row r="3737" spans="1:16" ht="24.95" hidden="1" customHeight="1" x14ac:dyDescent="0.2">
      <c r="A3737" s="21" t="str">
        <f t="shared" si="274"/>
        <v>||||||0</v>
      </c>
      <c r="B3737" s="21" t="str">
        <f t="shared" si="275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273"/>
        <v>0</v>
      </c>
      <c r="N3737" s="17"/>
      <c r="O3737" s="17"/>
      <c r="P3737" s="3"/>
    </row>
    <row r="3738" spans="1:16" ht="24.95" hidden="1" customHeight="1" x14ac:dyDescent="0.2">
      <c r="A3738" s="21" t="str">
        <f t="shared" si="274"/>
        <v>||||||0</v>
      </c>
      <c r="B3738" s="21" t="str">
        <f t="shared" si="275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273"/>
        <v>0</v>
      </c>
      <c r="N3738" s="17"/>
      <c r="O3738" s="17"/>
      <c r="P3738" s="3"/>
    </row>
    <row r="3739" spans="1:16" ht="24.95" hidden="1" customHeight="1" x14ac:dyDescent="0.2">
      <c r="A3739" s="21" t="str">
        <f t="shared" si="274"/>
        <v>||||||0</v>
      </c>
      <c r="B3739" s="21" t="str">
        <f t="shared" si="275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273"/>
        <v>0</v>
      </c>
      <c r="N3739" s="17"/>
      <c r="O3739" s="17"/>
      <c r="P3739" s="3"/>
    </row>
    <row r="3740" spans="1:16" ht="24.95" hidden="1" customHeight="1" x14ac:dyDescent="0.2">
      <c r="A3740" s="21" t="str">
        <f t="shared" si="274"/>
        <v>||||||0</v>
      </c>
      <c r="B3740" s="21" t="str">
        <f t="shared" si="275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273"/>
        <v>0</v>
      </c>
      <c r="N3740" s="17"/>
      <c r="O3740" s="17"/>
      <c r="P3740" s="3"/>
    </row>
    <row r="3741" spans="1:16" ht="24.95" hidden="1" customHeight="1" x14ac:dyDescent="0.2">
      <c r="A3741" s="21" t="str">
        <f t="shared" si="274"/>
        <v>||||||0</v>
      </c>
      <c r="B3741" s="21" t="str">
        <f t="shared" si="275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273"/>
        <v>0</v>
      </c>
      <c r="N3741" s="17"/>
      <c r="O3741" s="17"/>
      <c r="P3741" s="3"/>
    </row>
    <row r="3742" spans="1:16" ht="24.95" hidden="1" customHeight="1" x14ac:dyDescent="0.2">
      <c r="A3742" s="21" t="str">
        <f t="shared" si="274"/>
        <v>||||||0</v>
      </c>
      <c r="B3742" s="21" t="str">
        <f t="shared" si="275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273"/>
        <v>0</v>
      </c>
      <c r="N3742" s="17"/>
      <c r="O3742" s="17"/>
      <c r="P3742" s="3"/>
    </row>
    <row r="3743" spans="1:16" ht="24.95" hidden="1" customHeight="1" x14ac:dyDescent="0.2">
      <c r="A3743" s="21" t="str">
        <f t="shared" si="274"/>
        <v>||||||0</v>
      </c>
      <c r="B3743" s="21" t="str">
        <f t="shared" si="275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273"/>
        <v>0</v>
      </c>
      <c r="N3743" s="17"/>
      <c r="O3743" s="17"/>
      <c r="P3743" s="3"/>
    </row>
    <row r="3744" spans="1:16" ht="24.95" hidden="1" customHeight="1" x14ac:dyDescent="0.2">
      <c r="A3744" s="21" t="str">
        <f t="shared" si="274"/>
        <v>||||||0</v>
      </c>
      <c r="B3744" s="21" t="str">
        <f t="shared" si="275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273"/>
        <v>0</v>
      </c>
      <c r="N3744" s="17"/>
      <c r="O3744" s="17"/>
      <c r="P3744" s="3"/>
    </row>
    <row r="3745" spans="1:16" ht="24.95" hidden="1" customHeight="1" x14ac:dyDescent="0.2">
      <c r="A3745" s="21" t="str">
        <f t="shared" si="274"/>
        <v>||||||0</v>
      </c>
      <c r="B3745" s="21" t="str">
        <f t="shared" si="275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273"/>
        <v>0</v>
      </c>
      <c r="N3745" s="17"/>
      <c r="O3745" s="17"/>
      <c r="P3745" s="3"/>
    </row>
    <row r="3746" spans="1:16" ht="24.95" hidden="1" customHeight="1" x14ac:dyDescent="0.2">
      <c r="A3746" s="21" t="str">
        <f t="shared" si="274"/>
        <v>||||||0</v>
      </c>
      <c r="B3746" s="21" t="str">
        <f t="shared" si="275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273"/>
        <v>0</v>
      </c>
      <c r="N3746" s="17"/>
      <c r="O3746" s="17"/>
      <c r="P3746" s="3"/>
    </row>
    <row r="3747" spans="1:16" ht="24.95" hidden="1" customHeight="1" x14ac:dyDescent="0.2">
      <c r="A3747" s="21" t="str">
        <f t="shared" si="274"/>
        <v>||||||0</v>
      </c>
      <c r="B3747" s="21" t="str">
        <f t="shared" si="275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273"/>
        <v>0</v>
      </c>
      <c r="N3747" s="17"/>
      <c r="O3747" s="17"/>
      <c r="P3747" s="3"/>
    </row>
    <row r="3748" spans="1:16" ht="24.95" hidden="1" customHeight="1" x14ac:dyDescent="0.2">
      <c r="A3748" s="21" t="str">
        <f t="shared" si="274"/>
        <v>||||||0</v>
      </c>
      <c r="B3748" s="21" t="str">
        <f t="shared" si="275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273"/>
        <v>0</v>
      </c>
      <c r="N3748" s="17"/>
      <c r="O3748" s="17"/>
      <c r="P3748" s="3"/>
    </row>
    <row r="3749" spans="1:16" ht="24.95" hidden="1" customHeight="1" x14ac:dyDescent="0.2">
      <c r="A3749" s="21" t="str">
        <f t="shared" si="274"/>
        <v>||||||0</v>
      </c>
      <c r="B3749" s="21" t="str">
        <f t="shared" si="275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273"/>
        <v>0</v>
      </c>
      <c r="N3749" s="17"/>
      <c r="O3749" s="17"/>
      <c r="P3749" s="3"/>
    </row>
    <row r="3750" spans="1:16" ht="24.95" hidden="1" customHeight="1" x14ac:dyDescent="0.2">
      <c r="A3750" s="21" t="str">
        <f t="shared" si="274"/>
        <v>||||||0</v>
      </c>
      <c r="B3750" s="21" t="str">
        <f t="shared" si="275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273"/>
        <v>0</v>
      </c>
      <c r="N3750" s="17"/>
      <c r="O3750" s="17"/>
      <c r="P3750" s="3"/>
    </row>
    <row r="3751" spans="1:16" ht="24.95" hidden="1" customHeight="1" x14ac:dyDescent="0.2">
      <c r="A3751" s="21" t="str">
        <f t="shared" si="274"/>
        <v>||||||0</v>
      </c>
      <c r="B3751" s="21" t="str">
        <f t="shared" si="275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273"/>
        <v>0</v>
      </c>
      <c r="N3751" s="17"/>
      <c r="O3751" s="17"/>
      <c r="P3751" s="3"/>
    </row>
    <row r="3752" spans="1:16" ht="24.95" hidden="1" customHeight="1" x14ac:dyDescent="0.2">
      <c r="A3752" s="21" t="str">
        <f t="shared" si="274"/>
        <v>||||||0</v>
      </c>
      <c r="B3752" s="21" t="str">
        <f t="shared" si="275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273"/>
        <v>0</v>
      </c>
      <c r="N3752" s="17"/>
      <c r="O3752" s="17"/>
      <c r="P3752" s="3"/>
    </row>
    <row r="3753" spans="1:16" ht="24.95" hidden="1" customHeight="1" x14ac:dyDescent="0.2">
      <c r="A3753" s="21" t="str">
        <f t="shared" si="274"/>
        <v>||||||0</v>
      </c>
      <c r="B3753" s="21" t="str">
        <f t="shared" si="275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273"/>
        <v>0</v>
      </c>
      <c r="N3753" s="17"/>
      <c r="O3753" s="17"/>
      <c r="P3753" s="3"/>
    </row>
    <row r="3754" spans="1:16" ht="24.95" hidden="1" customHeight="1" x14ac:dyDescent="0.2">
      <c r="A3754" s="21" t="str">
        <f t="shared" si="274"/>
        <v>||||||0</v>
      </c>
      <c r="B3754" s="21" t="str">
        <f t="shared" si="275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273"/>
        <v>0</v>
      </c>
      <c r="N3754" s="17"/>
      <c r="O3754" s="17"/>
      <c r="P3754" s="3"/>
    </row>
    <row r="3755" spans="1:16" ht="24.95" hidden="1" customHeight="1" x14ac:dyDescent="0.2">
      <c r="A3755" s="21" t="str">
        <f t="shared" si="274"/>
        <v>||||||0</v>
      </c>
      <c r="B3755" s="21" t="str">
        <f t="shared" si="275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273"/>
        <v>0</v>
      </c>
      <c r="N3755" s="17"/>
      <c r="O3755" s="17"/>
      <c r="P3755" s="3"/>
    </row>
    <row r="3756" spans="1:16" ht="24.95" hidden="1" customHeight="1" x14ac:dyDescent="0.2">
      <c r="A3756" s="21" t="str">
        <f t="shared" si="274"/>
        <v>||||||0</v>
      </c>
      <c r="B3756" s="21" t="str">
        <f t="shared" si="275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273"/>
        <v>0</v>
      </c>
      <c r="N3756" s="17"/>
      <c r="O3756" s="17"/>
      <c r="P3756" s="3"/>
    </row>
    <row r="3757" spans="1:16" ht="24.95" hidden="1" customHeight="1" x14ac:dyDescent="0.2">
      <c r="A3757" s="21" t="str">
        <f t="shared" si="274"/>
        <v>||||||0</v>
      </c>
      <c r="B3757" s="21" t="str">
        <f t="shared" si="275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273"/>
        <v>0</v>
      </c>
      <c r="N3757" s="17"/>
      <c r="O3757" s="17"/>
      <c r="P3757" s="3"/>
    </row>
    <row r="3758" spans="1:16" ht="24.95" hidden="1" customHeight="1" x14ac:dyDescent="0.2">
      <c r="A3758" s="21" t="str">
        <f t="shared" si="274"/>
        <v>||||||0</v>
      </c>
      <c r="B3758" s="21" t="str">
        <f t="shared" si="275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273"/>
        <v>0</v>
      </c>
      <c r="N3758" s="17"/>
      <c r="O3758" s="17"/>
      <c r="P3758" s="3"/>
    </row>
    <row r="3759" spans="1:16" ht="24.95" hidden="1" customHeight="1" x14ac:dyDescent="0.2">
      <c r="A3759" s="21" t="str">
        <f t="shared" si="274"/>
        <v>||||||0</v>
      </c>
      <c r="B3759" s="21" t="str">
        <f t="shared" si="275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273"/>
        <v>0</v>
      </c>
      <c r="N3759" s="17"/>
      <c r="O3759" s="17"/>
      <c r="P3759" s="3"/>
    </row>
    <row r="3760" spans="1:16" ht="24.95" hidden="1" customHeight="1" x14ac:dyDescent="0.2">
      <c r="A3760" s="21" t="str">
        <f t="shared" si="274"/>
        <v>||||||0</v>
      </c>
      <c r="B3760" s="21" t="str">
        <f t="shared" si="275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273"/>
        <v>0</v>
      </c>
      <c r="N3760" s="17"/>
      <c r="O3760" s="17"/>
      <c r="P3760" s="3"/>
    </row>
    <row r="3761" spans="1:16" ht="24.95" hidden="1" customHeight="1" x14ac:dyDescent="0.2">
      <c r="A3761" s="21" t="str">
        <f t="shared" si="274"/>
        <v>||||||0</v>
      </c>
      <c r="B3761" s="21" t="str">
        <f t="shared" si="275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273"/>
        <v>0</v>
      </c>
      <c r="N3761" s="17"/>
      <c r="O3761" s="17"/>
      <c r="P3761" s="3"/>
    </row>
    <row r="3762" spans="1:16" ht="24.95" hidden="1" customHeight="1" x14ac:dyDescent="0.2">
      <c r="A3762" s="21" t="str">
        <f t="shared" si="274"/>
        <v>||||||0</v>
      </c>
      <c r="B3762" s="21" t="str">
        <f t="shared" si="275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273"/>
        <v>0</v>
      </c>
      <c r="N3762" s="17"/>
      <c r="O3762" s="17"/>
      <c r="P3762" s="3"/>
    </row>
    <row r="3763" spans="1:16" ht="24.95" hidden="1" customHeight="1" x14ac:dyDescent="0.2">
      <c r="A3763" s="21" t="str">
        <f t="shared" si="274"/>
        <v>||||||0</v>
      </c>
      <c r="B3763" s="21" t="str">
        <f t="shared" si="275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273"/>
        <v>0</v>
      </c>
      <c r="N3763" s="17"/>
      <c r="O3763" s="17"/>
      <c r="P3763" s="3"/>
    </row>
    <row r="3764" spans="1:16" ht="24.95" hidden="1" customHeight="1" x14ac:dyDescent="0.2">
      <c r="A3764" s="21" t="str">
        <f t="shared" si="274"/>
        <v>||||||0</v>
      </c>
      <c r="B3764" s="21" t="str">
        <f t="shared" si="275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273"/>
        <v>0</v>
      </c>
      <c r="N3764" s="17"/>
      <c r="O3764" s="17"/>
      <c r="P3764" s="3"/>
    </row>
    <row r="3765" spans="1:16" ht="24.95" hidden="1" customHeight="1" x14ac:dyDescent="0.2">
      <c r="A3765" s="21" t="str">
        <f t="shared" si="274"/>
        <v>||||||0</v>
      </c>
      <c r="B3765" s="21" t="str">
        <f t="shared" si="275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273"/>
        <v>0</v>
      </c>
      <c r="N3765" s="17"/>
      <c r="O3765" s="17"/>
      <c r="P3765" s="3"/>
    </row>
    <row r="3766" spans="1:16" ht="24.95" hidden="1" customHeight="1" x14ac:dyDescent="0.2">
      <c r="A3766" s="21" t="str">
        <f t="shared" si="274"/>
        <v>||||||0</v>
      </c>
      <c r="B3766" s="21" t="str">
        <f t="shared" si="275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273"/>
        <v>0</v>
      </c>
      <c r="N3766" s="17"/>
      <c r="O3766" s="17"/>
      <c r="P3766" s="3"/>
    </row>
    <row r="3767" spans="1:16" ht="24.95" hidden="1" customHeight="1" x14ac:dyDescent="0.2">
      <c r="A3767" s="21" t="str">
        <f t="shared" si="274"/>
        <v>||||||0</v>
      </c>
      <c r="B3767" s="21" t="str">
        <f t="shared" si="275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273"/>
        <v>0</v>
      </c>
      <c r="N3767" s="17"/>
      <c r="O3767" s="17"/>
      <c r="P3767" s="3"/>
    </row>
    <row r="3768" spans="1:16" ht="24.95" hidden="1" customHeight="1" x14ac:dyDescent="0.2">
      <c r="A3768" s="21" t="str">
        <f t="shared" si="274"/>
        <v>||||||0</v>
      </c>
      <c r="B3768" s="21" t="str">
        <f t="shared" si="275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ref="M3768:M3829" si="276">N3768+O3768</f>
        <v>0</v>
      </c>
      <c r="N3768" s="17"/>
      <c r="O3768" s="17"/>
      <c r="P3768" s="3"/>
    </row>
    <row r="3769" spans="1:16" ht="24.95" hidden="1" customHeight="1" x14ac:dyDescent="0.2">
      <c r="A3769" s="21" t="str">
        <f t="shared" si="274"/>
        <v>||||||0</v>
      </c>
      <c r="B3769" s="21" t="str">
        <f t="shared" si="275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276"/>
        <v>0</v>
      </c>
      <c r="N3769" s="17"/>
      <c r="O3769" s="17"/>
      <c r="P3769" s="3"/>
    </row>
    <row r="3770" spans="1:16" ht="24.95" hidden="1" customHeight="1" x14ac:dyDescent="0.2">
      <c r="A3770" s="21" t="str">
        <f t="shared" si="274"/>
        <v>||||||0</v>
      </c>
      <c r="B3770" s="21" t="str">
        <f t="shared" si="275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276"/>
        <v>0</v>
      </c>
      <c r="N3770" s="17"/>
      <c r="O3770" s="17"/>
      <c r="P3770" s="3"/>
    </row>
    <row r="3771" spans="1:16" ht="24.95" hidden="1" customHeight="1" x14ac:dyDescent="0.2">
      <c r="A3771" s="21" t="str">
        <f t="shared" si="274"/>
        <v>||||||0</v>
      </c>
      <c r="B3771" s="21" t="str">
        <f t="shared" si="275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276"/>
        <v>0</v>
      </c>
      <c r="N3771" s="17"/>
      <c r="O3771" s="17"/>
      <c r="P3771" s="3"/>
    </row>
    <row r="3772" spans="1:16" ht="24.95" hidden="1" customHeight="1" x14ac:dyDescent="0.2">
      <c r="A3772" s="21" t="str">
        <f t="shared" si="274"/>
        <v>||||||0</v>
      </c>
      <c r="B3772" s="21" t="str">
        <f t="shared" si="275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276"/>
        <v>0</v>
      </c>
      <c r="N3772" s="17"/>
      <c r="O3772" s="17"/>
      <c r="P3772" s="3"/>
    </row>
    <row r="3773" spans="1:16" ht="24.95" hidden="1" customHeight="1" x14ac:dyDescent="0.2">
      <c r="A3773" s="21" t="str">
        <f t="shared" ref="A3773:A3836" si="277">C3773&amp;"|"&amp;D3773&amp;"|"&amp;E3773&amp;"|"&amp;F3773&amp;"|"&amp;G3773&amp;"|"&amp;I3773&amp;"|"&amp;N3773+O3773-P3773</f>
        <v>||||||0</v>
      </c>
      <c r="B3773" s="21" t="str">
        <f t="shared" ref="B3773:B3836" si="278">C3773&amp;"|"&amp;D3773&amp;"|"&amp;E3773&amp;"|"&amp;F3773&amp;"|"&amp;L3773</f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276"/>
        <v>0</v>
      </c>
      <c r="N3773" s="17"/>
      <c r="O3773" s="17"/>
      <c r="P3773" s="3"/>
    </row>
    <row r="3774" spans="1:16" ht="24.95" hidden="1" customHeight="1" x14ac:dyDescent="0.2">
      <c r="A3774" s="21" t="str">
        <f t="shared" si="277"/>
        <v>||||||0</v>
      </c>
      <c r="B3774" s="21" t="str">
        <f t="shared" si="278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si="276"/>
        <v>0</v>
      </c>
      <c r="N3774" s="17"/>
      <c r="O3774" s="17"/>
      <c r="P3774" s="3"/>
    </row>
    <row r="3775" spans="1:16" ht="24.95" hidden="1" customHeight="1" x14ac:dyDescent="0.2">
      <c r="A3775" s="21" t="str">
        <f t="shared" si="277"/>
        <v>||||||0</v>
      </c>
      <c r="B3775" s="21" t="str">
        <f t="shared" si="278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276"/>
        <v>0</v>
      </c>
      <c r="N3775" s="17"/>
      <c r="O3775" s="17"/>
      <c r="P3775" s="3"/>
    </row>
    <row r="3776" spans="1:16" ht="24.95" hidden="1" customHeight="1" x14ac:dyDescent="0.2">
      <c r="A3776" s="21" t="str">
        <f t="shared" si="277"/>
        <v>||||||0</v>
      </c>
      <c r="B3776" s="21" t="str">
        <f t="shared" si="278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276"/>
        <v>0</v>
      </c>
      <c r="N3776" s="17"/>
      <c r="O3776" s="17"/>
      <c r="P3776" s="3"/>
    </row>
    <row r="3777" spans="1:16" ht="24.95" hidden="1" customHeight="1" x14ac:dyDescent="0.2">
      <c r="A3777" s="21" t="str">
        <f t="shared" si="277"/>
        <v>||||||0</v>
      </c>
      <c r="B3777" s="21" t="str">
        <f t="shared" si="278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276"/>
        <v>0</v>
      </c>
      <c r="N3777" s="17"/>
      <c r="O3777" s="17"/>
      <c r="P3777" s="3"/>
    </row>
    <row r="3778" spans="1:16" ht="24.95" hidden="1" customHeight="1" x14ac:dyDescent="0.2">
      <c r="A3778" s="21" t="str">
        <f t="shared" si="277"/>
        <v>||||||0</v>
      </c>
      <c r="B3778" s="21" t="str">
        <f t="shared" si="278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276"/>
        <v>0</v>
      </c>
      <c r="N3778" s="17"/>
      <c r="O3778" s="17"/>
      <c r="P3778" s="3"/>
    </row>
    <row r="3779" spans="1:16" ht="24.95" hidden="1" customHeight="1" x14ac:dyDescent="0.2">
      <c r="A3779" s="21" t="str">
        <f t="shared" si="277"/>
        <v>||||||0</v>
      </c>
      <c r="B3779" s="21" t="str">
        <f t="shared" si="278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276"/>
        <v>0</v>
      </c>
      <c r="N3779" s="17"/>
      <c r="O3779" s="17"/>
      <c r="P3779" s="3"/>
    </row>
    <row r="3780" spans="1:16" ht="24.95" hidden="1" customHeight="1" x14ac:dyDescent="0.2">
      <c r="A3780" s="21" t="str">
        <f t="shared" si="277"/>
        <v>||||||0</v>
      </c>
      <c r="B3780" s="21" t="str">
        <f t="shared" si="278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276"/>
        <v>0</v>
      </c>
      <c r="N3780" s="17"/>
      <c r="O3780" s="17"/>
      <c r="P3780" s="3"/>
    </row>
    <row r="3781" spans="1:16" ht="24.95" hidden="1" customHeight="1" x14ac:dyDescent="0.2">
      <c r="A3781" s="21" t="str">
        <f t="shared" si="277"/>
        <v>||||||0</v>
      </c>
      <c r="B3781" s="21" t="str">
        <f t="shared" si="278"/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276"/>
        <v>0</v>
      </c>
      <c r="N3781" s="17"/>
      <c r="O3781" s="17"/>
      <c r="P3781" s="3"/>
    </row>
    <row r="3782" spans="1:16" ht="24.95" hidden="1" customHeight="1" x14ac:dyDescent="0.2">
      <c r="A3782" s="21" t="str">
        <f t="shared" si="277"/>
        <v>||||||0</v>
      </c>
      <c r="B3782" s="21" t="str">
        <f t="shared" si="278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276"/>
        <v>0</v>
      </c>
      <c r="N3782" s="17"/>
      <c r="O3782" s="17"/>
      <c r="P3782" s="3"/>
    </row>
    <row r="3783" spans="1:16" ht="24.95" hidden="1" customHeight="1" x14ac:dyDescent="0.2">
      <c r="A3783" s="21" t="str">
        <f t="shared" si="277"/>
        <v>||||||0</v>
      </c>
      <c r="B3783" s="21" t="str">
        <f t="shared" si="278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276"/>
        <v>0</v>
      </c>
      <c r="N3783" s="17"/>
      <c r="O3783" s="17"/>
      <c r="P3783" s="3"/>
    </row>
    <row r="3784" spans="1:16" ht="24.95" hidden="1" customHeight="1" x14ac:dyDescent="0.2">
      <c r="A3784" s="21" t="str">
        <f t="shared" si="277"/>
        <v>||||||0</v>
      </c>
      <c r="B3784" s="21" t="str">
        <f t="shared" si="278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276"/>
        <v>0</v>
      </c>
      <c r="N3784" s="17"/>
      <c r="O3784" s="17"/>
      <c r="P3784" s="3"/>
    </row>
    <row r="3785" spans="1:16" ht="24.95" hidden="1" customHeight="1" x14ac:dyDescent="0.2">
      <c r="A3785" s="21" t="str">
        <f t="shared" si="277"/>
        <v>||||||0</v>
      </c>
      <c r="B3785" s="21" t="str">
        <f t="shared" si="278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276"/>
        <v>0</v>
      </c>
      <c r="N3785" s="17"/>
      <c r="O3785" s="17"/>
      <c r="P3785" s="3"/>
    </row>
    <row r="3786" spans="1:16" ht="24.95" hidden="1" customHeight="1" x14ac:dyDescent="0.2">
      <c r="A3786" s="21" t="str">
        <f t="shared" si="277"/>
        <v>||||||0</v>
      </c>
      <c r="B3786" s="21" t="str">
        <f t="shared" si="278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276"/>
        <v>0</v>
      </c>
      <c r="N3786" s="17"/>
      <c r="O3786" s="17"/>
      <c r="P3786" s="3"/>
    </row>
    <row r="3787" spans="1:16" ht="24.95" hidden="1" customHeight="1" x14ac:dyDescent="0.2">
      <c r="A3787" s="21" t="str">
        <f t="shared" si="277"/>
        <v>||||||0</v>
      </c>
      <c r="B3787" s="21" t="str">
        <f t="shared" si="278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276"/>
        <v>0</v>
      </c>
      <c r="N3787" s="17"/>
      <c r="O3787" s="17"/>
      <c r="P3787" s="3"/>
    </row>
    <row r="3788" spans="1:16" ht="24.95" hidden="1" customHeight="1" x14ac:dyDescent="0.2">
      <c r="A3788" s="21" t="str">
        <f t="shared" si="277"/>
        <v>||||||0</v>
      </c>
      <c r="B3788" s="21" t="str">
        <f t="shared" si="278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276"/>
        <v>0</v>
      </c>
      <c r="N3788" s="17"/>
      <c r="O3788" s="17"/>
      <c r="P3788" s="3"/>
    </row>
    <row r="3789" spans="1:16" ht="24.95" hidden="1" customHeight="1" x14ac:dyDescent="0.2">
      <c r="A3789" s="21" t="str">
        <f t="shared" si="277"/>
        <v>||||||0</v>
      </c>
      <c r="B3789" s="21" t="str">
        <f t="shared" si="278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276"/>
        <v>0</v>
      </c>
      <c r="N3789" s="17"/>
      <c r="O3789" s="17"/>
      <c r="P3789" s="3"/>
    </row>
    <row r="3790" spans="1:16" ht="24.95" hidden="1" customHeight="1" x14ac:dyDescent="0.2">
      <c r="A3790" s="21" t="str">
        <f t="shared" si="277"/>
        <v>||||||0</v>
      </c>
      <c r="B3790" s="21" t="str">
        <f t="shared" si="278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276"/>
        <v>0</v>
      </c>
      <c r="N3790" s="17"/>
      <c r="O3790" s="17"/>
      <c r="P3790" s="3"/>
    </row>
    <row r="3791" spans="1:16" ht="24.95" hidden="1" customHeight="1" x14ac:dyDescent="0.2">
      <c r="A3791" s="21" t="str">
        <f t="shared" si="277"/>
        <v>||||||0</v>
      </c>
      <c r="B3791" s="21" t="str">
        <f t="shared" si="278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276"/>
        <v>0</v>
      </c>
      <c r="N3791" s="17"/>
      <c r="O3791" s="17"/>
      <c r="P3791" s="3"/>
    </row>
    <row r="3792" spans="1:16" ht="24.95" hidden="1" customHeight="1" x14ac:dyDescent="0.2">
      <c r="A3792" s="21" t="str">
        <f t="shared" si="277"/>
        <v>||||||0</v>
      </c>
      <c r="B3792" s="21" t="str">
        <f t="shared" si="278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276"/>
        <v>0</v>
      </c>
      <c r="N3792" s="17"/>
      <c r="O3792" s="17"/>
      <c r="P3792" s="3"/>
    </row>
    <row r="3793" spans="1:16" ht="24.95" hidden="1" customHeight="1" x14ac:dyDescent="0.2">
      <c r="A3793" s="21" t="str">
        <f t="shared" si="277"/>
        <v>||||||0</v>
      </c>
      <c r="B3793" s="21" t="str">
        <f t="shared" si="278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276"/>
        <v>0</v>
      </c>
      <c r="N3793" s="17"/>
      <c r="O3793" s="17"/>
      <c r="P3793" s="3"/>
    </row>
    <row r="3794" spans="1:16" ht="24.95" hidden="1" customHeight="1" x14ac:dyDescent="0.2">
      <c r="A3794" s="21" t="str">
        <f t="shared" si="277"/>
        <v>||||||0</v>
      </c>
      <c r="B3794" s="21" t="str">
        <f t="shared" si="278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276"/>
        <v>0</v>
      </c>
      <c r="N3794" s="17"/>
      <c r="O3794" s="17"/>
      <c r="P3794" s="3"/>
    </row>
    <row r="3795" spans="1:16" ht="24.95" hidden="1" customHeight="1" x14ac:dyDescent="0.2">
      <c r="A3795" s="21" t="str">
        <f t="shared" si="277"/>
        <v>||||||0</v>
      </c>
      <c r="B3795" s="21" t="str">
        <f t="shared" si="278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276"/>
        <v>0</v>
      </c>
      <c r="N3795" s="17"/>
      <c r="O3795" s="17"/>
      <c r="P3795" s="3"/>
    </row>
    <row r="3796" spans="1:16" ht="24.95" hidden="1" customHeight="1" x14ac:dyDescent="0.2">
      <c r="A3796" s="21" t="str">
        <f t="shared" si="277"/>
        <v>||||||0</v>
      </c>
      <c r="B3796" s="21" t="str">
        <f t="shared" si="278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276"/>
        <v>0</v>
      </c>
      <c r="N3796" s="17"/>
      <c r="O3796" s="17"/>
      <c r="P3796" s="3"/>
    </row>
    <row r="3797" spans="1:16" ht="24.95" hidden="1" customHeight="1" x14ac:dyDescent="0.2">
      <c r="A3797" s="21" t="str">
        <f t="shared" si="277"/>
        <v>||||||0</v>
      </c>
      <c r="B3797" s="21" t="str">
        <f t="shared" si="278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276"/>
        <v>0</v>
      </c>
      <c r="N3797" s="17"/>
      <c r="O3797" s="17"/>
      <c r="P3797" s="3"/>
    </row>
    <row r="3798" spans="1:16" ht="24.95" hidden="1" customHeight="1" x14ac:dyDescent="0.2">
      <c r="A3798" s="21" t="str">
        <f t="shared" si="277"/>
        <v>||||||0</v>
      </c>
      <c r="B3798" s="21" t="str">
        <f t="shared" si="278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276"/>
        <v>0</v>
      </c>
      <c r="N3798" s="17"/>
      <c r="O3798" s="17"/>
      <c r="P3798" s="3"/>
    </row>
    <row r="3799" spans="1:16" ht="24.95" hidden="1" customHeight="1" x14ac:dyDescent="0.2">
      <c r="A3799" s="21" t="str">
        <f t="shared" si="277"/>
        <v>||||||0</v>
      </c>
      <c r="B3799" s="21" t="str">
        <f t="shared" si="278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276"/>
        <v>0</v>
      </c>
      <c r="N3799" s="17"/>
      <c r="O3799" s="17"/>
      <c r="P3799" s="3"/>
    </row>
    <row r="3800" spans="1:16" ht="24.95" hidden="1" customHeight="1" x14ac:dyDescent="0.2">
      <c r="A3800" s="21" t="str">
        <f t="shared" si="277"/>
        <v>||||||0</v>
      </c>
      <c r="B3800" s="21" t="str">
        <f t="shared" si="278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276"/>
        <v>0</v>
      </c>
      <c r="N3800" s="17"/>
      <c r="O3800" s="17"/>
      <c r="P3800" s="3"/>
    </row>
    <row r="3801" spans="1:16" ht="24.95" hidden="1" customHeight="1" x14ac:dyDescent="0.2">
      <c r="A3801" s="21" t="str">
        <f t="shared" si="277"/>
        <v>||||||0</v>
      </c>
      <c r="B3801" s="21" t="str">
        <f t="shared" si="278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276"/>
        <v>0</v>
      </c>
      <c r="N3801" s="17"/>
      <c r="O3801" s="17"/>
      <c r="P3801" s="3"/>
    </row>
    <row r="3802" spans="1:16" ht="24.95" hidden="1" customHeight="1" x14ac:dyDescent="0.2">
      <c r="A3802" s="21" t="str">
        <f t="shared" si="277"/>
        <v>||||||0</v>
      </c>
      <c r="B3802" s="21" t="str">
        <f t="shared" si="278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276"/>
        <v>0</v>
      </c>
      <c r="N3802" s="17"/>
      <c r="O3802" s="17"/>
      <c r="P3802" s="3"/>
    </row>
    <row r="3803" spans="1:16" ht="24.95" hidden="1" customHeight="1" x14ac:dyDescent="0.2">
      <c r="A3803" s="21" t="str">
        <f t="shared" si="277"/>
        <v>||||||0</v>
      </c>
      <c r="B3803" s="21" t="str">
        <f t="shared" si="278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276"/>
        <v>0</v>
      </c>
      <c r="N3803" s="17"/>
      <c r="O3803" s="17"/>
      <c r="P3803" s="3"/>
    </row>
    <row r="3804" spans="1:16" ht="24.95" hidden="1" customHeight="1" x14ac:dyDescent="0.2">
      <c r="A3804" s="21" t="str">
        <f t="shared" si="277"/>
        <v>||||||0</v>
      </c>
      <c r="B3804" s="21" t="str">
        <f t="shared" si="278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276"/>
        <v>0</v>
      </c>
      <c r="N3804" s="17"/>
      <c r="O3804" s="17"/>
      <c r="P3804" s="3"/>
    </row>
    <row r="3805" spans="1:16" ht="24.95" hidden="1" customHeight="1" x14ac:dyDescent="0.2">
      <c r="A3805" s="21" t="str">
        <f t="shared" si="277"/>
        <v>||||||0</v>
      </c>
      <c r="B3805" s="21" t="str">
        <f t="shared" si="278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276"/>
        <v>0</v>
      </c>
      <c r="N3805" s="17"/>
      <c r="O3805" s="17"/>
      <c r="P3805" s="3"/>
    </row>
    <row r="3806" spans="1:16" ht="24.95" hidden="1" customHeight="1" x14ac:dyDescent="0.2">
      <c r="A3806" s="21" t="str">
        <f t="shared" si="277"/>
        <v>||||||0</v>
      </c>
      <c r="B3806" s="21" t="str">
        <f t="shared" si="278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276"/>
        <v>0</v>
      </c>
      <c r="N3806" s="17"/>
      <c r="O3806" s="17"/>
      <c r="P3806" s="3"/>
    </row>
    <row r="3807" spans="1:16" ht="24.95" hidden="1" customHeight="1" x14ac:dyDescent="0.2">
      <c r="A3807" s="21" t="str">
        <f t="shared" si="277"/>
        <v>||||||0</v>
      </c>
      <c r="B3807" s="21" t="str">
        <f t="shared" si="278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276"/>
        <v>0</v>
      </c>
      <c r="N3807" s="17"/>
      <c r="O3807" s="17"/>
      <c r="P3807" s="3"/>
    </row>
    <row r="3808" spans="1:16" ht="24.95" hidden="1" customHeight="1" x14ac:dyDescent="0.2">
      <c r="A3808" s="21" t="str">
        <f t="shared" si="277"/>
        <v>||||||0</v>
      </c>
      <c r="B3808" s="21" t="str">
        <f t="shared" si="278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276"/>
        <v>0</v>
      </c>
      <c r="N3808" s="17"/>
      <c r="O3808" s="17"/>
      <c r="P3808" s="3"/>
    </row>
    <row r="3809" spans="1:16" ht="24.95" hidden="1" customHeight="1" x14ac:dyDescent="0.2">
      <c r="A3809" s="21" t="str">
        <f t="shared" si="277"/>
        <v>||||||0</v>
      </c>
      <c r="B3809" s="21" t="str">
        <f t="shared" si="278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276"/>
        <v>0</v>
      </c>
      <c r="N3809" s="17"/>
      <c r="O3809" s="17"/>
      <c r="P3809" s="3"/>
    </row>
    <row r="3810" spans="1:16" ht="24.95" hidden="1" customHeight="1" x14ac:dyDescent="0.2">
      <c r="A3810" s="21" t="str">
        <f t="shared" si="277"/>
        <v>||||||0</v>
      </c>
      <c r="B3810" s="21" t="str">
        <f t="shared" si="278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276"/>
        <v>0</v>
      </c>
      <c r="N3810" s="17"/>
      <c r="O3810" s="17"/>
      <c r="P3810" s="3"/>
    </row>
    <row r="3811" spans="1:16" ht="24.95" hidden="1" customHeight="1" x14ac:dyDescent="0.2">
      <c r="A3811" s="21" t="str">
        <f t="shared" si="277"/>
        <v>||||||0</v>
      </c>
      <c r="B3811" s="21" t="str">
        <f t="shared" si="278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276"/>
        <v>0</v>
      </c>
      <c r="N3811" s="17"/>
      <c r="O3811" s="17"/>
      <c r="P3811" s="3"/>
    </row>
    <row r="3812" spans="1:16" ht="24.95" hidden="1" customHeight="1" x14ac:dyDescent="0.2">
      <c r="A3812" s="21" t="str">
        <f t="shared" si="277"/>
        <v>||||||0</v>
      </c>
      <c r="B3812" s="21" t="str">
        <f t="shared" si="278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276"/>
        <v>0</v>
      </c>
      <c r="N3812" s="17"/>
      <c r="O3812" s="17"/>
      <c r="P3812" s="3"/>
    </row>
    <row r="3813" spans="1:16" ht="24.95" hidden="1" customHeight="1" x14ac:dyDescent="0.2">
      <c r="A3813" s="21" t="str">
        <f t="shared" si="277"/>
        <v>||||||0</v>
      </c>
      <c r="B3813" s="21" t="str">
        <f t="shared" si="278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276"/>
        <v>0</v>
      </c>
      <c r="N3813" s="17"/>
      <c r="O3813" s="17"/>
      <c r="P3813" s="3"/>
    </row>
    <row r="3814" spans="1:16" ht="24.95" hidden="1" customHeight="1" x14ac:dyDescent="0.2">
      <c r="A3814" s="21" t="str">
        <f t="shared" si="277"/>
        <v>||||||0</v>
      </c>
      <c r="B3814" s="21" t="str">
        <f t="shared" si="278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276"/>
        <v>0</v>
      </c>
      <c r="N3814" s="17"/>
      <c r="O3814" s="17"/>
      <c r="P3814" s="3"/>
    </row>
    <row r="3815" spans="1:16" ht="24.95" hidden="1" customHeight="1" x14ac:dyDescent="0.2">
      <c r="A3815" s="21" t="str">
        <f t="shared" si="277"/>
        <v>||||||0</v>
      </c>
      <c r="B3815" s="21" t="str">
        <f t="shared" si="278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276"/>
        <v>0</v>
      </c>
      <c r="N3815" s="17"/>
      <c r="O3815" s="17"/>
      <c r="P3815" s="3"/>
    </row>
    <row r="3816" spans="1:16" ht="24.95" hidden="1" customHeight="1" x14ac:dyDescent="0.2">
      <c r="A3816" s="21" t="str">
        <f t="shared" si="277"/>
        <v>||||||0</v>
      </c>
      <c r="B3816" s="21" t="str">
        <f t="shared" si="278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276"/>
        <v>0</v>
      </c>
      <c r="N3816" s="17"/>
      <c r="O3816" s="17"/>
      <c r="P3816" s="3"/>
    </row>
    <row r="3817" spans="1:16" ht="24.95" hidden="1" customHeight="1" x14ac:dyDescent="0.2">
      <c r="A3817" s="21" t="str">
        <f t="shared" si="277"/>
        <v>||||||0</v>
      </c>
      <c r="B3817" s="21" t="str">
        <f t="shared" si="278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276"/>
        <v>0</v>
      </c>
      <c r="N3817" s="17"/>
      <c r="O3817" s="17"/>
      <c r="P3817" s="3"/>
    </row>
    <row r="3818" spans="1:16" ht="24.95" hidden="1" customHeight="1" x14ac:dyDescent="0.2">
      <c r="A3818" s="21" t="str">
        <f t="shared" si="277"/>
        <v>||||||0</v>
      </c>
      <c r="B3818" s="21" t="str">
        <f t="shared" si="278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276"/>
        <v>0</v>
      </c>
      <c r="N3818" s="17"/>
      <c r="O3818" s="17"/>
      <c r="P3818" s="3"/>
    </row>
    <row r="3819" spans="1:16" ht="24.95" hidden="1" customHeight="1" x14ac:dyDescent="0.2">
      <c r="A3819" s="21" t="str">
        <f t="shared" si="277"/>
        <v>||||||0</v>
      </c>
      <c r="B3819" s="21" t="str">
        <f t="shared" si="278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276"/>
        <v>0</v>
      </c>
      <c r="N3819" s="17"/>
      <c r="O3819" s="17"/>
      <c r="P3819" s="3"/>
    </row>
    <row r="3820" spans="1:16" ht="24.95" hidden="1" customHeight="1" x14ac:dyDescent="0.2">
      <c r="A3820" s="21" t="str">
        <f t="shared" si="277"/>
        <v>||||||0</v>
      </c>
      <c r="B3820" s="21" t="str">
        <f t="shared" si="278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276"/>
        <v>0</v>
      </c>
      <c r="N3820" s="17"/>
      <c r="O3820" s="17"/>
      <c r="P3820" s="3"/>
    </row>
    <row r="3821" spans="1:16" ht="24.95" hidden="1" customHeight="1" x14ac:dyDescent="0.2">
      <c r="A3821" s="21" t="str">
        <f t="shared" si="277"/>
        <v>||||||0</v>
      </c>
      <c r="B3821" s="21" t="str">
        <f t="shared" si="278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276"/>
        <v>0</v>
      </c>
      <c r="N3821" s="17"/>
      <c r="O3821" s="17"/>
      <c r="P3821" s="3"/>
    </row>
    <row r="3822" spans="1:16" ht="24.95" hidden="1" customHeight="1" x14ac:dyDescent="0.2">
      <c r="A3822" s="21" t="str">
        <f t="shared" si="277"/>
        <v>||||||0</v>
      </c>
      <c r="B3822" s="21" t="str">
        <f t="shared" si="278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276"/>
        <v>0</v>
      </c>
      <c r="N3822" s="17"/>
      <c r="O3822" s="17"/>
      <c r="P3822" s="3"/>
    </row>
    <row r="3823" spans="1:16" ht="24.95" hidden="1" customHeight="1" x14ac:dyDescent="0.2">
      <c r="A3823" s="21" t="str">
        <f t="shared" si="277"/>
        <v>||||||0</v>
      </c>
      <c r="B3823" s="21" t="str">
        <f t="shared" si="278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276"/>
        <v>0</v>
      </c>
      <c r="N3823" s="17"/>
      <c r="O3823" s="17"/>
      <c r="P3823" s="3"/>
    </row>
    <row r="3824" spans="1:16" ht="24.95" hidden="1" customHeight="1" x14ac:dyDescent="0.2">
      <c r="A3824" s="21" t="str">
        <f t="shared" si="277"/>
        <v>||||||0</v>
      </c>
      <c r="B3824" s="21" t="str">
        <f t="shared" si="278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276"/>
        <v>0</v>
      </c>
      <c r="N3824" s="17"/>
      <c r="O3824" s="17"/>
      <c r="P3824" s="3"/>
    </row>
    <row r="3825" spans="1:16" ht="24.95" hidden="1" customHeight="1" x14ac:dyDescent="0.2">
      <c r="A3825" s="21" t="str">
        <f t="shared" si="277"/>
        <v>||||||0</v>
      </c>
      <c r="B3825" s="21" t="str">
        <f t="shared" si="278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276"/>
        <v>0</v>
      </c>
      <c r="N3825" s="17"/>
      <c r="O3825" s="17"/>
      <c r="P3825" s="3"/>
    </row>
    <row r="3826" spans="1:16" ht="24.95" hidden="1" customHeight="1" x14ac:dyDescent="0.2">
      <c r="A3826" s="21" t="str">
        <f t="shared" si="277"/>
        <v>||||||0</v>
      </c>
      <c r="B3826" s="21" t="str">
        <f t="shared" si="278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276"/>
        <v>0</v>
      </c>
      <c r="N3826" s="17"/>
      <c r="O3826" s="17"/>
      <c r="P3826" s="3"/>
    </row>
    <row r="3827" spans="1:16" ht="24.95" hidden="1" customHeight="1" x14ac:dyDescent="0.2">
      <c r="A3827" s="21" t="str">
        <f t="shared" si="277"/>
        <v>||||||0</v>
      </c>
      <c r="B3827" s="21" t="str">
        <f t="shared" si="278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276"/>
        <v>0</v>
      </c>
      <c r="N3827" s="17"/>
      <c r="O3827" s="17"/>
      <c r="P3827" s="3"/>
    </row>
    <row r="3828" spans="1:16" ht="24.95" hidden="1" customHeight="1" x14ac:dyDescent="0.2">
      <c r="A3828" s="21" t="str">
        <f t="shared" si="277"/>
        <v>||||||0</v>
      </c>
      <c r="B3828" s="21" t="str">
        <f t="shared" si="278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276"/>
        <v>0</v>
      </c>
      <c r="N3828" s="17"/>
      <c r="O3828" s="17"/>
      <c r="P3828" s="3"/>
    </row>
    <row r="3829" spans="1:16" ht="24.95" hidden="1" customHeight="1" x14ac:dyDescent="0.2">
      <c r="A3829" s="21" t="str">
        <f t="shared" si="277"/>
        <v>||||||0</v>
      </c>
      <c r="B3829" s="21" t="str">
        <f t="shared" si="278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276"/>
        <v>0</v>
      </c>
      <c r="N3829" s="17"/>
      <c r="O3829" s="17"/>
      <c r="P3829" s="3"/>
    </row>
    <row r="3830" spans="1:16" ht="24.95" hidden="1" customHeight="1" x14ac:dyDescent="0.2">
      <c r="A3830" s="21" t="str">
        <f t="shared" si="277"/>
        <v>||||||0</v>
      </c>
      <c r="B3830" s="21" t="str">
        <f t="shared" si="278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ref="M3830:M3893" si="279">N3830+O3830</f>
        <v>0</v>
      </c>
      <c r="N3830" s="17"/>
      <c r="O3830" s="17"/>
      <c r="P3830" s="3"/>
    </row>
    <row r="3831" spans="1:16" ht="24.95" hidden="1" customHeight="1" x14ac:dyDescent="0.2">
      <c r="A3831" s="21" t="str">
        <f t="shared" si="277"/>
        <v>||||||0</v>
      </c>
      <c r="B3831" s="21" t="str">
        <f t="shared" si="278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279"/>
        <v>0</v>
      </c>
      <c r="N3831" s="17"/>
      <c r="O3831" s="17"/>
      <c r="P3831" s="3"/>
    </row>
    <row r="3832" spans="1:16" ht="24.95" hidden="1" customHeight="1" x14ac:dyDescent="0.2">
      <c r="A3832" s="21" t="str">
        <f t="shared" si="277"/>
        <v>||||||0</v>
      </c>
      <c r="B3832" s="21" t="str">
        <f t="shared" si="278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279"/>
        <v>0</v>
      </c>
      <c r="N3832" s="17"/>
      <c r="O3832" s="17"/>
      <c r="P3832" s="3"/>
    </row>
    <row r="3833" spans="1:16" ht="24.95" hidden="1" customHeight="1" x14ac:dyDescent="0.2">
      <c r="A3833" s="21" t="str">
        <f t="shared" si="277"/>
        <v>||||||0</v>
      </c>
      <c r="B3833" s="21" t="str">
        <f t="shared" si="278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279"/>
        <v>0</v>
      </c>
      <c r="N3833" s="17"/>
      <c r="O3833" s="17"/>
      <c r="P3833" s="3"/>
    </row>
    <row r="3834" spans="1:16" ht="24.95" hidden="1" customHeight="1" x14ac:dyDescent="0.2">
      <c r="A3834" s="21" t="str">
        <f t="shared" si="277"/>
        <v>||||||0</v>
      </c>
      <c r="B3834" s="21" t="str">
        <f t="shared" si="278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279"/>
        <v>0</v>
      </c>
      <c r="N3834" s="17"/>
      <c r="O3834" s="17"/>
      <c r="P3834" s="3"/>
    </row>
    <row r="3835" spans="1:16" ht="24.95" hidden="1" customHeight="1" x14ac:dyDescent="0.2">
      <c r="A3835" s="21" t="str">
        <f t="shared" si="277"/>
        <v>||||||0</v>
      </c>
      <c r="B3835" s="21" t="str">
        <f t="shared" si="278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279"/>
        <v>0</v>
      </c>
      <c r="N3835" s="17"/>
      <c r="O3835" s="17"/>
      <c r="P3835" s="3"/>
    </row>
    <row r="3836" spans="1:16" ht="24.95" hidden="1" customHeight="1" x14ac:dyDescent="0.2">
      <c r="A3836" s="21" t="str">
        <f t="shared" si="277"/>
        <v>||||||0</v>
      </c>
      <c r="B3836" s="21" t="str">
        <f t="shared" si="278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279"/>
        <v>0</v>
      </c>
      <c r="N3836" s="17"/>
      <c r="O3836" s="17"/>
      <c r="P3836" s="3"/>
    </row>
    <row r="3837" spans="1:16" ht="24.95" hidden="1" customHeight="1" x14ac:dyDescent="0.2">
      <c r="A3837" s="21" t="str">
        <f t="shared" ref="A3837:A3900" si="280">C3837&amp;"|"&amp;D3837&amp;"|"&amp;E3837&amp;"|"&amp;F3837&amp;"|"&amp;G3837&amp;"|"&amp;I3837&amp;"|"&amp;N3837+O3837-P3837</f>
        <v>||||||0</v>
      </c>
      <c r="B3837" s="21" t="str">
        <f t="shared" ref="B3837:B3900" si="281">C3837&amp;"|"&amp;D3837&amp;"|"&amp;E3837&amp;"|"&amp;F3837&amp;"|"&amp;L3837</f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279"/>
        <v>0</v>
      </c>
      <c r="N3837" s="17"/>
      <c r="O3837" s="17"/>
      <c r="P3837" s="3"/>
    </row>
    <row r="3838" spans="1:16" ht="24.95" hidden="1" customHeight="1" x14ac:dyDescent="0.2">
      <c r="A3838" s="21" t="str">
        <f t="shared" si="280"/>
        <v>||||||0</v>
      </c>
      <c r="B3838" s="21" t="str">
        <f t="shared" si="281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si="279"/>
        <v>0</v>
      </c>
      <c r="N3838" s="17"/>
      <c r="O3838" s="17"/>
      <c r="P3838" s="3"/>
    </row>
    <row r="3839" spans="1:16" ht="24.95" hidden="1" customHeight="1" x14ac:dyDescent="0.2">
      <c r="A3839" s="21" t="str">
        <f t="shared" si="280"/>
        <v>||||||0</v>
      </c>
      <c r="B3839" s="21" t="str">
        <f t="shared" si="281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279"/>
        <v>0</v>
      </c>
      <c r="N3839" s="17"/>
      <c r="O3839" s="17"/>
      <c r="P3839" s="3"/>
    </row>
    <row r="3840" spans="1:16" ht="24.95" hidden="1" customHeight="1" x14ac:dyDescent="0.2">
      <c r="A3840" s="21" t="str">
        <f t="shared" si="280"/>
        <v>||||||0</v>
      </c>
      <c r="B3840" s="21" t="str">
        <f t="shared" si="281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279"/>
        <v>0</v>
      </c>
      <c r="N3840" s="17"/>
      <c r="O3840" s="17"/>
      <c r="P3840" s="3"/>
    </row>
    <row r="3841" spans="1:16" ht="24.95" hidden="1" customHeight="1" x14ac:dyDescent="0.2">
      <c r="A3841" s="21" t="str">
        <f t="shared" si="280"/>
        <v>||||||0</v>
      </c>
      <c r="B3841" s="21" t="str">
        <f t="shared" si="281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279"/>
        <v>0</v>
      </c>
      <c r="N3841" s="17"/>
      <c r="O3841" s="17"/>
      <c r="P3841" s="3"/>
    </row>
    <row r="3842" spans="1:16" ht="24.95" hidden="1" customHeight="1" x14ac:dyDescent="0.2">
      <c r="A3842" s="21" t="str">
        <f t="shared" si="280"/>
        <v>||||||0</v>
      </c>
      <c r="B3842" s="21" t="str">
        <f t="shared" si="281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279"/>
        <v>0</v>
      </c>
      <c r="N3842" s="17"/>
      <c r="O3842" s="17"/>
      <c r="P3842" s="3"/>
    </row>
    <row r="3843" spans="1:16" ht="24.95" hidden="1" customHeight="1" x14ac:dyDescent="0.2">
      <c r="A3843" s="21" t="str">
        <f t="shared" si="280"/>
        <v>||||||0</v>
      </c>
      <c r="B3843" s="21" t="str">
        <f t="shared" si="281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279"/>
        <v>0</v>
      </c>
      <c r="N3843" s="17"/>
      <c r="O3843" s="17"/>
      <c r="P3843" s="3"/>
    </row>
    <row r="3844" spans="1:16" ht="24.95" hidden="1" customHeight="1" x14ac:dyDescent="0.2">
      <c r="A3844" s="21" t="str">
        <f t="shared" si="280"/>
        <v>||||||0</v>
      </c>
      <c r="B3844" s="21" t="str">
        <f t="shared" si="281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279"/>
        <v>0</v>
      </c>
      <c r="N3844" s="17"/>
      <c r="O3844" s="17"/>
      <c r="P3844" s="3"/>
    </row>
    <row r="3845" spans="1:16" ht="24.95" hidden="1" customHeight="1" x14ac:dyDescent="0.2">
      <c r="A3845" s="21" t="str">
        <f t="shared" si="280"/>
        <v>||||||0</v>
      </c>
      <c r="B3845" s="21" t="str">
        <f t="shared" si="281"/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279"/>
        <v>0</v>
      </c>
      <c r="N3845" s="17"/>
      <c r="O3845" s="17"/>
      <c r="P3845" s="3"/>
    </row>
    <row r="3846" spans="1:16" ht="24.95" hidden="1" customHeight="1" x14ac:dyDescent="0.2">
      <c r="A3846" s="21" t="str">
        <f t="shared" si="280"/>
        <v>||||||0</v>
      </c>
      <c r="B3846" s="21" t="str">
        <f t="shared" si="281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279"/>
        <v>0</v>
      </c>
      <c r="N3846" s="17"/>
      <c r="O3846" s="17"/>
      <c r="P3846" s="3"/>
    </row>
    <row r="3847" spans="1:16" ht="24.95" hidden="1" customHeight="1" x14ac:dyDescent="0.2">
      <c r="A3847" s="21" t="str">
        <f t="shared" si="280"/>
        <v>||||||0</v>
      </c>
      <c r="B3847" s="21" t="str">
        <f t="shared" si="281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279"/>
        <v>0</v>
      </c>
      <c r="N3847" s="17"/>
      <c r="O3847" s="17"/>
      <c r="P3847" s="3"/>
    </row>
    <row r="3848" spans="1:16" ht="24.95" hidden="1" customHeight="1" x14ac:dyDescent="0.2">
      <c r="A3848" s="21" t="str">
        <f t="shared" si="280"/>
        <v>||||||0</v>
      </c>
      <c r="B3848" s="21" t="str">
        <f t="shared" si="281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279"/>
        <v>0</v>
      </c>
      <c r="N3848" s="17"/>
      <c r="O3848" s="17"/>
      <c r="P3848" s="3"/>
    </row>
    <row r="3849" spans="1:16" ht="24.95" hidden="1" customHeight="1" x14ac:dyDescent="0.2">
      <c r="A3849" s="21" t="str">
        <f t="shared" si="280"/>
        <v>||||||0</v>
      </c>
      <c r="B3849" s="21" t="str">
        <f t="shared" si="281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279"/>
        <v>0</v>
      </c>
      <c r="N3849" s="17"/>
      <c r="O3849" s="17"/>
      <c r="P3849" s="3"/>
    </row>
    <row r="3850" spans="1:16" ht="24.95" hidden="1" customHeight="1" x14ac:dyDescent="0.2">
      <c r="A3850" s="21" t="str">
        <f t="shared" si="280"/>
        <v>||||||0</v>
      </c>
      <c r="B3850" s="21" t="str">
        <f t="shared" si="281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279"/>
        <v>0</v>
      </c>
      <c r="N3850" s="17"/>
      <c r="O3850" s="17"/>
      <c r="P3850" s="3"/>
    </row>
    <row r="3851" spans="1:16" ht="24.95" hidden="1" customHeight="1" x14ac:dyDescent="0.2">
      <c r="A3851" s="21" t="str">
        <f t="shared" si="280"/>
        <v>||||||0</v>
      </c>
      <c r="B3851" s="21" t="str">
        <f t="shared" si="281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279"/>
        <v>0</v>
      </c>
      <c r="N3851" s="17"/>
      <c r="O3851" s="17"/>
      <c r="P3851" s="3"/>
    </row>
    <row r="3852" spans="1:16" ht="24.95" hidden="1" customHeight="1" x14ac:dyDescent="0.2">
      <c r="A3852" s="21" t="str">
        <f t="shared" si="280"/>
        <v>||||||0</v>
      </c>
      <c r="B3852" s="21" t="str">
        <f t="shared" si="281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279"/>
        <v>0</v>
      </c>
      <c r="N3852" s="17"/>
      <c r="O3852" s="17"/>
      <c r="P3852" s="3"/>
    </row>
    <row r="3853" spans="1:16" ht="24.95" hidden="1" customHeight="1" x14ac:dyDescent="0.2">
      <c r="A3853" s="21" t="str">
        <f t="shared" si="280"/>
        <v>||||||0</v>
      </c>
      <c r="B3853" s="21" t="str">
        <f t="shared" si="281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279"/>
        <v>0</v>
      </c>
      <c r="N3853" s="17"/>
      <c r="O3853" s="17"/>
      <c r="P3853" s="3"/>
    </row>
    <row r="3854" spans="1:16" ht="24.95" hidden="1" customHeight="1" x14ac:dyDescent="0.2">
      <c r="A3854" s="21" t="str">
        <f t="shared" si="280"/>
        <v>||||||0</v>
      </c>
      <c r="B3854" s="21" t="str">
        <f t="shared" si="281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279"/>
        <v>0</v>
      </c>
      <c r="N3854" s="17"/>
      <c r="O3854" s="17"/>
      <c r="P3854" s="3"/>
    </row>
    <row r="3855" spans="1:16" ht="24.95" hidden="1" customHeight="1" x14ac:dyDescent="0.2">
      <c r="A3855" s="21" t="str">
        <f t="shared" si="280"/>
        <v>||||||0</v>
      </c>
      <c r="B3855" s="21" t="str">
        <f t="shared" si="281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279"/>
        <v>0</v>
      </c>
      <c r="N3855" s="17"/>
      <c r="O3855" s="17"/>
      <c r="P3855" s="3"/>
    </row>
    <row r="3856" spans="1:16" ht="24.95" hidden="1" customHeight="1" x14ac:dyDescent="0.2">
      <c r="A3856" s="21" t="str">
        <f t="shared" si="280"/>
        <v>||||||0</v>
      </c>
      <c r="B3856" s="21" t="str">
        <f t="shared" si="281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279"/>
        <v>0</v>
      </c>
      <c r="N3856" s="17"/>
      <c r="O3856" s="17"/>
      <c r="P3856" s="3"/>
    </row>
    <row r="3857" spans="1:16" ht="24.95" hidden="1" customHeight="1" x14ac:dyDescent="0.2">
      <c r="A3857" s="21" t="str">
        <f t="shared" si="280"/>
        <v>||||||0</v>
      </c>
      <c r="B3857" s="21" t="str">
        <f t="shared" si="281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279"/>
        <v>0</v>
      </c>
      <c r="N3857" s="17"/>
      <c r="O3857" s="17"/>
      <c r="P3857" s="3"/>
    </row>
    <row r="3858" spans="1:16" ht="24.95" hidden="1" customHeight="1" x14ac:dyDescent="0.2">
      <c r="A3858" s="21" t="str">
        <f t="shared" si="280"/>
        <v>||||||0</v>
      </c>
      <c r="B3858" s="21" t="str">
        <f t="shared" si="281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279"/>
        <v>0</v>
      </c>
      <c r="N3858" s="17"/>
      <c r="O3858" s="17"/>
      <c r="P3858" s="3"/>
    </row>
    <row r="3859" spans="1:16" ht="24.95" hidden="1" customHeight="1" x14ac:dyDescent="0.2">
      <c r="A3859" s="21" t="str">
        <f t="shared" si="280"/>
        <v>||||||0</v>
      </c>
      <c r="B3859" s="21" t="str">
        <f t="shared" si="281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279"/>
        <v>0</v>
      </c>
      <c r="N3859" s="17"/>
      <c r="O3859" s="17"/>
      <c r="P3859" s="3"/>
    </row>
    <row r="3860" spans="1:16" ht="24.95" hidden="1" customHeight="1" x14ac:dyDescent="0.2">
      <c r="A3860" s="21" t="str">
        <f t="shared" si="280"/>
        <v>||||||0</v>
      </c>
      <c r="B3860" s="21" t="str">
        <f t="shared" si="281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279"/>
        <v>0</v>
      </c>
      <c r="N3860" s="17"/>
      <c r="O3860" s="17"/>
      <c r="P3860" s="3"/>
    </row>
    <row r="3861" spans="1:16" ht="24.95" hidden="1" customHeight="1" x14ac:dyDescent="0.2">
      <c r="A3861" s="21" t="str">
        <f t="shared" si="280"/>
        <v>||||||0</v>
      </c>
      <c r="B3861" s="21" t="str">
        <f t="shared" si="281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279"/>
        <v>0</v>
      </c>
      <c r="N3861" s="17"/>
      <c r="O3861" s="17"/>
      <c r="P3861" s="3"/>
    </row>
    <row r="3862" spans="1:16" ht="24.95" hidden="1" customHeight="1" x14ac:dyDescent="0.2">
      <c r="A3862" s="21" t="str">
        <f t="shared" si="280"/>
        <v>||||||0</v>
      </c>
      <c r="B3862" s="21" t="str">
        <f t="shared" si="281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279"/>
        <v>0</v>
      </c>
      <c r="N3862" s="17"/>
      <c r="O3862" s="17"/>
      <c r="P3862" s="3"/>
    </row>
    <row r="3863" spans="1:16" ht="24.95" hidden="1" customHeight="1" x14ac:dyDescent="0.2">
      <c r="A3863" s="21" t="str">
        <f t="shared" si="280"/>
        <v>||||||0</v>
      </c>
      <c r="B3863" s="21" t="str">
        <f t="shared" si="281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279"/>
        <v>0</v>
      </c>
      <c r="N3863" s="17"/>
      <c r="O3863" s="17"/>
      <c r="P3863" s="3"/>
    </row>
    <row r="3864" spans="1:16" ht="24.95" hidden="1" customHeight="1" x14ac:dyDescent="0.2">
      <c r="A3864" s="21" t="str">
        <f t="shared" si="280"/>
        <v>||||||0</v>
      </c>
      <c r="B3864" s="21" t="str">
        <f t="shared" si="281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279"/>
        <v>0</v>
      </c>
      <c r="N3864" s="17"/>
      <c r="O3864" s="17"/>
      <c r="P3864" s="3"/>
    </row>
    <row r="3865" spans="1:16" ht="24.95" hidden="1" customHeight="1" x14ac:dyDescent="0.2">
      <c r="A3865" s="21" t="str">
        <f t="shared" si="280"/>
        <v>||||||0</v>
      </c>
      <c r="B3865" s="21" t="str">
        <f t="shared" si="281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279"/>
        <v>0</v>
      </c>
      <c r="N3865" s="17"/>
      <c r="O3865" s="17"/>
      <c r="P3865" s="3"/>
    </row>
    <row r="3866" spans="1:16" ht="24.95" hidden="1" customHeight="1" x14ac:dyDescent="0.2">
      <c r="A3866" s="21" t="str">
        <f t="shared" si="280"/>
        <v>||||||0</v>
      </c>
      <c r="B3866" s="21" t="str">
        <f t="shared" si="281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279"/>
        <v>0</v>
      </c>
      <c r="N3866" s="17"/>
      <c r="O3866" s="17"/>
      <c r="P3866" s="3"/>
    </row>
    <row r="3867" spans="1:16" ht="24.95" hidden="1" customHeight="1" x14ac:dyDescent="0.2">
      <c r="A3867" s="21" t="str">
        <f t="shared" si="280"/>
        <v>||||||0</v>
      </c>
      <c r="B3867" s="21" t="str">
        <f t="shared" si="281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279"/>
        <v>0</v>
      </c>
      <c r="N3867" s="17"/>
      <c r="O3867" s="17"/>
      <c r="P3867" s="3"/>
    </row>
    <row r="3868" spans="1:16" ht="24.95" hidden="1" customHeight="1" x14ac:dyDescent="0.2">
      <c r="A3868" s="21" t="str">
        <f t="shared" si="280"/>
        <v>||||||0</v>
      </c>
      <c r="B3868" s="21" t="str">
        <f t="shared" si="281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279"/>
        <v>0</v>
      </c>
      <c r="N3868" s="17"/>
      <c r="O3868" s="17"/>
      <c r="P3868" s="3"/>
    </row>
    <row r="3869" spans="1:16" ht="24.95" hidden="1" customHeight="1" x14ac:dyDescent="0.2">
      <c r="A3869" s="21" t="str">
        <f t="shared" si="280"/>
        <v>||||||0</v>
      </c>
      <c r="B3869" s="21" t="str">
        <f t="shared" si="281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279"/>
        <v>0</v>
      </c>
      <c r="N3869" s="17"/>
      <c r="O3869" s="17"/>
      <c r="P3869" s="3"/>
    </row>
    <row r="3870" spans="1:16" ht="24.95" hidden="1" customHeight="1" x14ac:dyDescent="0.2">
      <c r="A3870" s="21" t="str">
        <f t="shared" si="280"/>
        <v>||||||0</v>
      </c>
      <c r="B3870" s="21" t="str">
        <f t="shared" si="281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279"/>
        <v>0</v>
      </c>
      <c r="N3870" s="17"/>
      <c r="O3870" s="17"/>
      <c r="P3870" s="3"/>
    </row>
    <row r="3871" spans="1:16" ht="24.95" hidden="1" customHeight="1" x14ac:dyDescent="0.2">
      <c r="A3871" s="21" t="str">
        <f t="shared" si="280"/>
        <v>||||||0</v>
      </c>
      <c r="B3871" s="21" t="str">
        <f t="shared" si="281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279"/>
        <v>0</v>
      </c>
      <c r="N3871" s="17"/>
      <c r="O3871" s="17"/>
      <c r="P3871" s="3"/>
    </row>
    <row r="3872" spans="1:16" ht="24.95" hidden="1" customHeight="1" x14ac:dyDescent="0.2">
      <c r="A3872" s="21" t="str">
        <f t="shared" si="280"/>
        <v>||||||0</v>
      </c>
      <c r="B3872" s="21" t="str">
        <f t="shared" si="281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279"/>
        <v>0</v>
      </c>
      <c r="N3872" s="17"/>
      <c r="O3872" s="17"/>
      <c r="P3872" s="3"/>
    </row>
    <row r="3873" spans="1:16" ht="24.95" hidden="1" customHeight="1" x14ac:dyDescent="0.2">
      <c r="A3873" s="21" t="str">
        <f t="shared" si="280"/>
        <v>||||||0</v>
      </c>
      <c r="B3873" s="21" t="str">
        <f t="shared" si="281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279"/>
        <v>0</v>
      </c>
      <c r="N3873" s="17"/>
      <c r="O3873" s="17"/>
      <c r="P3873" s="3"/>
    </row>
    <row r="3874" spans="1:16" ht="24.95" hidden="1" customHeight="1" x14ac:dyDescent="0.2">
      <c r="A3874" s="21" t="str">
        <f t="shared" si="280"/>
        <v>||||||0</v>
      </c>
      <c r="B3874" s="21" t="str">
        <f t="shared" si="281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279"/>
        <v>0</v>
      </c>
      <c r="N3874" s="17"/>
      <c r="O3874" s="17"/>
      <c r="P3874" s="3"/>
    </row>
    <row r="3875" spans="1:16" ht="24.95" hidden="1" customHeight="1" x14ac:dyDescent="0.2">
      <c r="A3875" s="21" t="str">
        <f t="shared" si="280"/>
        <v>||||||0</v>
      </c>
      <c r="B3875" s="21" t="str">
        <f t="shared" si="281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279"/>
        <v>0</v>
      </c>
      <c r="N3875" s="17"/>
      <c r="O3875" s="17"/>
      <c r="P3875" s="3"/>
    </row>
    <row r="3876" spans="1:16" ht="24.95" hidden="1" customHeight="1" x14ac:dyDescent="0.2">
      <c r="A3876" s="21" t="str">
        <f t="shared" si="280"/>
        <v>||||||0</v>
      </c>
      <c r="B3876" s="21" t="str">
        <f t="shared" si="281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279"/>
        <v>0</v>
      </c>
      <c r="N3876" s="17"/>
      <c r="O3876" s="17"/>
      <c r="P3876" s="3"/>
    </row>
    <row r="3877" spans="1:16" ht="24.95" hidden="1" customHeight="1" x14ac:dyDescent="0.2">
      <c r="A3877" s="21" t="str">
        <f t="shared" si="280"/>
        <v>||||||0</v>
      </c>
      <c r="B3877" s="21" t="str">
        <f t="shared" si="281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279"/>
        <v>0</v>
      </c>
      <c r="N3877" s="17"/>
      <c r="O3877" s="17"/>
      <c r="P3877" s="3"/>
    </row>
    <row r="3878" spans="1:16" ht="24.95" hidden="1" customHeight="1" x14ac:dyDescent="0.2">
      <c r="A3878" s="21" t="str">
        <f t="shared" si="280"/>
        <v>||||||0</v>
      </c>
      <c r="B3878" s="21" t="str">
        <f t="shared" si="281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279"/>
        <v>0</v>
      </c>
      <c r="N3878" s="17"/>
      <c r="O3878" s="17"/>
      <c r="P3878" s="3"/>
    </row>
    <row r="3879" spans="1:16" ht="24.95" hidden="1" customHeight="1" x14ac:dyDescent="0.2">
      <c r="A3879" s="21" t="str">
        <f t="shared" si="280"/>
        <v>||||||0</v>
      </c>
      <c r="B3879" s="21" t="str">
        <f t="shared" si="281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279"/>
        <v>0</v>
      </c>
      <c r="N3879" s="17"/>
      <c r="O3879" s="17"/>
      <c r="P3879" s="3"/>
    </row>
    <row r="3880" spans="1:16" ht="24.95" hidden="1" customHeight="1" x14ac:dyDescent="0.2">
      <c r="A3880" s="21" t="str">
        <f t="shared" si="280"/>
        <v>||||||0</v>
      </c>
      <c r="B3880" s="21" t="str">
        <f t="shared" si="281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279"/>
        <v>0</v>
      </c>
      <c r="N3880" s="17"/>
      <c r="O3880" s="17"/>
      <c r="P3880" s="3"/>
    </row>
    <row r="3881" spans="1:16" ht="24.95" hidden="1" customHeight="1" x14ac:dyDescent="0.2">
      <c r="A3881" s="21" t="str">
        <f t="shared" si="280"/>
        <v>||||||0</v>
      </c>
      <c r="B3881" s="21" t="str">
        <f t="shared" si="281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279"/>
        <v>0</v>
      </c>
      <c r="N3881" s="17"/>
      <c r="O3881" s="17"/>
      <c r="P3881" s="3"/>
    </row>
    <row r="3882" spans="1:16" ht="24.95" hidden="1" customHeight="1" x14ac:dyDescent="0.2">
      <c r="A3882" s="21" t="str">
        <f t="shared" si="280"/>
        <v>||||||0</v>
      </c>
      <c r="B3882" s="21" t="str">
        <f t="shared" si="281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279"/>
        <v>0</v>
      </c>
      <c r="N3882" s="17"/>
      <c r="O3882" s="17"/>
      <c r="P3882" s="3"/>
    </row>
    <row r="3883" spans="1:16" ht="24.95" hidden="1" customHeight="1" x14ac:dyDescent="0.2">
      <c r="A3883" s="21" t="str">
        <f t="shared" si="280"/>
        <v>||||||0</v>
      </c>
      <c r="B3883" s="21" t="str">
        <f t="shared" si="281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279"/>
        <v>0</v>
      </c>
      <c r="N3883" s="17"/>
      <c r="O3883" s="17"/>
      <c r="P3883" s="3"/>
    </row>
    <row r="3884" spans="1:16" ht="24.95" hidden="1" customHeight="1" x14ac:dyDescent="0.2">
      <c r="A3884" s="21" t="str">
        <f t="shared" si="280"/>
        <v>||||||0</v>
      </c>
      <c r="B3884" s="21" t="str">
        <f t="shared" si="281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279"/>
        <v>0</v>
      </c>
      <c r="N3884" s="17"/>
      <c r="O3884" s="17"/>
      <c r="P3884" s="3"/>
    </row>
    <row r="3885" spans="1:16" ht="24.95" hidden="1" customHeight="1" x14ac:dyDescent="0.2">
      <c r="A3885" s="21" t="str">
        <f t="shared" si="280"/>
        <v>||||||0</v>
      </c>
      <c r="B3885" s="21" t="str">
        <f t="shared" si="281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279"/>
        <v>0</v>
      </c>
      <c r="N3885" s="17"/>
      <c r="O3885" s="17"/>
      <c r="P3885" s="3"/>
    </row>
    <row r="3886" spans="1:16" ht="24.95" hidden="1" customHeight="1" x14ac:dyDescent="0.2">
      <c r="A3886" s="21" t="str">
        <f t="shared" si="280"/>
        <v>||||||0</v>
      </c>
      <c r="B3886" s="21" t="str">
        <f t="shared" si="281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279"/>
        <v>0</v>
      </c>
      <c r="N3886" s="17"/>
      <c r="O3886" s="17"/>
      <c r="P3886" s="3"/>
    </row>
    <row r="3887" spans="1:16" ht="24.95" hidden="1" customHeight="1" x14ac:dyDescent="0.2">
      <c r="A3887" s="21" t="str">
        <f t="shared" si="280"/>
        <v>||||||0</v>
      </c>
      <c r="B3887" s="21" t="str">
        <f t="shared" si="281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279"/>
        <v>0</v>
      </c>
      <c r="N3887" s="17"/>
      <c r="O3887" s="17"/>
      <c r="P3887" s="3"/>
    </row>
    <row r="3888" spans="1:16" ht="24.95" hidden="1" customHeight="1" x14ac:dyDescent="0.2">
      <c r="A3888" s="21" t="str">
        <f t="shared" si="280"/>
        <v>||||||0</v>
      </c>
      <c r="B3888" s="21" t="str">
        <f t="shared" si="281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279"/>
        <v>0</v>
      </c>
      <c r="N3888" s="17"/>
      <c r="O3888" s="17"/>
      <c r="P3888" s="3"/>
    </row>
    <row r="3889" spans="1:16" ht="24.95" hidden="1" customHeight="1" x14ac:dyDescent="0.2">
      <c r="A3889" s="21" t="str">
        <f t="shared" si="280"/>
        <v>||||||0</v>
      </c>
      <c r="B3889" s="21" t="str">
        <f t="shared" si="281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279"/>
        <v>0</v>
      </c>
      <c r="N3889" s="17"/>
      <c r="O3889" s="17"/>
      <c r="P3889" s="3"/>
    </row>
    <row r="3890" spans="1:16" ht="24.95" hidden="1" customHeight="1" x14ac:dyDescent="0.2">
      <c r="A3890" s="21" t="str">
        <f t="shared" si="280"/>
        <v>||||||0</v>
      </c>
      <c r="B3890" s="21" t="str">
        <f t="shared" si="281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279"/>
        <v>0</v>
      </c>
      <c r="N3890" s="17"/>
      <c r="O3890" s="17"/>
      <c r="P3890" s="3"/>
    </row>
    <row r="3891" spans="1:16" ht="24.95" hidden="1" customHeight="1" x14ac:dyDescent="0.2">
      <c r="A3891" s="21" t="str">
        <f t="shared" si="280"/>
        <v>||||||0</v>
      </c>
      <c r="B3891" s="21" t="str">
        <f t="shared" si="281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279"/>
        <v>0</v>
      </c>
      <c r="N3891" s="17"/>
      <c r="O3891" s="17"/>
      <c r="P3891" s="3"/>
    </row>
    <row r="3892" spans="1:16" ht="24.95" hidden="1" customHeight="1" x14ac:dyDescent="0.2">
      <c r="A3892" s="21" t="str">
        <f t="shared" si="280"/>
        <v>||||||0</v>
      </c>
      <c r="B3892" s="21" t="str">
        <f t="shared" si="281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279"/>
        <v>0</v>
      </c>
      <c r="N3892" s="17"/>
      <c r="O3892" s="17"/>
      <c r="P3892" s="3"/>
    </row>
    <row r="3893" spans="1:16" ht="24.95" hidden="1" customHeight="1" x14ac:dyDescent="0.2">
      <c r="A3893" s="21" t="str">
        <f t="shared" si="280"/>
        <v>||||||0</v>
      </c>
      <c r="B3893" s="21" t="str">
        <f t="shared" si="281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279"/>
        <v>0</v>
      </c>
      <c r="N3893" s="17"/>
      <c r="O3893" s="17"/>
      <c r="P3893" s="3"/>
    </row>
    <row r="3894" spans="1:16" ht="24.95" hidden="1" customHeight="1" x14ac:dyDescent="0.2">
      <c r="A3894" s="21" t="str">
        <f t="shared" si="280"/>
        <v>||||||0</v>
      </c>
      <c r="B3894" s="21" t="str">
        <f t="shared" si="281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ref="M3894:M3957" si="282">N3894+O3894</f>
        <v>0</v>
      </c>
      <c r="N3894" s="17"/>
      <c r="O3894" s="17"/>
      <c r="P3894" s="3"/>
    </row>
    <row r="3895" spans="1:16" ht="24.95" hidden="1" customHeight="1" x14ac:dyDescent="0.2">
      <c r="A3895" s="21" t="str">
        <f t="shared" si="280"/>
        <v>||||||0</v>
      </c>
      <c r="B3895" s="21" t="str">
        <f t="shared" si="281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282"/>
        <v>0</v>
      </c>
      <c r="N3895" s="17"/>
      <c r="O3895" s="17"/>
      <c r="P3895" s="3"/>
    </row>
    <row r="3896" spans="1:16" ht="24.95" hidden="1" customHeight="1" x14ac:dyDescent="0.2">
      <c r="A3896" s="21" t="str">
        <f t="shared" si="280"/>
        <v>||||||0</v>
      </c>
      <c r="B3896" s="21" t="str">
        <f t="shared" si="281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282"/>
        <v>0</v>
      </c>
      <c r="N3896" s="17"/>
      <c r="O3896" s="17"/>
      <c r="P3896" s="3"/>
    </row>
    <row r="3897" spans="1:16" ht="24.95" hidden="1" customHeight="1" x14ac:dyDescent="0.2">
      <c r="A3897" s="21" t="str">
        <f t="shared" si="280"/>
        <v>||||||0</v>
      </c>
      <c r="B3897" s="21" t="str">
        <f t="shared" si="281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282"/>
        <v>0</v>
      </c>
      <c r="N3897" s="17"/>
      <c r="O3897" s="17"/>
      <c r="P3897" s="3"/>
    </row>
    <row r="3898" spans="1:16" ht="24.95" hidden="1" customHeight="1" x14ac:dyDescent="0.2">
      <c r="A3898" s="21" t="str">
        <f t="shared" si="280"/>
        <v>||||||0</v>
      </c>
      <c r="B3898" s="21" t="str">
        <f t="shared" si="281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282"/>
        <v>0</v>
      </c>
      <c r="N3898" s="17"/>
      <c r="O3898" s="17"/>
      <c r="P3898" s="3"/>
    </row>
    <row r="3899" spans="1:16" ht="24.95" hidden="1" customHeight="1" x14ac:dyDescent="0.2">
      <c r="A3899" s="21" t="str">
        <f t="shared" si="280"/>
        <v>||||||0</v>
      </c>
      <c r="B3899" s="21" t="str">
        <f t="shared" si="281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282"/>
        <v>0</v>
      </c>
      <c r="N3899" s="17"/>
      <c r="O3899" s="17"/>
      <c r="P3899" s="3"/>
    </row>
    <row r="3900" spans="1:16" ht="24.95" hidden="1" customHeight="1" x14ac:dyDescent="0.2">
      <c r="A3900" s="21" t="str">
        <f t="shared" si="280"/>
        <v>||||||0</v>
      </c>
      <c r="B3900" s="21" t="str">
        <f t="shared" si="281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282"/>
        <v>0</v>
      </c>
      <c r="N3900" s="17"/>
      <c r="O3900" s="17"/>
      <c r="P3900" s="3"/>
    </row>
    <row r="3901" spans="1:16" ht="24.95" hidden="1" customHeight="1" x14ac:dyDescent="0.2">
      <c r="A3901" s="21" t="str">
        <f t="shared" ref="A3901:A3964" si="283">C3901&amp;"|"&amp;D3901&amp;"|"&amp;E3901&amp;"|"&amp;F3901&amp;"|"&amp;G3901&amp;"|"&amp;I3901&amp;"|"&amp;N3901+O3901-P3901</f>
        <v>||||||0</v>
      </c>
      <c r="B3901" s="21" t="str">
        <f t="shared" ref="B3901:B3964" si="284">C3901&amp;"|"&amp;D3901&amp;"|"&amp;E3901&amp;"|"&amp;F3901&amp;"|"&amp;L3901</f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282"/>
        <v>0</v>
      </c>
      <c r="N3901" s="17"/>
      <c r="O3901" s="17"/>
      <c r="P3901" s="3"/>
    </row>
    <row r="3902" spans="1:16" ht="24.95" hidden="1" customHeight="1" x14ac:dyDescent="0.2">
      <c r="A3902" s="21" t="str">
        <f t="shared" si="283"/>
        <v>||||||0</v>
      </c>
      <c r="B3902" s="21" t="str">
        <f t="shared" si="284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si="282"/>
        <v>0</v>
      </c>
      <c r="N3902" s="17"/>
      <c r="O3902" s="17"/>
      <c r="P3902" s="3"/>
    </row>
    <row r="3903" spans="1:16" ht="24.95" hidden="1" customHeight="1" x14ac:dyDescent="0.2">
      <c r="A3903" s="21" t="str">
        <f t="shared" si="283"/>
        <v>||||||0</v>
      </c>
      <c r="B3903" s="21" t="str">
        <f t="shared" si="284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282"/>
        <v>0</v>
      </c>
      <c r="N3903" s="17"/>
      <c r="O3903" s="17"/>
      <c r="P3903" s="3"/>
    </row>
    <row r="3904" spans="1:16" ht="24.95" hidden="1" customHeight="1" x14ac:dyDescent="0.2">
      <c r="A3904" s="21" t="str">
        <f t="shared" si="283"/>
        <v>||||||0</v>
      </c>
      <c r="B3904" s="21" t="str">
        <f t="shared" si="284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282"/>
        <v>0</v>
      </c>
      <c r="N3904" s="17"/>
      <c r="O3904" s="17"/>
      <c r="P3904" s="3"/>
    </row>
    <row r="3905" spans="1:16" ht="24.95" hidden="1" customHeight="1" x14ac:dyDescent="0.2">
      <c r="A3905" s="21" t="str">
        <f t="shared" si="283"/>
        <v>||||||0</v>
      </c>
      <c r="B3905" s="21" t="str">
        <f t="shared" si="284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282"/>
        <v>0</v>
      </c>
      <c r="N3905" s="17"/>
      <c r="O3905" s="17"/>
      <c r="P3905" s="3"/>
    </row>
    <row r="3906" spans="1:16" ht="24.95" hidden="1" customHeight="1" x14ac:dyDescent="0.2">
      <c r="A3906" s="21" t="str">
        <f t="shared" si="283"/>
        <v>||||||0</v>
      </c>
      <c r="B3906" s="21" t="str">
        <f t="shared" si="284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282"/>
        <v>0</v>
      </c>
      <c r="N3906" s="17"/>
      <c r="O3906" s="17"/>
      <c r="P3906" s="3"/>
    </row>
    <row r="3907" spans="1:16" ht="24.95" hidden="1" customHeight="1" x14ac:dyDescent="0.2">
      <c r="A3907" s="21" t="str">
        <f t="shared" si="283"/>
        <v>||||||0</v>
      </c>
      <c r="B3907" s="21" t="str">
        <f t="shared" si="284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282"/>
        <v>0</v>
      </c>
      <c r="N3907" s="17"/>
      <c r="O3907" s="17"/>
      <c r="P3907" s="3"/>
    </row>
    <row r="3908" spans="1:16" ht="24.95" hidden="1" customHeight="1" x14ac:dyDescent="0.2">
      <c r="A3908" s="21" t="str">
        <f t="shared" si="283"/>
        <v>||||||0</v>
      </c>
      <c r="B3908" s="21" t="str">
        <f t="shared" si="284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282"/>
        <v>0</v>
      </c>
      <c r="N3908" s="17"/>
      <c r="O3908" s="17"/>
      <c r="P3908" s="3"/>
    </row>
    <row r="3909" spans="1:16" ht="24.95" hidden="1" customHeight="1" x14ac:dyDescent="0.2">
      <c r="A3909" s="21" t="str">
        <f t="shared" si="283"/>
        <v>||||||0</v>
      </c>
      <c r="B3909" s="21" t="str">
        <f t="shared" si="284"/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282"/>
        <v>0</v>
      </c>
      <c r="N3909" s="17"/>
      <c r="O3909" s="17"/>
      <c r="P3909" s="3"/>
    </row>
    <row r="3910" spans="1:16" ht="24.95" hidden="1" customHeight="1" x14ac:dyDescent="0.2">
      <c r="A3910" s="21" t="str">
        <f t="shared" si="283"/>
        <v>||||||0</v>
      </c>
      <c r="B3910" s="21" t="str">
        <f t="shared" si="284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282"/>
        <v>0</v>
      </c>
      <c r="N3910" s="17"/>
      <c r="O3910" s="17"/>
      <c r="P3910" s="3"/>
    </row>
    <row r="3911" spans="1:16" ht="24.95" hidden="1" customHeight="1" x14ac:dyDescent="0.2">
      <c r="A3911" s="21" t="str">
        <f t="shared" si="283"/>
        <v>||||||0</v>
      </c>
      <c r="B3911" s="21" t="str">
        <f t="shared" si="284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282"/>
        <v>0</v>
      </c>
      <c r="N3911" s="17"/>
      <c r="O3911" s="17"/>
      <c r="P3911" s="3"/>
    </row>
    <row r="3912" spans="1:16" ht="24.95" hidden="1" customHeight="1" x14ac:dyDescent="0.2">
      <c r="A3912" s="21" t="str">
        <f t="shared" si="283"/>
        <v>||||||0</v>
      </c>
      <c r="B3912" s="21" t="str">
        <f t="shared" si="284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282"/>
        <v>0</v>
      </c>
      <c r="N3912" s="17"/>
      <c r="O3912" s="17"/>
      <c r="P3912" s="3"/>
    </row>
    <row r="3913" spans="1:16" ht="24.95" hidden="1" customHeight="1" x14ac:dyDescent="0.2">
      <c r="A3913" s="21" t="str">
        <f t="shared" si="283"/>
        <v>||||||0</v>
      </c>
      <c r="B3913" s="21" t="str">
        <f t="shared" si="284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282"/>
        <v>0</v>
      </c>
      <c r="N3913" s="17"/>
      <c r="O3913" s="17"/>
      <c r="P3913" s="3"/>
    </row>
    <row r="3914" spans="1:16" ht="24.95" hidden="1" customHeight="1" x14ac:dyDescent="0.2">
      <c r="A3914" s="21" t="str">
        <f t="shared" si="283"/>
        <v>||||||0</v>
      </c>
      <c r="B3914" s="21" t="str">
        <f t="shared" si="284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282"/>
        <v>0</v>
      </c>
      <c r="N3914" s="17"/>
      <c r="O3914" s="17"/>
      <c r="P3914" s="3"/>
    </row>
    <row r="3915" spans="1:16" ht="24.95" hidden="1" customHeight="1" x14ac:dyDescent="0.2">
      <c r="A3915" s="21" t="str">
        <f t="shared" si="283"/>
        <v>||||||0</v>
      </c>
      <c r="B3915" s="21" t="str">
        <f t="shared" si="284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282"/>
        <v>0</v>
      </c>
      <c r="N3915" s="17"/>
      <c r="O3915" s="17"/>
      <c r="P3915" s="3"/>
    </row>
    <row r="3916" spans="1:16" ht="24.95" hidden="1" customHeight="1" x14ac:dyDescent="0.2">
      <c r="A3916" s="21" t="str">
        <f t="shared" si="283"/>
        <v>||||||0</v>
      </c>
      <c r="B3916" s="21" t="str">
        <f t="shared" si="284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282"/>
        <v>0</v>
      </c>
      <c r="N3916" s="17"/>
      <c r="O3916" s="17"/>
      <c r="P3916" s="3"/>
    </row>
    <row r="3917" spans="1:16" ht="24.95" hidden="1" customHeight="1" x14ac:dyDescent="0.2">
      <c r="A3917" s="21" t="str">
        <f t="shared" si="283"/>
        <v>||||||0</v>
      </c>
      <c r="B3917" s="21" t="str">
        <f t="shared" si="284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282"/>
        <v>0</v>
      </c>
      <c r="N3917" s="17"/>
      <c r="O3917" s="17"/>
      <c r="P3917" s="3"/>
    </row>
    <row r="3918" spans="1:16" ht="24.95" hidden="1" customHeight="1" x14ac:dyDescent="0.2">
      <c r="A3918" s="21" t="str">
        <f t="shared" si="283"/>
        <v>||||||0</v>
      </c>
      <c r="B3918" s="21" t="str">
        <f t="shared" si="284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282"/>
        <v>0</v>
      </c>
      <c r="N3918" s="17"/>
      <c r="O3918" s="17"/>
      <c r="P3918" s="3"/>
    </row>
    <row r="3919" spans="1:16" ht="24.95" hidden="1" customHeight="1" x14ac:dyDescent="0.2">
      <c r="A3919" s="21" t="str">
        <f t="shared" si="283"/>
        <v>||||||0</v>
      </c>
      <c r="B3919" s="21" t="str">
        <f t="shared" si="284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282"/>
        <v>0</v>
      </c>
      <c r="N3919" s="17"/>
      <c r="O3919" s="17"/>
      <c r="P3919" s="3"/>
    </row>
    <row r="3920" spans="1:16" ht="24.95" hidden="1" customHeight="1" x14ac:dyDescent="0.2">
      <c r="A3920" s="21" t="str">
        <f t="shared" si="283"/>
        <v>||||||0</v>
      </c>
      <c r="B3920" s="21" t="str">
        <f t="shared" si="284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282"/>
        <v>0</v>
      </c>
      <c r="N3920" s="17"/>
      <c r="O3920" s="17"/>
      <c r="P3920" s="3"/>
    </row>
    <row r="3921" spans="1:16" ht="24.95" hidden="1" customHeight="1" x14ac:dyDescent="0.2">
      <c r="A3921" s="21" t="str">
        <f t="shared" si="283"/>
        <v>||||||0</v>
      </c>
      <c r="B3921" s="21" t="str">
        <f t="shared" si="284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282"/>
        <v>0</v>
      </c>
      <c r="N3921" s="17"/>
      <c r="O3921" s="17"/>
      <c r="P3921" s="3"/>
    </row>
    <row r="3922" spans="1:16" ht="24.95" hidden="1" customHeight="1" x14ac:dyDescent="0.2">
      <c r="A3922" s="21" t="str">
        <f t="shared" si="283"/>
        <v>||||||0</v>
      </c>
      <c r="B3922" s="21" t="str">
        <f t="shared" si="284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282"/>
        <v>0</v>
      </c>
      <c r="N3922" s="17"/>
      <c r="O3922" s="17"/>
      <c r="P3922" s="3"/>
    </row>
    <row r="3923" spans="1:16" ht="24.95" hidden="1" customHeight="1" x14ac:dyDescent="0.2">
      <c r="A3923" s="21" t="str">
        <f t="shared" si="283"/>
        <v>||||||0</v>
      </c>
      <c r="B3923" s="21" t="str">
        <f t="shared" si="284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282"/>
        <v>0</v>
      </c>
      <c r="N3923" s="17"/>
      <c r="O3923" s="17"/>
      <c r="P3923" s="3"/>
    </row>
    <row r="3924" spans="1:16" ht="24.95" hidden="1" customHeight="1" x14ac:dyDescent="0.2">
      <c r="A3924" s="21" t="str">
        <f t="shared" si="283"/>
        <v>||||||0</v>
      </c>
      <c r="B3924" s="21" t="str">
        <f t="shared" si="284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282"/>
        <v>0</v>
      </c>
      <c r="N3924" s="17"/>
      <c r="O3924" s="17"/>
      <c r="P3924" s="3"/>
    </row>
    <row r="3925" spans="1:16" ht="24.95" hidden="1" customHeight="1" x14ac:dyDescent="0.2">
      <c r="A3925" s="21" t="str">
        <f t="shared" si="283"/>
        <v>||||||0</v>
      </c>
      <c r="B3925" s="21" t="str">
        <f t="shared" si="284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282"/>
        <v>0</v>
      </c>
      <c r="N3925" s="17"/>
      <c r="O3925" s="17"/>
      <c r="P3925" s="3"/>
    </row>
    <row r="3926" spans="1:16" ht="24.95" hidden="1" customHeight="1" x14ac:dyDescent="0.2">
      <c r="A3926" s="21" t="str">
        <f t="shared" si="283"/>
        <v>||||||0</v>
      </c>
      <c r="B3926" s="21" t="str">
        <f t="shared" si="284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282"/>
        <v>0</v>
      </c>
      <c r="N3926" s="17"/>
      <c r="O3926" s="17"/>
      <c r="P3926" s="3"/>
    </row>
    <row r="3927" spans="1:16" ht="24.95" hidden="1" customHeight="1" x14ac:dyDescent="0.2">
      <c r="A3927" s="21" t="str">
        <f t="shared" si="283"/>
        <v>||||||0</v>
      </c>
      <c r="B3927" s="21" t="str">
        <f t="shared" si="284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282"/>
        <v>0</v>
      </c>
      <c r="N3927" s="17"/>
      <c r="O3927" s="17"/>
      <c r="P3927" s="3"/>
    </row>
    <row r="3928" spans="1:16" ht="24.95" hidden="1" customHeight="1" x14ac:dyDescent="0.2">
      <c r="A3928" s="21" t="str">
        <f t="shared" si="283"/>
        <v>||||||0</v>
      </c>
      <c r="B3928" s="21" t="str">
        <f t="shared" si="284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282"/>
        <v>0</v>
      </c>
      <c r="N3928" s="17"/>
      <c r="O3928" s="17"/>
      <c r="P3928" s="3"/>
    </row>
    <row r="3929" spans="1:16" ht="24.95" hidden="1" customHeight="1" x14ac:dyDescent="0.2">
      <c r="A3929" s="21" t="str">
        <f t="shared" si="283"/>
        <v>||||||0</v>
      </c>
      <c r="B3929" s="21" t="str">
        <f t="shared" si="284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282"/>
        <v>0</v>
      </c>
      <c r="N3929" s="17"/>
      <c r="O3929" s="17"/>
      <c r="P3929" s="3"/>
    </row>
    <row r="3930" spans="1:16" ht="24.95" hidden="1" customHeight="1" x14ac:dyDescent="0.2">
      <c r="A3930" s="21" t="str">
        <f t="shared" si="283"/>
        <v>||||||0</v>
      </c>
      <c r="B3930" s="21" t="str">
        <f t="shared" si="284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282"/>
        <v>0</v>
      </c>
      <c r="N3930" s="17"/>
      <c r="O3930" s="17"/>
      <c r="P3930" s="3"/>
    </row>
    <row r="3931" spans="1:16" ht="24.95" hidden="1" customHeight="1" x14ac:dyDescent="0.2">
      <c r="A3931" s="21" t="str">
        <f t="shared" si="283"/>
        <v>||||||0</v>
      </c>
      <c r="B3931" s="21" t="str">
        <f t="shared" si="284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282"/>
        <v>0</v>
      </c>
      <c r="N3931" s="17"/>
      <c r="O3931" s="17"/>
      <c r="P3931" s="3"/>
    </row>
    <row r="3932" spans="1:16" ht="24.95" hidden="1" customHeight="1" x14ac:dyDescent="0.2">
      <c r="A3932" s="21" t="str">
        <f t="shared" si="283"/>
        <v>||||||0</v>
      </c>
      <c r="B3932" s="21" t="str">
        <f t="shared" si="284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282"/>
        <v>0</v>
      </c>
      <c r="N3932" s="17"/>
      <c r="O3932" s="17"/>
      <c r="P3932" s="3"/>
    </row>
    <row r="3933" spans="1:16" ht="24.95" hidden="1" customHeight="1" x14ac:dyDescent="0.2">
      <c r="A3933" s="21" t="str">
        <f t="shared" si="283"/>
        <v>||||||0</v>
      </c>
      <c r="B3933" s="21" t="str">
        <f t="shared" si="284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282"/>
        <v>0</v>
      </c>
      <c r="N3933" s="17"/>
      <c r="O3933" s="17"/>
      <c r="P3933" s="3"/>
    </row>
    <row r="3934" spans="1:16" ht="24.95" hidden="1" customHeight="1" x14ac:dyDescent="0.2">
      <c r="A3934" s="21" t="str">
        <f t="shared" si="283"/>
        <v>||||||0</v>
      </c>
      <c r="B3934" s="21" t="str">
        <f t="shared" si="284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282"/>
        <v>0</v>
      </c>
      <c r="N3934" s="17"/>
      <c r="O3934" s="17"/>
      <c r="P3934" s="3"/>
    </row>
    <row r="3935" spans="1:16" ht="24.95" hidden="1" customHeight="1" x14ac:dyDescent="0.2">
      <c r="A3935" s="21" t="str">
        <f t="shared" si="283"/>
        <v>||||||0</v>
      </c>
      <c r="B3935" s="21" t="str">
        <f t="shared" si="284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282"/>
        <v>0</v>
      </c>
      <c r="N3935" s="17"/>
      <c r="O3935" s="17"/>
      <c r="P3935" s="3"/>
    </row>
    <row r="3936" spans="1:16" ht="24.95" hidden="1" customHeight="1" x14ac:dyDescent="0.2">
      <c r="A3936" s="21" t="str">
        <f t="shared" si="283"/>
        <v>||||||0</v>
      </c>
      <c r="B3936" s="21" t="str">
        <f t="shared" si="284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282"/>
        <v>0</v>
      </c>
      <c r="N3936" s="17"/>
      <c r="O3936" s="17"/>
      <c r="P3936" s="3"/>
    </row>
    <row r="3937" spans="1:16" ht="24.95" hidden="1" customHeight="1" x14ac:dyDescent="0.2">
      <c r="A3937" s="21" t="str">
        <f t="shared" si="283"/>
        <v>||||||0</v>
      </c>
      <c r="B3937" s="21" t="str">
        <f t="shared" si="284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282"/>
        <v>0</v>
      </c>
      <c r="N3937" s="17"/>
      <c r="O3937" s="17"/>
      <c r="P3937" s="3"/>
    </row>
    <row r="3938" spans="1:16" ht="24.95" hidden="1" customHeight="1" x14ac:dyDescent="0.2">
      <c r="A3938" s="21" t="str">
        <f t="shared" si="283"/>
        <v>||||||0</v>
      </c>
      <c r="B3938" s="21" t="str">
        <f t="shared" si="284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282"/>
        <v>0</v>
      </c>
      <c r="N3938" s="17"/>
      <c r="O3938" s="17"/>
      <c r="P3938" s="3"/>
    </row>
    <row r="3939" spans="1:16" ht="24.95" hidden="1" customHeight="1" x14ac:dyDescent="0.2">
      <c r="A3939" s="21" t="str">
        <f t="shared" si="283"/>
        <v>||||||0</v>
      </c>
      <c r="B3939" s="21" t="str">
        <f t="shared" si="284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282"/>
        <v>0</v>
      </c>
      <c r="N3939" s="17"/>
      <c r="O3939" s="17"/>
      <c r="P3939" s="3"/>
    </row>
    <row r="3940" spans="1:16" ht="24.95" hidden="1" customHeight="1" x14ac:dyDescent="0.2">
      <c r="A3940" s="21" t="str">
        <f t="shared" si="283"/>
        <v>||||||0</v>
      </c>
      <c r="B3940" s="21" t="str">
        <f t="shared" si="284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282"/>
        <v>0</v>
      </c>
      <c r="N3940" s="17"/>
      <c r="O3940" s="17"/>
      <c r="P3940" s="3"/>
    </row>
    <row r="3941" spans="1:16" ht="24.95" hidden="1" customHeight="1" x14ac:dyDescent="0.2">
      <c r="A3941" s="21" t="str">
        <f t="shared" si="283"/>
        <v>||||||0</v>
      </c>
      <c r="B3941" s="21" t="str">
        <f t="shared" si="284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282"/>
        <v>0</v>
      </c>
      <c r="N3941" s="17"/>
      <c r="O3941" s="17"/>
      <c r="P3941" s="3"/>
    </row>
    <row r="3942" spans="1:16" ht="24.95" hidden="1" customHeight="1" x14ac:dyDescent="0.2">
      <c r="A3942" s="21" t="str">
        <f t="shared" si="283"/>
        <v>||||||0</v>
      </c>
      <c r="B3942" s="21" t="str">
        <f t="shared" si="284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282"/>
        <v>0</v>
      </c>
      <c r="N3942" s="17"/>
      <c r="O3942" s="17"/>
      <c r="P3942" s="3"/>
    </row>
    <row r="3943" spans="1:16" ht="24.95" hidden="1" customHeight="1" x14ac:dyDescent="0.2">
      <c r="A3943" s="21" t="str">
        <f t="shared" si="283"/>
        <v>||||||0</v>
      </c>
      <c r="B3943" s="21" t="str">
        <f t="shared" si="284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282"/>
        <v>0</v>
      </c>
      <c r="N3943" s="17"/>
      <c r="O3943" s="17"/>
      <c r="P3943" s="3"/>
    </row>
    <row r="3944" spans="1:16" ht="24.95" hidden="1" customHeight="1" x14ac:dyDescent="0.2">
      <c r="A3944" s="21" t="str">
        <f t="shared" si="283"/>
        <v>||||||0</v>
      </c>
      <c r="B3944" s="21" t="str">
        <f t="shared" si="284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282"/>
        <v>0</v>
      </c>
      <c r="N3944" s="17"/>
      <c r="O3944" s="17"/>
      <c r="P3944" s="3"/>
    </row>
    <row r="3945" spans="1:16" ht="24.95" hidden="1" customHeight="1" x14ac:dyDescent="0.2">
      <c r="A3945" s="21" t="str">
        <f t="shared" si="283"/>
        <v>||||||0</v>
      </c>
      <c r="B3945" s="21" t="str">
        <f t="shared" si="284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282"/>
        <v>0</v>
      </c>
      <c r="N3945" s="17"/>
      <c r="O3945" s="17"/>
      <c r="P3945" s="3"/>
    </row>
    <row r="3946" spans="1:16" ht="24.95" hidden="1" customHeight="1" x14ac:dyDescent="0.2">
      <c r="A3946" s="21" t="str">
        <f t="shared" si="283"/>
        <v>||||||0</v>
      </c>
      <c r="B3946" s="21" t="str">
        <f t="shared" si="284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282"/>
        <v>0</v>
      </c>
      <c r="N3946" s="17"/>
      <c r="O3946" s="17"/>
      <c r="P3946" s="3"/>
    </row>
    <row r="3947" spans="1:16" ht="24.95" hidden="1" customHeight="1" x14ac:dyDescent="0.2">
      <c r="A3947" s="21" t="str">
        <f t="shared" si="283"/>
        <v>||||||0</v>
      </c>
      <c r="B3947" s="21" t="str">
        <f t="shared" si="284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282"/>
        <v>0</v>
      </c>
      <c r="N3947" s="17"/>
      <c r="O3947" s="17"/>
      <c r="P3947" s="3"/>
    </row>
    <row r="3948" spans="1:16" ht="24.95" hidden="1" customHeight="1" x14ac:dyDescent="0.2">
      <c r="A3948" s="21" t="str">
        <f t="shared" si="283"/>
        <v>||||||0</v>
      </c>
      <c r="B3948" s="21" t="str">
        <f t="shared" si="284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282"/>
        <v>0</v>
      </c>
      <c r="N3948" s="17"/>
      <c r="O3948" s="17"/>
      <c r="P3948" s="3"/>
    </row>
    <row r="3949" spans="1:16" ht="24.95" hidden="1" customHeight="1" x14ac:dyDescent="0.2">
      <c r="A3949" s="21" t="str">
        <f t="shared" si="283"/>
        <v>||||||0</v>
      </c>
      <c r="B3949" s="21" t="str">
        <f t="shared" si="284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282"/>
        <v>0</v>
      </c>
      <c r="N3949" s="17"/>
      <c r="O3949" s="17"/>
      <c r="P3949" s="3"/>
    </row>
    <row r="3950" spans="1:16" ht="24.95" hidden="1" customHeight="1" x14ac:dyDescent="0.2">
      <c r="A3950" s="21" t="str">
        <f t="shared" si="283"/>
        <v>||||||0</v>
      </c>
      <c r="B3950" s="21" t="str">
        <f t="shared" si="284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282"/>
        <v>0</v>
      </c>
      <c r="N3950" s="17"/>
      <c r="O3950" s="17"/>
      <c r="P3950" s="3"/>
    </row>
    <row r="3951" spans="1:16" ht="24.95" hidden="1" customHeight="1" x14ac:dyDescent="0.2">
      <c r="A3951" s="21" t="str">
        <f t="shared" si="283"/>
        <v>||||||0</v>
      </c>
      <c r="B3951" s="21" t="str">
        <f t="shared" si="284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282"/>
        <v>0</v>
      </c>
      <c r="N3951" s="17"/>
      <c r="O3951" s="17"/>
      <c r="P3951" s="3"/>
    </row>
    <row r="3952" spans="1:16" ht="24.95" hidden="1" customHeight="1" x14ac:dyDescent="0.2">
      <c r="A3952" s="21" t="str">
        <f t="shared" si="283"/>
        <v>||||||0</v>
      </c>
      <c r="B3952" s="21" t="str">
        <f t="shared" si="284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282"/>
        <v>0</v>
      </c>
      <c r="N3952" s="17"/>
      <c r="O3952" s="17"/>
      <c r="P3952" s="3"/>
    </row>
    <row r="3953" spans="1:16" ht="24.95" hidden="1" customHeight="1" x14ac:dyDescent="0.2">
      <c r="A3953" s="21" t="str">
        <f t="shared" si="283"/>
        <v>||||||0</v>
      </c>
      <c r="B3953" s="21" t="str">
        <f t="shared" si="284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282"/>
        <v>0</v>
      </c>
      <c r="N3953" s="17"/>
      <c r="O3953" s="17"/>
      <c r="P3953" s="3"/>
    </row>
    <row r="3954" spans="1:16" ht="24.95" hidden="1" customHeight="1" x14ac:dyDescent="0.2">
      <c r="A3954" s="21" t="str">
        <f t="shared" si="283"/>
        <v>||||||0</v>
      </c>
      <c r="B3954" s="21" t="str">
        <f t="shared" si="284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282"/>
        <v>0</v>
      </c>
      <c r="N3954" s="17"/>
      <c r="O3954" s="17"/>
      <c r="P3954" s="3"/>
    </row>
    <row r="3955" spans="1:16" ht="24.95" hidden="1" customHeight="1" x14ac:dyDescent="0.2">
      <c r="A3955" s="21" t="str">
        <f t="shared" si="283"/>
        <v>||||||0</v>
      </c>
      <c r="B3955" s="21" t="str">
        <f t="shared" si="284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282"/>
        <v>0</v>
      </c>
      <c r="N3955" s="17"/>
      <c r="O3955" s="17"/>
      <c r="P3955" s="3"/>
    </row>
    <row r="3956" spans="1:16" ht="24.95" hidden="1" customHeight="1" x14ac:dyDescent="0.2">
      <c r="A3956" s="21" t="str">
        <f t="shared" si="283"/>
        <v>||||||0</v>
      </c>
      <c r="B3956" s="21" t="str">
        <f t="shared" si="284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282"/>
        <v>0</v>
      </c>
      <c r="N3956" s="17"/>
      <c r="O3956" s="17"/>
      <c r="P3956" s="3"/>
    </row>
    <row r="3957" spans="1:16" ht="24.95" hidden="1" customHeight="1" x14ac:dyDescent="0.2">
      <c r="A3957" s="21" t="str">
        <f t="shared" si="283"/>
        <v>||||||0</v>
      </c>
      <c r="B3957" s="21" t="str">
        <f t="shared" si="284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282"/>
        <v>0</v>
      </c>
      <c r="N3957" s="17"/>
      <c r="O3957" s="17"/>
      <c r="P3957" s="3"/>
    </row>
    <row r="3958" spans="1:16" ht="24.95" hidden="1" customHeight="1" x14ac:dyDescent="0.2">
      <c r="A3958" s="21" t="str">
        <f t="shared" si="283"/>
        <v>||||||0</v>
      </c>
      <c r="B3958" s="21" t="str">
        <f t="shared" si="284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ref="M3958:M4021" si="285">N3958+O3958</f>
        <v>0</v>
      </c>
      <c r="N3958" s="17"/>
      <c r="O3958" s="17"/>
      <c r="P3958" s="3"/>
    </row>
    <row r="3959" spans="1:16" ht="24.95" hidden="1" customHeight="1" x14ac:dyDescent="0.2">
      <c r="A3959" s="21" t="str">
        <f t="shared" si="283"/>
        <v>||||||0</v>
      </c>
      <c r="B3959" s="21" t="str">
        <f t="shared" si="284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285"/>
        <v>0</v>
      </c>
      <c r="N3959" s="17"/>
      <c r="O3959" s="17"/>
      <c r="P3959" s="3"/>
    </row>
    <row r="3960" spans="1:16" ht="24.95" hidden="1" customHeight="1" x14ac:dyDescent="0.2">
      <c r="A3960" s="21" t="str">
        <f t="shared" si="283"/>
        <v>||||||0</v>
      </c>
      <c r="B3960" s="21" t="str">
        <f t="shared" si="284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285"/>
        <v>0</v>
      </c>
      <c r="N3960" s="17"/>
      <c r="O3960" s="17"/>
      <c r="P3960" s="3"/>
    </row>
    <row r="3961" spans="1:16" ht="24.95" hidden="1" customHeight="1" x14ac:dyDescent="0.2">
      <c r="A3961" s="21" t="str">
        <f t="shared" si="283"/>
        <v>||||||0</v>
      </c>
      <c r="B3961" s="21" t="str">
        <f t="shared" si="284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285"/>
        <v>0</v>
      </c>
      <c r="N3961" s="17"/>
      <c r="O3961" s="17"/>
      <c r="P3961" s="3"/>
    </row>
    <row r="3962" spans="1:16" ht="24.95" hidden="1" customHeight="1" x14ac:dyDescent="0.2">
      <c r="A3962" s="21" t="str">
        <f t="shared" si="283"/>
        <v>||||||0</v>
      </c>
      <c r="B3962" s="21" t="str">
        <f t="shared" si="284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285"/>
        <v>0</v>
      </c>
      <c r="N3962" s="17"/>
      <c r="O3962" s="17"/>
      <c r="P3962" s="3"/>
    </row>
    <row r="3963" spans="1:16" ht="24.95" hidden="1" customHeight="1" x14ac:dyDescent="0.2">
      <c r="A3963" s="21" t="str">
        <f t="shared" si="283"/>
        <v>||||||0</v>
      </c>
      <c r="B3963" s="21" t="str">
        <f t="shared" si="284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285"/>
        <v>0</v>
      </c>
      <c r="N3963" s="17"/>
      <c r="O3963" s="17"/>
      <c r="P3963" s="3"/>
    </row>
    <row r="3964" spans="1:16" ht="24.95" hidden="1" customHeight="1" x14ac:dyDescent="0.2">
      <c r="A3964" s="21" t="str">
        <f t="shared" si="283"/>
        <v>||||||0</v>
      </c>
      <c r="B3964" s="21" t="str">
        <f t="shared" si="284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285"/>
        <v>0</v>
      </c>
      <c r="N3964" s="17"/>
      <c r="O3964" s="17"/>
      <c r="P3964" s="3"/>
    </row>
    <row r="3965" spans="1:16" ht="24.95" hidden="1" customHeight="1" x14ac:dyDescent="0.2">
      <c r="A3965" s="21" t="str">
        <f t="shared" ref="A3965:A4028" si="286">C3965&amp;"|"&amp;D3965&amp;"|"&amp;E3965&amp;"|"&amp;F3965&amp;"|"&amp;G3965&amp;"|"&amp;I3965&amp;"|"&amp;N3965+O3965-P3965</f>
        <v>||||||0</v>
      </c>
      <c r="B3965" s="21" t="str">
        <f t="shared" ref="B3965:B4028" si="287">C3965&amp;"|"&amp;D3965&amp;"|"&amp;E3965&amp;"|"&amp;F3965&amp;"|"&amp;L3965</f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285"/>
        <v>0</v>
      </c>
      <c r="N3965" s="17"/>
      <c r="O3965" s="17"/>
      <c r="P3965" s="3"/>
    </row>
    <row r="3966" spans="1:16" ht="24.95" hidden="1" customHeight="1" x14ac:dyDescent="0.2">
      <c r="A3966" s="21" t="str">
        <f t="shared" si="286"/>
        <v>||||||0</v>
      </c>
      <c r="B3966" s="21" t="str">
        <f t="shared" si="287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si="285"/>
        <v>0</v>
      </c>
      <c r="N3966" s="17"/>
      <c r="O3966" s="17"/>
      <c r="P3966" s="3"/>
    </row>
    <row r="3967" spans="1:16" ht="24.95" hidden="1" customHeight="1" x14ac:dyDescent="0.2">
      <c r="A3967" s="21" t="str">
        <f t="shared" si="286"/>
        <v>||||||0</v>
      </c>
      <c r="B3967" s="21" t="str">
        <f t="shared" si="287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285"/>
        <v>0</v>
      </c>
      <c r="N3967" s="17"/>
      <c r="O3967" s="17"/>
      <c r="P3967" s="3"/>
    </row>
    <row r="3968" spans="1:16" ht="24.95" hidden="1" customHeight="1" x14ac:dyDescent="0.2">
      <c r="A3968" s="21" t="str">
        <f t="shared" si="286"/>
        <v>||||||0</v>
      </c>
      <c r="B3968" s="21" t="str">
        <f t="shared" si="287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285"/>
        <v>0</v>
      </c>
      <c r="N3968" s="17"/>
      <c r="O3968" s="17"/>
      <c r="P3968" s="3"/>
    </row>
    <row r="3969" spans="1:16" ht="24.95" hidden="1" customHeight="1" x14ac:dyDescent="0.2">
      <c r="A3969" s="21" t="str">
        <f t="shared" si="286"/>
        <v>||||||0</v>
      </c>
      <c r="B3969" s="21" t="str">
        <f t="shared" si="287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285"/>
        <v>0</v>
      </c>
      <c r="N3969" s="17"/>
      <c r="O3969" s="17"/>
      <c r="P3969" s="3"/>
    </row>
    <row r="3970" spans="1:16" ht="24.95" hidden="1" customHeight="1" x14ac:dyDescent="0.2">
      <c r="A3970" s="21" t="str">
        <f t="shared" si="286"/>
        <v>||||||0</v>
      </c>
      <c r="B3970" s="21" t="str">
        <f t="shared" si="287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285"/>
        <v>0</v>
      </c>
      <c r="N3970" s="17"/>
      <c r="O3970" s="17"/>
      <c r="P3970" s="3"/>
    </row>
    <row r="3971" spans="1:16" ht="24.95" hidden="1" customHeight="1" x14ac:dyDescent="0.2">
      <c r="A3971" s="21" t="str">
        <f t="shared" si="286"/>
        <v>||||||0</v>
      </c>
      <c r="B3971" s="21" t="str">
        <f t="shared" si="287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285"/>
        <v>0</v>
      </c>
      <c r="N3971" s="17"/>
      <c r="O3971" s="17"/>
      <c r="P3971" s="3"/>
    </row>
    <row r="3972" spans="1:16" ht="24.95" hidden="1" customHeight="1" x14ac:dyDescent="0.2">
      <c r="A3972" s="21" t="str">
        <f t="shared" si="286"/>
        <v>||||||0</v>
      </c>
      <c r="B3972" s="21" t="str">
        <f t="shared" si="287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285"/>
        <v>0</v>
      </c>
      <c r="N3972" s="17"/>
      <c r="O3972" s="17"/>
      <c r="P3972" s="3"/>
    </row>
    <row r="3973" spans="1:16" ht="24.95" hidden="1" customHeight="1" x14ac:dyDescent="0.2">
      <c r="A3973" s="21" t="str">
        <f t="shared" si="286"/>
        <v>||||||0</v>
      </c>
      <c r="B3973" s="21" t="str">
        <f t="shared" si="287"/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285"/>
        <v>0</v>
      </c>
      <c r="N3973" s="17"/>
      <c r="O3973" s="17"/>
      <c r="P3973" s="3"/>
    </row>
    <row r="3974" spans="1:16" ht="24.95" hidden="1" customHeight="1" x14ac:dyDescent="0.2">
      <c r="A3974" s="21" t="str">
        <f t="shared" si="286"/>
        <v>||||||0</v>
      </c>
      <c r="B3974" s="21" t="str">
        <f t="shared" si="287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285"/>
        <v>0</v>
      </c>
      <c r="N3974" s="17"/>
      <c r="O3974" s="17"/>
      <c r="P3974" s="3"/>
    </row>
    <row r="3975" spans="1:16" ht="24.95" hidden="1" customHeight="1" x14ac:dyDescent="0.2">
      <c r="A3975" s="21" t="str">
        <f t="shared" si="286"/>
        <v>||||||0</v>
      </c>
      <c r="B3975" s="21" t="str">
        <f t="shared" si="287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285"/>
        <v>0</v>
      </c>
      <c r="N3975" s="17"/>
      <c r="O3975" s="17"/>
      <c r="P3975" s="3"/>
    </row>
    <row r="3976" spans="1:16" ht="24.95" hidden="1" customHeight="1" x14ac:dyDescent="0.2">
      <c r="A3976" s="21" t="str">
        <f t="shared" si="286"/>
        <v>||||||0</v>
      </c>
      <c r="B3976" s="21" t="str">
        <f t="shared" si="287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285"/>
        <v>0</v>
      </c>
      <c r="N3976" s="17"/>
      <c r="O3976" s="17"/>
      <c r="P3976" s="3"/>
    </row>
    <row r="3977" spans="1:16" ht="24.95" hidden="1" customHeight="1" x14ac:dyDescent="0.2">
      <c r="A3977" s="21" t="str">
        <f t="shared" si="286"/>
        <v>||||||0</v>
      </c>
      <c r="B3977" s="21" t="str">
        <f t="shared" si="287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285"/>
        <v>0</v>
      </c>
      <c r="N3977" s="17"/>
      <c r="O3977" s="17"/>
      <c r="P3977" s="3"/>
    </row>
    <row r="3978" spans="1:16" ht="24.95" hidden="1" customHeight="1" x14ac:dyDescent="0.2">
      <c r="A3978" s="21" t="str">
        <f t="shared" si="286"/>
        <v>||||||0</v>
      </c>
      <c r="B3978" s="21" t="str">
        <f t="shared" si="287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285"/>
        <v>0</v>
      </c>
      <c r="N3978" s="17"/>
      <c r="O3978" s="17"/>
      <c r="P3978" s="3"/>
    </row>
    <row r="3979" spans="1:16" ht="24.95" hidden="1" customHeight="1" x14ac:dyDescent="0.2">
      <c r="A3979" s="21" t="str">
        <f t="shared" si="286"/>
        <v>||||||0</v>
      </c>
      <c r="B3979" s="21" t="str">
        <f t="shared" si="287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285"/>
        <v>0</v>
      </c>
      <c r="N3979" s="17"/>
      <c r="O3979" s="17"/>
      <c r="P3979" s="3"/>
    </row>
    <row r="3980" spans="1:16" ht="24.95" hidden="1" customHeight="1" x14ac:dyDescent="0.2">
      <c r="A3980" s="21" t="str">
        <f t="shared" si="286"/>
        <v>||||||0</v>
      </c>
      <c r="B3980" s="21" t="str">
        <f t="shared" si="287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285"/>
        <v>0</v>
      </c>
      <c r="N3980" s="17"/>
      <c r="O3980" s="17"/>
      <c r="P3980" s="3"/>
    </row>
    <row r="3981" spans="1:16" ht="24.95" hidden="1" customHeight="1" x14ac:dyDescent="0.2">
      <c r="A3981" s="21" t="str">
        <f t="shared" si="286"/>
        <v>||||||0</v>
      </c>
      <c r="B3981" s="21" t="str">
        <f t="shared" si="287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285"/>
        <v>0</v>
      </c>
      <c r="N3981" s="17"/>
      <c r="O3981" s="17"/>
      <c r="P3981" s="3"/>
    </row>
    <row r="3982" spans="1:16" ht="24.95" hidden="1" customHeight="1" x14ac:dyDescent="0.2">
      <c r="A3982" s="21" t="str">
        <f t="shared" si="286"/>
        <v>||||||0</v>
      </c>
      <c r="B3982" s="21" t="str">
        <f t="shared" si="287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285"/>
        <v>0</v>
      </c>
      <c r="N3982" s="17"/>
      <c r="O3982" s="17"/>
      <c r="P3982" s="3"/>
    </row>
    <row r="3983" spans="1:16" ht="24.95" hidden="1" customHeight="1" x14ac:dyDescent="0.2">
      <c r="A3983" s="21" t="str">
        <f t="shared" si="286"/>
        <v>||||||0</v>
      </c>
      <c r="B3983" s="21" t="str">
        <f t="shared" si="287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285"/>
        <v>0</v>
      </c>
      <c r="N3983" s="17"/>
      <c r="O3983" s="17"/>
      <c r="P3983" s="3"/>
    </row>
    <row r="3984" spans="1:16" ht="24.95" hidden="1" customHeight="1" x14ac:dyDescent="0.2">
      <c r="A3984" s="21" t="str">
        <f t="shared" si="286"/>
        <v>||||||0</v>
      </c>
      <c r="B3984" s="21" t="str">
        <f t="shared" si="287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285"/>
        <v>0</v>
      </c>
      <c r="N3984" s="17"/>
      <c r="O3984" s="17"/>
      <c r="P3984" s="3"/>
    </row>
    <row r="3985" spans="1:16" ht="24.95" hidden="1" customHeight="1" x14ac:dyDescent="0.2">
      <c r="A3985" s="21" t="str">
        <f t="shared" si="286"/>
        <v>||||||0</v>
      </c>
      <c r="B3985" s="21" t="str">
        <f t="shared" si="287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285"/>
        <v>0</v>
      </c>
      <c r="N3985" s="17"/>
      <c r="O3985" s="17"/>
      <c r="P3985" s="3"/>
    </row>
    <row r="3986" spans="1:16" ht="24.95" hidden="1" customHeight="1" x14ac:dyDescent="0.2">
      <c r="A3986" s="21" t="str">
        <f t="shared" si="286"/>
        <v>||||||0</v>
      </c>
      <c r="B3986" s="21" t="str">
        <f t="shared" si="287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285"/>
        <v>0</v>
      </c>
      <c r="N3986" s="17"/>
      <c r="O3986" s="17"/>
      <c r="P3986" s="3"/>
    </row>
    <row r="3987" spans="1:16" ht="24.95" hidden="1" customHeight="1" x14ac:dyDescent="0.2">
      <c r="A3987" s="21" t="str">
        <f t="shared" si="286"/>
        <v>||||||0</v>
      </c>
      <c r="B3987" s="21" t="str">
        <f t="shared" si="287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285"/>
        <v>0</v>
      </c>
      <c r="N3987" s="17"/>
      <c r="O3987" s="17"/>
      <c r="P3987" s="3"/>
    </row>
    <row r="3988" spans="1:16" ht="24.95" hidden="1" customHeight="1" x14ac:dyDescent="0.2">
      <c r="A3988" s="21" t="str">
        <f t="shared" si="286"/>
        <v>||||||0</v>
      </c>
      <c r="B3988" s="21" t="str">
        <f t="shared" si="287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285"/>
        <v>0</v>
      </c>
      <c r="N3988" s="17"/>
      <c r="O3988" s="17"/>
      <c r="P3988" s="3"/>
    </row>
    <row r="3989" spans="1:16" ht="24.95" hidden="1" customHeight="1" x14ac:dyDescent="0.2">
      <c r="A3989" s="21" t="str">
        <f t="shared" si="286"/>
        <v>||||||0</v>
      </c>
      <c r="B3989" s="21" t="str">
        <f t="shared" si="287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285"/>
        <v>0</v>
      </c>
      <c r="N3989" s="17"/>
      <c r="O3989" s="17"/>
      <c r="P3989" s="3"/>
    </row>
    <row r="3990" spans="1:16" ht="24.95" hidden="1" customHeight="1" x14ac:dyDescent="0.2">
      <c r="A3990" s="21" t="str">
        <f t="shared" si="286"/>
        <v>||||||0</v>
      </c>
      <c r="B3990" s="21" t="str">
        <f t="shared" si="287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285"/>
        <v>0</v>
      </c>
      <c r="N3990" s="17"/>
      <c r="O3990" s="17"/>
      <c r="P3990" s="3"/>
    </row>
    <row r="3991" spans="1:16" ht="24.95" hidden="1" customHeight="1" x14ac:dyDescent="0.2">
      <c r="A3991" s="21" t="str">
        <f t="shared" si="286"/>
        <v>||||||0</v>
      </c>
      <c r="B3991" s="21" t="str">
        <f t="shared" si="287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285"/>
        <v>0</v>
      </c>
      <c r="N3991" s="17"/>
      <c r="O3991" s="17"/>
      <c r="P3991" s="3"/>
    </row>
    <row r="3992" spans="1:16" ht="24.95" hidden="1" customHeight="1" x14ac:dyDescent="0.2">
      <c r="A3992" s="21" t="str">
        <f t="shared" si="286"/>
        <v>||||||0</v>
      </c>
      <c r="B3992" s="21" t="str">
        <f t="shared" si="287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285"/>
        <v>0</v>
      </c>
      <c r="N3992" s="17"/>
      <c r="O3992" s="17"/>
      <c r="P3992" s="3"/>
    </row>
    <row r="3993" spans="1:16" ht="24.95" hidden="1" customHeight="1" x14ac:dyDescent="0.2">
      <c r="A3993" s="21" t="str">
        <f t="shared" si="286"/>
        <v>||||||0</v>
      </c>
      <c r="B3993" s="21" t="str">
        <f t="shared" si="287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285"/>
        <v>0</v>
      </c>
      <c r="N3993" s="17"/>
      <c r="O3993" s="17"/>
      <c r="P3993" s="3"/>
    </row>
    <row r="3994" spans="1:16" ht="24.95" hidden="1" customHeight="1" x14ac:dyDescent="0.2">
      <c r="A3994" s="21" t="str">
        <f t="shared" si="286"/>
        <v>||||||0</v>
      </c>
      <c r="B3994" s="21" t="str">
        <f t="shared" si="287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285"/>
        <v>0</v>
      </c>
      <c r="N3994" s="17"/>
      <c r="O3994" s="17"/>
      <c r="P3994" s="3"/>
    </row>
    <row r="3995" spans="1:16" ht="24.95" hidden="1" customHeight="1" x14ac:dyDescent="0.2">
      <c r="A3995" s="21" t="str">
        <f t="shared" si="286"/>
        <v>||||||0</v>
      </c>
      <c r="B3995" s="21" t="str">
        <f t="shared" si="287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285"/>
        <v>0</v>
      </c>
      <c r="N3995" s="17"/>
      <c r="O3995" s="17"/>
      <c r="P3995" s="3"/>
    </row>
    <row r="3996" spans="1:16" ht="24.95" hidden="1" customHeight="1" x14ac:dyDescent="0.2">
      <c r="A3996" s="21" t="str">
        <f t="shared" si="286"/>
        <v>||||||0</v>
      </c>
      <c r="B3996" s="21" t="str">
        <f t="shared" si="287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285"/>
        <v>0</v>
      </c>
      <c r="N3996" s="17"/>
      <c r="O3996" s="17"/>
      <c r="P3996" s="3"/>
    </row>
    <row r="3997" spans="1:16" ht="24.95" hidden="1" customHeight="1" x14ac:dyDescent="0.2">
      <c r="A3997" s="21" t="str">
        <f t="shared" si="286"/>
        <v>||||||0</v>
      </c>
      <c r="B3997" s="21" t="str">
        <f t="shared" si="287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285"/>
        <v>0</v>
      </c>
      <c r="N3997" s="17"/>
      <c r="O3997" s="17"/>
      <c r="P3997" s="3"/>
    </row>
    <row r="3998" spans="1:16" ht="24.95" hidden="1" customHeight="1" x14ac:dyDescent="0.2">
      <c r="A3998" s="21" t="str">
        <f t="shared" si="286"/>
        <v>||||||0</v>
      </c>
      <c r="B3998" s="21" t="str">
        <f t="shared" si="287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285"/>
        <v>0</v>
      </c>
      <c r="N3998" s="17"/>
      <c r="O3998" s="17"/>
      <c r="P3998" s="3"/>
    </row>
    <row r="3999" spans="1:16" ht="24.95" hidden="1" customHeight="1" x14ac:dyDescent="0.2">
      <c r="A3999" s="21" t="str">
        <f t="shared" si="286"/>
        <v>||||||0</v>
      </c>
      <c r="B3999" s="21" t="str">
        <f t="shared" si="287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285"/>
        <v>0</v>
      </c>
      <c r="N3999" s="17"/>
      <c r="O3999" s="17"/>
      <c r="P3999" s="3"/>
    </row>
    <row r="4000" spans="1:16" ht="24.95" hidden="1" customHeight="1" x14ac:dyDescent="0.2">
      <c r="A4000" s="21" t="str">
        <f t="shared" si="286"/>
        <v>||||||0</v>
      </c>
      <c r="B4000" s="21" t="str">
        <f t="shared" si="287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285"/>
        <v>0</v>
      </c>
      <c r="N4000" s="17"/>
      <c r="O4000" s="17"/>
      <c r="P4000" s="3"/>
    </row>
    <row r="4001" spans="1:16" ht="24.95" hidden="1" customHeight="1" x14ac:dyDescent="0.2">
      <c r="A4001" s="21" t="str">
        <f t="shared" si="286"/>
        <v>||||||0</v>
      </c>
      <c r="B4001" s="21" t="str">
        <f t="shared" si="287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285"/>
        <v>0</v>
      </c>
      <c r="N4001" s="17"/>
      <c r="O4001" s="17"/>
      <c r="P4001" s="3"/>
    </row>
    <row r="4002" spans="1:16" ht="24.95" hidden="1" customHeight="1" x14ac:dyDescent="0.2">
      <c r="A4002" s="21" t="str">
        <f t="shared" si="286"/>
        <v>||||||0</v>
      </c>
      <c r="B4002" s="21" t="str">
        <f t="shared" si="287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285"/>
        <v>0</v>
      </c>
      <c r="N4002" s="17"/>
      <c r="O4002" s="17"/>
      <c r="P4002" s="3"/>
    </row>
    <row r="4003" spans="1:16" ht="24.95" hidden="1" customHeight="1" x14ac:dyDescent="0.2">
      <c r="A4003" s="21" t="str">
        <f t="shared" si="286"/>
        <v>||||||0</v>
      </c>
      <c r="B4003" s="21" t="str">
        <f t="shared" si="287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285"/>
        <v>0</v>
      </c>
      <c r="N4003" s="17"/>
      <c r="O4003" s="17"/>
      <c r="P4003" s="3"/>
    </row>
    <row r="4004" spans="1:16" ht="24.95" hidden="1" customHeight="1" x14ac:dyDescent="0.2">
      <c r="A4004" s="21" t="str">
        <f t="shared" si="286"/>
        <v>||||||0</v>
      </c>
      <c r="B4004" s="21" t="str">
        <f t="shared" si="287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285"/>
        <v>0</v>
      </c>
      <c r="N4004" s="17"/>
      <c r="O4004" s="17"/>
      <c r="P4004" s="3"/>
    </row>
    <row r="4005" spans="1:16" ht="24.95" hidden="1" customHeight="1" x14ac:dyDescent="0.2">
      <c r="A4005" s="21" t="str">
        <f t="shared" si="286"/>
        <v>||||||0</v>
      </c>
      <c r="B4005" s="21" t="str">
        <f t="shared" si="287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285"/>
        <v>0</v>
      </c>
      <c r="N4005" s="17"/>
      <c r="O4005" s="17"/>
      <c r="P4005" s="3"/>
    </row>
    <row r="4006" spans="1:16" ht="24.95" hidden="1" customHeight="1" x14ac:dyDescent="0.2">
      <c r="A4006" s="21" t="str">
        <f t="shared" si="286"/>
        <v>||||||0</v>
      </c>
      <c r="B4006" s="21" t="str">
        <f t="shared" si="287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285"/>
        <v>0</v>
      </c>
      <c r="N4006" s="17"/>
      <c r="O4006" s="17"/>
      <c r="P4006" s="3"/>
    </row>
    <row r="4007" spans="1:16" ht="24.95" hidden="1" customHeight="1" x14ac:dyDescent="0.2">
      <c r="A4007" s="21" t="str">
        <f t="shared" si="286"/>
        <v>||||||0</v>
      </c>
      <c r="B4007" s="21" t="str">
        <f t="shared" si="287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285"/>
        <v>0</v>
      </c>
      <c r="N4007" s="17"/>
      <c r="O4007" s="17"/>
      <c r="P4007" s="3"/>
    </row>
    <row r="4008" spans="1:16" ht="24.95" hidden="1" customHeight="1" x14ac:dyDescent="0.2">
      <c r="A4008" s="21" t="str">
        <f t="shared" si="286"/>
        <v>||||||0</v>
      </c>
      <c r="B4008" s="21" t="str">
        <f t="shared" si="287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285"/>
        <v>0</v>
      </c>
      <c r="N4008" s="17"/>
      <c r="O4008" s="17"/>
      <c r="P4008" s="3"/>
    </row>
    <row r="4009" spans="1:16" ht="24.95" hidden="1" customHeight="1" x14ac:dyDescent="0.2">
      <c r="A4009" s="21" t="str">
        <f t="shared" si="286"/>
        <v>||||||0</v>
      </c>
      <c r="B4009" s="21" t="str">
        <f t="shared" si="287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285"/>
        <v>0</v>
      </c>
      <c r="N4009" s="17"/>
      <c r="O4009" s="17"/>
      <c r="P4009" s="3"/>
    </row>
    <row r="4010" spans="1:16" ht="24.95" hidden="1" customHeight="1" x14ac:dyDescent="0.2">
      <c r="A4010" s="21" t="str">
        <f t="shared" si="286"/>
        <v>||||||0</v>
      </c>
      <c r="B4010" s="21" t="str">
        <f t="shared" si="287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285"/>
        <v>0</v>
      </c>
      <c r="N4010" s="17"/>
      <c r="O4010" s="17"/>
      <c r="P4010" s="3"/>
    </row>
    <row r="4011" spans="1:16" ht="24.95" hidden="1" customHeight="1" x14ac:dyDescent="0.2">
      <c r="A4011" s="21" t="str">
        <f t="shared" si="286"/>
        <v>||||||0</v>
      </c>
      <c r="B4011" s="21" t="str">
        <f t="shared" si="287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285"/>
        <v>0</v>
      </c>
      <c r="N4011" s="17"/>
      <c r="O4011" s="17"/>
      <c r="P4011" s="3"/>
    </row>
    <row r="4012" spans="1:16" ht="24.95" hidden="1" customHeight="1" x14ac:dyDescent="0.2">
      <c r="A4012" s="21" t="str">
        <f t="shared" si="286"/>
        <v>||||||0</v>
      </c>
      <c r="B4012" s="21" t="str">
        <f t="shared" si="287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285"/>
        <v>0</v>
      </c>
      <c r="N4012" s="17"/>
      <c r="O4012" s="17"/>
      <c r="P4012" s="3"/>
    </row>
    <row r="4013" spans="1:16" ht="24.95" hidden="1" customHeight="1" x14ac:dyDescent="0.2">
      <c r="A4013" s="21" t="str">
        <f t="shared" si="286"/>
        <v>||||||0</v>
      </c>
      <c r="B4013" s="21" t="str">
        <f t="shared" si="287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285"/>
        <v>0</v>
      </c>
      <c r="N4013" s="17"/>
      <c r="O4013" s="17"/>
      <c r="P4013" s="3"/>
    </row>
    <row r="4014" spans="1:16" ht="24.95" hidden="1" customHeight="1" x14ac:dyDescent="0.2">
      <c r="A4014" s="21" t="str">
        <f t="shared" si="286"/>
        <v>||||||0</v>
      </c>
      <c r="B4014" s="21" t="str">
        <f t="shared" si="287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285"/>
        <v>0</v>
      </c>
      <c r="N4014" s="17"/>
      <c r="O4014" s="17"/>
      <c r="P4014" s="3"/>
    </row>
    <row r="4015" spans="1:16" ht="24.95" hidden="1" customHeight="1" x14ac:dyDescent="0.2">
      <c r="A4015" s="21" t="str">
        <f t="shared" si="286"/>
        <v>||||||0</v>
      </c>
      <c r="B4015" s="21" t="str">
        <f t="shared" si="287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285"/>
        <v>0</v>
      </c>
      <c r="N4015" s="17"/>
      <c r="O4015" s="17"/>
      <c r="P4015" s="3"/>
    </row>
    <row r="4016" spans="1:16" ht="24.95" hidden="1" customHeight="1" x14ac:dyDescent="0.2">
      <c r="A4016" s="21" t="str">
        <f t="shared" si="286"/>
        <v>||||||0</v>
      </c>
      <c r="B4016" s="21" t="str">
        <f t="shared" si="287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285"/>
        <v>0</v>
      </c>
      <c r="N4016" s="17"/>
      <c r="O4016" s="17"/>
      <c r="P4016" s="3"/>
    </row>
    <row r="4017" spans="1:16" ht="24.95" hidden="1" customHeight="1" x14ac:dyDescent="0.2">
      <c r="A4017" s="21" t="str">
        <f t="shared" si="286"/>
        <v>||||||0</v>
      </c>
      <c r="B4017" s="21" t="str">
        <f t="shared" si="287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285"/>
        <v>0</v>
      </c>
      <c r="N4017" s="17"/>
      <c r="O4017" s="17"/>
      <c r="P4017" s="3"/>
    </row>
    <row r="4018" spans="1:16" ht="24.95" hidden="1" customHeight="1" x14ac:dyDescent="0.2">
      <c r="A4018" s="21" t="str">
        <f t="shared" si="286"/>
        <v>||||||0</v>
      </c>
      <c r="B4018" s="21" t="str">
        <f t="shared" si="287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285"/>
        <v>0</v>
      </c>
      <c r="N4018" s="17"/>
      <c r="O4018" s="17"/>
      <c r="P4018" s="3"/>
    </row>
    <row r="4019" spans="1:16" ht="24.95" hidden="1" customHeight="1" x14ac:dyDescent="0.2">
      <c r="A4019" s="21" t="str">
        <f t="shared" si="286"/>
        <v>||||||0</v>
      </c>
      <c r="B4019" s="21" t="str">
        <f t="shared" si="287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285"/>
        <v>0</v>
      </c>
      <c r="N4019" s="17"/>
      <c r="O4019" s="17"/>
      <c r="P4019" s="3"/>
    </row>
    <row r="4020" spans="1:16" ht="24.95" hidden="1" customHeight="1" x14ac:dyDescent="0.2">
      <c r="A4020" s="21" t="str">
        <f t="shared" si="286"/>
        <v>||||||0</v>
      </c>
      <c r="B4020" s="21" t="str">
        <f t="shared" si="287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285"/>
        <v>0</v>
      </c>
      <c r="N4020" s="17"/>
      <c r="O4020" s="17"/>
      <c r="P4020" s="3"/>
    </row>
    <row r="4021" spans="1:16" ht="24.95" hidden="1" customHeight="1" x14ac:dyDescent="0.2">
      <c r="A4021" s="21" t="str">
        <f t="shared" si="286"/>
        <v>||||||0</v>
      </c>
      <c r="B4021" s="21" t="str">
        <f t="shared" si="287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285"/>
        <v>0</v>
      </c>
      <c r="N4021" s="17"/>
      <c r="O4021" s="17"/>
      <c r="P4021" s="3"/>
    </row>
    <row r="4022" spans="1:16" ht="24.95" hidden="1" customHeight="1" x14ac:dyDescent="0.2">
      <c r="A4022" s="21" t="str">
        <f t="shared" si="286"/>
        <v>||||||0</v>
      </c>
      <c r="B4022" s="21" t="str">
        <f t="shared" si="287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ref="M4022:M4085" si="288">N4022+O4022</f>
        <v>0</v>
      </c>
      <c r="N4022" s="17"/>
      <c r="O4022" s="17"/>
      <c r="P4022" s="3"/>
    </row>
    <row r="4023" spans="1:16" ht="24.95" hidden="1" customHeight="1" x14ac:dyDescent="0.2">
      <c r="A4023" s="21" t="str">
        <f t="shared" si="286"/>
        <v>||||||0</v>
      </c>
      <c r="B4023" s="21" t="str">
        <f t="shared" si="287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288"/>
        <v>0</v>
      </c>
      <c r="N4023" s="17"/>
      <c r="O4023" s="17"/>
      <c r="P4023" s="3"/>
    </row>
    <row r="4024" spans="1:16" ht="24.95" hidden="1" customHeight="1" x14ac:dyDescent="0.2">
      <c r="A4024" s="21" t="str">
        <f t="shared" si="286"/>
        <v>||||||0</v>
      </c>
      <c r="B4024" s="21" t="str">
        <f t="shared" si="287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288"/>
        <v>0</v>
      </c>
      <c r="N4024" s="17"/>
      <c r="O4024" s="17"/>
      <c r="P4024" s="3"/>
    </row>
    <row r="4025" spans="1:16" ht="24.95" hidden="1" customHeight="1" x14ac:dyDescent="0.2">
      <c r="A4025" s="21" t="str">
        <f t="shared" si="286"/>
        <v>||||||0</v>
      </c>
      <c r="B4025" s="21" t="str">
        <f t="shared" si="287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288"/>
        <v>0</v>
      </c>
      <c r="N4025" s="17"/>
      <c r="O4025" s="17"/>
      <c r="P4025" s="3"/>
    </row>
    <row r="4026" spans="1:16" ht="24.95" hidden="1" customHeight="1" x14ac:dyDescent="0.2">
      <c r="A4026" s="21" t="str">
        <f t="shared" si="286"/>
        <v>||||||0</v>
      </c>
      <c r="B4026" s="21" t="str">
        <f t="shared" si="287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288"/>
        <v>0</v>
      </c>
      <c r="N4026" s="17"/>
      <c r="O4026" s="17"/>
      <c r="P4026" s="3"/>
    </row>
    <row r="4027" spans="1:16" ht="24.95" hidden="1" customHeight="1" x14ac:dyDescent="0.2">
      <c r="A4027" s="21" t="str">
        <f t="shared" si="286"/>
        <v>||||||0</v>
      </c>
      <c r="B4027" s="21" t="str">
        <f t="shared" si="287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288"/>
        <v>0</v>
      </c>
      <c r="N4027" s="17"/>
      <c r="O4027" s="17"/>
      <c r="P4027" s="3"/>
    </row>
    <row r="4028" spans="1:16" ht="24.95" hidden="1" customHeight="1" x14ac:dyDescent="0.2">
      <c r="A4028" s="21" t="str">
        <f t="shared" si="286"/>
        <v>||||||0</v>
      </c>
      <c r="B4028" s="21" t="str">
        <f t="shared" si="287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288"/>
        <v>0</v>
      </c>
      <c r="N4028" s="17"/>
      <c r="O4028" s="17"/>
      <c r="P4028" s="3"/>
    </row>
    <row r="4029" spans="1:16" ht="24.95" hidden="1" customHeight="1" x14ac:dyDescent="0.2">
      <c r="A4029" s="21" t="str">
        <f t="shared" ref="A4029:A4092" si="289">C4029&amp;"|"&amp;D4029&amp;"|"&amp;E4029&amp;"|"&amp;F4029&amp;"|"&amp;G4029&amp;"|"&amp;I4029&amp;"|"&amp;N4029+O4029-P4029</f>
        <v>||||||0</v>
      </c>
      <c r="B4029" s="21" t="str">
        <f t="shared" ref="B4029:B4092" si="290">C4029&amp;"|"&amp;D4029&amp;"|"&amp;E4029&amp;"|"&amp;F4029&amp;"|"&amp;L4029</f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288"/>
        <v>0</v>
      </c>
      <c r="N4029" s="17"/>
      <c r="O4029" s="17"/>
      <c r="P4029" s="3"/>
    </row>
    <row r="4030" spans="1:16" ht="24.95" hidden="1" customHeight="1" x14ac:dyDescent="0.2">
      <c r="A4030" s="21" t="str">
        <f t="shared" si="289"/>
        <v>||||||0</v>
      </c>
      <c r="B4030" s="21" t="str">
        <f t="shared" si="290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si="288"/>
        <v>0</v>
      </c>
      <c r="N4030" s="17"/>
      <c r="O4030" s="17"/>
      <c r="P4030" s="3"/>
    </row>
    <row r="4031" spans="1:16" ht="24.95" hidden="1" customHeight="1" x14ac:dyDescent="0.2">
      <c r="A4031" s="21" t="str">
        <f t="shared" si="289"/>
        <v>||||||0</v>
      </c>
      <c r="B4031" s="21" t="str">
        <f t="shared" si="290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288"/>
        <v>0</v>
      </c>
      <c r="N4031" s="17"/>
      <c r="O4031" s="17"/>
      <c r="P4031" s="3"/>
    </row>
    <row r="4032" spans="1:16" ht="24.95" hidden="1" customHeight="1" x14ac:dyDescent="0.2">
      <c r="A4032" s="21" t="str">
        <f t="shared" si="289"/>
        <v>||||||0</v>
      </c>
      <c r="B4032" s="21" t="str">
        <f t="shared" si="290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288"/>
        <v>0</v>
      </c>
      <c r="N4032" s="17"/>
      <c r="O4032" s="17"/>
      <c r="P4032" s="3"/>
    </row>
    <row r="4033" spans="1:16" ht="24.95" hidden="1" customHeight="1" x14ac:dyDescent="0.2">
      <c r="A4033" s="21" t="str">
        <f t="shared" si="289"/>
        <v>||||||0</v>
      </c>
      <c r="B4033" s="21" t="str">
        <f t="shared" si="290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288"/>
        <v>0</v>
      </c>
      <c r="N4033" s="17"/>
      <c r="O4033" s="17"/>
      <c r="P4033" s="3"/>
    </row>
    <row r="4034" spans="1:16" ht="24.95" hidden="1" customHeight="1" x14ac:dyDescent="0.2">
      <c r="A4034" s="21" t="str">
        <f t="shared" si="289"/>
        <v>||||||0</v>
      </c>
      <c r="B4034" s="21" t="str">
        <f t="shared" si="290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288"/>
        <v>0</v>
      </c>
      <c r="N4034" s="17"/>
      <c r="O4034" s="17"/>
      <c r="P4034" s="3"/>
    </row>
    <row r="4035" spans="1:16" ht="24.95" hidden="1" customHeight="1" x14ac:dyDescent="0.2">
      <c r="A4035" s="21" t="str">
        <f t="shared" si="289"/>
        <v>||||||0</v>
      </c>
      <c r="B4035" s="21" t="str">
        <f t="shared" si="290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288"/>
        <v>0</v>
      </c>
      <c r="N4035" s="17"/>
      <c r="O4035" s="17"/>
      <c r="P4035" s="3"/>
    </row>
    <row r="4036" spans="1:16" ht="24.95" hidden="1" customHeight="1" x14ac:dyDescent="0.2">
      <c r="A4036" s="21" t="str">
        <f t="shared" si="289"/>
        <v>||||||0</v>
      </c>
      <c r="B4036" s="21" t="str">
        <f t="shared" si="290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288"/>
        <v>0</v>
      </c>
      <c r="N4036" s="17"/>
      <c r="O4036" s="17"/>
      <c r="P4036" s="3"/>
    </row>
    <row r="4037" spans="1:16" ht="24.95" hidden="1" customHeight="1" x14ac:dyDescent="0.2">
      <c r="A4037" s="21" t="str">
        <f t="shared" si="289"/>
        <v>||||||0</v>
      </c>
      <c r="B4037" s="21" t="str">
        <f t="shared" si="290"/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288"/>
        <v>0</v>
      </c>
      <c r="N4037" s="17"/>
      <c r="O4037" s="17"/>
      <c r="P4037" s="3"/>
    </row>
    <row r="4038" spans="1:16" ht="24.95" hidden="1" customHeight="1" x14ac:dyDescent="0.2">
      <c r="A4038" s="21" t="str">
        <f t="shared" si="289"/>
        <v>||||||0</v>
      </c>
      <c r="B4038" s="21" t="str">
        <f t="shared" si="290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288"/>
        <v>0</v>
      </c>
      <c r="N4038" s="17"/>
      <c r="O4038" s="17"/>
      <c r="P4038" s="3"/>
    </row>
    <row r="4039" spans="1:16" ht="24.95" hidden="1" customHeight="1" x14ac:dyDescent="0.2">
      <c r="A4039" s="21" t="str">
        <f t="shared" si="289"/>
        <v>||||||0</v>
      </c>
      <c r="B4039" s="21" t="str">
        <f t="shared" si="290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288"/>
        <v>0</v>
      </c>
      <c r="N4039" s="17"/>
      <c r="O4039" s="17"/>
      <c r="P4039" s="3"/>
    </row>
    <row r="4040" spans="1:16" ht="24.95" hidden="1" customHeight="1" x14ac:dyDescent="0.2">
      <c r="A4040" s="21" t="str">
        <f t="shared" si="289"/>
        <v>||||||0</v>
      </c>
      <c r="B4040" s="21" t="str">
        <f t="shared" si="290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288"/>
        <v>0</v>
      </c>
      <c r="N4040" s="17"/>
      <c r="O4040" s="17"/>
      <c r="P4040" s="3"/>
    </row>
    <row r="4041" spans="1:16" ht="24.95" hidden="1" customHeight="1" x14ac:dyDescent="0.2">
      <c r="A4041" s="21" t="str">
        <f t="shared" si="289"/>
        <v>||||||0</v>
      </c>
      <c r="B4041" s="21" t="str">
        <f t="shared" si="290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288"/>
        <v>0</v>
      </c>
      <c r="N4041" s="17"/>
      <c r="O4041" s="17"/>
      <c r="P4041" s="3"/>
    </row>
    <row r="4042" spans="1:16" ht="24.95" hidden="1" customHeight="1" x14ac:dyDescent="0.2">
      <c r="A4042" s="21" t="str">
        <f t="shared" si="289"/>
        <v>||||||0</v>
      </c>
      <c r="B4042" s="21" t="str">
        <f t="shared" si="290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288"/>
        <v>0</v>
      </c>
      <c r="N4042" s="17"/>
      <c r="O4042" s="17"/>
      <c r="P4042" s="3"/>
    </row>
    <row r="4043" spans="1:16" ht="24.95" hidden="1" customHeight="1" x14ac:dyDescent="0.2">
      <c r="A4043" s="21" t="str">
        <f t="shared" si="289"/>
        <v>||||||0</v>
      </c>
      <c r="B4043" s="21" t="str">
        <f t="shared" si="290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288"/>
        <v>0</v>
      </c>
      <c r="N4043" s="17"/>
      <c r="O4043" s="17"/>
      <c r="P4043" s="3"/>
    </row>
    <row r="4044" spans="1:16" ht="24.95" hidden="1" customHeight="1" x14ac:dyDescent="0.2">
      <c r="A4044" s="21" t="str">
        <f t="shared" si="289"/>
        <v>||||||0</v>
      </c>
      <c r="B4044" s="21" t="str">
        <f t="shared" si="290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288"/>
        <v>0</v>
      </c>
      <c r="N4044" s="17"/>
      <c r="O4044" s="17"/>
      <c r="P4044" s="3"/>
    </row>
    <row r="4045" spans="1:16" ht="24.95" hidden="1" customHeight="1" x14ac:dyDescent="0.2">
      <c r="A4045" s="21" t="str">
        <f t="shared" si="289"/>
        <v>||||||0</v>
      </c>
      <c r="B4045" s="21" t="str">
        <f t="shared" si="290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288"/>
        <v>0</v>
      </c>
      <c r="N4045" s="17"/>
      <c r="O4045" s="17"/>
      <c r="P4045" s="3"/>
    </row>
    <row r="4046" spans="1:16" ht="24.95" hidden="1" customHeight="1" x14ac:dyDescent="0.2">
      <c r="A4046" s="21" t="str">
        <f t="shared" si="289"/>
        <v>||||||0</v>
      </c>
      <c r="B4046" s="21" t="str">
        <f t="shared" si="290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288"/>
        <v>0</v>
      </c>
      <c r="N4046" s="17"/>
      <c r="O4046" s="17"/>
      <c r="P4046" s="3"/>
    </row>
    <row r="4047" spans="1:16" ht="24.95" hidden="1" customHeight="1" x14ac:dyDescent="0.2">
      <c r="A4047" s="21" t="str">
        <f t="shared" si="289"/>
        <v>||||||0</v>
      </c>
      <c r="B4047" s="21" t="str">
        <f t="shared" si="290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288"/>
        <v>0</v>
      </c>
      <c r="N4047" s="17"/>
      <c r="O4047" s="17"/>
      <c r="P4047" s="3"/>
    </row>
    <row r="4048" spans="1:16" ht="24.95" hidden="1" customHeight="1" x14ac:dyDescent="0.2">
      <c r="A4048" s="21" t="str">
        <f t="shared" si="289"/>
        <v>||||||0</v>
      </c>
      <c r="B4048" s="21" t="str">
        <f t="shared" si="290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288"/>
        <v>0</v>
      </c>
      <c r="N4048" s="17"/>
      <c r="O4048" s="17"/>
      <c r="P4048" s="3"/>
    </row>
    <row r="4049" spans="1:16" ht="24.95" hidden="1" customHeight="1" x14ac:dyDescent="0.2">
      <c r="A4049" s="21" t="str">
        <f t="shared" si="289"/>
        <v>||||||0</v>
      </c>
      <c r="B4049" s="21" t="str">
        <f t="shared" si="290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288"/>
        <v>0</v>
      </c>
      <c r="N4049" s="17"/>
      <c r="O4049" s="17"/>
      <c r="P4049" s="3"/>
    </row>
    <row r="4050" spans="1:16" ht="24.95" hidden="1" customHeight="1" x14ac:dyDescent="0.2">
      <c r="A4050" s="21" t="str">
        <f t="shared" si="289"/>
        <v>||||||0</v>
      </c>
      <c r="B4050" s="21" t="str">
        <f t="shared" si="290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288"/>
        <v>0</v>
      </c>
      <c r="N4050" s="17"/>
      <c r="O4050" s="17"/>
      <c r="P4050" s="3"/>
    </row>
    <row r="4051" spans="1:16" ht="24.95" hidden="1" customHeight="1" x14ac:dyDescent="0.2">
      <c r="A4051" s="21" t="str">
        <f t="shared" si="289"/>
        <v>||||||0</v>
      </c>
      <c r="B4051" s="21" t="str">
        <f t="shared" si="290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288"/>
        <v>0</v>
      </c>
      <c r="N4051" s="17"/>
      <c r="O4051" s="17"/>
      <c r="P4051" s="3"/>
    </row>
    <row r="4052" spans="1:16" ht="24.95" hidden="1" customHeight="1" x14ac:dyDescent="0.2">
      <c r="A4052" s="21" t="str">
        <f t="shared" si="289"/>
        <v>||||||0</v>
      </c>
      <c r="B4052" s="21" t="str">
        <f t="shared" si="290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288"/>
        <v>0</v>
      </c>
      <c r="N4052" s="17"/>
      <c r="O4052" s="17"/>
      <c r="P4052" s="3"/>
    </row>
    <row r="4053" spans="1:16" ht="24.95" hidden="1" customHeight="1" x14ac:dyDescent="0.2">
      <c r="A4053" s="21" t="str">
        <f t="shared" si="289"/>
        <v>||||||0</v>
      </c>
      <c r="B4053" s="21" t="str">
        <f t="shared" si="290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288"/>
        <v>0</v>
      </c>
      <c r="N4053" s="17"/>
      <c r="O4053" s="17"/>
      <c r="P4053" s="3"/>
    </row>
    <row r="4054" spans="1:16" ht="24.95" hidden="1" customHeight="1" x14ac:dyDescent="0.2">
      <c r="A4054" s="21" t="str">
        <f t="shared" si="289"/>
        <v>||||||0</v>
      </c>
      <c r="B4054" s="21" t="str">
        <f t="shared" si="290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288"/>
        <v>0</v>
      </c>
      <c r="N4054" s="17"/>
      <c r="O4054" s="17"/>
      <c r="P4054" s="3"/>
    </row>
    <row r="4055" spans="1:16" ht="24.95" hidden="1" customHeight="1" x14ac:dyDescent="0.2">
      <c r="A4055" s="21" t="str">
        <f t="shared" si="289"/>
        <v>||||||0</v>
      </c>
      <c r="B4055" s="21" t="str">
        <f t="shared" si="290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288"/>
        <v>0</v>
      </c>
      <c r="N4055" s="17"/>
      <c r="O4055" s="17"/>
      <c r="P4055" s="3"/>
    </row>
    <row r="4056" spans="1:16" ht="24.95" hidden="1" customHeight="1" x14ac:dyDescent="0.2">
      <c r="A4056" s="21" t="str">
        <f t="shared" si="289"/>
        <v>||||||0</v>
      </c>
      <c r="B4056" s="21" t="str">
        <f t="shared" si="290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288"/>
        <v>0</v>
      </c>
      <c r="N4056" s="17"/>
      <c r="O4056" s="17"/>
      <c r="P4056" s="3"/>
    </row>
    <row r="4057" spans="1:16" ht="24.95" hidden="1" customHeight="1" x14ac:dyDescent="0.2">
      <c r="A4057" s="21" t="str">
        <f t="shared" si="289"/>
        <v>||||||0</v>
      </c>
      <c r="B4057" s="21" t="str">
        <f t="shared" si="290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288"/>
        <v>0</v>
      </c>
      <c r="N4057" s="17"/>
      <c r="O4057" s="17"/>
      <c r="P4057" s="3"/>
    </row>
    <row r="4058" spans="1:16" ht="24.95" hidden="1" customHeight="1" x14ac:dyDescent="0.2">
      <c r="A4058" s="21" t="str">
        <f t="shared" si="289"/>
        <v>||||||0</v>
      </c>
      <c r="B4058" s="21" t="str">
        <f t="shared" si="290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288"/>
        <v>0</v>
      </c>
      <c r="N4058" s="17"/>
      <c r="O4058" s="17"/>
      <c r="P4058" s="3"/>
    </row>
    <row r="4059" spans="1:16" ht="24.95" hidden="1" customHeight="1" x14ac:dyDescent="0.2">
      <c r="A4059" s="21" t="str">
        <f t="shared" si="289"/>
        <v>||||||0</v>
      </c>
      <c r="B4059" s="21" t="str">
        <f t="shared" si="290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288"/>
        <v>0</v>
      </c>
      <c r="N4059" s="17"/>
      <c r="O4059" s="17"/>
      <c r="P4059" s="3"/>
    </row>
    <row r="4060" spans="1:16" ht="24.95" hidden="1" customHeight="1" x14ac:dyDescent="0.2">
      <c r="A4060" s="21" t="str">
        <f t="shared" si="289"/>
        <v>||||||0</v>
      </c>
      <c r="B4060" s="21" t="str">
        <f t="shared" si="290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288"/>
        <v>0</v>
      </c>
      <c r="N4060" s="17"/>
      <c r="O4060" s="17"/>
      <c r="P4060" s="3"/>
    </row>
    <row r="4061" spans="1:16" ht="24.95" hidden="1" customHeight="1" x14ac:dyDescent="0.2">
      <c r="A4061" s="21" t="str">
        <f t="shared" si="289"/>
        <v>||||||0</v>
      </c>
      <c r="B4061" s="21" t="str">
        <f t="shared" si="290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288"/>
        <v>0</v>
      </c>
      <c r="N4061" s="17"/>
      <c r="O4061" s="17"/>
      <c r="P4061" s="3"/>
    </row>
    <row r="4062" spans="1:16" ht="24.95" hidden="1" customHeight="1" x14ac:dyDescent="0.2">
      <c r="A4062" s="21" t="str">
        <f t="shared" si="289"/>
        <v>||||||0</v>
      </c>
      <c r="B4062" s="21" t="str">
        <f t="shared" si="290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288"/>
        <v>0</v>
      </c>
      <c r="N4062" s="17"/>
      <c r="O4062" s="17"/>
      <c r="P4062" s="3"/>
    </row>
    <row r="4063" spans="1:16" ht="24.95" hidden="1" customHeight="1" x14ac:dyDescent="0.2">
      <c r="A4063" s="21" t="str">
        <f t="shared" si="289"/>
        <v>||||||0</v>
      </c>
      <c r="B4063" s="21" t="str">
        <f t="shared" si="290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288"/>
        <v>0</v>
      </c>
      <c r="N4063" s="17"/>
      <c r="O4063" s="17"/>
      <c r="P4063" s="3"/>
    </row>
    <row r="4064" spans="1:16" ht="24.95" hidden="1" customHeight="1" x14ac:dyDescent="0.2">
      <c r="A4064" s="21" t="str">
        <f t="shared" si="289"/>
        <v>||||||0</v>
      </c>
      <c r="B4064" s="21" t="str">
        <f t="shared" si="290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288"/>
        <v>0</v>
      </c>
      <c r="N4064" s="17"/>
      <c r="O4064" s="17"/>
      <c r="P4064" s="3"/>
    </row>
    <row r="4065" spans="1:16" ht="24.95" hidden="1" customHeight="1" x14ac:dyDescent="0.2">
      <c r="A4065" s="21" t="str">
        <f t="shared" si="289"/>
        <v>||||||0</v>
      </c>
      <c r="B4065" s="21" t="str">
        <f t="shared" si="290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288"/>
        <v>0</v>
      </c>
      <c r="N4065" s="17"/>
      <c r="O4065" s="17"/>
      <c r="P4065" s="3"/>
    </row>
    <row r="4066" spans="1:16" ht="24.95" hidden="1" customHeight="1" x14ac:dyDescent="0.2">
      <c r="A4066" s="21" t="str">
        <f t="shared" si="289"/>
        <v>||||||0</v>
      </c>
      <c r="B4066" s="21" t="str">
        <f t="shared" si="290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288"/>
        <v>0</v>
      </c>
      <c r="N4066" s="17"/>
      <c r="O4066" s="17"/>
      <c r="P4066" s="3"/>
    </row>
    <row r="4067" spans="1:16" ht="24.95" hidden="1" customHeight="1" x14ac:dyDescent="0.2">
      <c r="A4067" s="21" t="str">
        <f t="shared" si="289"/>
        <v>||||||0</v>
      </c>
      <c r="B4067" s="21" t="str">
        <f t="shared" si="290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288"/>
        <v>0</v>
      </c>
      <c r="N4067" s="17"/>
      <c r="O4067" s="17"/>
      <c r="P4067" s="3"/>
    </row>
    <row r="4068" spans="1:16" ht="24.95" hidden="1" customHeight="1" x14ac:dyDescent="0.2">
      <c r="A4068" s="21" t="str">
        <f t="shared" si="289"/>
        <v>||||||0</v>
      </c>
      <c r="B4068" s="21" t="str">
        <f t="shared" si="290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288"/>
        <v>0</v>
      </c>
      <c r="N4068" s="17"/>
      <c r="O4068" s="17"/>
      <c r="P4068" s="3"/>
    </row>
    <row r="4069" spans="1:16" ht="24.95" hidden="1" customHeight="1" x14ac:dyDescent="0.2">
      <c r="A4069" s="21" t="str">
        <f t="shared" si="289"/>
        <v>||||||0</v>
      </c>
      <c r="B4069" s="21" t="str">
        <f t="shared" si="290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288"/>
        <v>0</v>
      </c>
      <c r="N4069" s="17"/>
      <c r="O4069" s="17"/>
      <c r="P4069" s="3"/>
    </row>
    <row r="4070" spans="1:16" ht="24.95" hidden="1" customHeight="1" x14ac:dyDescent="0.2">
      <c r="A4070" s="21" t="str">
        <f t="shared" si="289"/>
        <v>||||||0</v>
      </c>
      <c r="B4070" s="21" t="str">
        <f t="shared" si="290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288"/>
        <v>0</v>
      </c>
      <c r="N4070" s="17"/>
      <c r="O4070" s="17"/>
      <c r="P4070" s="3"/>
    </row>
    <row r="4071" spans="1:16" ht="24.95" hidden="1" customHeight="1" x14ac:dyDescent="0.2">
      <c r="A4071" s="21" t="str">
        <f t="shared" si="289"/>
        <v>||||||0</v>
      </c>
      <c r="B4071" s="21" t="str">
        <f t="shared" si="290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288"/>
        <v>0</v>
      </c>
      <c r="N4071" s="17"/>
      <c r="O4071" s="17"/>
      <c r="P4071" s="3"/>
    </row>
    <row r="4072" spans="1:16" ht="24.95" hidden="1" customHeight="1" x14ac:dyDescent="0.2">
      <c r="A4072" s="21" t="str">
        <f t="shared" si="289"/>
        <v>||||||0</v>
      </c>
      <c r="B4072" s="21" t="str">
        <f t="shared" si="290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288"/>
        <v>0</v>
      </c>
      <c r="N4072" s="17"/>
      <c r="O4072" s="17"/>
      <c r="P4072" s="3"/>
    </row>
    <row r="4073" spans="1:16" ht="24.95" hidden="1" customHeight="1" x14ac:dyDescent="0.2">
      <c r="A4073" s="21" t="str">
        <f t="shared" si="289"/>
        <v>||||||0</v>
      </c>
      <c r="B4073" s="21" t="str">
        <f t="shared" si="290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288"/>
        <v>0</v>
      </c>
      <c r="N4073" s="17"/>
      <c r="O4073" s="17"/>
      <c r="P4073" s="3"/>
    </row>
    <row r="4074" spans="1:16" ht="24.95" hidden="1" customHeight="1" x14ac:dyDescent="0.2">
      <c r="A4074" s="21" t="str">
        <f t="shared" si="289"/>
        <v>||||||0</v>
      </c>
      <c r="B4074" s="21" t="str">
        <f t="shared" si="290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288"/>
        <v>0</v>
      </c>
      <c r="N4074" s="17"/>
      <c r="O4074" s="17"/>
      <c r="P4074" s="3"/>
    </row>
    <row r="4075" spans="1:16" ht="24.95" hidden="1" customHeight="1" x14ac:dyDescent="0.2">
      <c r="A4075" s="21" t="str">
        <f t="shared" si="289"/>
        <v>||||||0</v>
      </c>
      <c r="B4075" s="21" t="str">
        <f t="shared" si="290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288"/>
        <v>0</v>
      </c>
      <c r="N4075" s="17"/>
      <c r="O4075" s="17"/>
      <c r="P4075" s="3"/>
    </row>
    <row r="4076" spans="1:16" ht="24.95" hidden="1" customHeight="1" x14ac:dyDescent="0.2">
      <c r="A4076" s="21" t="str">
        <f t="shared" si="289"/>
        <v>||||||0</v>
      </c>
      <c r="B4076" s="21" t="str">
        <f t="shared" si="290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288"/>
        <v>0</v>
      </c>
      <c r="N4076" s="17"/>
      <c r="O4076" s="17"/>
      <c r="P4076" s="3"/>
    </row>
    <row r="4077" spans="1:16" ht="24.95" hidden="1" customHeight="1" x14ac:dyDescent="0.2">
      <c r="A4077" s="21" t="str">
        <f t="shared" si="289"/>
        <v>||||||0</v>
      </c>
      <c r="B4077" s="21" t="str">
        <f t="shared" si="290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288"/>
        <v>0</v>
      </c>
      <c r="N4077" s="17"/>
      <c r="O4077" s="17"/>
      <c r="P4077" s="3"/>
    </row>
    <row r="4078" spans="1:16" ht="24.95" hidden="1" customHeight="1" x14ac:dyDescent="0.2">
      <c r="A4078" s="21" t="str">
        <f t="shared" si="289"/>
        <v>||||||0</v>
      </c>
      <c r="B4078" s="21" t="str">
        <f t="shared" si="290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288"/>
        <v>0</v>
      </c>
      <c r="N4078" s="17"/>
      <c r="O4078" s="17"/>
      <c r="P4078" s="3"/>
    </row>
    <row r="4079" spans="1:16" ht="24.95" hidden="1" customHeight="1" x14ac:dyDescent="0.2">
      <c r="A4079" s="21" t="str">
        <f t="shared" si="289"/>
        <v>||||||0</v>
      </c>
      <c r="B4079" s="21" t="str">
        <f t="shared" si="290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288"/>
        <v>0</v>
      </c>
      <c r="N4079" s="17"/>
      <c r="O4079" s="17"/>
      <c r="P4079" s="3"/>
    </row>
    <row r="4080" spans="1:16" ht="24.95" hidden="1" customHeight="1" x14ac:dyDescent="0.2">
      <c r="A4080" s="21" t="str">
        <f t="shared" si="289"/>
        <v>||||||0</v>
      </c>
      <c r="B4080" s="21" t="str">
        <f t="shared" si="290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288"/>
        <v>0</v>
      </c>
      <c r="N4080" s="17"/>
      <c r="O4080" s="17"/>
      <c r="P4080" s="3"/>
    </row>
    <row r="4081" spans="1:16" ht="24.95" hidden="1" customHeight="1" x14ac:dyDescent="0.2">
      <c r="A4081" s="21" t="str">
        <f t="shared" si="289"/>
        <v>||||||0</v>
      </c>
      <c r="B4081" s="21" t="str">
        <f t="shared" si="290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288"/>
        <v>0</v>
      </c>
      <c r="N4081" s="17"/>
      <c r="O4081" s="17"/>
      <c r="P4081" s="3"/>
    </row>
    <row r="4082" spans="1:16" ht="24.95" hidden="1" customHeight="1" x14ac:dyDescent="0.2">
      <c r="A4082" s="21" t="str">
        <f t="shared" si="289"/>
        <v>||||||0</v>
      </c>
      <c r="B4082" s="21" t="str">
        <f t="shared" si="290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288"/>
        <v>0</v>
      </c>
      <c r="N4082" s="17"/>
      <c r="O4082" s="17"/>
      <c r="P4082" s="3"/>
    </row>
    <row r="4083" spans="1:16" ht="24.95" hidden="1" customHeight="1" x14ac:dyDescent="0.2">
      <c r="A4083" s="21" t="str">
        <f t="shared" si="289"/>
        <v>||||||0</v>
      </c>
      <c r="B4083" s="21" t="str">
        <f t="shared" si="290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288"/>
        <v>0</v>
      </c>
      <c r="N4083" s="17"/>
      <c r="O4083" s="17"/>
      <c r="P4083" s="3"/>
    </row>
    <row r="4084" spans="1:16" ht="24.95" hidden="1" customHeight="1" x14ac:dyDescent="0.2">
      <c r="A4084" s="21" t="str">
        <f t="shared" si="289"/>
        <v>||||||0</v>
      </c>
      <c r="B4084" s="21" t="str">
        <f t="shared" si="290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288"/>
        <v>0</v>
      </c>
      <c r="N4084" s="17"/>
      <c r="O4084" s="17"/>
      <c r="P4084" s="3"/>
    </row>
    <row r="4085" spans="1:16" ht="24.95" hidden="1" customHeight="1" x14ac:dyDescent="0.2">
      <c r="A4085" s="21" t="str">
        <f t="shared" si="289"/>
        <v>||||||0</v>
      </c>
      <c r="B4085" s="21" t="str">
        <f t="shared" si="290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288"/>
        <v>0</v>
      </c>
      <c r="N4085" s="17"/>
      <c r="O4085" s="17"/>
      <c r="P4085" s="3"/>
    </row>
    <row r="4086" spans="1:16" ht="24.95" hidden="1" customHeight="1" x14ac:dyDescent="0.2">
      <c r="A4086" s="21" t="str">
        <f t="shared" si="289"/>
        <v>||||||0</v>
      </c>
      <c r="B4086" s="21" t="str">
        <f t="shared" si="290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ref="M4086:M4149" si="291">N4086+O4086</f>
        <v>0</v>
      </c>
      <c r="N4086" s="17"/>
      <c r="O4086" s="17"/>
      <c r="P4086" s="3"/>
    </row>
    <row r="4087" spans="1:16" ht="24.95" hidden="1" customHeight="1" x14ac:dyDescent="0.2">
      <c r="A4087" s="21" t="str">
        <f t="shared" si="289"/>
        <v>||||||0</v>
      </c>
      <c r="B4087" s="21" t="str">
        <f t="shared" si="290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291"/>
        <v>0</v>
      </c>
      <c r="N4087" s="17"/>
      <c r="O4087" s="17"/>
      <c r="P4087" s="3"/>
    </row>
    <row r="4088" spans="1:16" ht="24.95" hidden="1" customHeight="1" x14ac:dyDescent="0.2">
      <c r="A4088" s="21" t="str">
        <f t="shared" si="289"/>
        <v>||||||0</v>
      </c>
      <c r="B4088" s="21" t="str">
        <f t="shared" si="290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291"/>
        <v>0</v>
      </c>
      <c r="N4088" s="17"/>
      <c r="O4088" s="17"/>
      <c r="P4088" s="3"/>
    </row>
    <row r="4089" spans="1:16" ht="24.95" hidden="1" customHeight="1" x14ac:dyDescent="0.2">
      <c r="A4089" s="21" t="str">
        <f t="shared" si="289"/>
        <v>||||||0</v>
      </c>
      <c r="B4089" s="21" t="str">
        <f t="shared" si="290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291"/>
        <v>0</v>
      </c>
      <c r="N4089" s="17"/>
      <c r="O4089" s="17"/>
      <c r="P4089" s="3"/>
    </row>
    <row r="4090" spans="1:16" ht="24.95" hidden="1" customHeight="1" x14ac:dyDescent="0.2">
      <c r="A4090" s="21" t="str">
        <f t="shared" si="289"/>
        <v>||||||0</v>
      </c>
      <c r="B4090" s="21" t="str">
        <f t="shared" si="290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291"/>
        <v>0</v>
      </c>
      <c r="N4090" s="17"/>
      <c r="O4090" s="17"/>
      <c r="P4090" s="3"/>
    </row>
    <row r="4091" spans="1:16" ht="24.95" hidden="1" customHeight="1" x14ac:dyDescent="0.2">
      <c r="A4091" s="21" t="str">
        <f t="shared" si="289"/>
        <v>||||||0</v>
      </c>
      <c r="B4091" s="21" t="str">
        <f t="shared" si="290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291"/>
        <v>0</v>
      </c>
      <c r="N4091" s="17"/>
      <c r="O4091" s="17"/>
      <c r="P4091" s="3"/>
    </row>
    <row r="4092" spans="1:16" ht="24.95" hidden="1" customHeight="1" x14ac:dyDescent="0.2">
      <c r="A4092" s="21" t="str">
        <f t="shared" si="289"/>
        <v>||||||0</v>
      </c>
      <c r="B4092" s="21" t="str">
        <f t="shared" si="290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291"/>
        <v>0</v>
      </c>
      <c r="N4092" s="17"/>
      <c r="O4092" s="17"/>
      <c r="P4092" s="3"/>
    </row>
    <row r="4093" spans="1:16" ht="24.95" hidden="1" customHeight="1" x14ac:dyDescent="0.2">
      <c r="A4093" s="21" t="str">
        <f t="shared" ref="A4093:A4156" si="292">C4093&amp;"|"&amp;D4093&amp;"|"&amp;E4093&amp;"|"&amp;F4093&amp;"|"&amp;G4093&amp;"|"&amp;I4093&amp;"|"&amp;N4093+O4093-P4093</f>
        <v>||||||0</v>
      </c>
      <c r="B4093" s="21" t="str">
        <f t="shared" ref="B4093:B4156" si="293">C4093&amp;"|"&amp;D4093&amp;"|"&amp;E4093&amp;"|"&amp;F4093&amp;"|"&amp;L4093</f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291"/>
        <v>0</v>
      </c>
      <c r="N4093" s="17"/>
      <c r="O4093" s="17"/>
      <c r="P4093" s="3"/>
    </row>
    <row r="4094" spans="1:16" ht="24.95" hidden="1" customHeight="1" x14ac:dyDescent="0.2">
      <c r="A4094" s="21" t="str">
        <f t="shared" si="292"/>
        <v>||||||0</v>
      </c>
      <c r="B4094" s="21" t="str">
        <f t="shared" si="293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si="291"/>
        <v>0</v>
      </c>
      <c r="N4094" s="17"/>
      <c r="O4094" s="17"/>
      <c r="P4094" s="3"/>
    </row>
    <row r="4095" spans="1:16" ht="24.95" hidden="1" customHeight="1" x14ac:dyDescent="0.2">
      <c r="A4095" s="21" t="str">
        <f t="shared" si="292"/>
        <v>||||||0</v>
      </c>
      <c r="B4095" s="21" t="str">
        <f t="shared" si="293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291"/>
        <v>0</v>
      </c>
      <c r="N4095" s="17"/>
      <c r="O4095" s="17"/>
      <c r="P4095" s="3"/>
    </row>
    <row r="4096" spans="1:16" ht="24.95" hidden="1" customHeight="1" x14ac:dyDescent="0.2">
      <c r="A4096" s="21" t="str">
        <f t="shared" si="292"/>
        <v>||||||0</v>
      </c>
      <c r="B4096" s="21" t="str">
        <f t="shared" si="293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291"/>
        <v>0</v>
      </c>
      <c r="N4096" s="17"/>
      <c r="O4096" s="17"/>
      <c r="P4096" s="3"/>
    </row>
    <row r="4097" spans="1:16" ht="24.95" hidden="1" customHeight="1" x14ac:dyDescent="0.2">
      <c r="A4097" s="21" t="str">
        <f t="shared" si="292"/>
        <v>||||||0</v>
      </c>
      <c r="B4097" s="21" t="str">
        <f t="shared" si="293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291"/>
        <v>0</v>
      </c>
      <c r="N4097" s="17"/>
      <c r="O4097" s="17"/>
      <c r="P4097" s="3"/>
    </row>
    <row r="4098" spans="1:16" ht="24.95" hidden="1" customHeight="1" x14ac:dyDescent="0.2">
      <c r="A4098" s="21" t="str">
        <f t="shared" si="292"/>
        <v>||||||0</v>
      </c>
      <c r="B4098" s="21" t="str">
        <f t="shared" si="293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291"/>
        <v>0</v>
      </c>
      <c r="N4098" s="17"/>
      <c r="O4098" s="17"/>
      <c r="P4098" s="3"/>
    </row>
    <row r="4099" spans="1:16" ht="24.95" hidden="1" customHeight="1" x14ac:dyDescent="0.2">
      <c r="A4099" s="21" t="str">
        <f t="shared" si="292"/>
        <v>||||||0</v>
      </c>
      <c r="B4099" s="21" t="str">
        <f t="shared" si="293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291"/>
        <v>0</v>
      </c>
      <c r="N4099" s="17"/>
      <c r="O4099" s="17"/>
      <c r="P4099" s="3"/>
    </row>
    <row r="4100" spans="1:16" ht="24.95" hidden="1" customHeight="1" x14ac:dyDescent="0.2">
      <c r="A4100" s="21" t="str">
        <f t="shared" si="292"/>
        <v>||||||0</v>
      </c>
      <c r="B4100" s="21" t="str">
        <f t="shared" si="293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291"/>
        <v>0</v>
      </c>
      <c r="N4100" s="17"/>
      <c r="O4100" s="17"/>
      <c r="P4100" s="3"/>
    </row>
    <row r="4101" spans="1:16" ht="24.95" hidden="1" customHeight="1" x14ac:dyDescent="0.2">
      <c r="A4101" s="21" t="str">
        <f t="shared" si="292"/>
        <v>||||||0</v>
      </c>
      <c r="B4101" s="21" t="str">
        <f t="shared" si="293"/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291"/>
        <v>0</v>
      </c>
      <c r="N4101" s="17"/>
      <c r="O4101" s="17"/>
      <c r="P4101" s="3"/>
    </row>
    <row r="4102" spans="1:16" ht="24.95" hidden="1" customHeight="1" x14ac:dyDescent="0.2">
      <c r="A4102" s="21" t="str">
        <f t="shared" si="292"/>
        <v>||||||0</v>
      </c>
      <c r="B4102" s="21" t="str">
        <f t="shared" si="293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291"/>
        <v>0</v>
      </c>
      <c r="N4102" s="17"/>
      <c r="O4102" s="17"/>
      <c r="P4102" s="3"/>
    </row>
    <row r="4103" spans="1:16" ht="24.95" hidden="1" customHeight="1" x14ac:dyDescent="0.2">
      <c r="A4103" s="21" t="str">
        <f t="shared" si="292"/>
        <v>||||||0</v>
      </c>
      <c r="B4103" s="21" t="str">
        <f t="shared" si="293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291"/>
        <v>0</v>
      </c>
      <c r="N4103" s="17"/>
      <c r="O4103" s="17"/>
      <c r="P4103" s="3"/>
    </row>
    <row r="4104" spans="1:16" ht="24.95" hidden="1" customHeight="1" x14ac:dyDescent="0.2">
      <c r="A4104" s="21" t="str">
        <f t="shared" si="292"/>
        <v>||||||0</v>
      </c>
      <c r="B4104" s="21" t="str">
        <f t="shared" si="293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291"/>
        <v>0</v>
      </c>
      <c r="N4104" s="17"/>
      <c r="O4104" s="17"/>
      <c r="P4104" s="3"/>
    </row>
    <row r="4105" spans="1:16" ht="24.95" hidden="1" customHeight="1" x14ac:dyDescent="0.2">
      <c r="A4105" s="21" t="str">
        <f t="shared" si="292"/>
        <v>||||||0</v>
      </c>
      <c r="B4105" s="21" t="str">
        <f t="shared" si="293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291"/>
        <v>0</v>
      </c>
      <c r="N4105" s="17"/>
      <c r="O4105" s="17"/>
      <c r="P4105" s="3"/>
    </row>
    <row r="4106" spans="1:16" ht="24.95" hidden="1" customHeight="1" x14ac:dyDescent="0.2">
      <c r="A4106" s="21" t="str">
        <f t="shared" si="292"/>
        <v>||||||0</v>
      </c>
      <c r="B4106" s="21" t="str">
        <f t="shared" si="293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291"/>
        <v>0</v>
      </c>
      <c r="N4106" s="17"/>
      <c r="O4106" s="17"/>
      <c r="P4106" s="3"/>
    </row>
    <row r="4107" spans="1:16" ht="24.95" hidden="1" customHeight="1" x14ac:dyDescent="0.2">
      <c r="A4107" s="21" t="str">
        <f t="shared" si="292"/>
        <v>||||||0</v>
      </c>
      <c r="B4107" s="21" t="str">
        <f t="shared" si="293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291"/>
        <v>0</v>
      </c>
      <c r="N4107" s="17"/>
      <c r="O4107" s="17"/>
      <c r="P4107" s="3"/>
    </row>
    <row r="4108" spans="1:16" ht="24.95" hidden="1" customHeight="1" x14ac:dyDescent="0.2">
      <c r="A4108" s="21" t="str">
        <f t="shared" si="292"/>
        <v>||||||0</v>
      </c>
      <c r="B4108" s="21" t="str">
        <f t="shared" si="293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291"/>
        <v>0</v>
      </c>
      <c r="N4108" s="17"/>
      <c r="O4108" s="17"/>
      <c r="P4108" s="3"/>
    </row>
    <row r="4109" spans="1:16" ht="24.95" hidden="1" customHeight="1" x14ac:dyDescent="0.2">
      <c r="A4109" s="21" t="str">
        <f t="shared" si="292"/>
        <v>||||||0</v>
      </c>
      <c r="B4109" s="21" t="str">
        <f t="shared" si="293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291"/>
        <v>0</v>
      </c>
      <c r="N4109" s="17"/>
      <c r="O4109" s="17"/>
      <c r="P4109" s="3"/>
    </row>
    <row r="4110" spans="1:16" ht="24.95" hidden="1" customHeight="1" x14ac:dyDescent="0.2">
      <c r="A4110" s="21" t="str">
        <f t="shared" si="292"/>
        <v>||||||0</v>
      </c>
      <c r="B4110" s="21" t="str">
        <f t="shared" si="293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291"/>
        <v>0</v>
      </c>
      <c r="N4110" s="17"/>
      <c r="O4110" s="17"/>
      <c r="P4110" s="3"/>
    </row>
    <row r="4111" spans="1:16" ht="24.95" hidden="1" customHeight="1" x14ac:dyDescent="0.2">
      <c r="A4111" s="21" t="str">
        <f t="shared" si="292"/>
        <v>||||||0</v>
      </c>
      <c r="B4111" s="21" t="str">
        <f t="shared" si="293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291"/>
        <v>0</v>
      </c>
      <c r="N4111" s="17"/>
      <c r="O4111" s="17"/>
      <c r="P4111" s="3"/>
    </row>
    <row r="4112" spans="1:16" ht="24.95" hidden="1" customHeight="1" x14ac:dyDescent="0.2">
      <c r="A4112" s="21" t="str">
        <f t="shared" si="292"/>
        <v>||||||0</v>
      </c>
      <c r="B4112" s="21" t="str">
        <f t="shared" si="293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291"/>
        <v>0</v>
      </c>
      <c r="N4112" s="17"/>
      <c r="O4112" s="17"/>
      <c r="P4112" s="3"/>
    </row>
    <row r="4113" spans="1:16" ht="24.95" hidden="1" customHeight="1" x14ac:dyDescent="0.2">
      <c r="A4113" s="21" t="str">
        <f t="shared" si="292"/>
        <v>||||||0</v>
      </c>
      <c r="B4113" s="21" t="str">
        <f t="shared" si="293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291"/>
        <v>0</v>
      </c>
      <c r="N4113" s="17"/>
      <c r="O4113" s="17"/>
      <c r="P4113" s="3"/>
    </row>
    <row r="4114" spans="1:16" ht="24.95" hidden="1" customHeight="1" x14ac:dyDescent="0.2">
      <c r="A4114" s="21" t="str">
        <f t="shared" si="292"/>
        <v>||||||0</v>
      </c>
      <c r="B4114" s="21" t="str">
        <f t="shared" si="293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291"/>
        <v>0</v>
      </c>
      <c r="N4114" s="17"/>
      <c r="O4114" s="17"/>
      <c r="P4114" s="3"/>
    </row>
    <row r="4115" spans="1:16" ht="24.95" hidden="1" customHeight="1" x14ac:dyDescent="0.2">
      <c r="A4115" s="21" t="str">
        <f t="shared" si="292"/>
        <v>||||||0</v>
      </c>
      <c r="B4115" s="21" t="str">
        <f t="shared" si="293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291"/>
        <v>0</v>
      </c>
      <c r="N4115" s="17"/>
      <c r="O4115" s="17"/>
      <c r="P4115" s="3"/>
    </row>
    <row r="4116" spans="1:16" ht="24.95" hidden="1" customHeight="1" x14ac:dyDescent="0.2">
      <c r="A4116" s="21" t="str">
        <f t="shared" si="292"/>
        <v>||||||0</v>
      </c>
      <c r="B4116" s="21" t="str">
        <f t="shared" si="293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291"/>
        <v>0</v>
      </c>
      <c r="N4116" s="17"/>
      <c r="O4116" s="17"/>
      <c r="P4116" s="3"/>
    </row>
    <row r="4117" spans="1:16" ht="24.95" hidden="1" customHeight="1" x14ac:dyDescent="0.2">
      <c r="A4117" s="21" t="str">
        <f t="shared" si="292"/>
        <v>||||||0</v>
      </c>
      <c r="B4117" s="21" t="str">
        <f t="shared" si="293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291"/>
        <v>0</v>
      </c>
      <c r="N4117" s="17"/>
      <c r="O4117" s="17"/>
      <c r="P4117" s="3"/>
    </row>
    <row r="4118" spans="1:16" ht="24.95" hidden="1" customHeight="1" x14ac:dyDescent="0.2">
      <c r="A4118" s="21" t="str">
        <f t="shared" si="292"/>
        <v>||||||0</v>
      </c>
      <c r="B4118" s="21" t="str">
        <f t="shared" si="293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291"/>
        <v>0</v>
      </c>
      <c r="N4118" s="17"/>
      <c r="O4118" s="17"/>
      <c r="P4118" s="3"/>
    </row>
    <row r="4119" spans="1:16" ht="24.95" hidden="1" customHeight="1" x14ac:dyDescent="0.2">
      <c r="A4119" s="21" t="str">
        <f t="shared" si="292"/>
        <v>||||||0</v>
      </c>
      <c r="B4119" s="21" t="str">
        <f t="shared" si="293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291"/>
        <v>0</v>
      </c>
      <c r="N4119" s="17"/>
      <c r="O4119" s="17"/>
      <c r="P4119" s="3"/>
    </row>
    <row r="4120" spans="1:16" ht="24.95" hidden="1" customHeight="1" x14ac:dyDescent="0.2">
      <c r="A4120" s="21" t="str">
        <f t="shared" si="292"/>
        <v>||||||0</v>
      </c>
      <c r="B4120" s="21" t="str">
        <f t="shared" si="293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291"/>
        <v>0</v>
      </c>
      <c r="N4120" s="17"/>
      <c r="O4120" s="17"/>
      <c r="P4120" s="3"/>
    </row>
    <row r="4121" spans="1:16" ht="24.95" hidden="1" customHeight="1" x14ac:dyDescent="0.2">
      <c r="A4121" s="21" t="str">
        <f t="shared" si="292"/>
        <v>||||||0</v>
      </c>
      <c r="B4121" s="21" t="str">
        <f t="shared" si="293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291"/>
        <v>0</v>
      </c>
      <c r="N4121" s="17"/>
      <c r="O4121" s="17"/>
      <c r="P4121" s="3"/>
    </row>
    <row r="4122" spans="1:16" ht="24.95" hidden="1" customHeight="1" x14ac:dyDescent="0.2">
      <c r="A4122" s="21" t="str">
        <f t="shared" si="292"/>
        <v>||||||0</v>
      </c>
      <c r="B4122" s="21" t="str">
        <f t="shared" si="293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291"/>
        <v>0</v>
      </c>
      <c r="N4122" s="17"/>
      <c r="O4122" s="17"/>
      <c r="P4122" s="3"/>
    </row>
    <row r="4123" spans="1:16" ht="24.95" hidden="1" customHeight="1" x14ac:dyDescent="0.2">
      <c r="A4123" s="21" t="str">
        <f t="shared" si="292"/>
        <v>||||||0</v>
      </c>
      <c r="B4123" s="21" t="str">
        <f t="shared" si="293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291"/>
        <v>0</v>
      </c>
      <c r="N4123" s="17"/>
      <c r="O4123" s="17"/>
      <c r="P4123" s="3"/>
    </row>
    <row r="4124" spans="1:16" ht="24.95" hidden="1" customHeight="1" x14ac:dyDescent="0.2">
      <c r="A4124" s="21" t="str">
        <f t="shared" si="292"/>
        <v>||||||0</v>
      </c>
      <c r="B4124" s="21" t="str">
        <f t="shared" si="293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291"/>
        <v>0</v>
      </c>
      <c r="N4124" s="17"/>
      <c r="O4124" s="17"/>
      <c r="P4124" s="3"/>
    </row>
    <row r="4125" spans="1:16" ht="24.95" hidden="1" customHeight="1" x14ac:dyDescent="0.2">
      <c r="A4125" s="21" t="str">
        <f t="shared" si="292"/>
        <v>||||||0</v>
      </c>
      <c r="B4125" s="21" t="str">
        <f t="shared" si="293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291"/>
        <v>0</v>
      </c>
      <c r="N4125" s="17"/>
      <c r="O4125" s="17"/>
      <c r="P4125" s="3"/>
    </row>
    <row r="4126" spans="1:16" ht="24.95" hidden="1" customHeight="1" x14ac:dyDescent="0.2">
      <c r="A4126" s="21" t="str">
        <f t="shared" si="292"/>
        <v>||||||0</v>
      </c>
      <c r="B4126" s="21" t="str">
        <f t="shared" si="293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291"/>
        <v>0</v>
      </c>
      <c r="N4126" s="17"/>
      <c r="O4126" s="17"/>
      <c r="P4126" s="3"/>
    </row>
    <row r="4127" spans="1:16" ht="24.95" hidden="1" customHeight="1" x14ac:dyDescent="0.2">
      <c r="A4127" s="21" t="str">
        <f t="shared" si="292"/>
        <v>||||||0</v>
      </c>
      <c r="B4127" s="21" t="str">
        <f t="shared" si="293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291"/>
        <v>0</v>
      </c>
      <c r="N4127" s="17"/>
      <c r="O4127" s="17"/>
      <c r="P4127" s="3"/>
    </row>
    <row r="4128" spans="1:16" ht="24.95" hidden="1" customHeight="1" x14ac:dyDescent="0.2">
      <c r="A4128" s="21" t="str">
        <f t="shared" si="292"/>
        <v>||||||0</v>
      </c>
      <c r="B4128" s="21" t="str">
        <f t="shared" si="293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291"/>
        <v>0</v>
      </c>
      <c r="N4128" s="17"/>
      <c r="O4128" s="17"/>
      <c r="P4128" s="3"/>
    </row>
    <row r="4129" spans="1:16" ht="24.95" hidden="1" customHeight="1" x14ac:dyDescent="0.2">
      <c r="A4129" s="21" t="str">
        <f t="shared" si="292"/>
        <v>||||||0</v>
      </c>
      <c r="B4129" s="21" t="str">
        <f t="shared" si="293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291"/>
        <v>0</v>
      </c>
      <c r="N4129" s="17"/>
      <c r="O4129" s="17"/>
      <c r="P4129" s="3"/>
    </row>
    <row r="4130" spans="1:16" ht="24.95" hidden="1" customHeight="1" x14ac:dyDescent="0.2">
      <c r="A4130" s="21" t="str">
        <f t="shared" si="292"/>
        <v>||||||0</v>
      </c>
      <c r="B4130" s="21" t="str">
        <f t="shared" si="293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291"/>
        <v>0</v>
      </c>
      <c r="N4130" s="17"/>
      <c r="O4130" s="17"/>
      <c r="P4130" s="3"/>
    </row>
    <row r="4131" spans="1:16" ht="24.95" hidden="1" customHeight="1" x14ac:dyDescent="0.2">
      <c r="A4131" s="21" t="str">
        <f t="shared" si="292"/>
        <v>||||||0</v>
      </c>
      <c r="B4131" s="21" t="str">
        <f t="shared" si="293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291"/>
        <v>0</v>
      </c>
      <c r="N4131" s="17"/>
      <c r="O4131" s="17"/>
      <c r="P4131" s="3"/>
    </row>
    <row r="4132" spans="1:16" ht="24.95" hidden="1" customHeight="1" x14ac:dyDescent="0.2">
      <c r="A4132" s="21" t="str">
        <f t="shared" si="292"/>
        <v>||||||0</v>
      </c>
      <c r="B4132" s="21" t="str">
        <f t="shared" si="293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291"/>
        <v>0</v>
      </c>
      <c r="N4132" s="17"/>
      <c r="O4132" s="17"/>
      <c r="P4132" s="3"/>
    </row>
    <row r="4133" spans="1:16" ht="24.95" hidden="1" customHeight="1" x14ac:dyDescent="0.2">
      <c r="A4133" s="21" t="str">
        <f t="shared" si="292"/>
        <v>||||||0</v>
      </c>
      <c r="B4133" s="21" t="str">
        <f t="shared" si="293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291"/>
        <v>0</v>
      </c>
      <c r="N4133" s="17"/>
      <c r="O4133" s="17"/>
      <c r="P4133" s="3"/>
    </row>
    <row r="4134" spans="1:16" ht="24.95" hidden="1" customHeight="1" x14ac:dyDescent="0.2">
      <c r="A4134" s="21" t="str">
        <f t="shared" si="292"/>
        <v>||||||0</v>
      </c>
      <c r="B4134" s="21" t="str">
        <f t="shared" si="293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291"/>
        <v>0</v>
      </c>
      <c r="N4134" s="17"/>
      <c r="O4134" s="17"/>
      <c r="P4134" s="3"/>
    </row>
    <row r="4135" spans="1:16" ht="24.95" hidden="1" customHeight="1" x14ac:dyDescent="0.2">
      <c r="A4135" s="21" t="str">
        <f t="shared" si="292"/>
        <v>||||||0</v>
      </c>
      <c r="B4135" s="21" t="str">
        <f t="shared" si="293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291"/>
        <v>0</v>
      </c>
      <c r="N4135" s="17"/>
      <c r="O4135" s="17"/>
      <c r="P4135" s="3"/>
    </row>
    <row r="4136" spans="1:16" ht="24.95" hidden="1" customHeight="1" x14ac:dyDescent="0.2">
      <c r="A4136" s="21" t="str">
        <f t="shared" si="292"/>
        <v>||||||0</v>
      </c>
      <c r="B4136" s="21" t="str">
        <f t="shared" si="293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291"/>
        <v>0</v>
      </c>
      <c r="N4136" s="17"/>
      <c r="O4136" s="17"/>
      <c r="P4136" s="3"/>
    </row>
    <row r="4137" spans="1:16" ht="24.95" hidden="1" customHeight="1" x14ac:dyDescent="0.2">
      <c r="A4137" s="21" t="str">
        <f t="shared" si="292"/>
        <v>||||||0</v>
      </c>
      <c r="B4137" s="21" t="str">
        <f t="shared" si="293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291"/>
        <v>0</v>
      </c>
      <c r="N4137" s="17"/>
      <c r="O4137" s="17"/>
      <c r="P4137" s="3"/>
    </row>
    <row r="4138" spans="1:16" ht="24.95" hidden="1" customHeight="1" x14ac:dyDescent="0.2">
      <c r="A4138" s="21" t="str">
        <f t="shared" si="292"/>
        <v>||||||0</v>
      </c>
      <c r="B4138" s="21" t="str">
        <f t="shared" si="293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291"/>
        <v>0</v>
      </c>
      <c r="N4138" s="17"/>
      <c r="O4138" s="17"/>
      <c r="P4138" s="3"/>
    </row>
    <row r="4139" spans="1:16" ht="24.95" hidden="1" customHeight="1" x14ac:dyDescent="0.2">
      <c r="A4139" s="21" t="str">
        <f t="shared" si="292"/>
        <v>||||||0</v>
      </c>
      <c r="B4139" s="21" t="str">
        <f t="shared" si="293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291"/>
        <v>0</v>
      </c>
      <c r="N4139" s="17"/>
      <c r="O4139" s="17"/>
      <c r="P4139" s="3"/>
    </row>
    <row r="4140" spans="1:16" ht="24.95" hidden="1" customHeight="1" x14ac:dyDescent="0.2">
      <c r="A4140" s="21" t="str">
        <f t="shared" si="292"/>
        <v>||||||0</v>
      </c>
      <c r="B4140" s="21" t="str">
        <f t="shared" si="293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291"/>
        <v>0</v>
      </c>
      <c r="N4140" s="17"/>
      <c r="O4140" s="17"/>
      <c r="P4140" s="3"/>
    </row>
    <row r="4141" spans="1:16" ht="24.95" hidden="1" customHeight="1" x14ac:dyDescent="0.2">
      <c r="A4141" s="21" t="str">
        <f t="shared" si="292"/>
        <v>||||||0</v>
      </c>
      <c r="B4141" s="21" t="str">
        <f t="shared" si="293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291"/>
        <v>0</v>
      </c>
      <c r="N4141" s="17"/>
      <c r="O4141" s="17"/>
      <c r="P4141" s="3"/>
    </row>
    <row r="4142" spans="1:16" ht="24.95" hidden="1" customHeight="1" x14ac:dyDescent="0.2">
      <c r="A4142" s="21" t="str">
        <f t="shared" si="292"/>
        <v>||||||0</v>
      </c>
      <c r="B4142" s="21" t="str">
        <f t="shared" si="293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291"/>
        <v>0</v>
      </c>
      <c r="N4142" s="17"/>
      <c r="O4142" s="17"/>
      <c r="P4142" s="3"/>
    </row>
    <row r="4143" spans="1:16" ht="24.95" hidden="1" customHeight="1" x14ac:dyDescent="0.2">
      <c r="A4143" s="21" t="str">
        <f t="shared" si="292"/>
        <v>||||||0</v>
      </c>
      <c r="B4143" s="21" t="str">
        <f t="shared" si="293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291"/>
        <v>0</v>
      </c>
      <c r="N4143" s="17"/>
      <c r="O4143" s="17"/>
      <c r="P4143" s="3"/>
    </row>
    <row r="4144" spans="1:16" ht="24.95" hidden="1" customHeight="1" x14ac:dyDescent="0.2">
      <c r="A4144" s="21" t="str">
        <f t="shared" si="292"/>
        <v>||||||0</v>
      </c>
      <c r="B4144" s="21" t="str">
        <f t="shared" si="293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291"/>
        <v>0</v>
      </c>
      <c r="N4144" s="17"/>
      <c r="O4144" s="17"/>
      <c r="P4144" s="3"/>
    </row>
    <row r="4145" spans="1:16" ht="24.95" hidden="1" customHeight="1" x14ac:dyDescent="0.2">
      <c r="A4145" s="21" t="str">
        <f t="shared" si="292"/>
        <v>||||||0</v>
      </c>
      <c r="B4145" s="21" t="str">
        <f t="shared" si="293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291"/>
        <v>0</v>
      </c>
      <c r="N4145" s="17"/>
      <c r="O4145" s="17"/>
      <c r="P4145" s="3"/>
    </row>
    <row r="4146" spans="1:16" ht="24.95" hidden="1" customHeight="1" x14ac:dyDescent="0.2">
      <c r="A4146" s="21" t="str">
        <f t="shared" si="292"/>
        <v>||||||0</v>
      </c>
      <c r="B4146" s="21" t="str">
        <f t="shared" si="293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291"/>
        <v>0</v>
      </c>
      <c r="N4146" s="17"/>
      <c r="O4146" s="17"/>
      <c r="P4146" s="3"/>
    </row>
    <row r="4147" spans="1:16" ht="24.95" hidden="1" customHeight="1" x14ac:dyDescent="0.2">
      <c r="A4147" s="21" t="str">
        <f t="shared" si="292"/>
        <v>||||||0</v>
      </c>
      <c r="B4147" s="21" t="str">
        <f t="shared" si="293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291"/>
        <v>0</v>
      </c>
      <c r="N4147" s="17"/>
      <c r="O4147" s="17"/>
      <c r="P4147" s="3"/>
    </row>
    <row r="4148" spans="1:16" ht="24.95" hidden="1" customHeight="1" x14ac:dyDescent="0.2">
      <c r="A4148" s="21" t="str">
        <f t="shared" si="292"/>
        <v>||||||0</v>
      </c>
      <c r="B4148" s="21" t="str">
        <f t="shared" si="293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291"/>
        <v>0</v>
      </c>
      <c r="N4148" s="17"/>
      <c r="O4148" s="17"/>
      <c r="P4148" s="3"/>
    </row>
    <row r="4149" spans="1:16" ht="24.95" hidden="1" customHeight="1" x14ac:dyDescent="0.2">
      <c r="A4149" s="21" t="str">
        <f t="shared" si="292"/>
        <v>||||||0</v>
      </c>
      <c r="B4149" s="21" t="str">
        <f t="shared" si="293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291"/>
        <v>0</v>
      </c>
      <c r="N4149" s="17"/>
      <c r="O4149" s="17"/>
      <c r="P4149" s="3"/>
    </row>
    <row r="4150" spans="1:16" ht="24.95" hidden="1" customHeight="1" x14ac:dyDescent="0.2">
      <c r="A4150" s="21" t="str">
        <f t="shared" si="292"/>
        <v>||||||0</v>
      </c>
      <c r="B4150" s="21" t="str">
        <f t="shared" si="293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ref="M4150:M4213" si="294">N4150+O4150</f>
        <v>0</v>
      </c>
      <c r="N4150" s="17"/>
      <c r="O4150" s="17"/>
      <c r="P4150" s="3"/>
    </row>
    <row r="4151" spans="1:16" ht="24.95" hidden="1" customHeight="1" x14ac:dyDescent="0.2">
      <c r="A4151" s="21" t="str">
        <f t="shared" si="292"/>
        <v>||||||0</v>
      </c>
      <c r="B4151" s="21" t="str">
        <f t="shared" si="293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294"/>
        <v>0</v>
      </c>
      <c r="N4151" s="17"/>
      <c r="O4151" s="17"/>
      <c r="P4151" s="3"/>
    </row>
    <row r="4152" spans="1:16" ht="24.95" hidden="1" customHeight="1" x14ac:dyDescent="0.2">
      <c r="A4152" s="21" t="str">
        <f t="shared" si="292"/>
        <v>||||||0</v>
      </c>
      <c r="B4152" s="21" t="str">
        <f t="shared" si="293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294"/>
        <v>0</v>
      </c>
      <c r="N4152" s="17"/>
      <c r="O4152" s="17"/>
      <c r="P4152" s="3"/>
    </row>
    <row r="4153" spans="1:16" ht="24.95" hidden="1" customHeight="1" x14ac:dyDescent="0.2">
      <c r="A4153" s="21" t="str">
        <f t="shared" si="292"/>
        <v>||||||0</v>
      </c>
      <c r="B4153" s="21" t="str">
        <f t="shared" si="293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294"/>
        <v>0</v>
      </c>
      <c r="N4153" s="17"/>
      <c r="O4153" s="17"/>
      <c r="P4153" s="3"/>
    </row>
    <row r="4154" spans="1:16" ht="24.95" hidden="1" customHeight="1" x14ac:dyDescent="0.2">
      <c r="A4154" s="21" t="str">
        <f t="shared" si="292"/>
        <v>||||||0</v>
      </c>
      <c r="B4154" s="21" t="str">
        <f t="shared" si="293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294"/>
        <v>0</v>
      </c>
      <c r="N4154" s="17"/>
      <c r="O4154" s="17"/>
      <c r="P4154" s="3"/>
    </row>
    <row r="4155" spans="1:16" ht="24.95" hidden="1" customHeight="1" x14ac:dyDescent="0.2">
      <c r="A4155" s="21" t="str">
        <f t="shared" si="292"/>
        <v>||||||0</v>
      </c>
      <c r="B4155" s="21" t="str">
        <f t="shared" si="293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294"/>
        <v>0</v>
      </c>
      <c r="N4155" s="17"/>
      <c r="O4155" s="17"/>
      <c r="P4155" s="3"/>
    </row>
    <row r="4156" spans="1:16" ht="24.95" hidden="1" customHeight="1" x14ac:dyDescent="0.2">
      <c r="A4156" s="21" t="str">
        <f t="shared" si="292"/>
        <v>||||||0</v>
      </c>
      <c r="B4156" s="21" t="str">
        <f t="shared" si="293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294"/>
        <v>0</v>
      </c>
      <c r="N4156" s="17"/>
      <c r="O4156" s="17"/>
      <c r="P4156" s="3"/>
    </row>
    <row r="4157" spans="1:16" ht="24.95" hidden="1" customHeight="1" x14ac:dyDescent="0.2">
      <c r="A4157" s="21" t="str">
        <f t="shared" ref="A4157:A4220" si="295">C4157&amp;"|"&amp;D4157&amp;"|"&amp;E4157&amp;"|"&amp;F4157&amp;"|"&amp;G4157&amp;"|"&amp;I4157&amp;"|"&amp;N4157+O4157-P4157</f>
        <v>||||||0</v>
      </c>
      <c r="B4157" s="21" t="str">
        <f t="shared" ref="B4157:B4220" si="296">C4157&amp;"|"&amp;D4157&amp;"|"&amp;E4157&amp;"|"&amp;F4157&amp;"|"&amp;L4157</f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294"/>
        <v>0</v>
      </c>
      <c r="N4157" s="17"/>
      <c r="O4157" s="17"/>
      <c r="P4157" s="3"/>
    </row>
    <row r="4158" spans="1:16" ht="24.95" hidden="1" customHeight="1" x14ac:dyDescent="0.2">
      <c r="A4158" s="21" t="str">
        <f t="shared" si="295"/>
        <v>||||||0</v>
      </c>
      <c r="B4158" s="21" t="str">
        <f t="shared" si="296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si="294"/>
        <v>0</v>
      </c>
      <c r="N4158" s="17"/>
      <c r="O4158" s="17"/>
      <c r="P4158" s="3"/>
    </row>
    <row r="4159" spans="1:16" ht="24.95" hidden="1" customHeight="1" x14ac:dyDescent="0.2">
      <c r="A4159" s="21" t="str">
        <f t="shared" si="295"/>
        <v>||||||0</v>
      </c>
      <c r="B4159" s="21" t="str">
        <f t="shared" si="296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294"/>
        <v>0</v>
      </c>
      <c r="N4159" s="17"/>
      <c r="O4159" s="17"/>
      <c r="P4159" s="3"/>
    </row>
    <row r="4160" spans="1:16" ht="24.95" hidden="1" customHeight="1" x14ac:dyDescent="0.2">
      <c r="A4160" s="21" t="str">
        <f t="shared" si="295"/>
        <v>||||||0</v>
      </c>
      <c r="B4160" s="21" t="str">
        <f t="shared" si="296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294"/>
        <v>0</v>
      </c>
      <c r="N4160" s="17"/>
      <c r="O4160" s="17"/>
      <c r="P4160" s="3"/>
    </row>
    <row r="4161" spans="1:16" ht="24.95" hidden="1" customHeight="1" x14ac:dyDescent="0.2">
      <c r="A4161" s="21" t="str">
        <f t="shared" si="295"/>
        <v>||||||0</v>
      </c>
      <c r="B4161" s="21" t="str">
        <f t="shared" si="296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294"/>
        <v>0</v>
      </c>
      <c r="N4161" s="17"/>
      <c r="O4161" s="17"/>
      <c r="P4161" s="3"/>
    </row>
    <row r="4162" spans="1:16" ht="24.95" hidden="1" customHeight="1" x14ac:dyDescent="0.2">
      <c r="A4162" s="21" t="str">
        <f t="shared" si="295"/>
        <v>||||||0</v>
      </c>
      <c r="B4162" s="21" t="str">
        <f t="shared" si="296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294"/>
        <v>0</v>
      </c>
      <c r="N4162" s="17"/>
      <c r="O4162" s="17"/>
      <c r="P4162" s="3"/>
    </row>
    <row r="4163" spans="1:16" ht="24.95" hidden="1" customHeight="1" x14ac:dyDescent="0.2">
      <c r="A4163" s="21" t="str">
        <f t="shared" si="295"/>
        <v>||||||0</v>
      </c>
      <c r="B4163" s="21" t="str">
        <f t="shared" si="296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294"/>
        <v>0</v>
      </c>
      <c r="N4163" s="17"/>
      <c r="O4163" s="17"/>
      <c r="P4163" s="3"/>
    </row>
    <row r="4164" spans="1:16" ht="24.95" hidden="1" customHeight="1" x14ac:dyDescent="0.2">
      <c r="A4164" s="21" t="str">
        <f t="shared" si="295"/>
        <v>||||||0</v>
      </c>
      <c r="B4164" s="21" t="str">
        <f t="shared" si="296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294"/>
        <v>0</v>
      </c>
      <c r="N4164" s="17"/>
      <c r="O4164" s="17"/>
      <c r="P4164" s="3"/>
    </row>
    <row r="4165" spans="1:16" ht="24.95" hidden="1" customHeight="1" x14ac:dyDescent="0.2">
      <c r="A4165" s="21" t="str">
        <f t="shared" si="295"/>
        <v>||||||0</v>
      </c>
      <c r="B4165" s="21" t="str">
        <f t="shared" si="296"/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294"/>
        <v>0</v>
      </c>
      <c r="N4165" s="17"/>
      <c r="O4165" s="17"/>
      <c r="P4165" s="3"/>
    </row>
    <row r="4166" spans="1:16" ht="24.95" hidden="1" customHeight="1" x14ac:dyDescent="0.2">
      <c r="A4166" s="21" t="str">
        <f t="shared" si="295"/>
        <v>||||||0</v>
      </c>
      <c r="B4166" s="21" t="str">
        <f t="shared" si="296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294"/>
        <v>0</v>
      </c>
      <c r="N4166" s="17"/>
      <c r="O4166" s="17"/>
      <c r="P4166" s="3"/>
    </row>
    <row r="4167" spans="1:16" ht="24.95" hidden="1" customHeight="1" x14ac:dyDescent="0.2">
      <c r="A4167" s="21" t="str">
        <f t="shared" si="295"/>
        <v>||||||0</v>
      </c>
      <c r="B4167" s="21" t="str">
        <f t="shared" si="296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294"/>
        <v>0</v>
      </c>
      <c r="N4167" s="17"/>
      <c r="O4167" s="17"/>
      <c r="P4167" s="3"/>
    </row>
    <row r="4168" spans="1:16" ht="24.95" hidden="1" customHeight="1" x14ac:dyDescent="0.2">
      <c r="A4168" s="21" t="str">
        <f t="shared" si="295"/>
        <v>||||||0</v>
      </c>
      <c r="B4168" s="21" t="str">
        <f t="shared" si="296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294"/>
        <v>0</v>
      </c>
      <c r="N4168" s="17"/>
      <c r="O4168" s="17"/>
      <c r="P4168" s="3"/>
    </row>
    <row r="4169" spans="1:16" ht="24.95" hidden="1" customHeight="1" x14ac:dyDescent="0.2">
      <c r="A4169" s="21" t="str">
        <f t="shared" si="295"/>
        <v>||||||0</v>
      </c>
      <c r="B4169" s="21" t="str">
        <f t="shared" si="296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294"/>
        <v>0</v>
      </c>
      <c r="N4169" s="17"/>
      <c r="O4169" s="17"/>
      <c r="P4169" s="3"/>
    </row>
    <row r="4170" spans="1:16" ht="24.95" hidden="1" customHeight="1" x14ac:dyDescent="0.2">
      <c r="A4170" s="21" t="str">
        <f t="shared" si="295"/>
        <v>||||||0</v>
      </c>
      <c r="B4170" s="21" t="str">
        <f t="shared" si="296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294"/>
        <v>0</v>
      </c>
      <c r="N4170" s="17"/>
      <c r="O4170" s="17"/>
      <c r="P4170" s="3"/>
    </row>
    <row r="4171" spans="1:16" ht="24.95" hidden="1" customHeight="1" x14ac:dyDescent="0.2">
      <c r="A4171" s="21" t="str">
        <f t="shared" si="295"/>
        <v>||||||0</v>
      </c>
      <c r="B4171" s="21" t="str">
        <f t="shared" si="296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294"/>
        <v>0</v>
      </c>
      <c r="N4171" s="17"/>
      <c r="O4171" s="17"/>
      <c r="P4171" s="3"/>
    </row>
    <row r="4172" spans="1:16" ht="24.95" hidden="1" customHeight="1" x14ac:dyDescent="0.2">
      <c r="A4172" s="21" t="str">
        <f t="shared" si="295"/>
        <v>||||||0</v>
      </c>
      <c r="B4172" s="21" t="str">
        <f t="shared" si="296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294"/>
        <v>0</v>
      </c>
      <c r="N4172" s="17"/>
      <c r="O4172" s="17"/>
      <c r="P4172" s="3"/>
    </row>
    <row r="4173" spans="1:16" ht="24.95" hidden="1" customHeight="1" x14ac:dyDescent="0.2">
      <c r="A4173" s="21" t="str">
        <f t="shared" si="295"/>
        <v>||||||0</v>
      </c>
      <c r="B4173" s="21" t="str">
        <f t="shared" si="296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294"/>
        <v>0</v>
      </c>
      <c r="N4173" s="17"/>
      <c r="O4173" s="17"/>
      <c r="P4173" s="3"/>
    </row>
    <row r="4174" spans="1:16" ht="24.95" hidden="1" customHeight="1" x14ac:dyDescent="0.2">
      <c r="A4174" s="21" t="str">
        <f t="shared" si="295"/>
        <v>||||||0</v>
      </c>
      <c r="B4174" s="21" t="str">
        <f t="shared" si="296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294"/>
        <v>0</v>
      </c>
      <c r="N4174" s="17"/>
      <c r="O4174" s="17"/>
      <c r="P4174" s="3"/>
    </row>
    <row r="4175" spans="1:16" ht="24.95" hidden="1" customHeight="1" x14ac:dyDescent="0.2">
      <c r="A4175" s="21" t="str">
        <f t="shared" si="295"/>
        <v>||||||0</v>
      </c>
      <c r="B4175" s="21" t="str">
        <f t="shared" si="296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294"/>
        <v>0</v>
      </c>
      <c r="N4175" s="17"/>
      <c r="O4175" s="17"/>
      <c r="P4175" s="3"/>
    </row>
    <row r="4176" spans="1:16" ht="24.95" hidden="1" customHeight="1" x14ac:dyDescent="0.2">
      <c r="A4176" s="21" t="str">
        <f t="shared" si="295"/>
        <v>||||||0</v>
      </c>
      <c r="B4176" s="21" t="str">
        <f t="shared" si="296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294"/>
        <v>0</v>
      </c>
      <c r="N4176" s="17"/>
      <c r="O4176" s="17"/>
      <c r="P4176" s="3"/>
    </row>
    <row r="4177" spans="1:16" ht="24.95" hidden="1" customHeight="1" x14ac:dyDescent="0.2">
      <c r="A4177" s="21" t="str">
        <f t="shared" si="295"/>
        <v>||||||0</v>
      </c>
      <c r="B4177" s="21" t="str">
        <f t="shared" si="296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294"/>
        <v>0</v>
      </c>
      <c r="N4177" s="17"/>
      <c r="O4177" s="17"/>
      <c r="P4177" s="3"/>
    </row>
    <row r="4178" spans="1:16" ht="24.95" hidden="1" customHeight="1" x14ac:dyDescent="0.2">
      <c r="A4178" s="21" t="str">
        <f t="shared" si="295"/>
        <v>||||||0</v>
      </c>
      <c r="B4178" s="21" t="str">
        <f t="shared" si="296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294"/>
        <v>0</v>
      </c>
      <c r="N4178" s="17"/>
      <c r="O4178" s="17"/>
      <c r="P4178" s="3"/>
    </row>
    <row r="4179" spans="1:16" ht="24.95" hidden="1" customHeight="1" x14ac:dyDescent="0.2">
      <c r="A4179" s="21" t="str">
        <f t="shared" si="295"/>
        <v>||||||0</v>
      </c>
      <c r="B4179" s="21" t="str">
        <f t="shared" si="296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294"/>
        <v>0</v>
      </c>
      <c r="N4179" s="17"/>
      <c r="O4179" s="17"/>
      <c r="P4179" s="3"/>
    </row>
    <row r="4180" spans="1:16" ht="24.95" hidden="1" customHeight="1" x14ac:dyDescent="0.2">
      <c r="A4180" s="21" t="str">
        <f t="shared" si="295"/>
        <v>||||||0</v>
      </c>
      <c r="B4180" s="21" t="str">
        <f t="shared" si="296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294"/>
        <v>0</v>
      </c>
      <c r="N4180" s="17"/>
      <c r="O4180" s="17"/>
      <c r="P4180" s="3"/>
    </row>
    <row r="4181" spans="1:16" ht="24.95" hidden="1" customHeight="1" x14ac:dyDescent="0.2">
      <c r="A4181" s="21" t="str">
        <f t="shared" si="295"/>
        <v>||||||0</v>
      </c>
      <c r="B4181" s="21" t="str">
        <f t="shared" si="296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294"/>
        <v>0</v>
      </c>
      <c r="N4181" s="17"/>
      <c r="O4181" s="17"/>
      <c r="P4181" s="3"/>
    </row>
    <row r="4182" spans="1:16" ht="24.95" hidden="1" customHeight="1" x14ac:dyDescent="0.2">
      <c r="A4182" s="21" t="str">
        <f t="shared" si="295"/>
        <v>||||||0</v>
      </c>
      <c r="B4182" s="21" t="str">
        <f t="shared" si="296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294"/>
        <v>0</v>
      </c>
      <c r="N4182" s="17"/>
      <c r="O4182" s="17"/>
      <c r="P4182" s="3"/>
    </row>
    <row r="4183" spans="1:16" ht="24.95" hidden="1" customHeight="1" x14ac:dyDescent="0.2">
      <c r="A4183" s="21" t="str">
        <f t="shared" si="295"/>
        <v>||||||0</v>
      </c>
      <c r="B4183" s="21" t="str">
        <f t="shared" si="296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294"/>
        <v>0</v>
      </c>
      <c r="N4183" s="17"/>
      <c r="O4183" s="17"/>
      <c r="P4183" s="3"/>
    </row>
    <row r="4184" spans="1:16" ht="24.95" hidden="1" customHeight="1" x14ac:dyDescent="0.2">
      <c r="A4184" s="21" t="str">
        <f t="shared" si="295"/>
        <v>||||||0</v>
      </c>
      <c r="B4184" s="21" t="str">
        <f t="shared" si="296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294"/>
        <v>0</v>
      </c>
      <c r="N4184" s="17"/>
      <c r="O4184" s="17"/>
      <c r="P4184" s="3"/>
    </row>
    <row r="4185" spans="1:16" ht="24.95" hidden="1" customHeight="1" x14ac:dyDescent="0.2">
      <c r="A4185" s="21" t="str">
        <f t="shared" si="295"/>
        <v>||||||0</v>
      </c>
      <c r="B4185" s="21" t="str">
        <f t="shared" si="296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294"/>
        <v>0</v>
      </c>
      <c r="N4185" s="17"/>
      <c r="O4185" s="17"/>
      <c r="P4185" s="3"/>
    </row>
    <row r="4186" spans="1:16" ht="24.95" hidden="1" customHeight="1" x14ac:dyDescent="0.2">
      <c r="A4186" s="21" t="str">
        <f t="shared" si="295"/>
        <v>||||||0</v>
      </c>
      <c r="B4186" s="21" t="str">
        <f t="shared" si="296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294"/>
        <v>0</v>
      </c>
      <c r="N4186" s="17"/>
      <c r="O4186" s="17"/>
      <c r="P4186" s="3"/>
    </row>
    <row r="4187" spans="1:16" ht="24.95" hidden="1" customHeight="1" x14ac:dyDescent="0.2">
      <c r="A4187" s="21" t="str">
        <f t="shared" si="295"/>
        <v>||||||0</v>
      </c>
      <c r="B4187" s="21" t="str">
        <f t="shared" si="296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294"/>
        <v>0</v>
      </c>
      <c r="N4187" s="17"/>
      <c r="O4187" s="17"/>
      <c r="P4187" s="3"/>
    </row>
    <row r="4188" spans="1:16" ht="24.95" hidden="1" customHeight="1" x14ac:dyDescent="0.2">
      <c r="A4188" s="21" t="str">
        <f t="shared" si="295"/>
        <v>||||||0</v>
      </c>
      <c r="B4188" s="21" t="str">
        <f t="shared" si="296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294"/>
        <v>0</v>
      </c>
      <c r="N4188" s="17"/>
      <c r="O4188" s="17"/>
      <c r="P4188" s="3"/>
    </row>
    <row r="4189" spans="1:16" ht="24.95" hidden="1" customHeight="1" x14ac:dyDescent="0.2">
      <c r="A4189" s="21" t="str">
        <f t="shared" si="295"/>
        <v>||||||0</v>
      </c>
      <c r="B4189" s="21" t="str">
        <f t="shared" si="296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294"/>
        <v>0</v>
      </c>
      <c r="N4189" s="17"/>
      <c r="O4189" s="17"/>
      <c r="P4189" s="3"/>
    </row>
    <row r="4190" spans="1:16" ht="24.95" hidden="1" customHeight="1" x14ac:dyDescent="0.2">
      <c r="A4190" s="21" t="str">
        <f t="shared" si="295"/>
        <v>||||||0</v>
      </c>
      <c r="B4190" s="21" t="str">
        <f t="shared" si="296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294"/>
        <v>0</v>
      </c>
      <c r="N4190" s="17"/>
      <c r="O4190" s="17"/>
      <c r="P4190" s="3"/>
    </row>
    <row r="4191" spans="1:16" ht="24.95" hidden="1" customHeight="1" x14ac:dyDescent="0.2">
      <c r="A4191" s="21" t="str">
        <f t="shared" si="295"/>
        <v>||||||0</v>
      </c>
      <c r="B4191" s="21" t="str">
        <f t="shared" si="296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294"/>
        <v>0</v>
      </c>
      <c r="N4191" s="17"/>
      <c r="O4191" s="17"/>
      <c r="P4191" s="3"/>
    </row>
    <row r="4192" spans="1:16" ht="24.95" hidden="1" customHeight="1" x14ac:dyDescent="0.2">
      <c r="A4192" s="21" t="str">
        <f t="shared" si="295"/>
        <v>||||||0</v>
      </c>
      <c r="B4192" s="21" t="str">
        <f t="shared" si="296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294"/>
        <v>0</v>
      </c>
      <c r="N4192" s="17"/>
      <c r="O4192" s="17"/>
      <c r="P4192" s="3"/>
    </row>
    <row r="4193" spans="1:16" ht="24.95" hidden="1" customHeight="1" x14ac:dyDescent="0.2">
      <c r="A4193" s="21" t="str">
        <f t="shared" si="295"/>
        <v>||||||0</v>
      </c>
      <c r="B4193" s="21" t="str">
        <f t="shared" si="296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294"/>
        <v>0</v>
      </c>
      <c r="N4193" s="17"/>
      <c r="O4193" s="17"/>
      <c r="P4193" s="3"/>
    </row>
    <row r="4194" spans="1:16" ht="24.95" hidden="1" customHeight="1" x14ac:dyDescent="0.2">
      <c r="A4194" s="21" t="str">
        <f t="shared" si="295"/>
        <v>||||||0</v>
      </c>
      <c r="B4194" s="21" t="str">
        <f t="shared" si="296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294"/>
        <v>0</v>
      </c>
      <c r="N4194" s="17"/>
      <c r="O4194" s="17"/>
      <c r="P4194" s="3"/>
    </row>
    <row r="4195" spans="1:16" ht="24.95" hidden="1" customHeight="1" x14ac:dyDescent="0.2">
      <c r="A4195" s="21" t="str">
        <f t="shared" si="295"/>
        <v>||||||0</v>
      </c>
      <c r="B4195" s="21" t="str">
        <f t="shared" si="296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294"/>
        <v>0</v>
      </c>
      <c r="N4195" s="17"/>
      <c r="O4195" s="17"/>
      <c r="P4195" s="3"/>
    </row>
    <row r="4196" spans="1:16" ht="24.95" hidden="1" customHeight="1" x14ac:dyDescent="0.2">
      <c r="A4196" s="21" t="str">
        <f t="shared" si="295"/>
        <v>||||||0</v>
      </c>
      <c r="B4196" s="21" t="str">
        <f t="shared" si="296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294"/>
        <v>0</v>
      </c>
      <c r="N4196" s="17"/>
      <c r="O4196" s="17"/>
      <c r="P4196" s="3"/>
    </row>
    <row r="4197" spans="1:16" ht="24.95" hidden="1" customHeight="1" x14ac:dyDescent="0.2">
      <c r="A4197" s="21" t="str">
        <f t="shared" si="295"/>
        <v>||||||0</v>
      </c>
      <c r="B4197" s="21" t="str">
        <f t="shared" si="296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294"/>
        <v>0</v>
      </c>
      <c r="N4197" s="17"/>
      <c r="O4197" s="17"/>
      <c r="P4197" s="3"/>
    </row>
    <row r="4198" spans="1:16" ht="24.95" hidden="1" customHeight="1" x14ac:dyDescent="0.2">
      <c r="A4198" s="21" t="str">
        <f t="shared" si="295"/>
        <v>||||||0</v>
      </c>
      <c r="B4198" s="21" t="str">
        <f t="shared" si="296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294"/>
        <v>0</v>
      </c>
      <c r="N4198" s="17"/>
      <c r="O4198" s="17"/>
      <c r="P4198" s="3"/>
    </row>
    <row r="4199" spans="1:16" ht="24.95" hidden="1" customHeight="1" x14ac:dyDescent="0.2">
      <c r="A4199" s="21" t="str">
        <f t="shared" si="295"/>
        <v>||||||0</v>
      </c>
      <c r="B4199" s="21" t="str">
        <f t="shared" si="296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294"/>
        <v>0</v>
      </c>
      <c r="N4199" s="17"/>
      <c r="O4199" s="17"/>
      <c r="P4199" s="3"/>
    </row>
    <row r="4200" spans="1:16" ht="24.95" hidden="1" customHeight="1" x14ac:dyDescent="0.2">
      <c r="A4200" s="21" t="str">
        <f t="shared" si="295"/>
        <v>||||||0</v>
      </c>
      <c r="B4200" s="21" t="str">
        <f t="shared" si="296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294"/>
        <v>0</v>
      </c>
      <c r="N4200" s="17"/>
      <c r="O4200" s="17"/>
      <c r="P4200" s="3"/>
    </row>
    <row r="4201" spans="1:16" ht="24.95" hidden="1" customHeight="1" x14ac:dyDescent="0.2">
      <c r="A4201" s="21" t="str">
        <f t="shared" si="295"/>
        <v>||||||0</v>
      </c>
      <c r="B4201" s="21" t="str">
        <f t="shared" si="296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294"/>
        <v>0</v>
      </c>
      <c r="N4201" s="17"/>
      <c r="O4201" s="17"/>
      <c r="P4201" s="3"/>
    </row>
    <row r="4202" spans="1:16" ht="24.95" hidden="1" customHeight="1" x14ac:dyDescent="0.2">
      <c r="A4202" s="21" t="str">
        <f t="shared" si="295"/>
        <v>||||||0</v>
      </c>
      <c r="B4202" s="21" t="str">
        <f t="shared" si="296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294"/>
        <v>0</v>
      </c>
      <c r="N4202" s="17"/>
      <c r="O4202" s="17"/>
      <c r="P4202" s="3"/>
    </row>
    <row r="4203" spans="1:16" ht="24.95" hidden="1" customHeight="1" x14ac:dyDescent="0.2">
      <c r="A4203" s="21" t="str">
        <f t="shared" si="295"/>
        <v>||||||0</v>
      </c>
      <c r="B4203" s="21" t="str">
        <f t="shared" si="296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294"/>
        <v>0</v>
      </c>
      <c r="N4203" s="17"/>
      <c r="O4203" s="17"/>
      <c r="P4203" s="3"/>
    </row>
    <row r="4204" spans="1:16" ht="24.95" hidden="1" customHeight="1" x14ac:dyDescent="0.2">
      <c r="A4204" s="21" t="str">
        <f t="shared" si="295"/>
        <v>||||||0</v>
      </c>
      <c r="B4204" s="21" t="str">
        <f t="shared" si="296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294"/>
        <v>0</v>
      </c>
      <c r="N4204" s="17"/>
      <c r="O4204" s="17"/>
      <c r="P4204" s="3"/>
    </row>
    <row r="4205" spans="1:16" ht="24.95" hidden="1" customHeight="1" x14ac:dyDescent="0.2">
      <c r="A4205" s="21" t="str">
        <f t="shared" si="295"/>
        <v>||||||0</v>
      </c>
      <c r="B4205" s="21" t="str">
        <f t="shared" si="296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294"/>
        <v>0</v>
      </c>
      <c r="N4205" s="17"/>
      <c r="O4205" s="17"/>
      <c r="P4205" s="3"/>
    </row>
    <row r="4206" spans="1:16" ht="24.95" hidden="1" customHeight="1" x14ac:dyDescent="0.2">
      <c r="A4206" s="21" t="str">
        <f t="shared" si="295"/>
        <v>||||||0</v>
      </c>
      <c r="B4206" s="21" t="str">
        <f t="shared" si="296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294"/>
        <v>0</v>
      </c>
      <c r="N4206" s="17"/>
      <c r="O4206" s="17"/>
      <c r="P4206" s="3"/>
    </row>
    <row r="4207" spans="1:16" ht="24.95" hidden="1" customHeight="1" x14ac:dyDescent="0.2">
      <c r="A4207" s="21" t="str">
        <f t="shared" si="295"/>
        <v>||||||0</v>
      </c>
      <c r="B4207" s="21" t="str">
        <f t="shared" si="296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294"/>
        <v>0</v>
      </c>
      <c r="N4207" s="17"/>
      <c r="O4207" s="17"/>
      <c r="P4207" s="3"/>
    </row>
    <row r="4208" spans="1:16" ht="24.95" hidden="1" customHeight="1" x14ac:dyDescent="0.2">
      <c r="A4208" s="21" t="str">
        <f t="shared" si="295"/>
        <v>||||||0</v>
      </c>
      <c r="B4208" s="21" t="str">
        <f t="shared" si="296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294"/>
        <v>0</v>
      </c>
      <c r="N4208" s="17"/>
      <c r="O4208" s="17"/>
      <c r="P4208" s="3"/>
    </row>
    <row r="4209" spans="1:16" ht="24.95" hidden="1" customHeight="1" x14ac:dyDescent="0.2">
      <c r="A4209" s="21" t="str">
        <f t="shared" si="295"/>
        <v>||||||0</v>
      </c>
      <c r="B4209" s="21" t="str">
        <f t="shared" si="296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294"/>
        <v>0</v>
      </c>
      <c r="N4209" s="17"/>
      <c r="O4209" s="17"/>
      <c r="P4209" s="3"/>
    </row>
    <row r="4210" spans="1:16" ht="24.95" hidden="1" customHeight="1" x14ac:dyDescent="0.2">
      <c r="A4210" s="21" t="str">
        <f t="shared" si="295"/>
        <v>||||||0</v>
      </c>
      <c r="B4210" s="21" t="str">
        <f t="shared" si="296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294"/>
        <v>0</v>
      </c>
      <c r="N4210" s="17"/>
      <c r="O4210" s="17"/>
      <c r="P4210" s="3"/>
    </row>
    <row r="4211" spans="1:16" ht="24.95" hidden="1" customHeight="1" x14ac:dyDescent="0.2">
      <c r="A4211" s="21" t="str">
        <f t="shared" si="295"/>
        <v>||||||0</v>
      </c>
      <c r="B4211" s="21" t="str">
        <f t="shared" si="296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294"/>
        <v>0</v>
      </c>
      <c r="N4211" s="17"/>
      <c r="O4211" s="17"/>
      <c r="P4211" s="3"/>
    </row>
    <row r="4212" spans="1:16" ht="24.95" hidden="1" customHeight="1" x14ac:dyDescent="0.2">
      <c r="A4212" s="21" t="str">
        <f t="shared" si="295"/>
        <v>||||||0</v>
      </c>
      <c r="B4212" s="21" t="str">
        <f t="shared" si="296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294"/>
        <v>0</v>
      </c>
      <c r="N4212" s="17"/>
      <c r="O4212" s="17"/>
      <c r="P4212" s="3"/>
    </row>
    <row r="4213" spans="1:16" ht="24.95" hidden="1" customHeight="1" x14ac:dyDescent="0.2">
      <c r="A4213" s="21" t="str">
        <f t="shared" si="295"/>
        <v>||||||0</v>
      </c>
      <c r="B4213" s="21" t="str">
        <f t="shared" si="296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294"/>
        <v>0</v>
      </c>
      <c r="N4213" s="17"/>
      <c r="O4213" s="17"/>
      <c r="P4213" s="3"/>
    </row>
    <row r="4214" spans="1:16" ht="24.95" hidden="1" customHeight="1" x14ac:dyDescent="0.2">
      <c r="A4214" s="21" t="str">
        <f t="shared" si="295"/>
        <v>||||||0</v>
      </c>
      <c r="B4214" s="21" t="str">
        <f t="shared" si="296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ref="M4214:M4277" si="297">N4214+O4214</f>
        <v>0</v>
      </c>
      <c r="N4214" s="17"/>
      <c r="O4214" s="17"/>
      <c r="P4214" s="3"/>
    </row>
    <row r="4215" spans="1:16" ht="24.95" hidden="1" customHeight="1" x14ac:dyDescent="0.2">
      <c r="A4215" s="21" t="str">
        <f t="shared" si="295"/>
        <v>||||||0</v>
      </c>
      <c r="B4215" s="21" t="str">
        <f t="shared" si="296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297"/>
        <v>0</v>
      </c>
      <c r="N4215" s="17"/>
      <c r="O4215" s="17"/>
      <c r="P4215" s="3"/>
    </row>
    <row r="4216" spans="1:16" ht="24.95" hidden="1" customHeight="1" x14ac:dyDescent="0.2">
      <c r="A4216" s="21" t="str">
        <f t="shared" si="295"/>
        <v>||||||0</v>
      </c>
      <c r="B4216" s="21" t="str">
        <f t="shared" si="296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297"/>
        <v>0</v>
      </c>
      <c r="N4216" s="17"/>
      <c r="O4216" s="17"/>
      <c r="P4216" s="3"/>
    </row>
    <row r="4217" spans="1:16" ht="24.95" hidden="1" customHeight="1" x14ac:dyDescent="0.2">
      <c r="A4217" s="21" t="str">
        <f t="shared" si="295"/>
        <v>||||||0</v>
      </c>
      <c r="B4217" s="21" t="str">
        <f t="shared" si="296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297"/>
        <v>0</v>
      </c>
      <c r="N4217" s="17"/>
      <c r="O4217" s="17"/>
      <c r="P4217" s="3"/>
    </row>
    <row r="4218" spans="1:16" ht="24.95" hidden="1" customHeight="1" x14ac:dyDescent="0.2">
      <c r="A4218" s="21" t="str">
        <f t="shared" si="295"/>
        <v>||||||0</v>
      </c>
      <c r="B4218" s="21" t="str">
        <f t="shared" si="296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297"/>
        <v>0</v>
      </c>
      <c r="N4218" s="17"/>
      <c r="O4218" s="17"/>
      <c r="P4218" s="3"/>
    </row>
    <row r="4219" spans="1:16" ht="24.95" hidden="1" customHeight="1" x14ac:dyDescent="0.2">
      <c r="A4219" s="21" t="str">
        <f t="shared" si="295"/>
        <v>||||||0</v>
      </c>
      <c r="B4219" s="21" t="str">
        <f t="shared" si="296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297"/>
        <v>0</v>
      </c>
      <c r="N4219" s="17"/>
      <c r="O4219" s="17"/>
      <c r="P4219" s="3"/>
    </row>
    <row r="4220" spans="1:16" ht="24.95" hidden="1" customHeight="1" x14ac:dyDescent="0.2">
      <c r="A4220" s="21" t="str">
        <f t="shared" si="295"/>
        <v>||||||0</v>
      </c>
      <c r="B4220" s="21" t="str">
        <f t="shared" si="296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297"/>
        <v>0</v>
      </c>
      <c r="N4220" s="17"/>
      <c r="O4220" s="17"/>
      <c r="P4220" s="3"/>
    </row>
    <row r="4221" spans="1:16" ht="24.95" hidden="1" customHeight="1" x14ac:dyDescent="0.2">
      <c r="A4221" s="21" t="str">
        <f t="shared" ref="A4221:A4284" si="298">C4221&amp;"|"&amp;D4221&amp;"|"&amp;E4221&amp;"|"&amp;F4221&amp;"|"&amp;G4221&amp;"|"&amp;I4221&amp;"|"&amp;N4221+O4221-P4221</f>
        <v>||||||0</v>
      </c>
      <c r="B4221" s="21" t="str">
        <f t="shared" ref="B4221:B4284" si="299">C4221&amp;"|"&amp;D4221&amp;"|"&amp;E4221&amp;"|"&amp;F4221&amp;"|"&amp;L4221</f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297"/>
        <v>0</v>
      </c>
      <c r="N4221" s="17"/>
      <c r="O4221" s="17"/>
      <c r="P4221" s="3"/>
    </row>
    <row r="4222" spans="1:16" ht="24.95" hidden="1" customHeight="1" x14ac:dyDescent="0.2">
      <c r="A4222" s="21" t="str">
        <f t="shared" si="298"/>
        <v>||||||0</v>
      </c>
      <c r="B4222" s="21" t="str">
        <f t="shared" si="299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si="297"/>
        <v>0</v>
      </c>
      <c r="N4222" s="17"/>
      <c r="O4222" s="17"/>
      <c r="P4222" s="3"/>
    </row>
    <row r="4223" spans="1:16" ht="24.95" hidden="1" customHeight="1" x14ac:dyDescent="0.2">
      <c r="A4223" s="21" t="str">
        <f t="shared" si="298"/>
        <v>||||||0</v>
      </c>
      <c r="B4223" s="21" t="str">
        <f t="shared" si="299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297"/>
        <v>0</v>
      </c>
      <c r="N4223" s="17"/>
      <c r="O4223" s="17"/>
      <c r="P4223" s="3"/>
    </row>
    <row r="4224" spans="1:16" ht="24.95" hidden="1" customHeight="1" x14ac:dyDescent="0.2">
      <c r="A4224" s="21" t="str">
        <f t="shared" si="298"/>
        <v>||||||0</v>
      </c>
      <c r="B4224" s="21" t="str">
        <f t="shared" si="299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297"/>
        <v>0</v>
      </c>
      <c r="N4224" s="17"/>
      <c r="O4224" s="17"/>
      <c r="P4224" s="3"/>
    </row>
    <row r="4225" spans="1:16" ht="24.95" hidden="1" customHeight="1" x14ac:dyDescent="0.2">
      <c r="A4225" s="21" t="str">
        <f t="shared" si="298"/>
        <v>||||||0</v>
      </c>
      <c r="B4225" s="21" t="str">
        <f t="shared" si="299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297"/>
        <v>0</v>
      </c>
      <c r="N4225" s="17"/>
      <c r="O4225" s="17"/>
      <c r="P4225" s="3"/>
    </row>
    <row r="4226" spans="1:16" ht="24.95" hidden="1" customHeight="1" x14ac:dyDescent="0.2">
      <c r="A4226" s="21" t="str">
        <f t="shared" si="298"/>
        <v>||||||0</v>
      </c>
      <c r="B4226" s="21" t="str">
        <f t="shared" si="299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297"/>
        <v>0</v>
      </c>
      <c r="N4226" s="17"/>
      <c r="O4226" s="17"/>
      <c r="P4226" s="3"/>
    </row>
    <row r="4227" spans="1:16" ht="24.95" hidden="1" customHeight="1" x14ac:dyDescent="0.2">
      <c r="A4227" s="21" t="str">
        <f t="shared" si="298"/>
        <v>||||||0</v>
      </c>
      <c r="B4227" s="21" t="str">
        <f t="shared" si="299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297"/>
        <v>0</v>
      </c>
      <c r="N4227" s="17"/>
      <c r="O4227" s="17"/>
      <c r="P4227" s="3"/>
    </row>
    <row r="4228" spans="1:16" ht="24.95" hidden="1" customHeight="1" x14ac:dyDescent="0.2">
      <c r="A4228" s="21" t="str">
        <f t="shared" si="298"/>
        <v>||||||0</v>
      </c>
      <c r="B4228" s="21" t="str">
        <f t="shared" si="299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297"/>
        <v>0</v>
      </c>
      <c r="N4228" s="17"/>
      <c r="O4228" s="17"/>
      <c r="P4228" s="3"/>
    </row>
    <row r="4229" spans="1:16" ht="24.95" hidden="1" customHeight="1" x14ac:dyDescent="0.2">
      <c r="A4229" s="21" t="str">
        <f t="shared" si="298"/>
        <v>||||||0</v>
      </c>
      <c r="B4229" s="21" t="str">
        <f t="shared" si="299"/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297"/>
        <v>0</v>
      </c>
      <c r="N4229" s="17"/>
      <c r="O4229" s="17"/>
      <c r="P4229" s="3"/>
    </row>
    <row r="4230" spans="1:16" ht="24.95" hidden="1" customHeight="1" x14ac:dyDescent="0.2">
      <c r="A4230" s="21" t="str">
        <f t="shared" si="298"/>
        <v>||||||0</v>
      </c>
      <c r="B4230" s="21" t="str">
        <f t="shared" si="299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297"/>
        <v>0</v>
      </c>
      <c r="N4230" s="17"/>
      <c r="O4230" s="17"/>
      <c r="P4230" s="3"/>
    </row>
    <row r="4231" spans="1:16" ht="24.95" hidden="1" customHeight="1" x14ac:dyDescent="0.2">
      <c r="A4231" s="21" t="str">
        <f t="shared" si="298"/>
        <v>||||||0</v>
      </c>
      <c r="B4231" s="21" t="str">
        <f t="shared" si="299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297"/>
        <v>0</v>
      </c>
      <c r="N4231" s="17"/>
      <c r="O4231" s="17"/>
      <c r="P4231" s="3"/>
    </row>
    <row r="4232" spans="1:16" ht="24.95" hidden="1" customHeight="1" x14ac:dyDescent="0.2">
      <c r="A4232" s="21" t="str">
        <f t="shared" si="298"/>
        <v>||||||0</v>
      </c>
      <c r="B4232" s="21" t="str">
        <f t="shared" si="299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297"/>
        <v>0</v>
      </c>
      <c r="N4232" s="17"/>
      <c r="O4232" s="17"/>
      <c r="P4232" s="3"/>
    </row>
    <row r="4233" spans="1:16" ht="24.95" hidden="1" customHeight="1" x14ac:dyDescent="0.2">
      <c r="A4233" s="21" t="str">
        <f t="shared" si="298"/>
        <v>||||||0</v>
      </c>
      <c r="B4233" s="21" t="str">
        <f t="shared" si="299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297"/>
        <v>0</v>
      </c>
      <c r="N4233" s="17"/>
      <c r="O4233" s="17"/>
      <c r="P4233" s="3"/>
    </row>
    <row r="4234" spans="1:16" ht="24.95" hidden="1" customHeight="1" x14ac:dyDescent="0.2">
      <c r="A4234" s="21" t="str">
        <f t="shared" si="298"/>
        <v>||||||0</v>
      </c>
      <c r="B4234" s="21" t="str">
        <f t="shared" si="299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297"/>
        <v>0</v>
      </c>
      <c r="N4234" s="17"/>
      <c r="O4234" s="17"/>
      <c r="P4234" s="3"/>
    </row>
    <row r="4235" spans="1:16" ht="24.95" hidden="1" customHeight="1" x14ac:dyDescent="0.2">
      <c r="A4235" s="21" t="str">
        <f t="shared" si="298"/>
        <v>||||||0</v>
      </c>
      <c r="B4235" s="21" t="str">
        <f t="shared" si="299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297"/>
        <v>0</v>
      </c>
      <c r="N4235" s="17"/>
      <c r="O4235" s="17"/>
      <c r="P4235" s="3"/>
    </row>
    <row r="4236" spans="1:16" ht="24.95" hidden="1" customHeight="1" x14ac:dyDescent="0.2">
      <c r="A4236" s="21" t="str">
        <f t="shared" si="298"/>
        <v>||||||0</v>
      </c>
      <c r="B4236" s="21" t="str">
        <f t="shared" si="299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297"/>
        <v>0</v>
      </c>
      <c r="N4236" s="17"/>
      <c r="O4236" s="17"/>
      <c r="P4236" s="3"/>
    </row>
    <row r="4237" spans="1:16" ht="24.95" hidden="1" customHeight="1" x14ac:dyDescent="0.2">
      <c r="A4237" s="21" t="str">
        <f t="shared" si="298"/>
        <v>||||||0</v>
      </c>
      <c r="B4237" s="21" t="str">
        <f t="shared" si="299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297"/>
        <v>0</v>
      </c>
      <c r="N4237" s="17"/>
      <c r="O4237" s="17"/>
      <c r="P4237" s="3"/>
    </row>
    <row r="4238" spans="1:16" ht="24.95" hidden="1" customHeight="1" x14ac:dyDescent="0.2">
      <c r="A4238" s="21" t="str">
        <f t="shared" si="298"/>
        <v>||||||0</v>
      </c>
      <c r="B4238" s="21" t="str">
        <f t="shared" si="299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297"/>
        <v>0</v>
      </c>
      <c r="N4238" s="17"/>
      <c r="O4238" s="17"/>
      <c r="P4238" s="3"/>
    </row>
    <row r="4239" spans="1:16" ht="24.95" hidden="1" customHeight="1" x14ac:dyDescent="0.2">
      <c r="A4239" s="21" t="str">
        <f t="shared" si="298"/>
        <v>||||||0</v>
      </c>
      <c r="B4239" s="21" t="str">
        <f t="shared" si="299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297"/>
        <v>0</v>
      </c>
      <c r="N4239" s="17"/>
      <c r="O4239" s="17"/>
      <c r="P4239" s="3"/>
    </row>
    <row r="4240" spans="1:16" ht="24.95" hidden="1" customHeight="1" x14ac:dyDescent="0.2">
      <c r="A4240" s="21" t="str">
        <f t="shared" si="298"/>
        <v>||||||0</v>
      </c>
      <c r="B4240" s="21" t="str">
        <f t="shared" si="299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297"/>
        <v>0</v>
      </c>
      <c r="N4240" s="17"/>
      <c r="O4240" s="17"/>
      <c r="P4240" s="3"/>
    </row>
    <row r="4241" spans="1:16" ht="24.95" hidden="1" customHeight="1" x14ac:dyDescent="0.2">
      <c r="A4241" s="21" t="str">
        <f t="shared" si="298"/>
        <v>||||||0</v>
      </c>
      <c r="B4241" s="21" t="str">
        <f t="shared" si="299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297"/>
        <v>0</v>
      </c>
      <c r="N4241" s="17"/>
      <c r="O4241" s="17"/>
      <c r="P4241" s="3"/>
    </row>
    <row r="4242" spans="1:16" ht="24.95" hidden="1" customHeight="1" x14ac:dyDescent="0.2">
      <c r="A4242" s="21" t="str">
        <f t="shared" si="298"/>
        <v>||||||0</v>
      </c>
      <c r="B4242" s="21" t="str">
        <f t="shared" si="299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297"/>
        <v>0</v>
      </c>
      <c r="N4242" s="17"/>
      <c r="O4242" s="17"/>
      <c r="P4242" s="3"/>
    </row>
    <row r="4243" spans="1:16" ht="24.95" hidden="1" customHeight="1" x14ac:dyDescent="0.2">
      <c r="A4243" s="21" t="str">
        <f t="shared" si="298"/>
        <v>||||||0</v>
      </c>
      <c r="B4243" s="21" t="str">
        <f t="shared" si="299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297"/>
        <v>0</v>
      </c>
      <c r="N4243" s="17"/>
      <c r="O4243" s="17"/>
      <c r="P4243" s="3"/>
    </row>
    <row r="4244" spans="1:16" ht="24.95" hidden="1" customHeight="1" x14ac:dyDescent="0.2">
      <c r="A4244" s="21" t="str">
        <f t="shared" si="298"/>
        <v>||||||0</v>
      </c>
      <c r="B4244" s="21" t="str">
        <f t="shared" si="299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297"/>
        <v>0</v>
      </c>
      <c r="N4244" s="17"/>
      <c r="O4244" s="17"/>
      <c r="P4244" s="3"/>
    </row>
    <row r="4245" spans="1:16" ht="24.95" hidden="1" customHeight="1" x14ac:dyDescent="0.2">
      <c r="A4245" s="21" t="str">
        <f t="shared" si="298"/>
        <v>||||||0</v>
      </c>
      <c r="B4245" s="21" t="str">
        <f t="shared" si="299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297"/>
        <v>0</v>
      </c>
      <c r="N4245" s="17"/>
      <c r="O4245" s="17"/>
      <c r="P4245" s="3"/>
    </row>
    <row r="4246" spans="1:16" ht="24.95" hidden="1" customHeight="1" x14ac:dyDescent="0.2">
      <c r="A4246" s="21" t="str">
        <f t="shared" si="298"/>
        <v>||||||0</v>
      </c>
      <c r="B4246" s="21" t="str">
        <f t="shared" si="299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297"/>
        <v>0</v>
      </c>
      <c r="N4246" s="17"/>
      <c r="O4246" s="17"/>
      <c r="P4246" s="3"/>
    </row>
    <row r="4247" spans="1:16" ht="24.95" hidden="1" customHeight="1" x14ac:dyDescent="0.2">
      <c r="A4247" s="21" t="str">
        <f t="shared" si="298"/>
        <v>||||||0</v>
      </c>
      <c r="B4247" s="21" t="str">
        <f t="shared" si="299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297"/>
        <v>0</v>
      </c>
      <c r="N4247" s="17"/>
      <c r="O4247" s="17"/>
      <c r="P4247" s="3"/>
    </row>
    <row r="4248" spans="1:16" ht="24.95" hidden="1" customHeight="1" x14ac:dyDescent="0.2">
      <c r="A4248" s="21" t="str">
        <f t="shared" si="298"/>
        <v>||||||0</v>
      </c>
      <c r="B4248" s="21" t="str">
        <f t="shared" si="299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297"/>
        <v>0</v>
      </c>
      <c r="N4248" s="17"/>
      <c r="O4248" s="17"/>
      <c r="P4248" s="3"/>
    </row>
    <row r="4249" spans="1:16" ht="24.95" hidden="1" customHeight="1" x14ac:dyDescent="0.2">
      <c r="A4249" s="21" t="str">
        <f t="shared" si="298"/>
        <v>||||||0</v>
      </c>
      <c r="B4249" s="21" t="str">
        <f t="shared" si="299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297"/>
        <v>0</v>
      </c>
      <c r="N4249" s="17"/>
      <c r="O4249" s="17"/>
      <c r="P4249" s="3"/>
    </row>
    <row r="4250" spans="1:16" ht="24.95" hidden="1" customHeight="1" x14ac:dyDescent="0.2">
      <c r="A4250" s="21" t="str">
        <f t="shared" si="298"/>
        <v>||||||0</v>
      </c>
      <c r="B4250" s="21" t="str">
        <f t="shared" si="299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297"/>
        <v>0</v>
      </c>
      <c r="N4250" s="17"/>
      <c r="O4250" s="17"/>
      <c r="P4250" s="3"/>
    </row>
    <row r="4251" spans="1:16" ht="24.95" hidden="1" customHeight="1" x14ac:dyDescent="0.2">
      <c r="A4251" s="21" t="str">
        <f t="shared" si="298"/>
        <v>||||||0</v>
      </c>
      <c r="B4251" s="21" t="str">
        <f t="shared" si="299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297"/>
        <v>0</v>
      </c>
      <c r="N4251" s="17"/>
      <c r="O4251" s="17"/>
      <c r="P4251" s="3"/>
    </row>
    <row r="4252" spans="1:16" ht="24.95" hidden="1" customHeight="1" x14ac:dyDescent="0.2">
      <c r="A4252" s="21" t="str">
        <f t="shared" si="298"/>
        <v>||||||0</v>
      </c>
      <c r="B4252" s="21" t="str">
        <f t="shared" si="299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297"/>
        <v>0</v>
      </c>
      <c r="N4252" s="17"/>
      <c r="O4252" s="17"/>
      <c r="P4252" s="3"/>
    </row>
    <row r="4253" spans="1:16" ht="24.95" hidden="1" customHeight="1" x14ac:dyDescent="0.2">
      <c r="A4253" s="21" t="str">
        <f t="shared" si="298"/>
        <v>||||||0</v>
      </c>
      <c r="B4253" s="21" t="str">
        <f t="shared" si="299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297"/>
        <v>0</v>
      </c>
      <c r="N4253" s="17"/>
      <c r="O4253" s="17"/>
      <c r="P4253" s="3"/>
    </row>
    <row r="4254" spans="1:16" ht="24.95" hidden="1" customHeight="1" x14ac:dyDescent="0.2">
      <c r="A4254" s="21" t="str">
        <f t="shared" si="298"/>
        <v>||||||0</v>
      </c>
      <c r="B4254" s="21" t="str">
        <f t="shared" si="299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297"/>
        <v>0</v>
      </c>
      <c r="N4254" s="17"/>
      <c r="O4254" s="17"/>
      <c r="P4254" s="3"/>
    </row>
    <row r="4255" spans="1:16" ht="24.95" hidden="1" customHeight="1" x14ac:dyDescent="0.2">
      <c r="A4255" s="21" t="str">
        <f t="shared" si="298"/>
        <v>||||||0</v>
      </c>
      <c r="B4255" s="21" t="str">
        <f t="shared" si="299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297"/>
        <v>0</v>
      </c>
      <c r="N4255" s="17"/>
      <c r="O4255" s="17"/>
      <c r="P4255" s="3"/>
    </row>
    <row r="4256" spans="1:16" ht="24.95" hidden="1" customHeight="1" x14ac:dyDescent="0.2">
      <c r="A4256" s="21" t="str">
        <f t="shared" si="298"/>
        <v>||||||0</v>
      </c>
      <c r="B4256" s="21" t="str">
        <f t="shared" si="299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297"/>
        <v>0</v>
      </c>
      <c r="N4256" s="17"/>
      <c r="O4256" s="17"/>
      <c r="P4256" s="3"/>
    </row>
    <row r="4257" spans="1:16" ht="24.95" hidden="1" customHeight="1" x14ac:dyDescent="0.2">
      <c r="A4257" s="21" t="str">
        <f t="shared" si="298"/>
        <v>||||||0</v>
      </c>
      <c r="B4257" s="21" t="str">
        <f t="shared" si="299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297"/>
        <v>0</v>
      </c>
      <c r="N4257" s="17"/>
      <c r="O4257" s="17"/>
      <c r="P4257" s="3"/>
    </row>
    <row r="4258" spans="1:16" ht="24.95" hidden="1" customHeight="1" x14ac:dyDescent="0.2">
      <c r="A4258" s="21" t="str">
        <f t="shared" si="298"/>
        <v>||||||0</v>
      </c>
      <c r="B4258" s="21" t="str">
        <f t="shared" si="299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297"/>
        <v>0</v>
      </c>
      <c r="N4258" s="17"/>
      <c r="O4258" s="17"/>
      <c r="P4258" s="3"/>
    </row>
    <row r="4259" spans="1:16" ht="24.95" hidden="1" customHeight="1" x14ac:dyDescent="0.2">
      <c r="A4259" s="21" t="str">
        <f t="shared" si="298"/>
        <v>||||||0</v>
      </c>
      <c r="B4259" s="21" t="str">
        <f t="shared" si="299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297"/>
        <v>0</v>
      </c>
      <c r="N4259" s="17"/>
      <c r="O4259" s="17"/>
      <c r="P4259" s="3"/>
    </row>
    <row r="4260" spans="1:16" ht="24.95" hidden="1" customHeight="1" x14ac:dyDescent="0.2">
      <c r="A4260" s="21" t="str">
        <f t="shared" si="298"/>
        <v>||||||0</v>
      </c>
      <c r="B4260" s="21" t="str">
        <f t="shared" si="299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297"/>
        <v>0</v>
      </c>
      <c r="N4260" s="17"/>
      <c r="O4260" s="17"/>
      <c r="P4260" s="3"/>
    </row>
    <row r="4261" spans="1:16" ht="24.95" hidden="1" customHeight="1" x14ac:dyDescent="0.2">
      <c r="A4261" s="21" t="str">
        <f t="shared" si="298"/>
        <v>||||||0</v>
      </c>
      <c r="B4261" s="21" t="str">
        <f t="shared" si="299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297"/>
        <v>0</v>
      </c>
      <c r="N4261" s="17"/>
      <c r="O4261" s="17"/>
      <c r="P4261" s="3"/>
    </row>
    <row r="4262" spans="1:16" ht="24.95" hidden="1" customHeight="1" x14ac:dyDescent="0.2">
      <c r="A4262" s="21" t="str">
        <f t="shared" si="298"/>
        <v>||||||0</v>
      </c>
      <c r="B4262" s="21" t="str">
        <f t="shared" si="299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297"/>
        <v>0</v>
      </c>
      <c r="N4262" s="17"/>
      <c r="O4262" s="17"/>
      <c r="P4262" s="3"/>
    </row>
    <row r="4263" spans="1:16" ht="24.95" hidden="1" customHeight="1" x14ac:dyDescent="0.2">
      <c r="A4263" s="21" t="str">
        <f t="shared" si="298"/>
        <v>||||||0</v>
      </c>
      <c r="B4263" s="21" t="str">
        <f t="shared" si="299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297"/>
        <v>0</v>
      </c>
      <c r="N4263" s="17"/>
      <c r="O4263" s="17"/>
      <c r="P4263" s="3"/>
    </row>
    <row r="4264" spans="1:16" ht="24.95" hidden="1" customHeight="1" x14ac:dyDescent="0.2">
      <c r="A4264" s="21" t="str">
        <f t="shared" si="298"/>
        <v>||||||0</v>
      </c>
      <c r="B4264" s="21" t="str">
        <f t="shared" si="299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297"/>
        <v>0</v>
      </c>
      <c r="N4264" s="17"/>
      <c r="O4264" s="17"/>
      <c r="P4264" s="3"/>
    </row>
    <row r="4265" spans="1:16" ht="24.95" hidden="1" customHeight="1" x14ac:dyDescent="0.2">
      <c r="A4265" s="21" t="str">
        <f t="shared" si="298"/>
        <v>||||||0</v>
      </c>
      <c r="B4265" s="21" t="str">
        <f t="shared" si="299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297"/>
        <v>0</v>
      </c>
      <c r="N4265" s="17"/>
      <c r="O4265" s="17"/>
      <c r="P4265" s="3"/>
    </row>
    <row r="4266" spans="1:16" ht="24.95" hidden="1" customHeight="1" x14ac:dyDescent="0.2">
      <c r="A4266" s="21" t="str">
        <f t="shared" si="298"/>
        <v>||||||0</v>
      </c>
      <c r="B4266" s="21" t="str">
        <f t="shared" si="299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297"/>
        <v>0</v>
      </c>
      <c r="N4266" s="17"/>
      <c r="O4266" s="17"/>
      <c r="P4266" s="3"/>
    </row>
    <row r="4267" spans="1:16" ht="24.95" hidden="1" customHeight="1" x14ac:dyDescent="0.2">
      <c r="A4267" s="21" t="str">
        <f t="shared" si="298"/>
        <v>||||||0</v>
      </c>
      <c r="B4267" s="21" t="str">
        <f t="shared" si="299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297"/>
        <v>0</v>
      </c>
      <c r="N4267" s="17"/>
      <c r="O4267" s="17"/>
      <c r="P4267" s="3"/>
    </row>
    <row r="4268" spans="1:16" ht="24.95" hidden="1" customHeight="1" x14ac:dyDescent="0.2">
      <c r="A4268" s="21" t="str">
        <f t="shared" si="298"/>
        <v>||||||0</v>
      </c>
      <c r="B4268" s="21" t="str">
        <f t="shared" si="299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297"/>
        <v>0</v>
      </c>
      <c r="N4268" s="17"/>
      <c r="O4268" s="17"/>
      <c r="P4268" s="3"/>
    </row>
    <row r="4269" spans="1:16" ht="24.95" hidden="1" customHeight="1" x14ac:dyDescent="0.2">
      <c r="A4269" s="21" t="str">
        <f t="shared" si="298"/>
        <v>||||||0</v>
      </c>
      <c r="B4269" s="21" t="str">
        <f t="shared" si="299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297"/>
        <v>0</v>
      </c>
      <c r="N4269" s="17"/>
      <c r="O4269" s="17"/>
      <c r="P4269" s="3"/>
    </row>
    <row r="4270" spans="1:16" ht="24.95" hidden="1" customHeight="1" x14ac:dyDescent="0.2">
      <c r="A4270" s="21" t="str">
        <f t="shared" si="298"/>
        <v>||||||0</v>
      </c>
      <c r="B4270" s="21" t="str">
        <f t="shared" si="299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297"/>
        <v>0</v>
      </c>
      <c r="N4270" s="17"/>
      <c r="O4270" s="17"/>
      <c r="P4270" s="3"/>
    </row>
    <row r="4271" spans="1:16" ht="24.95" hidden="1" customHeight="1" x14ac:dyDescent="0.2">
      <c r="A4271" s="21" t="str">
        <f t="shared" si="298"/>
        <v>||||||0</v>
      </c>
      <c r="B4271" s="21" t="str">
        <f t="shared" si="299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297"/>
        <v>0</v>
      </c>
      <c r="N4271" s="17"/>
      <c r="O4271" s="17"/>
      <c r="P4271" s="3"/>
    </row>
    <row r="4272" spans="1:16" ht="24.95" hidden="1" customHeight="1" x14ac:dyDescent="0.2">
      <c r="A4272" s="21" t="str">
        <f t="shared" si="298"/>
        <v>||||||0</v>
      </c>
      <c r="B4272" s="21" t="str">
        <f t="shared" si="299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297"/>
        <v>0</v>
      </c>
      <c r="N4272" s="17"/>
      <c r="O4272" s="17"/>
      <c r="P4272" s="3"/>
    </row>
    <row r="4273" spans="1:16" ht="24.95" hidden="1" customHeight="1" x14ac:dyDescent="0.2">
      <c r="A4273" s="21" t="str">
        <f t="shared" si="298"/>
        <v>||||||0</v>
      </c>
      <c r="B4273" s="21" t="str">
        <f t="shared" si="299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297"/>
        <v>0</v>
      </c>
      <c r="N4273" s="17"/>
      <c r="O4273" s="17"/>
      <c r="P4273" s="3"/>
    </row>
    <row r="4274" spans="1:16" ht="24.95" hidden="1" customHeight="1" x14ac:dyDescent="0.2">
      <c r="A4274" s="21" t="str">
        <f t="shared" si="298"/>
        <v>||||||0</v>
      </c>
      <c r="B4274" s="21" t="str">
        <f t="shared" si="299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297"/>
        <v>0</v>
      </c>
      <c r="N4274" s="17"/>
      <c r="O4274" s="17"/>
      <c r="P4274" s="3"/>
    </row>
    <row r="4275" spans="1:16" ht="24.95" hidden="1" customHeight="1" x14ac:dyDescent="0.2">
      <c r="A4275" s="21" t="str">
        <f t="shared" si="298"/>
        <v>||||||0</v>
      </c>
      <c r="B4275" s="21" t="str">
        <f t="shared" si="299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297"/>
        <v>0</v>
      </c>
      <c r="N4275" s="17"/>
      <c r="O4275" s="17"/>
      <c r="P4275" s="3"/>
    </row>
    <row r="4276" spans="1:16" ht="24.95" hidden="1" customHeight="1" x14ac:dyDescent="0.2">
      <c r="A4276" s="21" t="str">
        <f t="shared" si="298"/>
        <v>||||||0</v>
      </c>
      <c r="B4276" s="21" t="str">
        <f t="shared" si="299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297"/>
        <v>0</v>
      </c>
      <c r="N4276" s="17"/>
      <c r="O4276" s="17"/>
      <c r="P4276" s="3"/>
    </row>
    <row r="4277" spans="1:16" ht="24.95" hidden="1" customHeight="1" x14ac:dyDescent="0.2">
      <c r="A4277" s="21" t="str">
        <f t="shared" si="298"/>
        <v>||||||0</v>
      </c>
      <c r="B4277" s="21" t="str">
        <f t="shared" si="299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297"/>
        <v>0</v>
      </c>
      <c r="N4277" s="17"/>
      <c r="O4277" s="17"/>
      <c r="P4277" s="3"/>
    </row>
    <row r="4278" spans="1:16" ht="24.95" hidden="1" customHeight="1" x14ac:dyDescent="0.2">
      <c r="A4278" s="21" t="str">
        <f t="shared" si="298"/>
        <v>||||||0</v>
      </c>
      <c r="B4278" s="21" t="str">
        <f t="shared" si="299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ref="M4278:M4341" si="300">N4278+O4278</f>
        <v>0</v>
      </c>
      <c r="N4278" s="17"/>
      <c r="O4278" s="17"/>
      <c r="P4278" s="3"/>
    </row>
    <row r="4279" spans="1:16" ht="24.95" hidden="1" customHeight="1" x14ac:dyDescent="0.2">
      <c r="A4279" s="21" t="str">
        <f t="shared" si="298"/>
        <v>||||||0</v>
      </c>
      <c r="B4279" s="21" t="str">
        <f t="shared" si="299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300"/>
        <v>0</v>
      </c>
      <c r="N4279" s="17"/>
      <c r="O4279" s="17"/>
      <c r="P4279" s="3"/>
    </row>
    <row r="4280" spans="1:16" ht="24.95" hidden="1" customHeight="1" x14ac:dyDescent="0.2">
      <c r="A4280" s="21" t="str">
        <f t="shared" si="298"/>
        <v>||||||0</v>
      </c>
      <c r="B4280" s="21" t="str">
        <f t="shared" si="299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300"/>
        <v>0</v>
      </c>
      <c r="N4280" s="17"/>
      <c r="O4280" s="17"/>
      <c r="P4280" s="3"/>
    </row>
    <row r="4281" spans="1:16" ht="24.95" hidden="1" customHeight="1" x14ac:dyDescent="0.2">
      <c r="A4281" s="21" t="str">
        <f t="shared" si="298"/>
        <v>||||||0</v>
      </c>
      <c r="B4281" s="21" t="str">
        <f t="shared" si="299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300"/>
        <v>0</v>
      </c>
      <c r="N4281" s="17"/>
      <c r="O4281" s="17"/>
      <c r="P4281" s="3"/>
    </row>
    <row r="4282" spans="1:16" ht="24.95" hidden="1" customHeight="1" x14ac:dyDescent="0.2">
      <c r="A4282" s="21" t="str">
        <f t="shared" si="298"/>
        <v>||||||0</v>
      </c>
      <c r="B4282" s="21" t="str">
        <f t="shared" si="299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300"/>
        <v>0</v>
      </c>
      <c r="N4282" s="17"/>
      <c r="O4282" s="17"/>
      <c r="P4282" s="3"/>
    </row>
    <row r="4283" spans="1:16" ht="24.95" hidden="1" customHeight="1" x14ac:dyDescent="0.2">
      <c r="A4283" s="21" t="str">
        <f t="shared" si="298"/>
        <v>||||||0</v>
      </c>
      <c r="B4283" s="21" t="str">
        <f t="shared" si="299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300"/>
        <v>0</v>
      </c>
      <c r="N4283" s="17"/>
      <c r="O4283" s="17"/>
      <c r="P4283" s="3"/>
    </row>
    <row r="4284" spans="1:16" ht="24.95" hidden="1" customHeight="1" x14ac:dyDescent="0.2">
      <c r="A4284" s="21" t="str">
        <f t="shared" si="298"/>
        <v>||||||0</v>
      </c>
      <c r="B4284" s="21" t="str">
        <f t="shared" si="299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300"/>
        <v>0</v>
      </c>
      <c r="N4284" s="17"/>
      <c r="O4284" s="17"/>
      <c r="P4284" s="3"/>
    </row>
    <row r="4285" spans="1:16" ht="24.95" hidden="1" customHeight="1" x14ac:dyDescent="0.2">
      <c r="A4285" s="21" t="str">
        <f t="shared" ref="A4285:A4348" si="301">C4285&amp;"|"&amp;D4285&amp;"|"&amp;E4285&amp;"|"&amp;F4285&amp;"|"&amp;G4285&amp;"|"&amp;I4285&amp;"|"&amp;N4285+O4285-P4285</f>
        <v>||||||0</v>
      </c>
      <c r="B4285" s="21" t="str">
        <f t="shared" ref="B4285:B4348" si="302">C4285&amp;"|"&amp;D4285&amp;"|"&amp;E4285&amp;"|"&amp;F4285&amp;"|"&amp;L4285</f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300"/>
        <v>0</v>
      </c>
      <c r="N4285" s="17"/>
      <c r="O4285" s="17"/>
      <c r="P4285" s="3"/>
    </row>
    <row r="4286" spans="1:16" ht="24.95" hidden="1" customHeight="1" x14ac:dyDescent="0.2">
      <c r="A4286" s="21" t="str">
        <f t="shared" si="301"/>
        <v>||||||0</v>
      </c>
      <c r="B4286" s="21" t="str">
        <f t="shared" si="302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si="300"/>
        <v>0</v>
      </c>
      <c r="N4286" s="17"/>
      <c r="O4286" s="17"/>
      <c r="P4286" s="3"/>
    </row>
    <row r="4287" spans="1:16" ht="24.95" hidden="1" customHeight="1" x14ac:dyDescent="0.2">
      <c r="A4287" s="21" t="str">
        <f t="shared" si="301"/>
        <v>||||||0</v>
      </c>
      <c r="B4287" s="21" t="str">
        <f t="shared" si="302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300"/>
        <v>0</v>
      </c>
      <c r="N4287" s="17"/>
      <c r="O4287" s="17"/>
      <c r="P4287" s="3"/>
    </row>
    <row r="4288" spans="1:16" ht="24.95" hidden="1" customHeight="1" x14ac:dyDescent="0.2">
      <c r="A4288" s="21" t="str">
        <f t="shared" si="301"/>
        <v>||||||0</v>
      </c>
      <c r="B4288" s="21" t="str">
        <f t="shared" si="302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300"/>
        <v>0</v>
      </c>
      <c r="N4288" s="17"/>
      <c r="O4288" s="17"/>
      <c r="P4288" s="3"/>
    </row>
    <row r="4289" spans="1:16" ht="24.95" hidden="1" customHeight="1" x14ac:dyDescent="0.2">
      <c r="A4289" s="21" t="str">
        <f t="shared" si="301"/>
        <v>||||||0</v>
      </c>
      <c r="B4289" s="21" t="str">
        <f t="shared" si="302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300"/>
        <v>0</v>
      </c>
      <c r="N4289" s="17"/>
      <c r="O4289" s="17"/>
      <c r="P4289" s="3"/>
    </row>
    <row r="4290" spans="1:16" ht="24.95" hidden="1" customHeight="1" x14ac:dyDescent="0.2">
      <c r="A4290" s="21" t="str">
        <f t="shared" si="301"/>
        <v>||||||0</v>
      </c>
      <c r="B4290" s="21" t="str">
        <f t="shared" si="302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300"/>
        <v>0</v>
      </c>
      <c r="N4290" s="17"/>
      <c r="O4290" s="17"/>
      <c r="P4290" s="3"/>
    </row>
    <row r="4291" spans="1:16" ht="24.95" hidden="1" customHeight="1" x14ac:dyDescent="0.2">
      <c r="A4291" s="21" t="str">
        <f t="shared" si="301"/>
        <v>||||||0</v>
      </c>
      <c r="B4291" s="21" t="str">
        <f t="shared" si="302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300"/>
        <v>0</v>
      </c>
      <c r="N4291" s="17"/>
      <c r="O4291" s="17"/>
      <c r="P4291" s="3"/>
    </row>
    <row r="4292" spans="1:16" ht="24.95" hidden="1" customHeight="1" x14ac:dyDescent="0.2">
      <c r="A4292" s="21" t="str">
        <f t="shared" si="301"/>
        <v>||||||0</v>
      </c>
      <c r="B4292" s="21" t="str">
        <f t="shared" si="302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300"/>
        <v>0</v>
      </c>
      <c r="N4292" s="17"/>
      <c r="O4292" s="17"/>
      <c r="P4292" s="3"/>
    </row>
    <row r="4293" spans="1:16" ht="24.95" hidden="1" customHeight="1" x14ac:dyDescent="0.2">
      <c r="A4293" s="21" t="str">
        <f t="shared" si="301"/>
        <v>||||||0</v>
      </c>
      <c r="B4293" s="21" t="str">
        <f t="shared" si="302"/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300"/>
        <v>0</v>
      </c>
      <c r="N4293" s="17"/>
      <c r="O4293" s="17"/>
      <c r="P4293" s="3"/>
    </row>
    <row r="4294" spans="1:16" ht="24.95" hidden="1" customHeight="1" x14ac:dyDescent="0.2">
      <c r="A4294" s="21" t="str">
        <f t="shared" si="301"/>
        <v>||||||0</v>
      </c>
      <c r="B4294" s="21" t="str">
        <f t="shared" si="302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300"/>
        <v>0</v>
      </c>
      <c r="N4294" s="17"/>
      <c r="O4294" s="17"/>
      <c r="P4294" s="3"/>
    </row>
    <row r="4295" spans="1:16" ht="24.95" hidden="1" customHeight="1" x14ac:dyDescent="0.2">
      <c r="A4295" s="21" t="str">
        <f t="shared" si="301"/>
        <v>||||||0</v>
      </c>
      <c r="B4295" s="21" t="str">
        <f t="shared" si="302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300"/>
        <v>0</v>
      </c>
      <c r="N4295" s="17"/>
      <c r="O4295" s="17"/>
      <c r="P4295" s="3"/>
    </row>
    <row r="4296" spans="1:16" ht="24.95" hidden="1" customHeight="1" x14ac:dyDescent="0.2">
      <c r="A4296" s="21" t="str">
        <f t="shared" si="301"/>
        <v>||||||0</v>
      </c>
      <c r="B4296" s="21" t="str">
        <f t="shared" si="302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300"/>
        <v>0</v>
      </c>
      <c r="N4296" s="17"/>
      <c r="O4296" s="17"/>
      <c r="P4296" s="3"/>
    </row>
    <row r="4297" spans="1:16" ht="24.95" hidden="1" customHeight="1" x14ac:dyDescent="0.2">
      <c r="A4297" s="21" t="str">
        <f t="shared" si="301"/>
        <v>||||||0</v>
      </c>
      <c r="B4297" s="21" t="str">
        <f t="shared" si="302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300"/>
        <v>0</v>
      </c>
      <c r="N4297" s="17"/>
      <c r="O4297" s="17"/>
      <c r="P4297" s="3"/>
    </row>
    <row r="4298" spans="1:16" ht="24.95" hidden="1" customHeight="1" x14ac:dyDescent="0.2">
      <c r="A4298" s="21" t="str">
        <f t="shared" si="301"/>
        <v>||||||0</v>
      </c>
      <c r="B4298" s="21" t="str">
        <f t="shared" si="302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300"/>
        <v>0</v>
      </c>
      <c r="N4298" s="17"/>
      <c r="O4298" s="17"/>
      <c r="P4298" s="3"/>
    </row>
    <row r="4299" spans="1:16" ht="24.95" hidden="1" customHeight="1" x14ac:dyDescent="0.2">
      <c r="A4299" s="21" t="str">
        <f t="shared" si="301"/>
        <v>||||||0</v>
      </c>
      <c r="B4299" s="21" t="str">
        <f t="shared" si="302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300"/>
        <v>0</v>
      </c>
      <c r="N4299" s="17"/>
      <c r="O4299" s="17"/>
      <c r="P4299" s="3"/>
    </row>
    <row r="4300" spans="1:16" ht="24.95" hidden="1" customHeight="1" x14ac:dyDescent="0.2">
      <c r="A4300" s="21" t="str">
        <f t="shared" si="301"/>
        <v>||||||0</v>
      </c>
      <c r="B4300" s="21" t="str">
        <f t="shared" si="302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300"/>
        <v>0</v>
      </c>
      <c r="N4300" s="17"/>
      <c r="O4300" s="17"/>
      <c r="P4300" s="3"/>
    </row>
    <row r="4301" spans="1:16" ht="24.95" hidden="1" customHeight="1" x14ac:dyDescent="0.2">
      <c r="A4301" s="21" t="str">
        <f t="shared" si="301"/>
        <v>||||||0</v>
      </c>
      <c r="B4301" s="21" t="str">
        <f t="shared" si="302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300"/>
        <v>0</v>
      </c>
      <c r="N4301" s="17"/>
      <c r="O4301" s="17"/>
      <c r="P4301" s="3"/>
    </row>
    <row r="4302" spans="1:16" ht="24.95" hidden="1" customHeight="1" x14ac:dyDescent="0.2">
      <c r="A4302" s="21" t="str">
        <f t="shared" si="301"/>
        <v>||||||0</v>
      </c>
      <c r="B4302" s="21" t="str">
        <f t="shared" si="302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300"/>
        <v>0</v>
      </c>
      <c r="N4302" s="17"/>
      <c r="O4302" s="17"/>
      <c r="P4302" s="3"/>
    </row>
    <row r="4303" spans="1:16" ht="24.95" hidden="1" customHeight="1" x14ac:dyDescent="0.2">
      <c r="A4303" s="21" t="str">
        <f t="shared" si="301"/>
        <v>||||||0</v>
      </c>
      <c r="B4303" s="21" t="str">
        <f t="shared" si="302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300"/>
        <v>0</v>
      </c>
      <c r="N4303" s="17"/>
      <c r="O4303" s="17"/>
      <c r="P4303" s="3"/>
    </row>
    <row r="4304" spans="1:16" ht="24.95" hidden="1" customHeight="1" x14ac:dyDescent="0.2">
      <c r="A4304" s="21" t="str">
        <f t="shared" si="301"/>
        <v>||||||0</v>
      </c>
      <c r="B4304" s="21" t="str">
        <f t="shared" si="302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300"/>
        <v>0</v>
      </c>
      <c r="N4304" s="17"/>
      <c r="O4304" s="17"/>
      <c r="P4304" s="3"/>
    </row>
    <row r="4305" spans="1:16" ht="24.95" hidden="1" customHeight="1" x14ac:dyDescent="0.2">
      <c r="A4305" s="21" t="str">
        <f t="shared" si="301"/>
        <v>||||||0</v>
      </c>
      <c r="B4305" s="21" t="str">
        <f t="shared" si="302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300"/>
        <v>0</v>
      </c>
      <c r="N4305" s="17"/>
      <c r="O4305" s="17"/>
      <c r="P4305" s="3"/>
    </row>
    <row r="4306" spans="1:16" ht="24.95" hidden="1" customHeight="1" x14ac:dyDescent="0.2">
      <c r="A4306" s="21" t="str">
        <f t="shared" si="301"/>
        <v>||||||0</v>
      </c>
      <c r="B4306" s="21" t="str">
        <f t="shared" si="302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300"/>
        <v>0</v>
      </c>
      <c r="N4306" s="17"/>
      <c r="O4306" s="17"/>
      <c r="P4306" s="3"/>
    </row>
    <row r="4307" spans="1:16" ht="24.95" hidden="1" customHeight="1" x14ac:dyDescent="0.2">
      <c r="A4307" s="21" t="str">
        <f t="shared" si="301"/>
        <v>||||||0</v>
      </c>
      <c r="B4307" s="21" t="str">
        <f t="shared" si="302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300"/>
        <v>0</v>
      </c>
      <c r="N4307" s="17"/>
      <c r="O4307" s="17"/>
      <c r="P4307" s="3"/>
    </row>
    <row r="4308" spans="1:16" ht="24.95" hidden="1" customHeight="1" x14ac:dyDescent="0.2">
      <c r="A4308" s="21" t="str">
        <f t="shared" si="301"/>
        <v>||||||0</v>
      </c>
      <c r="B4308" s="21" t="str">
        <f t="shared" si="302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300"/>
        <v>0</v>
      </c>
      <c r="N4308" s="17"/>
      <c r="O4308" s="17"/>
      <c r="P4308" s="3"/>
    </row>
    <row r="4309" spans="1:16" ht="24.95" hidden="1" customHeight="1" x14ac:dyDescent="0.2">
      <c r="A4309" s="21" t="str">
        <f t="shared" si="301"/>
        <v>||||||0</v>
      </c>
      <c r="B4309" s="21" t="str">
        <f t="shared" si="302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300"/>
        <v>0</v>
      </c>
      <c r="N4309" s="17"/>
      <c r="O4309" s="17"/>
      <c r="P4309" s="3"/>
    </row>
    <row r="4310" spans="1:16" ht="24.95" hidden="1" customHeight="1" x14ac:dyDescent="0.2">
      <c r="A4310" s="21" t="str">
        <f t="shared" si="301"/>
        <v>||||||0</v>
      </c>
      <c r="B4310" s="21" t="str">
        <f t="shared" si="302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300"/>
        <v>0</v>
      </c>
      <c r="N4310" s="17"/>
      <c r="O4310" s="17"/>
      <c r="P4310" s="3"/>
    </row>
    <row r="4311" spans="1:16" ht="24.95" hidden="1" customHeight="1" x14ac:dyDescent="0.2">
      <c r="A4311" s="21" t="str">
        <f t="shared" si="301"/>
        <v>||||||0</v>
      </c>
      <c r="B4311" s="21" t="str">
        <f t="shared" si="302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300"/>
        <v>0</v>
      </c>
      <c r="N4311" s="17"/>
      <c r="O4311" s="17"/>
      <c r="P4311" s="3"/>
    </row>
    <row r="4312" spans="1:16" ht="24.95" hidden="1" customHeight="1" x14ac:dyDescent="0.2">
      <c r="A4312" s="21" t="str">
        <f t="shared" si="301"/>
        <v>||||||0</v>
      </c>
      <c r="B4312" s="21" t="str">
        <f t="shared" si="302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300"/>
        <v>0</v>
      </c>
      <c r="N4312" s="17"/>
      <c r="O4312" s="17"/>
      <c r="P4312" s="3"/>
    </row>
    <row r="4313" spans="1:16" ht="24.95" hidden="1" customHeight="1" x14ac:dyDescent="0.2">
      <c r="A4313" s="21" t="str">
        <f t="shared" si="301"/>
        <v>||||||0</v>
      </c>
      <c r="B4313" s="21" t="str">
        <f t="shared" si="302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300"/>
        <v>0</v>
      </c>
      <c r="N4313" s="17"/>
      <c r="O4313" s="17"/>
      <c r="P4313" s="3"/>
    </row>
    <row r="4314" spans="1:16" ht="24.95" hidden="1" customHeight="1" x14ac:dyDescent="0.2">
      <c r="A4314" s="21" t="str">
        <f t="shared" si="301"/>
        <v>||||||0</v>
      </c>
      <c r="B4314" s="21" t="str">
        <f t="shared" si="302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300"/>
        <v>0</v>
      </c>
      <c r="N4314" s="17"/>
      <c r="O4314" s="17"/>
      <c r="P4314" s="3"/>
    </row>
    <row r="4315" spans="1:16" ht="24.95" hidden="1" customHeight="1" x14ac:dyDescent="0.2">
      <c r="A4315" s="21" t="str">
        <f t="shared" si="301"/>
        <v>||||||0</v>
      </c>
      <c r="B4315" s="21" t="str">
        <f t="shared" si="302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300"/>
        <v>0</v>
      </c>
      <c r="N4315" s="17"/>
      <c r="O4315" s="17"/>
      <c r="P4315" s="3"/>
    </row>
    <row r="4316" spans="1:16" ht="24.95" hidden="1" customHeight="1" x14ac:dyDescent="0.2">
      <c r="A4316" s="21" t="str">
        <f t="shared" si="301"/>
        <v>||||||0</v>
      </c>
      <c r="B4316" s="21" t="str">
        <f t="shared" si="302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300"/>
        <v>0</v>
      </c>
      <c r="N4316" s="17"/>
      <c r="O4316" s="17"/>
      <c r="P4316" s="3"/>
    </row>
    <row r="4317" spans="1:16" ht="24.95" hidden="1" customHeight="1" x14ac:dyDescent="0.2">
      <c r="A4317" s="21" t="str">
        <f t="shared" si="301"/>
        <v>||||||0</v>
      </c>
      <c r="B4317" s="21" t="str">
        <f t="shared" si="302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300"/>
        <v>0</v>
      </c>
      <c r="N4317" s="17"/>
      <c r="O4317" s="17"/>
      <c r="P4317" s="3"/>
    </row>
    <row r="4318" spans="1:16" ht="24.95" hidden="1" customHeight="1" x14ac:dyDescent="0.2">
      <c r="A4318" s="21" t="str">
        <f t="shared" si="301"/>
        <v>||||||0</v>
      </c>
      <c r="B4318" s="21" t="str">
        <f t="shared" si="302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300"/>
        <v>0</v>
      </c>
      <c r="N4318" s="17"/>
      <c r="O4318" s="17"/>
      <c r="P4318" s="3"/>
    </row>
    <row r="4319" spans="1:16" ht="24.95" hidden="1" customHeight="1" x14ac:dyDescent="0.2">
      <c r="A4319" s="21" t="str">
        <f t="shared" si="301"/>
        <v>||||||0</v>
      </c>
      <c r="B4319" s="21" t="str">
        <f t="shared" si="302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300"/>
        <v>0</v>
      </c>
      <c r="N4319" s="17"/>
      <c r="O4319" s="17"/>
      <c r="P4319" s="3"/>
    </row>
    <row r="4320" spans="1:16" ht="24.95" hidden="1" customHeight="1" x14ac:dyDescent="0.2">
      <c r="A4320" s="21" t="str">
        <f t="shared" si="301"/>
        <v>||||||0</v>
      </c>
      <c r="B4320" s="21" t="str">
        <f t="shared" si="302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300"/>
        <v>0</v>
      </c>
      <c r="N4320" s="17"/>
      <c r="O4320" s="17"/>
      <c r="P4320" s="3"/>
    </row>
    <row r="4321" spans="1:16" ht="24.95" hidden="1" customHeight="1" x14ac:dyDescent="0.2">
      <c r="A4321" s="21" t="str">
        <f t="shared" si="301"/>
        <v>||||||0</v>
      </c>
      <c r="B4321" s="21" t="str">
        <f t="shared" si="302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300"/>
        <v>0</v>
      </c>
      <c r="N4321" s="17"/>
      <c r="O4321" s="17"/>
      <c r="P4321" s="3"/>
    </row>
    <row r="4322" spans="1:16" ht="24.95" hidden="1" customHeight="1" x14ac:dyDescent="0.2">
      <c r="A4322" s="21" t="str">
        <f t="shared" si="301"/>
        <v>||||||0</v>
      </c>
      <c r="B4322" s="21" t="str">
        <f t="shared" si="302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300"/>
        <v>0</v>
      </c>
      <c r="N4322" s="17"/>
      <c r="O4322" s="17"/>
      <c r="P4322" s="3"/>
    </row>
    <row r="4323" spans="1:16" ht="24.95" hidden="1" customHeight="1" x14ac:dyDescent="0.2">
      <c r="A4323" s="21" t="str">
        <f t="shared" si="301"/>
        <v>||||||0</v>
      </c>
      <c r="B4323" s="21" t="str">
        <f t="shared" si="302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300"/>
        <v>0</v>
      </c>
      <c r="N4323" s="17"/>
      <c r="O4323" s="17"/>
      <c r="P4323" s="3"/>
    </row>
    <row r="4324" spans="1:16" ht="24.95" hidden="1" customHeight="1" x14ac:dyDescent="0.2">
      <c r="A4324" s="21" t="str">
        <f t="shared" si="301"/>
        <v>||||||0</v>
      </c>
      <c r="B4324" s="21" t="str">
        <f t="shared" si="302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300"/>
        <v>0</v>
      </c>
      <c r="N4324" s="17"/>
      <c r="O4324" s="17"/>
      <c r="P4324" s="3"/>
    </row>
    <row r="4325" spans="1:16" ht="24.95" hidden="1" customHeight="1" x14ac:dyDescent="0.2">
      <c r="A4325" s="21" t="str">
        <f t="shared" si="301"/>
        <v>||||||0</v>
      </c>
      <c r="B4325" s="21" t="str">
        <f t="shared" si="302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300"/>
        <v>0</v>
      </c>
      <c r="N4325" s="17"/>
      <c r="O4325" s="17"/>
      <c r="P4325" s="3"/>
    </row>
    <row r="4326" spans="1:16" ht="24.95" hidden="1" customHeight="1" x14ac:dyDescent="0.2">
      <c r="A4326" s="21" t="str">
        <f t="shared" si="301"/>
        <v>||||||0</v>
      </c>
      <c r="B4326" s="21" t="str">
        <f t="shared" si="302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300"/>
        <v>0</v>
      </c>
      <c r="N4326" s="17"/>
      <c r="O4326" s="17"/>
      <c r="P4326" s="3"/>
    </row>
    <row r="4327" spans="1:16" ht="24.95" hidden="1" customHeight="1" x14ac:dyDescent="0.2">
      <c r="A4327" s="21" t="str">
        <f t="shared" si="301"/>
        <v>||||||0</v>
      </c>
      <c r="B4327" s="21" t="str">
        <f t="shared" si="302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300"/>
        <v>0</v>
      </c>
      <c r="N4327" s="17"/>
      <c r="O4327" s="17"/>
      <c r="P4327" s="3"/>
    </row>
    <row r="4328" spans="1:16" ht="24.95" hidden="1" customHeight="1" x14ac:dyDescent="0.2">
      <c r="A4328" s="21" t="str">
        <f t="shared" si="301"/>
        <v>||||||0</v>
      </c>
      <c r="B4328" s="21" t="str">
        <f t="shared" si="302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300"/>
        <v>0</v>
      </c>
      <c r="N4328" s="17"/>
      <c r="O4328" s="17"/>
      <c r="P4328" s="3"/>
    </row>
    <row r="4329" spans="1:16" ht="24.95" hidden="1" customHeight="1" x14ac:dyDescent="0.2">
      <c r="A4329" s="21" t="str">
        <f t="shared" si="301"/>
        <v>||||||0</v>
      </c>
      <c r="B4329" s="21" t="str">
        <f t="shared" si="302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300"/>
        <v>0</v>
      </c>
      <c r="N4329" s="17"/>
      <c r="O4329" s="17"/>
      <c r="P4329" s="3"/>
    </row>
    <row r="4330" spans="1:16" ht="24.95" hidden="1" customHeight="1" x14ac:dyDescent="0.2">
      <c r="A4330" s="21" t="str">
        <f t="shared" si="301"/>
        <v>||||||0</v>
      </c>
      <c r="B4330" s="21" t="str">
        <f t="shared" si="302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300"/>
        <v>0</v>
      </c>
      <c r="N4330" s="17"/>
      <c r="O4330" s="17"/>
      <c r="P4330" s="3"/>
    </row>
    <row r="4331" spans="1:16" ht="24.95" hidden="1" customHeight="1" x14ac:dyDescent="0.2">
      <c r="A4331" s="21" t="str">
        <f t="shared" si="301"/>
        <v>||||||0</v>
      </c>
      <c r="B4331" s="21" t="str">
        <f t="shared" si="302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300"/>
        <v>0</v>
      </c>
      <c r="N4331" s="17"/>
      <c r="O4331" s="17"/>
      <c r="P4331" s="3"/>
    </row>
    <row r="4332" spans="1:16" ht="24.95" hidden="1" customHeight="1" x14ac:dyDescent="0.2">
      <c r="A4332" s="21" t="str">
        <f t="shared" si="301"/>
        <v>||||||0</v>
      </c>
      <c r="B4332" s="21" t="str">
        <f t="shared" si="302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300"/>
        <v>0</v>
      </c>
      <c r="N4332" s="17"/>
      <c r="O4332" s="17"/>
      <c r="P4332" s="3"/>
    </row>
    <row r="4333" spans="1:16" ht="24.95" hidden="1" customHeight="1" x14ac:dyDescent="0.2">
      <c r="A4333" s="21" t="str">
        <f t="shared" si="301"/>
        <v>||||||0</v>
      </c>
      <c r="B4333" s="21" t="str">
        <f t="shared" si="302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300"/>
        <v>0</v>
      </c>
      <c r="N4333" s="17"/>
      <c r="O4333" s="17"/>
      <c r="P4333" s="3"/>
    </row>
    <row r="4334" spans="1:16" ht="24.95" hidden="1" customHeight="1" x14ac:dyDescent="0.2">
      <c r="A4334" s="21" t="str">
        <f t="shared" si="301"/>
        <v>||||||0</v>
      </c>
      <c r="B4334" s="21" t="str">
        <f t="shared" si="302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300"/>
        <v>0</v>
      </c>
      <c r="N4334" s="17"/>
      <c r="O4334" s="17"/>
      <c r="P4334" s="3"/>
    </row>
    <row r="4335" spans="1:16" ht="24.95" hidden="1" customHeight="1" x14ac:dyDescent="0.2">
      <c r="A4335" s="21" t="str">
        <f t="shared" si="301"/>
        <v>||||||0</v>
      </c>
      <c r="B4335" s="21" t="str">
        <f t="shared" si="302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300"/>
        <v>0</v>
      </c>
      <c r="N4335" s="17"/>
      <c r="O4335" s="17"/>
      <c r="P4335" s="3"/>
    </row>
    <row r="4336" spans="1:16" ht="24.95" hidden="1" customHeight="1" x14ac:dyDescent="0.2">
      <c r="A4336" s="21" t="str">
        <f t="shared" si="301"/>
        <v>||||||0</v>
      </c>
      <c r="B4336" s="21" t="str">
        <f t="shared" si="302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300"/>
        <v>0</v>
      </c>
      <c r="N4336" s="17"/>
      <c r="O4336" s="17"/>
      <c r="P4336" s="3"/>
    </row>
    <row r="4337" spans="1:16" ht="24.95" hidden="1" customHeight="1" x14ac:dyDescent="0.2">
      <c r="A4337" s="21" t="str">
        <f t="shared" si="301"/>
        <v>||||||0</v>
      </c>
      <c r="B4337" s="21" t="str">
        <f t="shared" si="302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300"/>
        <v>0</v>
      </c>
      <c r="N4337" s="17"/>
      <c r="O4337" s="17"/>
      <c r="P4337" s="3"/>
    </row>
    <row r="4338" spans="1:16" ht="24.95" hidden="1" customHeight="1" x14ac:dyDescent="0.2">
      <c r="A4338" s="21" t="str">
        <f t="shared" si="301"/>
        <v>||||||0</v>
      </c>
      <c r="B4338" s="21" t="str">
        <f t="shared" si="302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300"/>
        <v>0</v>
      </c>
      <c r="N4338" s="17"/>
      <c r="O4338" s="17"/>
      <c r="P4338" s="3"/>
    </row>
    <row r="4339" spans="1:16" ht="24.95" hidden="1" customHeight="1" x14ac:dyDescent="0.2">
      <c r="A4339" s="21" t="str">
        <f t="shared" si="301"/>
        <v>||||||0</v>
      </c>
      <c r="B4339" s="21" t="str">
        <f t="shared" si="302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300"/>
        <v>0</v>
      </c>
      <c r="N4339" s="17"/>
      <c r="O4339" s="17"/>
      <c r="P4339" s="3"/>
    </row>
    <row r="4340" spans="1:16" ht="24.95" hidden="1" customHeight="1" x14ac:dyDescent="0.2">
      <c r="A4340" s="21" t="str">
        <f t="shared" si="301"/>
        <v>||||||0</v>
      </c>
      <c r="B4340" s="21" t="str">
        <f t="shared" si="302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300"/>
        <v>0</v>
      </c>
      <c r="N4340" s="17"/>
      <c r="O4340" s="17"/>
      <c r="P4340" s="3"/>
    </row>
    <row r="4341" spans="1:16" ht="24.95" hidden="1" customHeight="1" x14ac:dyDescent="0.2">
      <c r="A4341" s="21" t="str">
        <f t="shared" si="301"/>
        <v>||||||0</v>
      </c>
      <c r="B4341" s="21" t="str">
        <f t="shared" si="302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300"/>
        <v>0</v>
      </c>
      <c r="N4341" s="17"/>
      <c r="O4341" s="17"/>
      <c r="P4341" s="3"/>
    </row>
    <row r="4342" spans="1:16" ht="24.95" hidden="1" customHeight="1" x14ac:dyDescent="0.2">
      <c r="A4342" s="21" t="str">
        <f t="shared" si="301"/>
        <v>||||||0</v>
      </c>
      <c r="B4342" s="21" t="str">
        <f t="shared" si="302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ref="M4342:M4405" si="303">N4342+O4342</f>
        <v>0</v>
      </c>
      <c r="N4342" s="17"/>
      <c r="O4342" s="17"/>
      <c r="P4342" s="3"/>
    </row>
    <row r="4343" spans="1:16" ht="24.95" hidden="1" customHeight="1" x14ac:dyDescent="0.2">
      <c r="A4343" s="21" t="str">
        <f t="shared" si="301"/>
        <v>||||||0</v>
      </c>
      <c r="B4343" s="21" t="str">
        <f t="shared" si="302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303"/>
        <v>0</v>
      </c>
      <c r="N4343" s="17"/>
      <c r="O4343" s="17"/>
      <c r="P4343" s="3"/>
    </row>
    <row r="4344" spans="1:16" ht="24.95" hidden="1" customHeight="1" x14ac:dyDescent="0.2">
      <c r="A4344" s="21" t="str">
        <f t="shared" si="301"/>
        <v>||||||0</v>
      </c>
      <c r="B4344" s="21" t="str">
        <f t="shared" si="302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303"/>
        <v>0</v>
      </c>
      <c r="N4344" s="17"/>
      <c r="O4344" s="17"/>
      <c r="P4344" s="3"/>
    </row>
    <row r="4345" spans="1:16" ht="24.95" hidden="1" customHeight="1" x14ac:dyDescent="0.2">
      <c r="A4345" s="21" t="str">
        <f t="shared" si="301"/>
        <v>||||||0</v>
      </c>
      <c r="B4345" s="21" t="str">
        <f t="shared" si="302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303"/>
        <v>0</v>
      </c>
      <c r="N4345" s="17"/>
      <c r="O4345" s="17"/>
      <c r="P4345" s="3"/>
    </row>
    <row r="4346" spans="1:16" ht="24.95" hidden="1" customHeight="1" x14ac:dyDescent="0.2">
      <c r="A4346" s="21" t="str">
        <f t="shared" si="301"/>
        <v>||||||0</v>
      </c>
      <c r="B4346" s="21" t="str">
        <f t="shared" si="302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303"/>
        <v>0</v>
      </c>
      <c r="N4346" s="17"/>
      <c r="O4346" s="17"/>
      <c r="P4346" s="3"/>
    </row>
    <row r="4347" spans="1:16" ht="24.95" hidden="1" customHeight="1" x14ac:dyDescent="0.2">
      <c r="A4347" s="21" t="str">
        <f t="shared" si="301"/>
        <v>||||||0</v>
      </c>
      <c r="B4347" s="21" t="str">
        <f t="shared" si="302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303"/>
        <v>0</v>
      </c>
      <c r="N4347" s="17"/>
      <c r="O4347" s="17"/>
      <c r="P4347" s="3"/>
    </row>
    <row r="4348" spans="1:16" ht="24.95" hidden="1" customHeight="1" x14ac:dyDescent="0.2">
      <c r="A4348" s="21" t="str">
        <f t="shared" si="301"/>
        <v>||||||0</v>
      </c>
      <c r="B4348" s="21" t="str">
        <f t="shared" si="302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303"/>
        <v>0</v>
      </c>
      <c r="N4348" s="17"/>
      <c r="O4348" s="17"/>
      <c r="P4348" s="3"/>
    </row>
    <row r="4349" spans="1:16" ht="24.95" hidden="1" customHeight="1" x14ac:dyDescent="0.2">
      <c r="A4349" s="21" t="str">
        <f t="shared" ref="A4349:A4412" si="304">C4349&amp;"|"&amp;D4349&amp;"|"&amp;E4349&amp;"|"&amp;F4349&amp;"|"&amp;G4349&amp;"|"&amp;I4349&amp;"|"&amp;N4349+O4349-P4349</f>
        <v>||||||0</v>
      </c>
      <c r="B4349" s="21" t="str">
        <f t="shared" ref="B4349:B4412" si="305">C4349&amp;"|"&amp;D4349&amp;"|"&amp;E4349&amp;"|"&amp;F4349&amp;"|"&amp;L4349</f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303"/>
        <v>0</v>
      </c>
      <c r="N4349" s="17"/>
      <c r="O4349" s="17"/>
      <c r="P4349" s="3"/>
    </row>
    <row r="4350" spans="1:16" ht="24.95" hidden="1" customHeight="1" x14ac:dyDescent="0.2">
      <c r="A4350" s="21" t="str">
        <f t="shared" si="304"/>
        <v>||||||0</v>
      </c>
      <c r="B4350" s="21" t="str">
        <f t="shared" si="305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si="303"/>
        <v>0</v>
      </c>
      <c r="N4350" s="17"/>
      <c r="O4350" s="17"/>
      <c r="P4350" s="3"/>
    </row>
    <row r="4351" spans="1:16" ht="24.95" hidden="1" customHeight="1" x14ac:dyDescent="0.2">
      <c r="A4351" s="21" t="str">
        <f t="shared" si="304"/>
        <v>||||||0</v>
      </c>
      <c r="B4351" s="21" t="str">
        <f t="shared" si="305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303"/>
        <v>0</v>
      </c>
      <c r="N4351" s="17"/>
      <c r="O4351" s="17"/>
      <c r="P4351" s="3"/>
    </row>
    <row r="4352" spans="1:16" ht="24.95" hidden="1" customHeight="1" x14ac:dyDescent="0.2">
      <c r="A4352" s="21" t="str">
        <f t="shared" si="304"/>
        <v>||||||0</v>
      </c>
      <c r="B4352" s="21" t="str">
        <f t="shared" si="305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303"/>
        <v>0</v>
      </c>
      <c r="N4352" s="17"/>
      <c r="O4352" s="17"/>
      <c r="P4352" s="3"/>
    </row>
    <row r="4353" spans="1:16" ht="24.95" hidden="1" customHeight="1" x14ac:dyDescent="0.2">
      <c r="A4353" s="21" t="str">
        <f t="shared" si="304"/>
        <v>||||||0</v>
      </c>
      <c r="B4353" s="21" t="str">
        <f t="shared" si="305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303"/>
        <v>0</v>
      </c>
      <c r="N4353" s="17"/>
      <c r="O4353" s="17"/>
      <c r="P4353" s="3"/>
    </row>
    <row r="4354" spans="1:16" ht="24.95" hidden="1" customHeight="1" x14ac:dyDescent="0.2">
      <c r="A4354" s="21" t="str">
        <f t="shared" si="304"/>
        <v>||||||0</v>
      </c>
      <c r="B4354" s="21" t="str">
        <f t="shared" si="305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303"/>
        <v>0</v>
      </c>
      <c r="N4354" s="17"/>
      <c r="O4354" s="17"/>
      <c r="P4354" s="3"/>
    </row>
    <row r="4355" spans="1:16" ht="24.95" hidden="1" customHeight="1" x14ac:dyDescent="0.2">
      <c r="A4355" s="21" t="str">
        <f t="shared" si="304"/>
        <v>||||||0</v>
      </c>
      <c r="B4355" s="21" t="str">
        <f t="shared" si="305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303"/>
        <v>0</v>
      </c>
      <c r="N4355" s="17"/>
      <c r="O4355" s="17"/>
      <c r="P4355" s="3"/>
    </row>
    <row r="4356" spans="1:16" ht="24.95" hidden="1" customHeight="1" x14ac:dyDescent="0.2">
      <c r="A4356" s="21" t="str">
        <f t="shared" si="304"/>
        <v>||||||0</v>
      </c>
      <c r="B4356" s="21" t="str">
        <f t="shared" si="305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303"/>
        <v>0</v>
      </c>
      <c r="N4356" s="17"/>
      <c r="O4356" s="17"/>
      <c r="P4356" s="3"/>
    </row>
    <row r="4357" spans="1:16" ht="24.95" hidden="1" customHeight="1" x14ac:dyDescent="0.2">
      <c r="A4357" s="21" t="str">
        <f t="shared" si="304"/>
        <v>||||||0</v>
      </c>
      <c r="B4357" s="21" t="str">
        <f t="shared" si="305"/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303"/>
        <v>0</v>
      </c>
      <c r="N4357" s="17"/>
      <c r="O4357" s="17"/>
      <c r="P4357" s="3"/>
    </row>
    <row r="4358" spans="1:16" ht="24.95" hidden="1" customHeight="1" x14ac:dyDescent="0.2">
      <c r="A4358" s="21" t="str">
        <f t="shared" si="304"/>
        <v>||||||0</v>
      </c>
      <c r="B4358" s="21" t="str">
        <f t="shared" si="305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303"/>
        <v>0</v>
      </c>
      <c r="N4358" s="17"/>
      <c r="O4358" s="17"/>
      <c r="P4358" s="3"/>
    </row>
    <row r="4359" spans="1:16" ht="24.95" hidden="1" customHeight="1" x14ac:dyDescent="0.2">
      <c r="A4359" s="21" t="str">
        <f t="shared" si="304"/>
        <v>||||||0</v>
      </c>
      <c r="B4359" s="21" t="str">
        <f t="shared" si="305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303"/>
        <v>0</v>
      </c>
      <c r="N4359" s="17"/>
      <c r="O4359" s="17"/>
      <c r="P4359" s="3"/>
    </row>
    <row r="4360" spans="1:16" ht="24.95" hidden="1" customHeight="1" x14ac:dyDescent="0.2">
      <c r="A4360" s="21" t="str">
        <f t="shared" si="304"/>
        <v>||||||0</v>
      </c>
      <c r="B4360" s="21" t="str">
        <f t="shared" si="305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303"/>
        <v>0</v>
      </c>
      <c r="N4360" s="17"/>
      <c r="O4360" s="17"/>
      <c r="P4360" s="3"/>
    </row>
    <row r="4361" spans="1:16" ht="24.95" hidden="1" customHeight="1" x14ac:dyDescent="0.2">
      <c r="A4361" s="21" t="str">
        <f t="shared" si="304"/>
        <v>||||||0</v>
      </c>
      <c r="B4361" s="21" t="str">
        <f t="shared" si="305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303"/>
        <v>0</v>
      </c>
      <c r="N4361" s="17"/>
      <c r="O4361" s="17"/>
      <c r="P4361" s="3"/>
    </row>
    <row r="4362" spans="1:16" ht="24.95" hidden="1" customHeight="1" x14ac:dyDescent="0.2">
      <c r="A4362" s="21" t="str">
        <f t="shared" si="304"/>
        <v>||||||0</v>
      </c>
      <c r="B4362" s="21" t="str">
        <f t="shared" si="305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303"/>
        <v>0</v>
      </c>
      <c r="N4362" s="17"/>
      <c r="O4362" s="17"/>
      <c r="P4362" s="3"/>
    </row>
    <row r="4363" spans="1:16" ht="24.95" hidden="1" customHeight="1" x14ac:dyDescent="0.2">
      <c r="A4363" s="21" t="str">
        <f t="shared" si="304"/>
        <v>||||||0</v>
      </c>
      <c r="B4363" s="21" t="str">
        <f t="shared" si="305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303"/>
        <v>0</v>
      </c>
      <c r="N4363" s="17"/>
      <c r="O4363" s="17"/>
      <c r="P4363" s="3"/>
    </row>
    <row r="4364" spans="1:16" ht="24.95" hidden="1" customHeight="1" x14ac:dyDescent="0.2">
      <c r="A4364" s="21" t="str">
        <f t="shared" si="304"/>
        <v>||||||0</v>
      </c>
      <c r="B4364" s="21" t="str">
        <f t="shared" si="305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303"/>
        <v>0</v>
      </c>
      <c r="N4364" s="17"/>
      <c r="O4364" s="17"/>
      <c r="P4364" s="3"/>
    </row>
    <row r="4365" spans="1:16" ht="24.95" hidden="1" customHeight="1" x14ac:dyDescent="0.2">
      <c r="A4365" s="21" t="str">
        <f t="shared" si="304"/>
        <v>||||||0</v>
      </c>
      <c r="B4365" s="21" t="str">
        <f t="shared" si="305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303"/>
        <v>0</v>
      </c>
      <c r="N4365" s="17"/>
      <c r="O4365" s="17"/>
      <c r="P4365" s="3"/>
    </row>
    <row r="4366" spans="1:16" ht="24.95" hidden="1" customHeight="1" x14ac:dyDescent="0.2">
      <c r="A4366" s="21" t="str">
        <f t="shared" si="304"/>
        <v>||||||0</v>
      </c>
      <c r="B4366" s="21" t="str">
        <f t="shared" si="305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303"/>
        <v>0</v>
      </c>
      <c r="N4366" s="17"/>
      <c r="O4366" s="17"/>
      <c r="P4366" s="3"/>
    </row>
    <row r="4367" spans="1:16" ht="24.95" hidden="1" customHeight="1" x14ac:dyDescent="0.2">
      <c r="A4367" s="21" t="str">
        <f t="shared" si="304"/>
        <v>||||||0</v>
      </c>
      <c r="B4367" s="21" t="str">
        <f t="shared" si="305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303"/>
        <v>0</v>
      </c>
      <c r="N4367" s="17"/>
      <c r="O4367" s="17"/>
      <c r="P4367" s="3"/>
    </row>
    <row r="4368" spans="1:16" ht="24.95" hidden="1" customHeight="1" x14ac:dyDescent="0.2">
      <c r="A4368" s="21" t="str">
        <f t="shared" si="304"/>
        <v>||||||0</v>
      </c>
      <c r="B4368" s="21" t="str">
        <f t="shared" si="305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303"/>
        <v>0</v>
      </c>
      <c r="N4368" s="17"/>
      <c r="O4368" s="17"/>
      <c r="P4368" s="3"/>
    </row>
    <row r="4369" spans="1:16" ht="24.95" hidden="1" customHeight="1" x14ac:dyDescent="0.2">
      <c r="A4369" s="21" t="str">
        <f t="shared" si="304"/>
        <v>||||||0</v>
      </c>
      <c r="B4369" s="21" t="str">
        <f t="shared" si="305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303"/>
        <v>0</v>
      </c>
      <c r="N4369" s="17"/>
      <c r="O4369" s="17"/>
      <c r="P4369" s="3"/>
    </row>
    <row r="4370" spans="1:16" ht="24.95" hidden="1" customHeight="1" x14ac:dyDescent="0.2">
      <c r="A4370" s="21" t="str">
        <f t="shared" si="304"/>
        <v>||||||0</v>
      </c>
      <c r="B4370" s="21" t="str">
        <f t="shared" si="305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303"/>
        <v>0</v>
      </c>
      <c r="N4370" s="17"/>
      <c r="O4370" s="17"/>
      <c r="P4370" s="3"/>
    </row>
    <row r="4371" spans="1:16" ht="24.95" hidden="1" customHeight="1" x14ac:dyDescent="0.2">
      <c r="A4371" s="21" t="str">
        <f t="shared" si="304"/>
        <v>||||||0</v>
      </c>
      <c r="B4371" s="21" t="str">
        <f t="shared" si="305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303"/>
        <v>0</v>
      </c>
      <c r="N4371" s="17"/>
      <c r="O4371" s="17"/>
      <c r="P4371" s="3"/>
    </row>
    <row r="4372" spans="1:16" ht="24.95" hidden="1" customHeight="1" x14ac:dyDescent="0.2">
      <c r="A4372" s="21" t="str">
        <f t="shared" si="304"/>
        <v>||||||0</v>
      </c>
      <c r="B4372" s="21" t="str">
        <f t="shared" si="305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303"/>
        <v>0</v>
      </c>
      <c r="N4372" s="17"/>
      <c r="O4372" s="17"/>
      <c r="P4372" s="3"/>
    </row>
    <row r="4373" spans="1:16" ht="24.95" hidden="1" customHeight="1" x14ac:dyDescent="0.2">
      <c r="A4373" s="21" t="str">
        <f t="shared" si="304"/>
        <v>||||||0</v>
      </c>
      <c r="B4373" s="21" t="str">
        <f t="shared" si="305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303"/>
        <v>0</v>
      </c>
      <c r="N4373" s="17"/>
      <c r="O4373" s="17"/>
      <c r="P4373" s="3"/>
    </row>
    <row r="4374" spans="1:16" ht="24.95" hidden="1" customHeight="1" x14ac:dyDescent="0.2">
      <c r="A4374" s="21" t="str">
        <f t="shared" si="304"/>
        <v>||||||0</v>
      </c>
      <c r="B4374" s="21" t="str">
        <f t="shared" si="305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303"/>
        <v>0</v>
      </c>
      <c r="N4374" s="17"/>
      <c r="O4374" s="17"/>
      <c r="P4374" s="3"/>
    </row>
    <row r="4375" spans="1:16" ht="24.95" hidden="1" customHeight="1" x14ac:dyDescent="0.2">
      <c r="A4375" s="21" t="str">
        <f t="shared" si="304"/>
        <v>||||||0</v>
      </c>
      <c r="B4375" s="21" t="str">
        <f t="shared" si="305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303"/>
        <v>0</v>
      </c>
      <c r="N4375" s="17"/>
      <c r="O4375" s="17"/>
      <c r="P4375" s="3"/>
    </row>
    <row r="4376" spans="1:16" ht="24.95" hidden="1" customHeight="1" x14ac:dyDescent="0.2">
      <c r="A4376" s="21" t="str">
        <f t="shared" si="304"/>
        <v>||||||0</v>
      </c>
      <c r="B4376" s="21" t="str">
        <f t="shared" si="305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303"/>
        <v>0</v>
      </c>
      <c r="N4376" s="17"/>
      <c r="O4376" s="17"/>
      <c r="P4376" s="3"/>
    </row>
    <row r="4377" spans="1:16" ht="24.95" hidden="1" customHeight="1" x14ac:dyDescent="0.2">
      <c r="A4377" s="21" t="str">
        <f t="shared" si="304"/>
        <v>||||||0</v>
      </c>
      <c r="B4377" s="21" t="str">
        <f t="shared" si="305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303"/>
        <v>0</v>
      </c>
      <c r="N4377" s="17"/>
      <c r="O4377" s="17"/>
      <c r="P4377" s="3"/>
    </row>
    <row r="4378" spans="1:16" ht="24.95" hidden="1" customHeight="1" x14ac:dyDescent="0.2">
      <c r="A4378" s="21" t="str">
        <f t="shared" si="304"/>
        <v>||||||0</v>
      </c>
      <c r="B4378" s="21" t="str">
        <f t="shared" si="305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303"/>
        <v>0</v>
      </c>
      <c r="N4378" s="17"/>
      <c r="O4378" s="17"/>
      <c r="P4378" s="3"/>
    </row>
    <row r="4379" spans="1:16" ht="24.95" hidden="1" customHeight="1" x14ac:dyDescent="0.2">
      <c r="A4379" s="21" t="str">
        <f t="shared" si="304"/>
        <v>||||||0</v>
      </c>
      <c r="B4379" s="21" t="str">
        <f t="shared" si="305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303"/>
        <v>0</v>
      </c>
      <c r="N4379" s="17"/>
      <c r="O4379" s="17"/>
      <c r="P4379" s="3"/>
    </row>
    <row r="4380" spans="1:16" ht="24.95" hidden="1" customHeight="1" x14ac:dyDescent="0.2">
      <c r="A4380" s="21" t="str">
        <f t="shared" si="304"/>
        <v>||||||0</v>
      </c>
      <c r="B4380" s="21" t="str">
        <f t="shared" si="305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303"/>
        <v>0</v>
      </c>
      <c r="N4380" s="17"/>
      <c r="O4380" s="17"/>
      <c r="P4380" s="3"/>
    </row>
    <row r="4381" spans="1:16" ht="24.95" hidden="1" customHeight="1" x14ac:dyDescent="0.2">
      <c r="A4381" s="21" t="str">
        <f t="shared" si="304"/>
        <v>||||||0</v>
      </c>
      <c r="B4381" s="21" t="str">
        <f t="shared" si="305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303"/>
        <v>0</v>
      </c>
      <c r="N4381" s="17"/>
      <c r="O4381" s="17"/>
      <c r="P4381" s="3"/>
    </row>
    <row r="4382" spans="1:16" ht="24.95" hidden="1" customHeight="1" x14ac:dyDescent="0.2">
      <c r="A4382" s="21" t="str">
        <f t="shared" si="304"/>
        <v>||||||0</v>
      </c>
      <c r="B4382" s="21" t="str">
        <f t="shared" si="305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303"/>
        <v>0</v>
      </c>
      <c r="N4382" s="17"/>
      <c r="O4382" s="17"/>
      <c r="P4382" s="3"/>
    </row>
    <row r="4383" spans="1:16" ht="24.95" hidden="1" customHeight="1" x14ac:dyDescent="0.2">
      <c r="A4383" s="21" t="str">
        <f t="shared" si="304"/>
        <v>||||||0</v>
      </c>
      <c r="B4383" s="21" t="str">
        <f t="shared" si="305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303"/>
        <v>0</v>
      </c>
      <c r="N4383" s="17"/>
      <c r="O4383" s="17"/>
      <c r="P4383" s="3"/>
    </row>
    <row r="4384" spans="1:16" ht="24.95" hidden="1" customHeight="1" x14ac:dyDescent="0.2">
      <c r="A4384" s="21" t="str">
        <f t="shared" si="304"/>
        <v>||||||0</v>
      </c>
      <c r="B4384" s="21" t="str">
        <f t="shared" si="305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303"/>
        <v>0</v>
      </c>
      <c r="N4384" s="17"/>
      <c r="O4384" s="17"/>
      <c r="P4384" s="3"/>
    </row>
    <row r="4385" spans="1:16" ht="24.95" hidden="1" customHeight="1" x14ac:dyDescent="0.2">
      <c r="A4385" s="21" t="str">
        <f t="shared" si="304"/>
        <v>||||||0</v>
      </c>
      <c r="B4385" s="21" t="str">
        <f t="shared" si="305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303"/>
        <v>0</v>
      </c>
      <c r="N4385" s="17"/>
      <c r="O4385" s="17"/>
      <c r="P4385" s="3"/>
    </row>
    <row r="4386" spans="1:16" ht="24.95" hidden="1" customHeight="1" x14ac:dyDescent="0.2">
      <c r="A4386" s="21" t="str">
        <f t="shared" si="304"/>
        <v>||||||0</v>
      </c>
      <c r="B4386" s="21" t="str">
        <f t="shared" si="305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303"/>
        <v>0</v>
      </c>
      <c r="N4386" s="17"/>
      <c r="O4386" s="17"/>
      <c r="P4386" s="3"/>
    </row>
    <row r="4387" spans="1:16" ht="24.95" hidden="1" customHeight="1" x14ac:dyDescent="0.2">
      <c r="A4387" s="21" t="str">
        <f t="shared" si="304"/>
        <v>||||||0</v>
      </c>
      <c r="B4387" s="21" t="str">
        <f t="shared" si="305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303"/>
        <v>0</v>
      </c>
      <c r="N4387" s="17"/>
      <c r="O4387" s="17"/>
      <c r="P4387" s="3"/>
    </row>
    <row r="4388" spans="1:16" ht="24.95" hidden="1" customHeight="1" x14ac:dyDescent="0.2">
      <c r="A4388" s="21" t="str">
        <f t="shared" si="304"/>
        <v>||||||0</v>
      </c>
      <c r="B4388" s="21" t="str">
        <f t="shared" si="305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303"/>
        <v>0</v>
      </c>
      <c r="N4388" s="17"/>
      <c r="O4388" s="17"/>
      <c r="P4388" s="3"/>
    </row>
    <row r="4389" spans="1:16" ht="24.95" hidden="1" customHeight="1" x14ac:dyDescent="0.2">
      <c r="A4389" s="21" t="str">
        <f t="shared" si="304"/>
        <v>||||||0</v>
      </c>
      <c r="B4389" s="21" t="str">
        <f t="shared" si="305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303"/>
        <v>0</v>
      </c>
      <c r="N4389" s="17"/>
      <c r="O4389" s="17"/>
      <c r="P4389" s="3"/>
    </row>
    <row r="4390" spans="1:16" ht="24.95" hidden="1" customHeight="1" x14ac:dyDescent="0.2">
      <c r="A4390" s="21" t="str">
        <f t="shared" si="304"/>
        <v>||||||0</v>
      </c>
      <c r="B4390" s="21" t="str">
        <f t="shared" si="305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303"/>
        <v>0</v>
      </c>
      <c r="N4390" s="17"/>
      <c r="O4390" s="17"/>
      <c r="P4390" s="3"/>
    </row>
    <row r="4391" spans="1:16" ht="24.95" hidden="1" customHeight="1" x14ac:dyDescent="0.2">
      <c r="A4391" s="21" t="str">
        <f t="shared" si="304"/>
        <v>||||||0</v>
      </c>
      <c r="B4391" s="21" t="str">
        <f t="shared" si="305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303"/>
        <v>0</v>
      </c>
      <c r="N4391" s="17"/>
      <c r="O4391" s="17"/>
      <c r="P4391" s="3"/>
    </row>
    <row r="4392" spans="1:16" ht="24.95" hidden="1" customHeight="1" x14ac:dyDescent="0.2">
      <c r="A4392" s="21" t="str">
        <f t="shared" si="304"/>
        <v>||||||0</v>
      </c>
      <c r="B4392" s="21" t="str">
        <f t="shared" si="305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303"/>
        <v>0</v>
      </c>
      <c r="N4392" s="17"/>
      <c r="O4392" s="17"/>
      <c r="P4392" s="3"/>
    </row>
    <row r="4393" spans="1:16" ht="24.95" hidden="1" customHeight="1" x14ac:dyDescent="0.2">
      <c r="A4393" s="21" t="str">
        <f t="shared" si="304"/>
        <v>||||||0</v>
      </c>
      <c r="B4393" s="21" t="str">
        <f t="shared" si="305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303"/>
        <v>0</v>
      </c>
      <c r="N4393" s="17"/>
      <c r="O4393" s="17"/>
      <c r="P4393" s="3"/>
    </row>
    <row r="4394" spans="1:16" ht="24.95" hidden="1" customHeight="1" x14ac:dyDescent="0.2">
      <c r="A4394" s="21" t="str">
        <f t="shared" si="304"/>
        <v>||||||0</v>
      </c>
      <c r="B4394" s="21" t="str">
        <f t="shared" si="305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303"/>
        <v>0</v>
      </c>
      <c r="N4394" s="17"/>
      <c r="O4394" s="17"/>
      <c r="P4394" s="3"/>
    </row>
    <row r="4395" spans="1:16" ht="24.95" hidden="1" customHeight="1" x14ac:dyDescent="0.2">
      <c r="A4395" s="21" t="str">
        <f t="shared" si="304"/>
        <v>||||||0</v>
      </c>
      <c r="B4395" s="21" t="str">
        <f t="shared" si="305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303"/>
        <v>0</v>
      </c>
      <c r="N4395" s="17"/>
      <c r="O4395" s="17"/>
      <c r="P4395" s="3"/>
    </row>
    <row r="4396" spans="1:16" ht="24.95" hidden="1" customHeight="1" x14ac:dyDescent="0.2">
      <c r="A4396" s="21" t="str">
        <f t="shared" si="304"/>
        <v>||||||0</v>
      </c>
      <c r="B4396" s="21" t="str">
        <f t="shared" si="305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303"/>
        <v>0</v>
      </c>
      <c r="N4396" s="17"/>
      <c r="O4396" s="17"/>
      <c r="P4396" s="3"/>
    </row>
    <row r="4397" spans="1:16" ht="24.95" hidden="1" customHeight="1" x14ac:dyDescent="0.2">
      <c r="A4397" s="21" t="str">
        <f t="shared" si="304"/>
        <v>||||||0</v>
      </c>
      <c r="B4397" s="21" t="str">
        <f t="shared" si="305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303"/>
        <v>0</v>
      </c>
      <c r="N4397" s="17"/>
      <c r="O4397" s="17"/>
      <c r="P4397" s="3"/>
    </row>
    <row r="4398" spans="1:16" ht="24.95" hidden="1" customHeight="1" x14ac:dyDescent="0.2">
      <c r="A4398" s="21" t="str">
        <f t="shared" si="304"/>
        <v>||||||0</v>
      </c>
      <c r="B4398" s="21" t="str">
        <f t="shared" si="305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303"/>
        <v>0</v>
      </c>
      <c r="N4398" s="17"/>
      <c r="O4398" s="17"/>
      <c r="P4398" s="3"/>
    </row>
    <row r="4399" spans="1:16" ht="24.95" hidden="1" customHeight="1" x14ac:dyDescent="0.2">
      <c r="A4399" s="21" t="str">
        <f t="shared" si="304"/>
        <v>||||||0</v>
      </c>
      <c r="B4399" s="21" t="str">
        <f t="shared" si="305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303"/>
        <v>0</v>
      </c>
      <c r="N4399" s="17"/>
      <c r="O4399" s="17"/>
      <c r="P4399" s="3"/>
    </row>
    <row r="4400" spans="1:16" ht="24.95" hidden="1" customHeight="1" x14ac:dyDescent="0.2">
      <c r="A4400" s="21" t="str">
        <f t="shared" si="304"/>
        <v>||||||0</v>
      </c>
      <c r="B4400" s="21" t="str">
        <f t="shared" si="305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303"/>
        <v>0</v>
      </c>
      <c r="N4400" s="17"/>
      <c r="O4400" s="17"/>
      <c r="P4400" s="3"/>
    </row>
    <row r="4401" spans="1:16" ht="24.95" hidden="1" customHeight="1" x14ac:dyDescent="0.2">
      <c r="A4401" s="21" t="str">
        <f t="shared" si="304"/>
        <v>||||||0</v>
      </c>
      <c r="B4401" s="21" t="str">
        <f t="shared" si="305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303"/>
        <v>0</v>
      </c>
      <c r="N4401" s="17"/>
      <c r="O4401" s="17"/>
      <c r="P4401" s="3"/>
    </row>
    <row r="4402" spans="1:16" ht="24.95" hidden="1" customHeight="1" x14ac:dyDescent="0.2">
      <c r="A4402" s="21" t="str">
        <f t="shared" si="304"/>
        <v>||||||0</v>
      </c>
      <c r="B4402" s="21" t="str">
        <f t="shared" si="305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303"/>
        <v>0</v>
      </c>
      <c r="N4402" s="17"/>
      <c r="O4402" s="17"/>
      <c r="P4402" s="3"/>
    </row>
    <row r="4403" spans="1:16" ht="24.95" hidden="1" customHeight="1" x14ac:dyDescent="0.2">
      <c r="A4403" s="21" t="str">
        <f t="shared" si="304"/>
        <v>||||||0</v>
      </c>
      <c r="B4403" s="21" t="str">
        <f t="shared" si="305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303"/>
        <v>0</v>
      </c>
      <c r="N4403" s="17"/>
      <c r="O4403" s="17"/>
      <c r="P4403" s="3"/>
    </row>
    <row r="4404" spans="1:16" ht="24.95" hidden="1" customHeight="1" x14ac:dyDescent="0.2">
      <c r="A4404" s="21" t="str">
        <f t="shared" si="304"/>
        <v>||||||0</v>
      </c>
      <c r="B4404" s="21" t="str">
        <f t="shared" si="305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303"/>
        <v>0</v>
      </c>
      <c r="N4404" s="17"/>
      <c r="O4404" s="17"/>
      <c r="P4404" s="3"/>
    </row>
    <row r="4405" spans="1:16" ht="24.95" hidden="1" customHeight="1" x14ac:dyDescent="0.2">
      <c r="A4405" s="21" t="str">
        <f t="shared" si="304"/>
        <v>||||||0</v>
      </c>
      <c r="B4405" s="21" t="str">
        <f t="shared" si="305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303"/>
        <v>0</v>
      </c>
      <c r="N4405" s="17"/>
      <c r="O4405" s="17"/>
      <c r="P4405" s="3"/>
    </row>
    <row r="4406" spans="1:16" ht="24.95" hidden="1" customHeight="1" x14ac:dyDescent="0.2">
      <c r="A4406" s="21" t="str">
        <f t="shared" si="304"/>
        <v>||||||0</v>
      </c>
      <c r="B4406" s="21" t="str">
        <f t="shared" si="305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ref="M4406:M4469" si="306">N4406+O4406</f>
        <v>0</v>
      </c>
      <c r="N4406" s="17"/>
      <c r="O4406" s="17"/>
      <c r="P4406" s="3"/>
    </row>
    <row r="4407" spans="1:16" ht="24.95" hidden="1" customHeight="1" x14ac:dyDescent="0.2">
      <c r="A4407" s="21" t="str">
        <f t="shared" si="304"/>
        <v>||||||0</v>
      </c>
      <c r="B4407" s="21" t="str">
        <f t="shared" si="305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306"/>
        <v>0</v>
      </c>
      <c r="N4407" s="17"/>
      <c r="O4407" s="17"/>
      <c r="P4407" s="3"/>
    </row>
    <row r="4408" spans="1:16" ht="24.95" hidden="1" customHeight="1" x14ac:dyDescent="0.2">
      <c r="A4408" s="21" t="str">
        <f t="shared" si="304"/>
        <v>||||||0</v>
      </c>
      <c r="B4408" s="21" t="str">
        <f t="shared" si="305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306"/>
        <v>0</v>
      </c>
      <c r="N4408" s="17"/>
      <c r="O4408" s="17"/>
      <c r="P4408" s="3"/>
    </row>
    <row r="4409" spans="1:16" ht="24.95" hidden="1" customHeight="1" x14ac:dyDescent="0.2">
      <c r="A4409" s="21" t="str">
        <f t="shared" si="304"/>
        <v>||||||0</v>
      </c>
      <c r="B4409" s="21" t="str">
        <f t="shared" si="305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306"/>
        <v>0</v>
      </c>
      <c r="N4409" s="17"/>
      <c r="O4409" s="17"/>
      <c r="P4409" s="3"/>
    </row>
    <row r="4410" spans="1:16" ht="24.95" hidden="1" customHeight="1" x14ac:dyDescent="0.2">
      <c r="A4410" s="21" t="str">
        <f t="shared" si="304"/>
        <v>||||||0</v>
      </c>
      <c r="B4410" s="21" t="str">
        <f t="shared" si="305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306"/>
        <v>0</v>
      </c>
      <c r="N4410" s="17"/>
      <c r="O4410" s="17"/>
      <c r="P4410" s="3"/>
    </row>
    <row r="4411" spans="1:16" ht="24.95" hidden="1" customHeight="1" x14ac:dyDescent="0.2">
      <c r="A4411" s="21" t="str">
        <f t="shared" si="304"/>
        <v>||||||0</v>
      </c>
      <c r="B4411" s="21" t="str">
        <f t="shared" si="305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306"/>
        <v>0</v>
      </c>
      <c r="N4411" s="17"/>
      <c r="O4411" s="17"/>
      <c r="P4411" s="3"/>
    </row>
    <row r="4412" spans="1:16" ht="24.95" hidden="1" customHeight="1" x14ac:dyDescent="0.2">
      <c r="A4412" s="21" t="str">
        <f t="shared" si="304"/>
        <v>||||||0</v>
      </c>
      <c r="B4412" s="21" t="str">
        <f t="shared" si="305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306"/>
        <v>0</v>
      </c>
      <c r="N4412" s="17"/>
      <c r="O4412" s="17"/>
      <c r="P4412" s="3"/>
    </row>
    <row r="4413" spans="1:16" ht="24.95" hidden="1" customHeight="1" x14ac:dyDescent="0.2">
      <c r="A4413" s="21" t="str">
        <f t="shared" ref="A4413:A4476" si="307">C4413&amp;"|"&amp;D4413&amp;"|"&amp;E4413&amp;"|"&amp;F4413&amp;"|"&amp;G4413&amp;"|"&amp;I4413&amp;"|"&amp;N4413+O4413-P4413</f>
        <v>||||||0</v>
      </c>
      <c r="B4413" s="21" t="str">
        <f t="shared" ref="B4413:B4476" si="308">C4413&amp;"|"&amp;D4413&amp;"|"&amp;E4413&amp;"|"&amp;F4413&amp;"|"&amp;L4413</f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306"/>
        <v>0</v>
      </c>
      <c r="N4413" s="17"/>
      <c r="O4413" s="17"/>
      <c r="P4413" s="3"/>
    </row>
    <row r="4414" spans="1:16" ht="24.95" hidden="1" customHeight="1" x14ac:dyDescent="0.2">
      <c r="A4414" s="21" t="str">
        <f t="shared" si="307"/>
        <v>||||||0</v>
      </c>
      <c r="B4414" s="21" t="str">
        <f t="shared" si="308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si="306"/>
        <v>0</v>
      </c>
      <c r="N4414" s="17"/>
      <c r="O4414" s="17"/>
      <c r="P4414" s="3"/>
    </row>
    <row r="4415" spans="1:16" ht="24.95" hidden="1" customHeight="1" x14ac:dyDescent="0.2">
      <c r="A4415" s="21" t="str">
        <f t="shared" si="307"/>
        <v>||||||0</v>
      </c>
      <c r="B4415" s="21" t="str">
        <f t="shared" si="308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306"/>
        <v>0</v>
      </c>
      <c r="N4415" s="17"/>
      <c r="O4415" s="17"/>
      <c r="P4415" s="3"/>
    </row>
    <row r="4416" spans="1:16" ht="24.95" hidden="1" customHeight="1" x14ac:dyDescent="0.2">
      <c r="A4416" s="21" t="str">
        <f t="shared" si="307"/>
        <v>||||||0</v>
      </c>
      <c r="B4416" s="21" t="str">
        <f t="shared" si="308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306"/>
        <v>0</v>
      </c>
      <c r="N4416" s="17"/>
      <c r="O4416" s="17"/>
      <c r="P4416" s="3"/>
    </row>
    <row r="4417" spans="1:16" ht="24.95" hidden="1" customHeight="1" x14ac:dyDescent="0.2">
      <c r="A4417" s="21" t="str">
        <f t="shared" si="307"/>
        <v>||||||0</v>
      </c>
      <c r="B4417" s="21" t="str">
        <f t="shared" si="308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306"/>
        <v>0</v>
      </c>
      <c r="N4417" s="17"/>
      <c r="O4417" s="17"/>
      <c r="P4417" s="3"/>
    </row>
    <row r="4418" spans="1:16" ht="24.95" hidden="1" customHeight="1" x14ac:dyDescent="0.2">
      <c r="A4418" s="21" t="str">
        <f t="shared" si="307"/>
        <v>||||||0</v>
      </c>
      <c r="B4418" s="21" t="str">
        <f t="shared" si="308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306"/>
        <v>0</v>
      </c>
      <c r="N4418" s="17"/>
      <c r="O4418" s="17"/>
      <c r="P4418" s="3"/>
    </row>
    <row r="4419" spans="1:16" ht="24.95" hidden="1" customHeight="1" x14ac:dyDescent="0.2">
      <c r="A4419" s="21" t="str">
        <f t="shared" si="307"/>
        <v>||||||0</v>
      </c>
      <c r="B4419" s="21" t="str">
        <f t="shared" si="308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306"/>
        <v>0</v>
      </c>
      <c r="N4419" s="17"/>
      <c r="O4419" s="17"/>
      <c r="P4419" s="3"/>
    </row>
    <row r="4420" spans="1:16" ht="24.95" hidden="1" customHeight="1" x14ac:dyDescent="0.2">
      <c r="A4420" s="21" t="str">
        <f t="shared" si="307"/>
        <v>||||||0</v>
      </c>
      <c r="B4420" s="21" t="str">
        <f t="shared" si="308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306"/>
        <v>0</v>
      </c>
      <c r="N4420" s="17"/>
      <c r="O4420" s="17"/>
      <c r="P4420" s="3"/>
    </row>
    <row r="4421" spans="1:16" ht="24.95" hidden="1" customHeight="1" x14ac:dyDescent="0.2">
      <c r="A4421" s="21" t="str">
        <f t="shared" si="307"/>
        <v>||||||0</v>
      </c>
      <c r="B4421" s="21" t="str">
        <f t="shared" si="308"/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306"/>
        <v>0</v>
      </c>
      <c r="N4421" s="17"/>
      <c r="O4421" s="17"/>
      <c r="P4421" s="3"/>
    </row>
    <row r="4422" spans="1:16" ht="24.95" hidden="1" customHeight="1" x14ac:dyDescent="0.2">
      <c r="A4422" s="21" t="str">
        <f t="shared" si="307"/>
        <v>||||||0</v>
      </c>
      <c r="B4422" s="21" t="str">
        <f t="shared" si="308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306"/>
        <v>0</v>
      </c>
      <c r="N4422" s="17"/>
      <c r="O4422" s="17"/>
      <c r="P4422" s="3"/>
    </row>
    <row r="4423" spans="1:16" ht="24.95" hidden="1" customHeight="1" x14ac:dyDescent="0.2">
      <c r="A4423" s="21" t="str">
        <f t="shared" si="307"/>
        <v>||||||0</v>
      </c>
      <c r="B4423" s="21" t="str">
        <f t="shared" si="308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306"/>
        <v>0</v>
      </c>
      <c r="N4423" s="17"/>
      <c r="O4423" s="17"/>
      <c r="P4423" s="3"/>
    </row>
    <row r="4424" spans="1:16" ht="24.95" hidden="1" customHeight="1" x14ac:dyDescent="0.2">
      <c r="A4424" s="21" t="str">
        <f t="shared" si="307"/>
        <v>||||||0</v>
      </c>
      <c r="B4424" s="21" t="str">
        <f t="shared" si="308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306"/>
        <v>0</v>
      </c>
      <c r="N4424" s="17"/>
      <c r="O4424" s="17"/>
      <c r="P4424" s="3"/>
    </row>
    <row r="4425" spans="1:16" ht="24.95" hidden="1" customHeight="1" x14ac:dyDescent="0.2">
      <c r="A4425" s="21" t="str">
        <f t="shared" si="307"/>
        <v>||||||0</v>
      </c>
      <c r="B4425" s="21" t="str">
        <f t="shared" si="308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306"/>
        <v>0</v>
      </c>
      <c r="N4425" s="17"/>
      <c r="O4425" s="17"/>
      <c r="P4425" s="3"/>
    </row>
    <row r="4426" spans="1:16" ht="24.95" hidden="1" customHeight="1" x14ac:dyDescent="0.2">
      <c r="A4426" s="21" t="str">
        <f t="shared" si="307"/>
        <v>||||||0</v>
      </c>
      <c r="B4426" s="21" t="str">
        <f t="shared" si="308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306"/>
        <v>0</v>
      </c>
      <c r="N4426" s="17"/>
      <c r="O4426" s="17"/>
      <c r="P4426" s="3"/>
    </row>
    <row r="4427" spans="1:16" ht="24.95" hidden="1" customHeight="1" x14ac:dyDescent="0.2">
      <c r="A4427" s="21" t="str">
        <f t="shared" si="307"/>
        <v>||||||0</v>
      </c>
      <c r="B4427" s="21" t="str">
        <f t="shared" si="308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306"/>
        <v>0</v>
      </c>
      <c r="N4427" s="17"/>
      <c r="O4427" s="17"/>
      <c r="P4427" s="3"/>
    </row>
    <row r="4428" spans="1:16" ht="24.95" hidden="1" customHeight="1" x14ac:dyDescent="0.2">
      <c r="A4428" s="21" t="str">
        <f t="shared" si="307"/>
        <v>||||||0</v>
      </c>
      <c r="B4428" s="21" t="str">
        <f t="shared" si="308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306"/>
        <v>0</v>
      </c>
      <c r="N4428" s="17"/>
      <c r="O4428" s="17"/>
      <c r="P4428" s="3"/>
    </row>
    <row r="4429" spans="1:16" ht="24.95" hidden="1" customHeight="1" x14ac:dyDescent="0.2">
      <c r="A4429" s="21" t="str">
        <f t="shared" si="307"/>
        <v>||||||0</v>
      </c>
      <c r="B4429" s="21" t="str">
        <f t="shared" si="308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306"/>
        <v>0</v>
      </c>
      <c r="N4429" s="17"/>
      <c r="O4429" s="17"/>
      <c r="P4429" s="3"/>
    </row>
    <row r="4430" spans="1:16" ht="24.95" hidden="1" customHeight="1" x14ac:dyDescent="0.2">
      <c r="A4430" s="21" t="str">
        <f t="shared" si="307"/>
        <v>||||||0</v>
      </c>
      <c r="B4430" s="21" t="str">
        <f t="shared" si="308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306"/>
        <v>0</v>
      </c>
      <c r="N4430" s="17"/>
      <c r="O4430" s="17"/>
      <c r="P4430" s="3"/>
    </row>
    <row r="4431" spans="1:16" ht="24.95" hidden="1" customHeight="1" x14ac:dyDescent="0.2">
      <c r="A4431" s="21" t="str">
        <f t="shared" si="307"/>
        <v>||||||0</v>
      </c>
      <c r="B4431" s="21" t="str">
        <f t="shared" si="308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306"/>
        <v>0</v>
      </c>
      <c r="N4431" s="17"/>
      <c r="O4431" s="17"/>
      <c r="P4431" s="3"/>
    </row>
    <row r="4432" spans="1:16" ht="24.95" hidden="1" customHeight="1" x14ac:dyDescent="0.2">
      <c r="A4432" s="21" t="str">
        <f t="shared" si="307"/>
        <v>||||||0</v>
      </c>
      <c r="B4432" s="21" t="str">
        <f t="shared" si="308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306"/>
        <v>0</v>
      </c>
      <c r="N4432" s="17"/>
      <c r="O4432" s="17"/>
      <c r="P4432" s="3"/>
    </row>
    <row r="4433" spans="1:16" ht="24.95" hidden="1" customHeight="1" x14ac:dyDescent="0.2">
      <c r="A4433" s="21" t="str">
        <f t="shared" si="307"/>
        <v>||||||0</v>
      </c>
      <c r="B4433" s="21" t="str">
        <f t="shared" si="308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306"/>
        <v>0</v>
      </c>
      <c r="N4433" s="17"/>
      <c r="O4433" s="17"/>
      <c r="P4433" s="3"/>
    </row>
    <row r="4434" spans="1:16" ht="24.95" hidden="1" customHeight="1" x14ac:dyDescent="0.2">
      <c r="A4434" s="21" t="str">
        <f t="shared" si="307"/>
        <v>||||||0</v>
      </c>
      <c r="B4434" s="21" t="str">
        <f t="shared" si="308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306"/>
        <v>0</v>
      </c>
      <c r="N4434" s="17"/>
      <c r="O4434" s="17"/>
      <c r="P4434" s="3"/>
    </row>
    <row r="4435" spans="1:16" ht="24.95" hidden="1" customHeight="1" x14ac:dyDescent="0.2">
      <c r="A4435" s="21" t="str">
        <f t="shared" si="307"/>
        <v>||||||0</v>
      </c>
      <c r="B4435" s="21" t="str">
        <f t="shared" si="308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306"/>
        <v>0</v>
      </c>
      <c r="N4435" s="17"/>
      <c r="O4435" s="17"/>
      <c r="P4435" s="3"/>
    </row>
    <row r="4436" spans="1:16" ht="24.95" hidden="1" customHeight="1" x14ac:dyDescent="0.2">
      <c r="A4436" s="21" t="str">
        <f t="shared" si="307"/>
        <v>||||||0</v>
      </c>
      <c r="B4436" s="21" t="str">
        <f t="shared" si="308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306"/>
        <v>0</v>
      </c>
      <c r="N4436" s="17"/>
      <c r="O4436" s="17"/>
      <c r="P4436" s="3"/>
    </row>
    <row r="4437" spans="1:16" ht="24.95" hidden="1" customHeight="1" x14ac:dyDescent="0.2">
      <c r="A4437" s="21" t="str">
        <f t="shared" si="307"/>
        <v>||||||0</v>
      </c>
      <c r="B4437" s="21" t="str">
        <f t="shared" si="308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306"/>
        <v>0</v>
      </c>
      <c r="N4437" s="17"/>
      <c r="O4437" s="17"/>
      <c r="P4437" s="3"/>
    </row>
    <row r="4438" spans="1:16" ht="24.95" hidden="1" customHeight="1" x14ac:dyDescent="0.2">
      <c r="A4438" s="21" t="str">
        <f t="shared" si="307"/>
        <v>||||||0</v>
      </c>
      <c r="B4438" s="21" t="str">
        <f t="shared" si="308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306"/>
        <v>0</v>
      </c>
      <c r="N4438" s="17"/>
      <c r="O4438" s="17"/>
      <c r="P4438" s="3"/>
    </row>
    <row r="4439" spans="1:16" ht="24.95" hidden="1" customHeight="1" x14ac:dyDescent="0.2">
      <c r="A4439" s="21" t="str">
        <f t="shared" si="307"/>
        <v>||||||0</v>
      </c>
      <c r="B4439" s="21" t="str">
        <f t="shared" si="308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306"/>
        <v>0</v>
      </c>
      <c r="N4439" s="17"/>
      <c r="O4439" s="17"/>
      <c r="P4439" s="3"/>
    </row>
    <row r="4440" spans="1:16" ht="24.95" hidden="1" customHeight="1" x14ac:dyDescent="0.2">
      <c r="A4440" s="21" t="str">
        <f t="shared" si="307"/>
        <v>||||||0</v>
      </c>
      <c r="B4440" s="21" t="str">
        <f t="shared" si="308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306"/>
        <v>0</v>
      </c>
      <c r="N4440" s="17"/>
      <c r="O4440" s="17"/>
      <c r="P4440" s="3"/>
    </row>
    <row r="4441" spans="1:16" ht="24.95" hidden="1" customHeight="1" x14ac:dyDescent="0.2">
      <c r="A4441" s="21" t="str">
        <f t="shared" si="307"/>
        <v>||||||0</v>
      </c>
      <c r="B4441" s="21" t="str">
        <f t="shared" si="308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306"/>
        <v>0</v>
      </c>
      <c r="N4441" s="17"/>
      <c r="O4441" s="17"/>
      <c r="P4441" s="3"/>
    </row>
    <row r="4442" spans="1:16" ht="24.95" hidden="1" customHeight="1" x14ac:dyDescent="0.2">
      <c r="A4442" s="21" t="str">
        <f t="shared" si="307"/>
        <v>||||||0</v>
      </c>
      <c r="B4442" s="21" t="str">
        <f t="shared" si="308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306"/>
        <v>0</v>
      </c>
      <c r="N4442" s="17"/>
      <c r="O4442" s="17"/>
      <c r="P4442" s="3"/>
    </row>
    <row r="4443" spans="1:16" ht="24.95" hidden="1" customHeight="1" x14ac:dyDescent="0.2">
      <c r="A4443" s="21" t="str">
        <f t="shared" si="307"/>
        <v>||||||0</v>
      </c>
      <c r="B4443" s="21" t="str">
        <f t="shared" si="308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306"/>
        <v>0</v>
      </c>
      <c r="N4443" s="17"/>
      <c r="O4443" s="17"/>
      <c r="P4443" s="3"/>
    </row>
    <row r="4444" spans="1:16" ht="24.95" hidden="1" customHeight="1" x14ac:dyDescent="0.2">
      <c r="A4444" s="21" t="str">
        <f t="shared" si="307"/>
        <v>||||||0</v>
      </c>
      <c r="B4444" s="21" t="str">
        <f t="shared" si="308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306"/>
        <v>0</v>
      </c>
      <c r="N4444" s="17"/>
      <c r="O4444" s="17"/>
      <c r="P4444" s="3"/>
    </row>
    <row r="4445" spans="1:16" ht="24.95" hidden="1" customHeight="1" x14ac:dyDescent="0.2">
      <c r="A4445" s="21" t="str">
        <f t="shared" si="307"/>
        <v>||||||0</v>
      </c>
      <c r="B4445" s="21" t="str">
        <f t="shared" si="308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306"/>
        <v>0</v>
      </c>
      <c r="N4445" s="17"/>
      <c r="O4445" s="17"/>
      <c r="P4445" s="3"/>
    </row>
    <row r="4446" spans="1:16" ht="24.95" hidden="1" customHeight="1" x14ac:dyDescent="0.2">
      <c r="A4446" s="21" t="str">
        <f t="shared" si="307"/>
        <v>||||||0</v>
      </c>
      <c r="B4446" s="21" t="str">
        <f t="shared" si="308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306"/>
        <v>0</v>
      </c>
      <c r="N4446" s="17"/>
      <c r="O4446" s="17"/>
      <c r="P4446" s="3"/>
    </row>
    <row r="4447" spans="1:16" ht="24.95" hidden="1" customHeight="1" x14ac:dyDescent="0.2">
      <c r="A4447" s="21" t="str">
        <f t="shared" si="307"/>
        <v>||||||0</v>
      </c>
      <c r="B4447" s="21" t="str">
        <f t="shared" si="308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306"/>
        <v>0</v>
      </c>
      <c r="N4447" s="17"/>
      <c r="O4447" s="17"/>
      <c r="P4447" s="3"/>
    </row>
    <row r="4448" spans="1:16" ht="24.95" hidden="1" customHeight="1" x14ac:dyDescent="0.2">
      <c r="A4448" s="21" t="str">
        <f t="shared" si="307"/>
        <v>||||||0</v>
      </c>
      <c r="B4448" s="21" t="str">
        <f t="shared" si="308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306"/>
        <v>0</v>
      </c>
      <c r="N4448" s="17"/>
      <c r="O4448" s="17"/>
      <c r="P4448" s="3"/>
    </row>
    <row r="4449" spans="1:16" ht="24.95" hidden="1" customHeight="1" x14ac:dyDescent="0.2">
      <c r="A4449" s="21" t="str">
        <f t="shared" si="307"/>
        <v>||||||0</v>
      </c>
      <c r="B4449" s="21" t="str">
        <f t="shared" si="308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306"/>
        <v>0</v>
      </c>
      <c r="N4449" s="17"/>
      <c r="O4449" s="17"/>
      <c r="P4449" s="3"/>
    </row>
    <row r="4450" spans="1:16" ht="24.95" hidden="1" customHeight="1" x14ac:dyDescent="0.2">
      <c r="A4450" s="21" t="str">
        <f t="shared" si="307"/>
        <v>||||||0</v>
      </c>
      <c r="B4450" s="21" t="str">
        <f t="shared" si="308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306"/>
        <v>0</v>
      </c>
      <c r="N4450" s="17"/>
      <c r="O4450" s="17"/>
      <c r="P4450" s="3"/>
    </row>
    <row r="4451" spans="1:16" ht="24.95" hidden="1" customHeight="1" x14ac:dyDescent="0.2">
      <c r="A4451" s="21" t="str">
        <f t="shared" si="307"/>
        <v>||||||0</v>
      </c>
      <c r="B4451" s="21" t="str">
        <f t="shared" si="308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306"/>
        <v>0</v>
      </c>
      <c r="N4451" s="17"/>
      <c r="O4451" s="17"/>
      <c r="P4451" s="3"/>
    </row>
    <row r="4452" spans="1:16" ht="24.95" hidden="1" customHeight="1" x14ac:dyDescent="0.2">
      <c r="A4452" s="21" t="str">
        <f t="shared" si="307"/>
        <v>||||||0</v>
      </c>
      <c r="B4452" s="21" t="str">
        <f t="shared" si="308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306"/>
        <v>0</v>
      </c>
      <c r="N4452" s="17"/>
      <c r="O4452" s="17"/>
      <c r="P4452" s="3"/>
    </row>
    <row r="4453" spans="1:16" ht="24.95" hidden="1" customHeight="1" x14ac:dyDescent="0.2">
      <c r="A4453" s="21" t="str">
        <f t="shared" si="307"/>
        <v>||||||0</v>
      </c>
      <c r="B4453" s="21" t="str">
        <f t="shared" si="308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306"/>
        <v>0</v>
      </c>
      <c r="N4453" s="17"/>
      <c r="O4453" s="17"/>
      <c r="P4453" s="3"/>
    </row>
    <row r="4454" spans="1:16" ht="24.95" hidden="1" customHeight="1" x14ac:dyDescent="0.2">
      <c r="A4454" s="21" t="str">
        <f t="shared" si="307"/>
        <v>||||||0</v>
      </c>
      <c r="B4454" s="21" t="str">
        <f t="shared" si="308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306"/>
        <v>0</v>
      </c>
      <c r="N4454" s="17"/>
      <c r="O4454" s="17"/>
      <c r="P4454" s="3"/>
    </row>
    <row r="4455" spans="1:16" ht="24.95" hidden="1" customHeight="1" x14ac:dyDescent="0.2">
      <c r="A4455" s="21" t="str">
        <f t="shared" si="307"/>
        <v>||||||0</v>
      </c>
      <c r="B4455" s="21" t="str">
        <f t="shared" si="308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306"/>
        <v>0</v>
      </c>
      <c r="N4455" s="17"/>
      <c r="O4455" s="17"/>
      <c r="P4455" s="3"/>
    </row>
    <row r="4456" spans="1:16" ht="24.95" hidden="1" customHeight="1" x14ac:dyDescent="0.2">
      <c r="A4456" s="21" t="str">
        <f t="shared" si="307"/>
        <v>||||||0</v>
      </c>
      <c r="B4456" s="21" t="str">
        <f t="shared" si="308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306"/>
        <v>0</v>
      </c>
      <c r="N4456" s="17"/>
      <c r="O4456" s="17"/>
      <c r="P4456" s="3"/>
    </row>
    <row r="4457" spans="1:16" ht="24.95" hidden="1" customHeight="1" x14ac:dyDescent="0.2">
      <c r="A4457" s="21" t="str">
        <f t="shared" si="307"/>
        <v>||||||0</v>
      </c>
      <c r="B4457" s="21" t="str">
        <f t="shared" si="308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306"/>
        <v>0</v>
      </c>
      <c r="N4457" s="17"/>
      <c r="O4457" s="17"/>
      <c r="P4457" s="3"/>
    </row>
    <row r="4458" spans="1:16" ht="24.95" hidden="1" customHeight="1" x14ac:dyDescent="0.2">
      <c r="A4458" s="21" t="str">
        <f t="shared" si="307"/>
        <v>||||||0</v>
      </c>
      <c r="B4458" s="21" t="str">
        <f t="shared" si="308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306"/>
        <v>0</v>
      </c>
      <c r="N4458" s="17"/>
      <c r="O4458" s="17"/>
      <c r="P4458" s="3"/>
    </row>
    <row r="4459" spans="1:16" ht="24.95" hidden="1" customHeight="1" x14ac:dyDescent="0.2">
      <c r="A4459" s="21" t="str">
        <f t="shared" si="307"/>
        <v>||||||0</v>
      </c>
      <c r="B4459" s="21" t="str">
        <f t="shared" si="308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306"/>
        <v>0</v>
      </c>
      <c r="N4459" s="17"/>
      <c r="O4459" s="17"/>
      <c r="P4459" s="3"/>
    </row>
    <row r="4460" spans="1:16" ht="24.95" hidden="1" customHeight="1" x14ac:dyDescent="0.2">
      <c r="A4460" s="21" t="str">
        <f t="shared" si="307"/>
        <v>||||||0</v>
      </c>
      <c r="B4460" s="21" t="str">
        <f t="shared" si="308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306"/>
        <v>0</v>
      </c>
      <c r="N4460" s="17"/>
      <c r="O4460" s="17"/>
      <c r="P4460" s="3"/>
    </row>
    <row r="4461" spans="1:16" ht="24.95" hidden="1" customHeight="1" x14ac:dyDescent="0.2">
      <c r="A4461" s="21" t="str">
        <f t="shared" si="307"/>
        <v>||||||0</v>
      </c>
      <c r="B4461" s="21" t="str">
        <f t="shared" si="308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306"/>
        <v>0</v>
      </c>
      <c r="N4461" s="17"/>
      <c r="O4461" s="17"/>
      <c r="P4461" s="3"/>
    </row>
    <row r="4462" spans="1:16" ht="24.95" hidden="1" customHeight="1" x14ac:dyDescent="0.2">
      <c r="A4462" s="21" t="str">
        <f t="shared" si="307"/>
        <v>||||||0</v>
      </c>
      <c r="B4462" s="21" t="str">
        <f t="shared" si="308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306"/>
        <v>0</v>
      </c>
      <c r="N4462" s="17"/>
      <c r="O4462" s="17"/>
      <c r="P4462" s="3"/>
    </row>
    <row r="4463" spans="1:16" ht="24.95" hidden="1" customHeight="1" x14ac:dyDescent="0.2">
      <c r="A4463" s="21" t="str">
        <f t="shared" si="307"/>
        <v>||||||0</v>
      </c>
      <c r="B4463" s="21" t="str">
        <f t="shared" si="308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306"/>
        <v>0</v>
      </c>
      <c r="N4463" s="17"/>
      <c r="O4463" s="17"/>
      <c r="P4463" s="3"/>
    </row>
    <row r="4464" spans="1:16" ht="24.95" hidden="1" customHeight="1" x14ac:dyDescent="0.2">
      <c r="A4464" s="21" t="str">
        <f t="shared" si="307"/>
        <v>||||||0</v>
      </c>
      <c r="B4464" s="21" t="str">
        <f t="shared" si="308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306"/>
        <v>0</v>
      </c>
      <c r="N4464" s="17"/>
      <c r="O4464" s="17"/>
      <c r="P4464" s="3"/>
    </row>
    <row r="4465" spans="1:16" ht="24.95" hidden="1" customHeight="1" x14ac:dyDescent="0.2">
      <c r="A4465" s="21" t="str">
        <f t="shared" si="307"/>
        <v>||||||0</v>
      </c>
      <c r="B4465" s="21" t="str">
        <f t="shared" si="308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306"/>
        <v>0</v>
      </c>
      <c r="N4465" s="17"/>
      <c r="O4465" s="17"/>
      <c r="P4465" s="3"/>
    </row>
    <row r="4466" spans="1:16" ht="24.95" hidden="1" customHeight="1" x14ac:dyDescent="0.2">
      <c r="A4466" s="21" t="str">
        <f t="shared" si="307"/>
        <v>||||||0</v>
      </c>
      <c r="B4466" s="21" t="str">
        <f t="shared" si="308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306"/>
        <v>0</v>
      </c>
      <c r="N4466" s="17"/>
      <c r="O4466" s="17"/>
      <c r="P4466" s="3"/>
    </row>
    <row r="4467" spans="1:16" ht="24.95" hidden="1" customHeight="1" x14ac:dyDescent="0.2">
      <c r="A4467" s="21" t="str">
        <f t="shared" si="307"/>
        <v>||||||0</v>
      </c>
      <c r="B4467" s="21" t="str">
        <f t="shared" si="308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306"/>
        <v>0</v>
      </c>
      <c r="N4467" s="17"/>
      <c r="O4467" s="17"/>
      <c r="P4467" s="3"/>
    </row>
    <row r="4468" spans="1:16" ht="24.95" hidden="1" customHeight="1" x14ac:dyDescent="0.2">
      <c r="A4468" s="21" t="str">
        <f t="shared" si="307"/>
        <v>||||||0</v>
      </c>
      <c r="B4468" s="21" t="str">
        <f t="shared" si="308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306"/>
        <v>0</v>
      </c>
      <c r="N4468" s="17"/>
      <c r="O4468" s="17"/>
      <c r="P4468" s="3"/>
    </row>
    <row r="4469" spans="1:16" ht="24.95" hidden="1" customHeight="1" x14ac:dyDescent="0.2">
      <c r="A4469" s="21" t="str">
        <f t="shared" si="307"/>
        <v>||||||0</v>
      </c>
      <c r="B4469" s="21" t="str">
        <f t="shared" si="308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306"/>
        <v>0</v>
      </c>
      <c r="N4469" s="17"/>
      <c r="O4469" s="17"/>
      <c r="P4469" s="3"/>
    </row>
    <row r="4470" spans="1:16" ht="24.95" hidden="1" customHeight="1" x14ac:dyDescent="0.2">
      <c r="A4470" s="21" t="str">
        <f t="shared" si="307"/>
        <v>||||||0</v>
      </c>
      <c r="B4470" s="21" t="str">
        <f t="shared" si="308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ref="M4470:M4488" si="309">N4470+O4470</f>
        <v>0</v>
      </c>
      <c r="N4470" s="17"/>
      <c r="O4470" s="17"/>
      <c r="P4470" s="3"/>
    </row>
    <row r="4471" spans="1:16" ht="24.95" hidden="1" customHeight="1" x14ac:dyDescent="0.2">
      <c r="A4471" s="21" t="str">
        <f t="shared" si="307"/>
        <v>||||||0</v>
      </c>
      <c r="B4471" s="21" t="str">
        <f t="shared" si="308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309"/>
        <v>0</v>
      </c>
      <c r="N4471" s="17"/>
      <c r="O4471" s="17"/>
      <c r="P4471" s="3"/>
    </row>
    <row r="4472" spans="1:16" ht="24.95" hidden="1" customHeight="1" x14ac:dyDescent="0.2">
      <c r="A4472" s="21" t="str">
        <f t="shared" si="307"/>
        <v>||||||0</v>
      </c>
      <c r="B4472" s="21" t="str">
        <f t="shared" si="308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309"/>
        <v>0</v>
      </c>
      <c r="N4472" s="17"/>
      <c r="O4472" s="17"/>
      <c r="P4472" s="3"/>
    </row>
    <row r="4473" spans="1:16" ht="24.95" hidden="1" customHeight="1" x14ac:dyDescent="0.2">
      <c r="A4473" s="21" t="str">
        <f t="shared" si="307"/>
        <v>||||||0</v>
      </c>
      <c r="B4473" s="21" t="str">
        <f t="shared" si="308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309"/>
        <v>0</v>
      </c>
      <c r="N4473" s="17"/>
      <c r="O4473" s="17"/>
      <c r="P4473" s="3"/>
    </row>
    <row r="4474" spans="1:16" ht="24.95" hidden="1" customHeight="1" x14ac:dyDescent="0.2">
      <c r="A4474" s="21" t="str">
        <f t="shared" si="307"/>
        <v>||||||0</v>
      </c>
      <c r="B4474" s="21" t="str">
        <f t="shared" si="308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309"/>
        <v>0</v>
      </c>
      <c r="N4474" s="17"/>
      <c r="O4474" s="17"/>
      <c r="P4474" s="3"/>
    </row>
    <row r="4475" spans="1:16" ht="24.95" hidden="1" customHeight="1" x14ac:dyDescent="0.2">
      <c r="A4475" s="21" t="str">
        <f t="shared" si="307"/>
        <v>||||||0</v>
      </c>
      <c r="B4475" s="21" t="str">
        <f t="shared" si="308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309"/>
        <v>0</v>
      </c>
      <c r="N4475" s="17"/>
      <c r="O4475" s="17"/>
      <c r="P4475" s="3"/>
    </row>
    <row r="4476" spans="1:16" ht="24.95" hidden="1" customHeight="1" x14ac:dyDescent="0.2">
      <c r="A4476" s="21" t="str">
        <f t="shared" si="307"/>
        <v>||||||0</v>
      </c>
      <c r="B4476" s="21" t="str">
        <f t="shared" si="308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309"/>
        <v>0</v>
      </c>
      <c r="N4476" s="17"/>
      <c r="O4476" s="17"/>
      <c r="P4476" s="3"/>
    </row>
    <row r="4477" spans="1:16" ht="24.95" hidden="1" customHeight="1" x14ac:dyDescent="0.2">
      <c r="A4477" s="21" t="str">
        <f t="shared" ref="A4477:A4488" si="310">C4477&amp;"|"&amp;D4477&amp;"|"&amp;E4477&amp;"|"&amp;F4477&amp;"|"&amp;G4477&amp;"|"&amp;I4477&amp;"|"&amp;N4477+O4477-P4477</f>
        <v>||||||0</v>
      </c>
      <c r="B4477" s="21" t="str">
        <f t="shared" ref="B4477:B4488" si="311">C4477&amp;"|"&amp;D4477&amp;"|"&amp;E4477&amp;"|"&amp;F4477&amp;"|"&amp;L4477</f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309"/>
        <v>0</v>
      </c>
      <c r="N4477" s="17"/>
      <c r="O4477" s="17"/>
      <c r="P4477" s="3"/>
    </row>
    <row r="4478" spans="1:16" ht="24.95" hidden="1" customHeight="1" x14ac:dyDescent="0.2">
      <c r="A4478" s="21" t="str">
        <f t="shared" si="310"/>
        <v>||||||0</v>
      </c>
      <c r="B4478" s="21" t="str">
        <f t="shared" si="311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si="309"/>
        <v>0</v>
      </c>
      <c r="N4478" s="17"/>
      <c r="O4478" s="17"/>
      <c r="P4478" s="3"/>
    </row>
    <row r="4479" spans="1:16" ht="24.95" hidden="1" customHeight="1" x14ac:dyDescent="0.2">
      <c r="A4479" s="21" t="str">
        <f t="shared" si="310"/>
        <v>||||||0</v>
      </c>
      <c r="B4479" s="21" t="str">
        <f t="shared" si="311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309"/>
        <v>0</v>
      </c>
      <c r="N4479" s="17"/>
      <c r="O4479" s="17"/>
      <c r="P4479" s="3"/>
    </row>
    <row r="4480" spans="1:16" ht="24.95" hidden="1" customHeight="1" x14ac:dyDescent="0.2">
      <c r="A4480" s="21" t="str">
        <f t="shared" si="310"/>
        <v>||||||0</v>
      </c>
      <c r="B4480" s="21" t="str">
        <f t="shared" si="311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309"/>
        <v>0</v>
      </c>
      <c r="N4480" s="17"/>
      <c r="O4480" s="17"/>
      <c r="P4480" s="3"/>
    </row>
    <row r="4481" spans="1:16" ht="24.95" hidden="1" customHeight="1" x14ac:dyDescent="0.2">
      <c r="A4481" s="21" t="str">
        <f t="shared" si="310"/>
        <v>||||||0</v>
      </c>
      <c r="B4481" s="21" t="str">
        <f t="shared" si="311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309"/>
        <v>0</v>
      </c>
      <c r="N4481" s="17"/>
      <c r="O4481" s="17"/>
      <c r="P4481" s="3"/>
    </row>
    <row r="4482" spans="1:16" ht="24.95" hidden="1" customHeight="1" x14ac:dyDescent="0.2">
      <c r="A4482" s="21" t="str">
        <f t="shared" si="310"/>
        <v>||||||0</v>
      </c>
      <c r="B4482" s="21" t="str">
        <f t="shared" si="311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309"/>
        <v>0</v>
      </c>
      <c r="N4482" s="17"/>
      <c r="O4482" s="17"/>
      <c r="P4482" s="3"/>
    </row>
    <row r="4483" spans="1:16" ht="24.95" hidden="1" customHeight="1" x14ac:dyDescent="0.2">
      <c r="A4483" s="21" t="str">
        <f t="shared" si="310"/>
        <v>||||||0</v>
      </c>
      <c r="B4483" s="21" t="str">
        <f t="shared" si="311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309"/>
        <v>0</v>
      </c>
      <c r="N4483" s="17"/>
      <c r="O4483" s="17"/>
      <c r="P4483" s="3"/>
    </row>
    <row r="4484" spans="1:16" ht="24.95" hidden="1" customHeight="1" x14ac:dyDescent="0.2">
      <c r="A4484" s="21" t="str">
        <f t="shared" si="310"/>
        <v>||||||0</v>
      </c>
      <c r="B4484" s="21" t="str">
        <f t="shared" si="311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309"/>
        <v>0</v>
      </c>
      <c r="N4484" s="17"/>
      <c r="O4484" s="17"/>
      <c r="P4484" s="3"/>
    </row>
    <row r="4485" spans="1:16" ht="24.95" hidden="1" customHeight="1" x14ac:dyDescent="0.2">
      <c r="A4485" s="21" t="str">
        <f t="shared" si="310"/>
        <v>||||||0</v>
      </c>
      <c r="B4485" s="21" t="str">
        <f t="shared" si="311"/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309"/>
        <v>0</v>
      </c>
      <c r="N4485" s="17"/>
      <c r="O4485" s="17"/>
      <c r="P4485" s="3"/>
    </row>
    <row r="4486" spans="1:16" ht="24.95" hidden="1" customHeight="1" x14ac:dyDescent="0.2">
      <c r="A4486" s="21" t="str">
        <f t="shared" si="310"/>
        <v>||||||0</v>
      </c>
      <c r="B4486" s="21" t="str">
        <f t="shared" si="311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309"/>
        <v>0</v>
      </c>
      <c r="N4486" s="17"/>
      <c r="O4486" s="17"/>
      <c r="P4486" s="3"/>
    </row>
    <row r="4487" spans="1:16" ht="24.95" hidden="1" customHeight="1" x14ac:dyDescent="0.2">
      <c r="A4487" s="21" t="str">
        <f t="shared" si="310"/>
        <v>||||||0</v>
      </c>
      <c r="B4487" s="21" t="str">
        <f t="shared" si="311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309"/>
        <v>0</v>
      </c>
      <c r="N4487" s="17"/>
      <c r="O4487" s="17"/>
      <c r="P4487" s="3"/>
    </row>
    <row r="4488" spans="1:16" ht="24.95" hidden="1" customHeight="1" x14ac:dyDescent="0.2">
      <c r="A4488" s="21" t="str">
        <f t="shared" si="310"/>
        <v>||||||0</v>
      </c>
      <c r="B4488" s="21" t="str">
        <f t="shared" si="311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309"/>
        <v>0</v>
      </c>
      <c r="N4488" s="17"/>
      <c r="O4488" s="17"/>
      <c r="P4488" s="3"/>
    </row>
    <row r="4489" spans="1:16" ht="24.95" hidden="1" customHeight="1" x14ac:dyDescent="0.2">
      <c r="A4489" s="21" t="str">
        <f t="shared" ref="A4489:A4544" si="312">C4489&amp;"|"&amp;D4489&amp;"|"&amp;E4489&amp;"|"&amp;F4489&amp;"|"&amp;G4489&amp;"|"&amp;I4489&amp;"|"&amp;N4489+O4489-P4489</f>
        <v>||||||0</v>
      </c>
      <c r="B4489" s="21" t="str">
        <f t="shared" ref="B4489:B4544" si="313">C4489&amp;"|"&amp;D4489&amp;"|"&amp;E4489&amp;"|"&amp;F4489&amp;"|"&amp;L4489</f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ref="M4489:M4537" si="314">N4489+O4489</f>
        <v>0</v>
      </c>
      <c r="N4489" s="17"/>
      <c r="O4489" s="17"/>
      <c r="P4489" s="22"/>
    </row>
    <row r="4490" spans="1:16" ht="24.95" hidden="1" customHeight="1" x14ac:dyDescent="0.2">
      <c r="A4490" s="21" t="str">
        <f t="shared" si="312"/>
        <v>||||||0</v>
      </c>
      <c r="B4490" s="21" t="str">
        <f t="shared" si="313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314"/>
        <v>0</v>
      </c>
      <c r="N4490" s="17"/>
      <c r="O4490" s="17"/>
      <c r="P4490" s="22"/>
    </row>
    <row r="4491" spans="1:16" ht="24.95" hidden="1" customHeight="1" x14ac:dyDescent="0.2">
      <c r="A4491" s="21" t="str">
        <f t="shared" si="312"/>
        <v>||||||0</v>
      </c>
      <c r="B4491" s="21" t="str">
        <f t="shared" si="313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314"/>
        <v>0</v>
      </c>
      <c r="N4491" s="17"/>
      <c r="O4491" s="17"/>
      <c r="P4491" s="22"/>
    </row>
    <row r="4492" spans="1:16" ht="24.95" hidden="1" customHeight="1" x14ac:dyDescent="0.2">
      <c r="A4492" s="21" t="str">
        <f t="shared" si="312"/>
        <v>||||||0</v>
      </c>
      <c r="B4492" s="21" t="str">
        <f t="shared" si="313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314"/>
        <v>0</v>
      </c>
      <c r="N4492" s="17"/>
      <c r="O4492" s="17"/>
      <c r="P4492" s="22"/>
    </row>
    <row r="4493" spans="1:16" ht="24.95" hidden="1" customHeight="1" x14ac:dyDescent="0.2">
      <c r="A4493" s="21" t="str">
        <f t="shared" si="312"/>
        <v>||||||0</v>
      </c>
      <c r="B4493" s="21" t="str">
        <f t="shared" si="313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314"/>
        <v>0</v>
      </c>
      <c r="N4493" s="17"/>
      <c r="O4493" s="17"/>
      <c r="P4493" s="22"/>
    </row>
    <row r="4494" spans="1:16" ht="24.95" hidden="1" customHeight="1" x14ac:dyDescent="0.2">
      <c r="A4494" s="21" t="str">
        <f t="shared" si="312"/>
        <v>||||||0</v>
      </c>
      <c r="B4494" s="21" t="str">
        <f t="shared" si="313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314"/>
        <v>0</v>
      </c>
      <c r="N4494" s="17"/>
      <c r="O4494" s="17"/>
      <c r="P4494" s="22"/>
    </row>
    <row r="4495" spans="1:16" ht="24.95" hidden="1" customHeight="1" x14ac:dyDescent="0.2">
      <c r="A4495" s="21" t="str">
        <f t="shared" si="312"/>
        <v>||||||0</v>
      </c>
      <c r="B4495" s="21" t="str">
        <f t="shared" si="313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314"/>
        <v>0</v>
      </c>
      <c r="N4495" s="17"/>
      <c r="O4495" s="17"/>
      <c r="P4495" s="22"/>
    </row>
    <row r="4496" spans="1:16" ht="24.95" hidden="1" customHeight="1" x14ac:dyDescent="0.2">
      <c r="A4496" s="21" t="str">
        <f t="shared" si="312"/>
        <v>||||||0</v>
      </c>
      <c r="B4496" s="21" t="str">
        <f t="shared" si="313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314"/>
        <v>0</v>
      </c>
      <c r="N4496" s="17"/>
      <c r="O4496" s="17"/>
      <c r="P4496" s="22"/>
    </row>
    <row r="4497" spans="1:16" ht="24.95" hidden="1" customHeight="1" x14ac:dyDescent="0.2">
      <c r="A4497" s="21" t="str">
        <f t="shared" si="312"/>
        <v>||||||0</v>
      </c>
      <c r="B4497" s="21" t="str">
        <f t="shared" si="313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314"/>
        <v>0</v>
      </c>
      <c r="N4497" s="17"/>
      <c r="O4497" s="17"/>
      <c r="P4497" s="22"/>
    </row>
    <row r="4498" spans="1:16" ht="24.95" hidden="1" customHeight="1" x14ac:dyDescent="0.2">
      <c r="A4498" s="21" t="str">
        <f t="shared" si="312"/>
        <v>||||||0</v>
      </c>
      <c r="B4498" s="21" t="str">
        <f t="shared" si="313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314"/>
        <v>0</v>
      </c>
      <c r="N4498" s="17"/>
      <c r="O4498" s="17"/>
      <c r="P4498" s="22"/>
    </row>
    <row r="4499" spans="1:16" ht="24.95" hidden="1" customHeight="1" x14ac:dyDescent="0.2">
      <c r="A4499" s="21" t="str">
        <f t="shared" si="312"/>
        <v>||||||0</v>
      </c>
      <c r="B4499" s="21" t="str">
        <f t="shared" si="313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314"/>
        <v>0</v>
      </c>
      <c r="N4499" s="17"/>
      <c r="O4499" s="17"/>
      <c r="P4499" s="22"/>
    </row>
    <row r="4500" spans="1:16" ht="24.95" hidden="1" customHeight="1" x14ac:dyDescent="0.2">
      <c r="A4500" s="21" t="str">
        <f t="shared" si="312"/>
        <v>||||||0</v>
      </c>
      <c r="B4500" s="21" t="str">
        <f t="shared" si="313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314"/>
        <v>0</v>
      </c>
      <c r="N4500" s="17"/>
      <c r="O4500" s="17"/>
      <c r="P4500" s="22"/>
    </row>
    <row r="4501" spans="1:16" ht="24.95" hidden="1" customHeight="1" x14ac:dyDescent="0.2">
      <c r="A4501" s="21" t="str">
        <f t="shared" si="312"/>
        <v>||||||0</v>
      </c>
      <c r="B4501" s="21" t="str">
        <f t="shared" si="313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314"/>
        <v>0</v>
      </c>
      <c r="N4501" s="17"/>
      <c r="O4501" s="17"/>
      <c r="P4501" s="22"/>
    </row>
    <row r="4502" spans="1:16" ht="24.95" hidden="1" customHeight="1" x14ac:dyDescent="0.2">
      <c r="A4502" s="21" t="str">
        <f t="shared" si="312"/>
        <v>||||||0</v>
      </c>
      <c r="B4502" s="21" t="str">
        <f t="shared" si="313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314"/>
        <v>0</v>
      </c>
      <c r="N4502" s="17"/>
      <c r="O4502" s="17"/>
      <c r="P4502" s="22"/>
    </row>
    <row r="4503" spans="1:16" ht="24.95" hidden="1" customHeight="1" x14ac:dyDescent="0.2">
      <c r="A4503" s="21" t="str">
        <f t="shared" si="312"/>
        <v>||||||0</v>
      </c>
      <c r="B4503" s="21" t="str">
        <f t="shared" si="313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314"/>
        <v>0</v>
      </c>
      <c r="N4503" s="17"/>
      <c r="O4503" s="17"/>
      <c r="P4503" s="22"/>
    </row>
    <row r="4504" spans="1:16" ht="24.95" hidden="1" customHeight="1" x14ac:dyDescent="0.2">
      <c r="A4504" s="21" t="str">
        <f t="shared" si="312"/>
        <v>||||||0</v>
      </c>
      <c r="B4504" s="21" t="str">
        <f t="shared" si="313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314"/>
        <v>0</v>
      </c>
      <c r="N4504" s="17"/>
      <c r="O4504" s="17"/>
      <c r="P4504" s="22"/>
    </row>
    <row r="4505" spans="1:16" ht="24.95" hidden="1" customHeight="1" x14ac:dyDescent="0.2">
      <c r="A4505" s="21" t="str">
        <f t="shared" si="312"/>
        <v>||||||0</v>
      </c>
      <c r="B4505" s="21" t="str">
        <f t="shared" si="313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314"/>
        <v>0</v>
      </c>
      <c r="N4505" s="17"/>
      <c r="O4505" s="17"/>
      <c r="P4505" s="22"/>
    </row>
    <row r="4506" spans="1:16" ht="24.95" hidden="1" customHeight="1" x14ac:dyDescent="0.2">
      <c r="A4506" s="21" t="str">
        <f t="shared" si="312"/>
        <v>||||||0</v>
      </c>
      <c r="B4506" s="21" t="str">
        <f t="shared" si="313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314"/>
        <v>0</v>
      </c>
      <c r="N4506" s="17"/>
      <c r="O4506" s="17"/>
      <c r="P4506" s="22"/>
    </row>
    <row r="4507" spans="1:16" ht="24.95" hidden="1" customHeight="1" x14ac:dyDescent="0.2">
      <c r="A4507" s="21" t="str">
        <f t="shared" si="312"/>
        <v>||||||0</v>
      </c>
      <c r="B4507" s="21" t="str">
        <f t="shared" si="313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314"/>
        <v>0</v>
      </c>
      <c r="N4507" s="17"/>
      <c r="O4507" s="17"/>
      <c r="P4507" s="22"/>
    </row>
    <row r="4508" spans="1:16" ht="24.95" hidden="1" customHeight="1" x14ac:dyDescent="0.2">
      <c r="A4508" s="21" t="str">
        <f t="shared" si="312"/>
        <v>||||||0</v>
      </c>
      <c r="B4508" s="21" t="str">
        <f t="shared" si="313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314"/>
        <v>0</v>
      </c>
      <c r="N4508" s="17"/>
      <c r="O4508" s="17"/>
      <c r="P4508" s="22"/>
    </row>
    <row r="4509" spans="1:16" ht="24.95" hidden="1" customHeight="1" x14ac:dyDescent="0.2">
      <c r="A4509" s="21" t="str">
        <f t="shared" si="312"/>
        <v>||||||0</v>
      </c>
      <c r="B4509" s="21" t="str">
        <f t="shared" si="313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314"/>
        <v>0</v>
      </c>
      <c r="N4509" s="17"/>
      <c r="O4509" s="17"/>
      <c r="P4509" s="22"/>
    </row>
    <row r="4510" spans="1:16" ht="24.95" hidden="1" customHeight="1" x14ac:dyDescent="0.2">
      <c r="A4510" s="21" t="str">
        <f t="shared" si="312"/>
        <v>||||||0</v>
      </c>
      <c r="B4510" s="21" t="str">
        <f t="shared" si="313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314"/>
        <v>0</v>
      </c>
      <c r="N4510" s="17"/>
      <c r="O4510" s="17"/>
      <c r="P4510" s="22"/>
    </row>
    <row r="4511" spans="1:16" ht="24.95" hidden="1" customHeight="1" x14ac:dyDescent="0.2">
      <c r="A4511" s="21" t="str">
        <f t="shared" si="312"/>
        <v>||||||0</v>
      </c>
      <c r="B4511" s="21" t="str">
        <f t="shared" si="313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314"/>
        <v>0</v>
      </c>
      <c r="N4511" s="17"/>
      <c r="O4511" s="17"/>
      <c r="P4511" s="22"/>
    </row>
    <row r="4512" spans="1:16" ht="24.95" hidden="1" customHeight="1" x14ac:dyDescent="0.2">
      <c r="A4512" s="21" t="str">
        <f t="shared" si="312"/>
        <v>||||||0</v>
      </c>
      <c r="B4512" s="21" t="str">
        <f t="shared" si="313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314"/>
        <v>0</v>
      </c>
      <c r="N4512" s="17"/>
      <c r="O4512" s="17"/>
      <c r="P4512" s="22"/>
    </row>
    <row r="4513" spans="1:16" ht="24.95" hidden="1" customHeight="1" x14ac:dyDescent="0.2">
      <c r="A4513" s="21" t="str">
        <f t="shared" si="312"/>
        <v>||||||0</v>
      </c>
      <c r="B4513" s="21" t="str">
        <f t="shared" si="313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314"/>
        <v>0</v>
      </c>
      <c r="N4513" s="17"/>
      <c r="O4513" s="17"/>
      <c r="P4513" s="22"/>
    </row>
    <row r="4514" spans="1:16" ht="24.95" hidden="1" customHeight="1" x14ac:dyDescent="0.2">
      <c r="A4514" s="21" t="str">
        <f t="shared" si="312"/>
        <v>||||||0</v>
      </c>
      <c r="B4514" s="21" t="str">
        <f t="shared" si="313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314"/>
        <v>0</v>
      </c>
      <c r="N4514" s="17"/>
      <c r="O4514" s="17"/>
      <c r="P4514" s="22"/>
    </row>
    <row r="4515" spans="1:16" ht="24.95" hidden="1" customHeight="1" x14ac:dyDescent="0.2">
      <c r="A4515" s="21" t="str">
        <f t="shared" si="312"/>
        <v>||||||0</v>
      </c>
      <c r="B4515" s="21" t="str">
        <f t="shared" si="313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314"/>
        <v>0</v>
      </c>
      <c r="N4515" s="17"/>
      <c r="O4515" s="17"/>
      <c r="P4515" s="22"/>
    </row>
    <row r="4516" spans="1:16" ht="24.95" hidden="1" customHeight="1" x14ac:dyDescent="0.2">
      <c r="A4516" s="21" t="str">
        <f t="shared" si="312"/>
        <v>||||||0</v>
      </c>
      <c r="B4516" s="21" t="str">
        <f t="shared" si="313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314"/>
        <v>0</v>
      </c>
      <c r="N4516" s="17"/>
      <c r="O4516" s="17"/>
      <c r="P4516" s="22"/>
    </row>
    <row r="4517" spans="1:16" ht="24.95" hidden="1" customHeight="1" x14ac:dyDescent="0.2">
      <c r="A4517" s="21" t="str">
        <f t="shared" si="312"/>
        <v>||||||0</v>
      </c>
      <c r="B4517" s="21" t="str">
        <f t="shared" si="313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314"/>
        <v>0</v>
      </c>
      <c r="N4517" s="17"/>
      <c r="O4517" s="17"/>
      <c r="P4517" s="22"/>
    </row>
    <row r="4518" spans="1:16" ht="24.95" hidden="1" customHeight="1" x14ac:dyDescent="0.2">
      <c r="A4518" s="21" t="str">
        <f t="shared" si="312"/>
        <v>||||||0</v>
      </c>
      <c r="B4518" s="21" t="str">
        <f t="shared" si="313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314"/>
        <v>0</v>
      </c>
      <c r="N4518" s="17"/>
      <c r="O4518" s="17"/>
      <c r="P4518" s="22"/>
    </row>
    <row r="4519" spans="1:16" ht="24.95" hidden="1" customHeight="1" x14ac:dyDescent="0.2">
      <c r="A4519" s="21" t="str">
        <f t="shared" si="312"/>
        <v>||||||0</v>
      </c>
      <c r="B4519" s="21" t="str">
        <f t="shared" si="313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314"/>
        <v>0</v>
      </c>
      <c r="N4519" s="17"/>
      <c r="O4519" s="17"/>
      <c r="P4519" s="22"/>
    </row>
    <row r="4520" spans="1:16" ht="24.95" hidden="1" customHeight="1" x14ac:dyDescent="0.2">
      <c r="A4520" s="21" t="str">
        <f t="shared" si="312"/>
        <v>||||||0</v>
      </c>
      <c r="B4520" s="21" t="str">
        <f t="shared" si="313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314"/>
        <v>0</v>
      </c>
      <c r="N4520" s="17"/>
      <c r="O4520" s="17"/>
      <c r="P4520" s="22"/>
    </row>
    <row r="4521" spans="1:16" ht="24.95" hidden="1" customHeight="1" x14ac:dyDescent="0.2">
      <c r="A4521" s="21" t="str">
        <f t="shared" si="312"/>
        <v>||||||0</v>
      </c>
      <c r="B4521" s="21" t="str">
        <f t="shared" si="313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314"/>
        <v>0</v>
      </c>
      <c r="N4521" s="17"/>
      <c r="O4521" s="17"/>
      <c r="P4521" s="22"/>
    </row>
    <row r="4522" spans="1:16" ht="24.95" hidden="1" customHeight="1" x14ac:dyDescent="0.2">
      <c r="A4522" s="21" t="str">
        <f t="shared" si="312"/>
        <v>||||||0</v>
      </c>
      <c r="B4522" s="21" t="str">
        <f t="shared" si="313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314"/>
        <v>0</v>
      </c>
      <c r="N4522" s="17"/>
      <c r="O4522" s="17"/>
      <c r="P4522" s="22"/>
    </row>
    <row r="4523" spans="1:16" ht="24.95" hidden="1" customHeight="1" x14ac:dyDescent="0.2">
      <c r="A4523" s="21" t="str">
        <f t="shared" si="312"/>
        <v>||||||0</v>
      </c>
      <c r="B4523" s="21" t="str">
        <f t="shared" si="313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314"/>
        <v>0</v>
      </c>
      <c r="N4523" s="17"/>
      <c r="O4523" s="17"/>
      <c r="P4523" s="22"/>
    </row>
    <row r="4524" spans="1:16" ht="24.95" hidden="1" customHeight="1" x14ac:dyDescent="0.2">
      <c r="A4524" s="21" t="str">
        <f t="shared" si="312"/>
        <v>||||||0</v>
      </c>
      <c r="B4524" s="21" t="str">
        <f t="shared" si="313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314"/>
        <v>0</v>
      </c>
      <c r="N4524" s="17"/>
      <c r="O4524" s="17"/>
      <c r="P4524" s="22"/>
    </row>
    <row r="4525" spans="1:16" ht="24.95" hidden="1" customHeight="1" x14ac:dyDescent="0.2">
      <c r="A4525" s="21" t="str">
        <f t="shared" si="312"/>
        <v>||||||0</v>
      </c>
      <c r="B4525" s="21" t="str">
        <f t="shared" si="313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314"/>
        <v>0</v>
      </c>
      <c r="N4525" s="17"/>
      <c r="O4525" s="17"/>
      <c r="P4525" s="22"/>
    </row>
    <row r="4526" spans="1:16" ht="24.95" hidden="1" customHeight="1" x14ac:dyDescent="0.2">
      <c r="A4526" s="21" t="str">
        <f t="shared" si="312"/>
        <v>||||||0</v>
      </c>
      <c r="B4526" s="21" t="str">
        <f t="shared" si="313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314"/>
        <v>0</v>
      </c>
      <c r="N4526" s="17"/>
      <c r="O4526" s="17"/>
      <c r="P4526" s="22"/>
    </row>
    <row r="4527" spans="1:16" ht="24.95" hidden="1" customHeight="1" x14ac:dyDescent="0.2">
      <c r="A4527" s="21" t="str">
        <f t="shared" si="312"/>
        <v>||||||0</v>
      </c>
      <c r="B4527" s="21" t="str">
        <f t="shared" si="313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314"/>
        <v>0</v>
      </c>
      <c r="N4527" s="17"/>
      <c r="O4527" s="17"/>
      <c r="P4527" s="22"/>
    </row>
    <row r="4528" spans="1:16" ht="24.95" hidden="1" customHeight="1" x14ac:dyDescent="0.2">
      <c r="A4528" s="21" t="str">
        <f t="shared" si="312"/>
        <v>||||||0</v>
      </c>
      <c r="B4528" s="21" t="str">
        <f t="shared" si="313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314"/>
        <v>0</v>
      </c>
      <c r="N4528" s="17"/>
      <c r="O4528" s="17"/>
      <c r="P4528" s="22"/>
    </row>
    <row r="4529" spans="1:16" ht="24.95" hidden="1" customHeight="1" x14ac:dyDescent="0.2">
      <c r="A4529" s="21" t="str">
        <f t="shared" si="312"/>
        <v>||||||0</v>
      </c>
      <c r="B4529" s="21" t="str">
        <f t="shared" si="313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314"/>
        <v>0</v>
      </c>
      <c r="N4529" s="17"/>
      <c r="O4529" s="17"/>
      <c r="P4529" s="22"/>
    </row>
    <row r="4530" spans="1:16" ht="24.95" hidden="1" customHeight="1" x14ac:dyDescent="0.2">
      <c r="A4530" s="21" t="str">
        <f t="shared" si="312"/>
        <v>||||||0</v>
      </c>
      <c r="B4530" s="21" t="str">
        <f t="shared" si="313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314"/>
        <v>0</v>
      </c>
      <c r="N4530" s="17"/>
      <c r="O4530" s="17"/>
      <c r="P4530" s="22"/>
    </row>
    <row r="4531" spans="1:16" ht="24.95" hidden="1" customHeight="1" x14ac:dyDescent="0.2">
      <c r="A4531" s="21" t="str">
        <f t="shared" si="312"/>
        <v>||||||0</v>
      </c>
      <c r="B4531" s="21" t="str">
        <f t="shared" si="313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314"/>
        <v>0</v>
      </c>
      <c r="N4531" s="17"/>
      <c r="O4531" s="17"/>
      <c r="P4531" s="22"/>
    </row>
    <row r="4532" spans="1:16" ht="24.95" hidden="1" customHeight="1" x14ac:dyDescent="0.2">
      <c r="A4532" s="21" t="str">
        <f t="shared" si="312"/>
        <v>||||||0</v>
      </c>
      <c r="B4532" s="21" t="str">
        <f t="shared" si="313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314"/>
        <v>0</v>
      </c>
      <c r="N4532" s="17"/>
      <c r="O4532" s="17"/>
      <c r="P4532" s="22"/>
    </row>
    <row r="4533" spans="1:16" ht="24.95" hidden="1" customHeight="1" x14ac:dyDescent="0.2">
      <c r="A4533" s="21" t="str">
        <f t="shared" si="312"/>
        <v>||||||0</v>
      </c>
      <c r="B4533" s="21" t="str">
        <f t="shared" si="313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314"/>
        <v>0</v>
      </c>
      <c r="N4533" s="17"/>
      <c r="O4533" s="17"/>
      <c r="P4533" s="22"/>
    </row>
    <row r="4534" spans="1:16" ht="24.95" hidden="1" customHeight="1" x14ac:dyDescent="0.2">
      <c r="A4534" s="21" t="str">
        <f t="shared" si="312"/>
        <v>||||||0</v>
      </c>
      <c r="B4534" s="21" t="str">
        <f t="shared" si="313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314"/>
        <v>0</v>
      </c>
      <c r="N4534" s="17"/>
      <c r="O4534" s="17"/>
      <c r="P4534" s="22"/>
    </row>
    <row r="4535" spans="1:16" ht="24.95" hidden="1" customHeight="1" x14ac:dyDescent="0.2">
      <c r="A4535" s="21" t="str">
        <f t="shared" si="312"/>
        <v>||||||0</v>
      </c>
      <c r="B4535" s="21" t="str">
        <f t="shared" si="313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314"/>
        <v>0</v>
      </c>
      <c r="N4535" s="17"/>
      <c r="O4535" s="17"/>
      <c r="P4535" s="22"/>
    </row>
    <row r="4536" spans="1:16" ht="24.95" hidden="1" customHeight="1" x14ac:dyDescent="0.2">
      <c r="A4536" s="21" t="str">
        <f t="shared" si="312"/>
        <v>||||||0</v>
      </c>
      <c r="B4536" s="21" t="str">
        <f t="shared" si="313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314"/>
        <v>0</v>
      </c>
      <c r="N4536" s="17"/>
      <c r="O4536" s="17"/>
      <c r="P4536" s="22"/>
    </row>
    <row r="4537" spans="1:16" ht="24.95" hidden="1" customHeight="1" x14ac:dyDescent="0.2">
      <c r="A4537" s="21" t="str">
        <f t="shared" si="312"/>
        <v>||||||0</v>
      </c>
      <c r="B4537" s="21" t="str">
        <f t="shared" si="313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314"/>
        <v>0</v>
      </c>
      <c r="N4537" s="17"/>
      <c r="O4537" s="17"/>
      <c r="P4537" s="22"/>
    </row>
    <row r="4538" spans="1:16" ht="24.95" hidden="1" customHeight="1" x14ac:dyDescent="0.2">
      <c r="A4538" s="21" t="str">
        <f t="shared" si="312"/>
        <v>||||||0</v>
      </c>
      <c r="B4538" s="21" t="str">
        <f t="shared" si="313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ref="M4538:M4574" si="315">N4538+O4538</f>
        <v>0</v>
      </c>
      <c r="N4538" s="17"/>
      <c r="O4538" s="17"/>
      <c r="P4538" s="22"/>
    </row>
    <row r="4539" spans="1:16" ht="24.95" hidden="1" customHeight="1" x14ac:dyDescent="0.2">
      <c r="A4539" s="21" t="str">
        <f t="shared" si="312"/>
        <v>||||||0</v>
      </c>
      <c r="B4539" s="21" t="str">
        <f t="shared" si="313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315"/>
        <v>0</v>
      </c>
      <c r="N4539" s="17"/>
      <c r="O4539" s="17"/>
      <c r="P4539" s="22"/>
    </row>
    <row r="4540" spans="1:16" ht="24.95" hidden="1" customHeight="1" x14ac:dyDescent="0.2">
      <c r="A4540" s="21" t="str">
        <f t="shared" si="312"/>
        <v>||||||0</v>
      </c>
      <c r="B4540" s="21" t="str">
        <f t="shared" si="313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315"/>
        <v>0</v>
      </c>
      <c r="N4540" s="17"/>
      <c r="O4540" s="17"/>
      <c r="P4540" s="22"/>
    </row>
    <row r="4541" spans="1:16" ht="24.95" hidden="1" customHeight="1" x14ac:dyDescent="0.2">
      <c r="A4541" s="21" t="str">
        <f t="shared" si="312"/>
        <v>||||||0</v>
      </c>
      <c r="B4541" s="21" t="str">
        <f t="shared" si="313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315"/>
        <v>0</v>
      </c>
      <c r="N4541" s="17"/>
      <c r="O4541" s="17"/>
      <c r="P4541" s="22"/>
    </row>
    <row r="4542" spans="1:16" ht="24.95" hidden="1" customHeight="1" x14ac:dyDescent="0.2">
      <c r="A4542" s="21" t="str">
        <f t="shared" si="312"/>
        <v>||||||0</v>
      </c>
      <c r="B4542" s="21" t="str">
        <f t="shared" si="313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si="315"/>
        <v>0</v>
      </c>
      <c r="N4542" s="17"/>
      <c r="O4542" s="17"/>
      <c r="P4542" s="22"/>
    </row>
    <row r="4543" spans="1:16" ht="24.95" hidden="1" customHeight="1" x14ac:dyDescent="0.2">
      <c r="A4543" s="21" t="str">
        <f t="shared" si="312"/>
        <v>||||||0</v>
      </c>
      <c r="B4543" s="21" t="str">
        <f t="shared" si="313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315"/>
        <v>0</v>
      </c>
      <c r="N4543" s="17"/>
      <c r="O4543" s="17"/>
      <c r="P4543" s="22"/>
    </row>
    <row r="4544" spans="1:16" ht="24.95" hidden="1" customHeight="1" x14ac:dyDescent="0.2">
      <c r="A4544" s="21" t="str">
        <f t="shared" si="312"/>
        <v>||||||0</v>
      </c>
      <c r="B4544" s="21" t="str">
        <f t="shared" si="313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315"/>
        <v>0</v>
      </c>
      <c r="N4544" s="17"/>
      <c r="O4544" s="17"/>
      <c r="P4544" s="22"/>
    </row>
    <row r="4545" spans="1:16" ht="24.95" hidden="1" customHeight="1" x14ac:dyDescent="0.2">
      <c r="A4545" s="21" t="str">
        <f t="shared" ref="A4545:A4581" si="316">C4545&amp;"|"&amp;D4545&amp;"|"&amp;E4545&amp;"|"&amp;F4545&amp;"|"&amp;G4545&amp;"|"&amp;I4545&amp;"|"&amp;N4545+O4545-P4545</f>
        <v>||||||0</v>
      </c>
      <c r="B4545" s="21" t="str">
        <f t="shared" ref="B4545:B4581" si="317">C4545&amp;"|"&amp;D4545&amp;"|"&amp;E4545&amp;"|"&amp;F4545&amp;"|"&amp;L4545</f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315"/>
        <v>0</v>
      </c>
      <c r="N4545" s="17"/>
      <c r="O4545" s="17"/>
      <c r="P4545" s="22"/>
    </row>
    <row r="4546" spans="1:16" ht="24.95" hidden="1" customHeight="1" x14ac:dyDescent="0.2">
      <c r="A4546" s="21" t="str">
        <f t="shared" si="316"/>
        <v>||||||0</v>
      </c>
      <c r="B4546" s="21" t="str">
        <f t="shared" si="317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315"/>
        <v>0</v>
      </c>
      <c r="N4546" s="17"/>
      <c r="O4546" s="17"/>
      <c r="P4546" s="22"/>
    </row>
    <row r="4547" spans="1:16" ht="24.95" hidden="1" customHeight="1" x14ac:dyDescent="0.2">
      <c r="A4547" s="21" t="str">
        <f t="shared" si="316"/>
        <v>||||||0</v>
      </c>
      <c r="B4547" s="21" t="str">
        <f t="shared" si="317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315"/>
        <v>0</v>
      </c>
      <c r="N4547" s="17"/>
      <c r="O4547" s="17"/>
      <c r="P4547" s="22"/>
    </row>
    <row r="4548" spans="1:16" ht="24.95" hidden="1" customHeight="1" x14ac:dyDescent="0.2">
      <c r="A4548" s="21" t="str">
        <f t="shared" si="316"/>
        <v>||||||0</v>
      </c>
      <c r="B4548" s="21" t="str">
        <f t="shared" si="317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315"/>
        <v>0</v>
      </c>
      <c r="N4548" s="17"/>
      <c r="O4548" s="17"/>
      <c r="P4548" s="22"/>
    </row>
    <row r="4549" spans="1:16" ht="24.95" hidden="1" customHeight="1" x14ac:dyDescent="0.2">
      <c r="A4549" s="21" t="str">
        <f t="shared" si="316"/>
        <v>||||||0</v>
      </c>
      <c r="B4549" s="21" t="str">
        <f t="shared" si="317"/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315"/>
        <v>0</v>
      </c>
      <c r="N4549" s="17"/>
      <c r="O4549" s="17"/>
      <c r="P4549" s="22"/>
    </row>
    <row r="4550" spans="1:16" ht="24.95" hidden="1" customHeight="1" x14ac:dyDescent="0.2">
      <c r="A4550" s="21" t="str">
        <f t="shared" si="316"/>
        <v>||||||0</v>
      </c>
      <c r="B4550" s="21" t="str">
        <f t="shared" si="317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315"/>
        <v>0</v>
      </c>
      <c r="N4550" s="17"/>
      <c r="O4550" s="17"/>
      <c r="P4550" s="22"/>
    </row>
    <row r="4551" spans="1:16" ht="24.95" hidden="1" customHeight="1" x14ac:dyDescent="0.2">
      <c r="A4551" s="21" t="str">
        <f t="shared" si="316"/>
        <v>||||||0</v>
      </c>
      <c r="B4551" s="21" t="str">
        <f t="shared" si="317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315"/>
        <v>0</v>
      </c>
      <c r="N4551" s="17"/>
      <c r="O4551" s="17"/>
      <c r="P4551" s="22"/>
    </row>
    <row r="4552" spans="1:16" ht="24.95" hidden="1" customHeight="1" x14ac:dyDescent="0.2">
      <c r="A4552" s="21" t="str">
        <f t="shared" si="316"/>
        <v>||||||0</v>
      </c>
      <c r="B4552" s="21" t="str">
        <f t="shared" si="317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315"/>
        <v>0</v>
      </c>
      <c r="N4552" s="17"/>
      <c r="O4552" s="17"/>
      <c r="P4552" s="22"/>
    </row>
    <row r="4553" spans="1:16" ht="24.95" hidden="1" customHeight="1" x14ac:dyDescent="0.2">
      <c r="A4553" s="21" t="str">
        <f t="shared" si="316"/>
        <v>||||||0</v>
      </c>
      <c r="B4553" s="21" t="str">
        <f t="shared" si="317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315"/>
        <v>0</v>
      </c>
      <c r="N4553" s="17"/>
      <c r="O4553" s="17"/>
      <c r="P4553" s="22"/>
    </row>
    <row r="4554" spans="1:16" ht="24.95" hidden="1" customHeight="1" x14ac:dyDescent="0.2">
      <c r="A4554" s="21" t="str">
        <f t="shared" si="316"/>
        <v>||||||0</v>
      </c>
      <c r="B4554" s="21" t="str">
        <f t="shared" si="317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315"/>
        <v>0</v>
      </c>
      <c r="N4554" s="17"/>
      <c r="O4554" s="17"/>
      <c r="P4554" s="22"/>
    </row>
    <row r="4555" spans="1:16" ht="24.95" hidden="1" customHeight="1" x14ac:dyDescent="0.2">
      <c r="A4555" s="21" t="str">
        <f t="shared" si="316"/>
        <v>||||||0</v>
      </c>
      <c r="B4555" s="21" t="str">
        <f t="shared" si="317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315"/>
        <v>0</v>
      </c>
      <c r="N4555" s="17"/>
      <c r="O4555" s="17"/>
      <c r="P4555" s="22"/>
    </row>
    <row r="4556" spans="1:16" ht="24.95" hidden="1" customHeight="1" x14ac:dyDescent="0.2">
      <c r="A4556" s="21" t="str">
        <f t="shared" si="316"/>
        <v>||||||0</v>
      </c>
      <c r="B4556" s="21" t="str">
        <f t="shared" si="317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315"/>
        <v>0</v>
      </c>
      <c r="N4556" s="17"/>
      <c r="O4556" s="17"/>
      <c r="P4556" s="22"/>
    </row>
    <row r="4557" spans="1:16" ht="24.95" hidden="1" customHeight="1" x14ac:dyDescent="0.2">
      <c r="A4557" s="21" t="str">
        <f t="shared" si="316"/>
        <v>||||||0</v>
      </c>
      <c r="B4557" s="21" t="str">
        <f t="shared" si="317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315"/>
        <v>0</v>
      </c>
      <c r="N4557" s="17"/>
      <c r="O4557" s="17"/>
      <c r="P4557" s="22"/>
    </row>
    <row r="4558" spans="1:16" ht="24.95" hidden="1" customHeight="1" x14ac:dyDescent="0.2">
      <c r="A4558" s="21" t="str">
        <f t="shared" si="316"/>
        <v>||||||0</v>
      </c>
      <c r="B4558" s="21" t="str">
        <f t="shared" si="317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315"/>
        <v>0</v>
      </c>
      <c r="N4558" s="17"/>
      <c r="O4558" s="17"/>
      <c r="P4558" s="22"/>
    </row>
    <row r="4559" spans="1:16" ht="24.95" hidden="1" customHeight="1" x14ac:dyDescent="0.2">
      <c r="A4559" s="21" t="str">
        <f t="shared" si="316"/>
        <v>||||||0</v>
      </c>
      <c r="B4559" s="21" t="str">
        <f t="shared" si="317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315"/>
        <v>0</v>
      </c>
      <c r="N4559" s="17"/>
      <c r="O4559" s="17"/>
      <c r="P4559" s="22"/>
    </row>
    <row r="4560" spans="1:16" ht="24.95" hidden="1" customHeight="1" x14ac:dyDescent="0.2">
      <c r="A4560" s="21" t="str">
        <f t="shared" si="316"/>
        <v>||||||0</v>
      </c>
      <c r="B4560" s="21" t="str">
        <f t="shared" si="317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315"/>
        <v>0</v>
      </c>
      <c r="N4560" s="17"/>
      <c r="O4560" s="17"/>
      <c r="P4560" s="22"/>
    </row>
    <row r="4561" spans="1:16" ht="24.95" hidden="1" customHeight="1" x14ac:dyDescent="0.2">
      <c r="A4561" s="21" t="str">
        <f t="shared" si="316"/>
        <v>||||||0</v>
      </c>
      <c r="B4561" s="21" t="str">
        <f t="shared" si="317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315"/>
        <v>0</v>
      </c>
      <c r="N4561" s="17"/>
      <c r="O4561" s="17"/>
      <c r="P4561" s="22"/>
    </row>
    <row r="4562" spans="1:16" ht="24.95" hidden="1" customHeight="1" x14ac:dyDescent="0.2">
      <c r="A4562" s="21" t="str">
        <f t="shared" si="316"/>
        <v>||||||0</v>
      </c>
      <c r="B4562" s="21" t="str">
        <f t="shared" si="317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315"/>
        <v>0</v>
      </c>
      <c r="N4562" s="17"/>
      <c r="O4562" s="17"/>
      <c r="P4562" s="22"/>
    </row>
    <row r="4563" spans="1:16" ht="24.95" hidden="1" customHeight="1" x14ac:dyDescent="0.2">
      <c r="A4563" s="21" t="str">
        <f t="shared" si="316"/>
        <v>||||||0</v>
      </c>
      <c r="B4563" s="21" t="str">
        <f t="shared" si="317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315"/>
        <v>0</v>
      </c>
      <c r="N4563" s="17"/>
      <c r="O4563" s="17"/>
      <c r="P4563" s="22"/>
    </row>
    <row r="4564" spans="1:16" ht="24.95" hidden="1" customHeight="1" x14ac:dyDescent="0.2">
      <c r="A4564" s="21" t="str">
        <f t="shared" si="316"/>
        <v>||||||0</v>
      </c>
      <c r="B4564" s="21" t="str">
        <f t="shared" si="317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315"/>
        <v>0</v>
      </c>
      <c r="N4564" s="17"/>
      <c r="O4564" s="17"/>
      <c r="P4564" s="22"/>
    </row>
    <row r="4565" spans="1:16" ht="24.95" hidden="1" customHeight="1" x14ac:dyDescent="0.2">
      <c r="A4565" s="21" t="str">
        <f t="shared" si="316"/>
        <v>||||||0</v>
      </c>
      <c r="B4565" s="21" t="str">
        <f t="shared" si="317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315"/>
        <v>0</v>
      </c>
      <c r="N4565" s="17"/>
      <c r="O4565" s="17"/>
      <c r="P4565" s="22"/>
    </row>
    <row r="4566" spans="1:16" ht="24.95" hidden="1" customHeight="1" x14ac:dyDescent="0.2">
      <c r="A4566" s="21" t="str">
        <f t="shared" si="316"/>
        <v>||||||0</v>
      </c>
      <c r="B4566" s="21" t="str">
        <f t="shared" si="317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315"/>
        <v>0</v>
      </c>
      <c r="N4566" s="17"/>
      <c r="O4566" s="17"/>
      <c r="P4566" s="22"/>
    </row>
    <row r="4567" spans="1:16" ht="24.95" hidden="1" customHeight="1" x14ac:dyDescent="0.2">
      <c r="A4567" s="21" t="str">
        <f t="shared" si="316"/>
        <v>||||||0</v>
      </c>
      <c r="B4567" s="21" t="str">
        <f t="shared" si="317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315"/>
        <v>0</v>
      </c>
      <c r="N4567" s="17"/>
      <c r="O4567" s="17"/>
      <c r="P4567" s="22"/>
    </row>
    <row r="4568" spans="1:16" ht="24.95" hidden="1" customHeight="1" x14ac:dyDescent="0.2">
      <c r="A4568" s="21" t="str">
        <f t="shared" si="316"/>
        <v>||||||0</v>
      </c>
      <c r="B4568" s="21" t="str">
        <f t="shared" si="317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315"/>
        <v>0</v>
      </c>
      <c r="N4568" s="17"/>
      <c r="O4568" s="17"/>
      <c r="P4568" s="22"/>
    </row>
    <row r="4569" spans="1:16" ht="24.95" hidden="1" customHeight="1" x14ac:dyDescent="0.2">
      <c r="A4569" s="21" t="str">
        <f t="shared" si="316"/>
        <v>||||||0</v>
      </c>
      <c r="B4569" s="21" t="str">
        <f t="shared" si="317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315"/>
        <v>0</v>
      </c>
      <c r="N4569" s="17"/>
      <c r="O4569" s="17"/>
      <c r="P4569" s="22"/>
    </row>
    <row r="4570" spans="1:16" ht="24.95" hidden="1" customHeight="1" x14ac:dyDescent="0.2">
      <c r="A4570" s="21" t="str">
        <f t="shared" si="316"/>
        <v>||||||0</v>
      </c>
      <c r="B4570" s="21" t="str">
        <f t="shared" si="317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315"/>
        <v>0</v>
      </c>
      <c r="N4570" s="17"/>
      <c r="O4570" s="17"/>
      <c r="P4570" s="22"/>
    </row>
    <row r="4571" spans="1:16" ht="24.95" hidden="1" customHeight="1" x14ac:dyDescent="0.2">
      <c r="A4571" s="21" t="str">
        <f t="shared" si="316"/>
        <v>||||||0</v>
      </c>
      <c r="B4571" s="21" t="str">
        <f t="shared" si="317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315"/>
        <v>0</v>
      </c>
      <c r="N4571" s="17"/>
      <c r="O4571" s="17"/>
      <c r="P4571" s="22"/>
    </row>
    <row r="4572" spans="1:16" ht="24.95" hidden="1" customHeight="1" x14ac:dyDescent="0.2">
      <c r="A4572" s="21" t="str">
        <f t="shared" si="316"/>
        <v>||||||0</v>
      </c>
      <c r="B4572" s="21" t="str">
        <f t="shared" si="317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315"/>
        <v>0</v>
      </c>
      <c r="N4572" s="17"/>
      <c r="O4572" s="17"/>
      <c r="P4572" s="22"/>
    </row>
    <row r="4573" spans="1:16" ht="24.95" hidden="1" customHeight="1" x14ac:dyDescent="0.2">
      <c r="A4573" s="21" t="str">
        <f t="shared" si="316"/>
        <v>||||||0</v>
      </c>
      <c r="B4573" s="21" t="str">
        <f t="shared" si="317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315"/>
        <v>0</v>
      </c>
      <c r="N4573" s="17"/>
      <c r="O4573" s="17"/>
      <c r="P4573" s="22"/>
    </row>
    <row r="4574" spans="1:16" ht="24.95" hidden="1" customHeight="1" x14ac:dyDescent="0.2">
      <c r="A4574" s="21" t="str">
        <f t="shared" si="316"/>
        <v>||||||0</v>
      </c>
      <c r="B4574" s="21" t="str">
        <f t="shared" si="317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315"/>
        <v>0</v>
      </c>
      <c r="N4574" s="17"/>
      <c r="O4574" s="17"/>
      <c r="P4574" s="22"/>
    </row>
    <row r="4575" spans="1:16" ht="24.95" hidden="1" customHeight="1" x14ac:dyDescent="0.2">
      <c r="A4575" s="21" t="str">
        <f t="shared" si="316"/>
        <v>||||||0</v>
      </c>
      <c r="B4575" s="21" t="str">
        <f t="shared" si="317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ref="M4575:M4624" si="318">N4575+O4575</f>
        <v>0</v>
      </c>
      <c r="N4575" s="17"/>
      <c r="O4575" s="17"/>
      <c r="P4575" s="22"/>
    </row>
    <row r="4576" spans="1:16" ht="24.95" hidden="1" customHeight="1" x14ac:dyDescent="0.2">
      <c r="A4576" s="21" t="str">
        <f t="shared" si="316"/>
        <v>||||||0</v>
      </c>
      <c r="B4576" s="21" t="str">
        <f t="shared" si="317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318"/>
        <v>0</v>
      </c>
      <c r="N4576" s="17"/>
      <c r="O4576" s="17"/>
      <c r="P4576" s="22"/>
    </row>
    <row r="4577" spans="1:16" ht="24.95" hidden="1" customHeight="1" x14ac:dyDescent="0.2">
      <c r="A4577" s="21" t="str">
        <f t="shared" si="316"/>
        <v>||||||0</v>
      </c>
      <c r="B4577" s="21" t="str">
        <f t="shared" si="317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318"/>
        <v>0</v>
      </c>
      <c r="N4577" s="17"/>
      <c r="O4577" s="17"/>
      <c r="P4577" s="22"/>
    </row>
    <row r="4578" spans="1:16" ht="24.95" hidden="1" customHeight="1" x14ac:dyDescent="0.2">
      <c r="A4578" s="21" t="str">
        <f t="shared" si="316"/>
        <v>||||||0</v>
      </c>
      <c r="B4578" s="21" t="str">
        <f t="shared" si="317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318"/>
        <v>0</v>
      </c>
      <c r="N4578" s="17"/>
      <c r="O4578" s="17"/>
      <c r="P4578" s="22"/>
    </row>
    <row r="4579" spans="1:16" ht="24.95" hidden="1" customHeight="1" x14ac:dyDescent="0.2">
      <c r="A4579" s="21" t="str">
        <f t="shared" si="316"/>
        <v>||||||0</v>
      </c>
      <c r="B4579" s="21" t="str">
        <f t="shared" si="317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318"/>
        <v>0</v>
      </c>
      <c r="N4579" s="17"/>
      <c r="O4579" s="17"/>
      <c r="P4579" s="22"/>
    </row>
    <row r="4580" spans="1:16" ht="24.95" hidden="1" customHeight="1" x14ac:dyDescent="0.2">
      <c r="A4580" s="21" t="str">
        <f t="shared" si="316"/>
        <v>||||||0</v>
      </c>
      <c r="B4580" s="21" t="str">
        <f t="shared" si="317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318"/>
        <v>0</v>
      </c>
      <c r="N4580" s="17"/>
      <c r="O4580" s="17"/>
      <c r="P4580" s="22"/>
    </row>
    <row r="4581" spans="1:16" ht="24.95" hidden="1" customHeight="1" x14ac:dyDescent="0.2">
      <c r="A4581" s="21" t="str">
        <f t="shared" si="316"/>
        <v>||||||0</v>
      </c>
      <c r="B4581" s="21" t="str">
        <f t="shared" si="317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318"/>
        <v>0</v>
      </c>
      <c r="N4581" s="17"/>
      <c r="O4581" s="17"/>
      <c r="P4581" s="22"/>
    </row>
    <row r="4582" spans="1:16" ht="24.95" hidden="1" customHeight="1" x14ac:dyDescent="0.2">
      <c r="A4582" s="21" t="str">
        <f t="shared" ref="A4582:A4631" si="319">C4582&amp;"|"&amp;D4582&amp;"|"&amp;E4582&amp;"|"&amp;F4582&amp;"|"&amp;G4582&amp;"|"&amp;I4582&amp;"|"&amp;N4582+O4582-P4582</f>
        <v>||||||0</v>
      </c>
      <c r="B4582" s="21" t="str">
        <f t="shared" ref="B4582:B4631" si="320">C4582&amp;"|"&amp;D4582&amp;"|"&amp;E4582&amp;"|"&amp;F4582&amp;"|"&amp;L4582</f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318"/>
        <v>0</v>
      </c>
      <c r="N4582" s="17"/>
      <c r="O4582" s="17"/>
      <c r="P4582" s="22"/>
    </row>
    <row r="4583" spans="1:16" ht="24.95" hidden="1" customHeight="1" x14ac:dyDescent="0.2">
      <c r="A4583" s="21" t="str">
        <f t="shared" si="319"/>
        <v>||||||0</v>
      </c>
      <c r="B4583" s="21" t="str">
        <f t="shared" si="320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318"/>
        <v>0</v>
      </c>
      <c r="N4583" s="17"/>
      <c r="O4583" s="17"/>
      <c r="P4583" s="22"/>
    </row>
    <row r="4584" spans="1:16" ht="24.95" hidden="1" customHeight="1" x14ac:dyDescent="0.2">
      <c r="A4584" s="21" t="str">
        <f t="shared" si="319"/>
        <v>||||||0</v>
      </c>
      <c r="B4584" s="21" t="str">
        <f t="shared" si="320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318"/>
        <v>0</v>
      </c>
      <c r="N4584" s="17"/>
      <c r="O4584" s="17"/>
      <c r="P4584" s="22"/>
    </row>
    <row r="4585" spans="1:16" ht="24.95" hidden="1" customHeight="1" x14ac:dyDescent="0.2">
      <c r="A4585" s="21" t="str">
        <f t="shared" si="319"/>
        <v>||||||0</v>
      </c>
      <c r="B4585" s="21" t="str">
        <f t="shared" si="320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318"/>
        <v>0</v>
      </c>
      <c r="N4585" s="17"/>
      <c r="O4585" s="17"/>
      <c r="P4585" s="22"/>
    </row>
    <row r="4586" spans="1:16" ht="24.95" hidden="1" customHeight="1" x14ac:dyDescent="0.2">
      <c r="A4586" s="21" t="str">
        <f t="shared" si="319"/>
        <v>||||||0</v>
      </c>
      <c r="B4586" s="21" t="str">
        <f t="shared" si="320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318"/>
        <v>0</v>
      </c>
      <c r="N4586" s="17"/>
      <c r="O4586" s="17"/>
      <c r="P4586" s="22"/>
    </row>
    <row r="4587" spans="1:16" ht="24.95" hidden="1" customHeight="1" x14ac:dyDescent="0.2">
      <c r="A4587" s="21" t="str">
        <f t="shared" si="319"/>
        <v>||||||0</v>
      </c>
      <c r="B4587" s="21" t="str">
        <f t="shared" si="320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318"/>
        <v>0</v>
      </c>
      <c r="N4587" s="17"/>
      <c r="O4587" s="17"/>
      <c r="P4587" s="22"/>
    </row>
    <row r="4588" spans="1:16" ht="24.95" hidden="1" customHeight="1" x14ac:dyDescent="0.2">
      <c r="A4588" s="21" t="str">
        <f t="shared" si="319"/>
        <v>||||||0</v>
      </c>
      <c r="B4588" s="21" t="str">
        <f t="shared" si="320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318"/>
        <v>0</v>
      </c>
      <c r="N4588" s="17"/>
      <c r="O4588" s="17"/>
      <c r="P4588" s="22"/>
    </row>
    <row r="4589" spans="1:16" ht="24.95" hidden="1" customHeight="1" x14ac:dyDescent="0.2">
      <c r="A4589" s="21" t="str">
        <f t="shared" si="319"/>
        <v>||||||0</v>
      </c>
      <c r="B4589" s="21" t="str">
        <f t="shared" si="320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318"/>
        <v>0</v>
      </c>
      <c r="N4589" s="17"/>
      <c r="O4589" s="17"/>
      <c r="P4589" s="22"/>
    </row>
    <row r="4590" spans="1:16" ht="24.95" hidden="1" customHeight="1" x14ac:dyDescent="0.2">
      <c r="A4590" s="21" t="str">
        <f t="shared" si="319"/>
        <v>||||||0</v>
      </c>
      <c r="B4590" s="21" t="str">
        <f t="shared" si="320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318"/>
        <v>0</v>
      </c>
      <c r="N4590" s="17"/>
      <c r="O4590" s="17"/>
      <c r="P4590" s="22"/>
    </row>
    <row r="4591" spans="1:16" ht="24.95" hidden="1" customHeight="1" x14ac:dyDescent="0.2">
      <c r="A4591" s="21" t="str">
        <f t="shared" si="319"/>
        <v>||||||0</v>
      </c>
      <c r="B4591" s="21" t="str">
        <f t="shared" si="320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318"/>
        <v>0</v>
      </c>
      <c r="N4591" s="17"/>
      <c r="O4591" s="17"/>
      <c r="P4591" s="22"/>
    </row>
    <row r="4592" spans="1:16" ht="24.95" hidden="1" customHeight="1" x14ac:dyDescent="0.2">
      <c r="A4592" s="21" t="str">
        <f t="shared" si="319"/>
        <v>||||||0</v>
      </c>
      <c r="B4592" s="21" t="str">
        <f t="shared" si="320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318"/>
        <v>0</v>
      </c>
      <c r="N4592" s="17"/>
      <c r="O4592" s="17"/>
      <c r="P4592" s="22"/>
    </row>
    <row r="4593" spans="1:16" ht="24.95" hidden="1" customHeight="1" x14ac:dyDescent="0.2">
      <c r="A4593" s="21" t="str">
        <f t="shared" si="319"/>
        <v>||||||0</v>
      </c>
      <c r="B4593" s="21" t="str">
        <f t="shared" si="320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318"/>
        <v>0</v>
      </c>
      <c r="N4593" s="17"/>
      <c r="O4593" s="17"/>
      <c r="P4593" s="22"/>
    </row>
    <row r="4594" spans="1:16" ht="24.95" hidden="1" customHeight="1" x14ac:dyDescent="0.2">
      <c r="A4594" s="21" t="str">
        <f t="shared" si="319"/>
        <v>||||||0</v>
      </c>
      <c r="B4594" s="21" t="str">
        <f t="shared" si="320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318"/>
        <v>0</v>
      </c>
      <c r="N4594" s="17"/>
      <c r="O4594" s="17"/>
      <c r="P4594" s="22"/>
    </row>
    <row r="4595" spans="1:16" ht="24.95" hidden="1" customHeight="1" x14ac:dyDescent="0.2">
      <c r="A4595" s="21" t="str">
        <f t="shared" si="319"/>
        <v>||||||0</v>
      </c>
      <c r="B4595" s="21" t="str">
        <f t="shared" si="320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318"/>
        <v>0</v>
      </c>
      <c r="N4595" s="17"/>
      <c r="O4595" s="17"/>
      <c r="P4595" s="22"/>
    </row>
    <row r="4596" spans="1:16" ht="24.95" hidden="1" customHeight="1" x14ac:dyDescent="0.2">
      <c r="A4596" s="21" t="str">
        <f t="shared" si="319"/>
        <v>||||||0</v>
      </c>
      <c r="B4596" s="21" t="str">
        <f t="shared" si="320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318"/>
        <v>0</v>
      </c>
      <c r="N4596" s="17"/>
      <c r="O4596" s="17"/>
      <c r="P4596" s="22"/>
    </row>
    <row r="4597" spans="1:16" ht="24.95" hidden="1" customHeight="1" x14ac:dyDescent="0.2">
      <c r="A4597" s="21" t="str">
        <f t="shared" si="319"/>
        <v>||||||0</v>
      </c>
      <c r="B4597" s="21" t="str">
        <f t="shared" si="320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318"/>
        <v>0</v>
      </c>
      <c r="N4597" s="17"/>
      <c r="O4597" s="17"/>
      <c r="P4597" s="22"/>
    </row>
    <row r="4598" spans="1:16" ht="24.95" hidden="1" customHeight="1" x14ac:dyDescent="0.2">
      <c r="A4598" s="21" t="str">
        <f t="shared" si="319"/>
        <v>||||||0</v>
      </c>
      <c r="B4598" s="21" t="str">
        <f t="shared" si="320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318"/>
        <v>0</v>
      </c>
      <c r="N4598" s="17"/>
      <c r="O4598" s="17"/>
      <c r="P4598" s="22"/>
    </row>
    <row r="4599" spans="1:16" ht="24.95" hidden="1" customHeight="1" x14ac:dyDescent="0.2">
      <c r="A4599" s="21" t="str">
        <f t="shared" si="319"/>
        <v>||||||0</v>
      </c>
      <c r="B4599" s="21" t="str">
        <f t="shared" si="320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318"/>
        <v>0</v>
      </c>
      <c r="N4599" s="17"/>
      <c r="O4599" s="17"/>
      <c r="P4599" s="22"/>
    </row>
    <row r="4600" spans="1:16" ht="24.95" hidden="1" customHeight="1" x14ac:dyDescent="0.2">
      <c r="A4600" s="21" t="str">
        <f t="shared" si="319"/>
        <v>||||||0</v>
      </c>
      <c r="B4600" s="21" t="str">
        <f t="shared" si="320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318"/>
        <v>0</v>
      </c>
      <c r="N4600" s="17"/>
      <c r="O4600" s="17"/>
      <c r="P4600" s="22"/>
    </row>
    <row r="4601" spans="1:16" ht="24.95" hidden="1" customHeight="1" x14ac:dyDescent="0.2">
      <c r="A4601" s="21" t="str">
        <f t="shared" si="319"/>
        <v>||||||0</v>
      </c>
      <c r="B4601" s="21" t="str">
        <f t="shared" si="320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318"/>
        <v>0</v>
      </c>
      <c r="N4601" s="17"/>
      <c r="O4601" s="17"/>
      <c r="P4601" s="22"/>
    </row>
    <row r="4602" spans="1:16" ht="24.95" hidden="1" customHeight="1" x14ac:dyDescent="0.2">
      <c r="A4602" s="21" t="str">
        <f t="shared" si="319"/>
        <v>||||||0</v>
      </c>
      <c r="B4602" s="21" t="str">
        <f t="shared" si="320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318"/>
        <v>0</v>
      </c>
      <c r="N4602" s="17"/>
      <c r="O4602" s="17"/>
      <c r="P4602" s="22"/>
    </row>
    <row r="4603" spans="1:16" ht="24.95" hidden="1" customHeight="1" x14ac:dyDescent="0.2">
      <c r="A4603" s="21" t="str">
        <f t="shared" si="319"/>
        <v>||||||0</v>
      </c>
      <c r="B4603" s="21" t="str">
        <f t="shared" si="320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318"/>
        <v>0</v>
      </c>
      <c r="N4603" s="17"/>
      <c r="O4603" s="17"/>
      <c r="P4603" s="22"/>
    </row>
    <row r="4604" spans="1:16" ht="24.95" hidden="1" customHeight="1" x14ac:dyDescent="0.2">
      <c r="A4604" s="21" t="str">
        <f t="shared" si="319"/>
        <v>||||||0</v>
      </c>
      <c r="B4604" s="21" t="str">
        <f t="shared" si="320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318"/>
        <v>0</v>
      </c>
      <c r="N4604" s="17"/>
      <c r="O4604" s="17"/>
      <c r="P4604" s="22"/>
    </row>
    <row r="4605" spans="1:16" ht="24.95" hidden="1" customHeight="1" x14ac:dyDescent="0.2">
      <c r="A4605" s="21" t="str">
        <f t="shared" si="319"/>
        <v>||||||0</v>
      </c>
      <c r="B4605" s="21" t="str">
        <f t="shared" si="320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318"/>
        <v>0</v>
      </c>
      <c r="N4605" s="17"/>
      <c r="O4605" s="17"/>
      <c r="P4605" s="22"/>
    </row>
    <row r="4606" spans="1:16" ht="24.95" hidden="1" customHeight="1" x14ac:dyDescent="0.2">
      <c r="A4606" s="21" t="str">
        <f t="shared" si="319"/>
        <v>||||||0</v>
      </c>
      <c r="B4606" s="21" t="str">
        <f t="shared" si="320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si="318"/>
        <v>0</v>
      </c>
      <c r="N4606" s="17"/>
      <c r="O4606" s="17"/>
      <c r="P4606" s="22"/>
    </row>
    <row r="4607" spans="1:16" ht="24.95" hidden="1" customHeight="1" x14ac:dyDescent="0.2">
      <c r="A4607" s="21" t="str">
        <f t="shared" si="319"/>
        <v>||||||0</v>
      </c>
      <c r="B4607" s="21" t="str">
        <f t="shared" si="320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318"/>
        <v>0</v>
      </c>
      <c r="N4607" s="17"/>
      <c r="O4607" s="17"/>
      <c r="P4607" s="22"/>
    </row>
    <row r="4608" spans="1:16" ht="24.95" hidden="1" customHeight="1" x14ac:dyDescent="0.2">
      <c r="A4608" s="21" t="str">
        <f t="shared" si="319"/>
        <v>||||||0</v>
      </c>
      <c r="B4608" s="21" t="str">
        <f t="shared" si="320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318"/>
        <v>0</v>
      </c>
      <c r="N4608" s="17"/>
      <c r="O4608" s="17"/>
      <c r="P4608" s="22"/>
    </row>
    <row r="4609" spans="1:16" ht="24.95" hidden="1" customHeight="1" x14ac:dyDescent="0.2">
      <c r="A4609" s="21" t="str">
        <f t="shared" si="319"/>
        <v>||||||0</v>
      </c>
      <c r="B4609" s="21" t="str">
        <f t="shared" si="320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318"/>
        <v>0</v>
      </c>
      <c r="N4609" s="17"/>
      <c r="O4609" s="17"/>
      <c r="P4609" s="22"/>
    </row>
    <row r="4610" spans="1:16" ht="24.95" hidden="1" customHeight="1" x14ac:dyDescent="0.2">
      <c r="A4610" s="21" t="str">
        <f t="shared" si="319"/>
        <v>||||||0</v>
      </c>
      <c r="B4610" s="21" t="str">
        <f t="shared" si="320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318"/>
        <v>0</v>
      </c>
      <c r="N4610" s="17"/>
      <c r="O4610" s="17"/>
      <c r="P4610" s="22"/>
    </row>
    <row r="4611" spans="1:16" ht="24.95" hidden="1" customHeight="1" x14ac:dyDescent="0.2">
      <c r="A4611" s="21" t="str">
        <f t="shared" si="319"/>
        <v>||||||0</v>
      </c>
      <c r="B4611" s="21" t="str">
        <f t="shared" si="320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318"/>
        <v>0</v>
      </c>
      <c r="N4611" s="17"/>
      <c r="O4611" s="17"/>
      <c r="P4611" s="22"/>
    </row>
    <row r="4612" spans="1:16" ht="24.95" hidden="1" customHeight="1" x14ac:dyDescent="0.2">
      <c r="A4612" s="21" t="str">
        <f t="shared" si="319"/>
        <v>||||||0</v>
      </c>
      <c r="B4612" s="21" t="str">
        <f t="shared" si="320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318"/>
        <v>0</v>
      </c>
      <c r="N4612" s="17"/>
      <c r="O4612" s="17"/>
      <c r="P4612" s="22"/>
    </row>
    <row r="4613" spans="1:16" ht="24.95" hidden="1" customHeight="1" x14ac:dyDescent="0.2">
      <c r="A4613" s="21" t="str">
        <f t="shared" si="319"/>
        <v>||||||0</v>
      </c>
      <c r="B4613" s="21" t="str">
        <f t="shared" si="320"/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318"/>
        <v>0</v>
      </c>
      <c r="N4613" s="17"/>
      <c r="O4613" s="17"/>
      <c r="P4613" s="22"/>
    </row>
    <row r="4614" spans="1:16" ht="24.95" hidden="1" customHeight="1" x14ac:dyDescent="0.2">
      <c r="A4614" s="21" t="str">
        <f t="shared" si="319"/>
        <v>||||||0</v>
      </c>
      <c r="B4614" s="21" t="str">
        <f t="shared" si="320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318"/>
        <v>0</v>
      </c>
      <c r="N4614" s="17"/>
      <c r="O4614" s="17"/>
      <c r="P4614" s="22"/>
    </row>
    <row r="4615" spans="1:16" ht="24.95" hidden="1" customHeight="1" x14ac:dyDescent="0.2">
      <c r="A4615" s="21" t="str">
        <f t="shared" si="319"/>
        <v>||||||0</v>
      </c>
      <c r="B4615" s="21" t="str">
        <f t="shared" si="320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318"/>
        <v>0</v>
      </c>
      <c r="N4615" s="17"/>
      <c r="O4615" s="17"/>
      <c r="P4615" s="22"/>
    </row>
    <row r="4616" spans="1:16" ht="24.95" hidden="1" customHeight="1" x14ac:dyDescent="0.2">
      <c r="A4616" s="21" t="str">
        <f t="shared" si="319"/>
        <v>||||||0</v>
      </c>
      <c r="B4616" s="21" t="str">
        <f t="shared" si="320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318"/>
        <v>0</v>
      </c>
      <c r="N4616" s="17"/>
      <c r="O4616" s="17"/>
      <c r="P4616" s="22"/>
    </row>
    <row r="4617" spans="1:16" ht="24.95" hidden="1" customHeight="1" x14ac:dyDescent="0.2">
      <c r="A4617" s="21" t="str">
        <f t="shared" si="319"/>
        <v>||||||0</v>
      </c>
      <c r="B4617" s="21" t="str">
        <f t="shared" si="320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318"/>
        <v>0</v>
      </c>
      <c r="N4617" s="17"/>
      <c r="O4617" s="17"/>
      <c r="P4617" s="22"/>
    </row>
    <row r="4618" spans="1:16" ht="24.95" hidden="1" customHeight="1" x14ac:dyDescent="0.2">
      <c r="A4618" s="21" t="str">
        <f t="shared" si="319"/>
        <v>||||||0</v>
      </c>
      <c r="B4618" s="21" t="str">
        <f t="shared" si="320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318"/>
        <v>0</v>
      </c>
      <c r="N4618" s="17"/>
      <c r="O4618" s="17"/>
      <c r="P4618" s="22"/>
    </row>
    <row r="4619" spans="1:16" ht="24.95" hidden="1" customHeight="1" x14ac:dyDescent="0.2">
      <c r="A4619" s="21" t="str">
        <f t="shared" si="319"/>
        <v>||||||0</v>
      </c>
      <c r="B4619" s="21" t="str">
        <f t="shared" si="320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318"/>
        <v>0</v>
      </c>
      <c r="N4619" s="17"/>
      <c r="O4619" s="17"/>
      <c r="P4619" s="22"/>
    </row>
    <row r="4620" spans="1:16" ht="24.95" hidden="1" customHeight="1" x14ac:dyDescent="0.2">
      <c r="A4620" s="21" t="str">
        <f t="shared" si="319"/>
        <v>||||||0</v>
      </c>
      <c r="B4620" s="21" t="str">
        <f t="shared" si="320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318"/>
        <v>0</v>
      </c>
      <c r="N4620" s="17"/>
      <c r="O4620" s="17"/>
      <c r="P4620" s="22"/>
    </row>
    <row r="4621" spans="1:16" ht="24.95" hidden="1" customHeight="1" x14ac:dyDescent="0.2">
      <c r="A4621" s="21" t="str">
        <f t="shared" si="319"/>
        <v>||||||0</v>
      </c>
      <c r="B4621" s="21" t="str">
        <f t="shared" si="320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318"/>
        <v>0</v>
      </c>
      <c r="N4621" s="17"/>
      <c r="O4621" s="17"/>
      <c r="P4621" s="22"/>
    </row>
    <row r="4622" spans="1:16" ht="24.95" hidden="1" customHeight="1" x14ac:dyDescent="0.2">
      <c r="A4622" s="21" t="str">
        <f t="shared" si="319"/>
        <v>||||||0</v>
      </c>
      <c r="B4622" s="21" t="str">
        <f t="shared" si="320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318"/>
        <v>0</v>
      </c>
      <c r="N4622" s="17"/>
      <c r="O4622" s="17"/>
      <c r="P4622" s="22"/>
    </row>
    <row r="4623" spans="1:16" ht="24.95" hidden="1" customHeight="1" x14ac:dyDescent="0.2">
      <c r="A4623" s="21" t="str">
        <f t="shared" si="319"/>
        <v>||||||0</v>
      </c>
      <c r="B4623" s="21" t="str">
        <f t="shared" si="320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318"/>
        <v>0</v>
      </c>
      <c r="N4623" s="17"/>
      <c r="O4623" s="17"/>
      <c r="P4623" s="22"/>
    </row>
    <row r="4624" spans="1:16" ht="24.95" hidden="1" customHeight="1" x14ac:dyDescent="0.2">
      <c r="A4624" s="21" t="str">
        <f t="shared" si="319"/>
        <v>||||||0</v>
      </c>
      <c r="B4624" s="21" t="str">
        <f t="shared" si="320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318"/>
        <v>0</v>
      </c>
      <c r="N4624" s="17"/>
      <c r="O4624" s="17"/>
      <c r="P4624" s="22"/>
    </row>
    <row r="4625" spans="1:16" ht="24.95" hidden="1" customHeight="1" x14ac:dyDescent="0.2">
      <c r="A4625" s="21" t="str">
        <f t="shared" si="319"/>
        <v>||||||0</v>
      </c>
      <c r="B4625" s="21" t="str">
        <f t="shared" si="320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ref="M4625:M4673" si="321">N4625+O4625</f>
        <v>0</v>
      </c>
      <c r="N4625" s="17"/>
      <c r="O4625" s="17"/>
      <c r="P4625" s="22"/>
    </row>
    <row r="4626" spans="1:16" ht="24.95" hidden="1" customHeight="1" x14ac:dyDescent="0.2">
      <c r="A4626" s="21" t="str">
        <f t="shared" si="319"/>
        <v>||||||0</v>
      </c>
      <c r="B4626" s="21" t="str">
        <f t="shared" si="320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321"/>
        <v>0</v>
      </c>
      <c r="N4626" s="17"/>
      <c r="O4626" s="17"/>
      <c r="P4626" s="22"/>
    </row>
    <row r="4627" spans="1:16" ht="24.95" hidden="1" customHeight="1" x14ac:dyDescent="0.2">
      <c r="A4627" s="21" t="str">
        <f t="shared" si="319"/>
        <v>||||||0</v>
      </c>
      <c r="B4627" s="21" t="str">
        <f t="shared" si="320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321"/>
        <v>0</v>
      </c>
      <c r="N4627" s="17"/>
      <c r="O4627" s="17"/>
      <c r="P4627" s="22"/>
    </row>
    <row r="4628" spans="1:16" ht="24.95" hidden="1" customHeight="1" x14ac:dyDescent="0.2">
      <c r="A4628" s="21" t="str">
        <f t="shared" si="319"/>
        <v>||||||0</v>
      </c>
      <c r="B4628" s="21" t="str">
        <f t="shared" si="320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321"/>
        <v>0</v>
      </c>
      <c r="N4628" s="17"/>
      <c r="O4628" s="17"/>
      <c r="P4628" s="22"/>
    </row>
    <row r="4629" spans="1:16" ht="24.95" hidden="1" customHeight="1" x14ac:dyDescent="0.2">
      <c r="A4629" s="21" t="str">
        <f t="shared" si="319"/>
        <v>||||||0</v>
      </c>
      <c r="B4629" s="21" t="str">
        <f t="shared" si="320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321"/>
        <v>0</v>
      </c>
      <c r="N4629" s="17"/>
      <c r="O4629" s="17"/>
      <c r="P4629" s="22"/>
    </row>
    <row r="4630" spans="1:16" ht="24.95" hidden="1" customHeight="1" x14ac:dyDescent="0.2">
      <c r="A4630" s="21" t="str">
        <f t="shared" si="319"/>
        <v>||||||0</v>
      </c>
      <c r="B4630" s="21" t="str">
        <f t="shared" si="320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321"/>
        <v>0</v>
      </c>
      <c r="N4630" s="17"/>
      <c r="O4630" s="17"/>
      <c r="P4630" s="22"/>
    </row>
    <row r="4631" spans="1:16" ht="24.95" hidden="1" customHeight="1" x14ac:dyDescent="0.2">
      <c r="A4631" s="21" t="str">
        <f t="shared" si="319"/>
        <v>||||||0</v>
      </c>
      <c r="B4631" s="21" t="str">
        <f t="shared" si="320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321"/>
        <v>0</v>
      </c>
      <c r="N4631" s="17"/>
      <c r="O4631" s="17"/>
      <c r="P4631" s="22"/>
    </row>
    <row r="4632" spans="1:16" ht="24.95" hidden="1" customHeight="1" x14ac:dyDescent="0.2">
      <c r="A4632" s="21" t="str">
        <f t="shared" ref="A4632:A4673" si="322">C4632&amp;"|"&amp;D4632&amp;"|"&amp;E4632&amp;"|"&amp;F4632&amp;"|"&amp;G4632&amp;"|"&amp;I4632&amp;"|"&amp;N4632+O4632-P4632</f>
        <v>||||||0</v>
      </c>
      <c r="B4632" s="21" t="str">
        <f t="shared" ref="B4632:B4673" si="323">C4632&amp;"|"&amp;D4632&amp;"|"&amp;E4632&amp;"|"&amp;F4632&amp;"|"&amp;L4632</f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321"/>
        <v>0</v>
      </c>
      <c r="N4632" s="17"/>
      <c r="O4632" s="17"/>
      <c r="P4632" s="22"/>
    </row>
    <row r="4633" spans="1:16" ht="24.95" hidden="1" customHeight="1" x14ac:dyDescent="0.2">
      <c r="A4633" s="21" t="str">
        <f t="shared" si="322"/>
        <v>||||||0</v>
      </c>
      <c r="B4633" s="21" t="str">
        <f t="shared" si="323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321"/>
        <v>0</v>
      </c>
      <c r="N4633" s="17"/>
      <c r="O4633" s="17"/>
      <c r="P4633" s="22"/>
    </row>
    <row r="4634" spans="1:16" ht="24.95" hidden="1" customHeight="1" x14ac:dyDescent="0.2">
      <c r="A4634" s="21" t="str">
        <f t="shared" si="322"/>
        <v>||||||0</v>
      </c>
      <c r="B4634" s="21" t="str">
        <f t="shared" si="323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321"/>
        <v>0</v>
      </c>
      <c r="N4634" s="17"/>
      <c r="O4634" s="17"/>
      <c r="P4634" s="22"/>
    </row>
    <row r="4635" spans="1:16" ht="24.95" hidden="1" customHeight="1" x14ac:dyDescent="0.2">
      <c r="A4635" s="21" t="str">
        <f t="shared" si="322"/>
        <v>||||||0</v>
      </c>
      <c r="B4635" s="21" t="str">
        <f t="shared" si="323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321"/>
        <v>0</v>
      </c>
      <c r="N4635" s="17"/>
      <c r="O4635" s="17"/>
      <c r="P4635" s="22"/>
    </row>
    <row r="4636" spans="1:16" ht="24.95" hidden="1" customHeight="1" x14ac:dyDescent="0.2">
      <c r="A4636" s="21" t="str">
        <f t="shared" si="322"/>
        <v>||||||0</v>
      </c>
      <c r="B4636" s="21" t="str">
        <f t="shared" si="323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321"/>
        <v>0</v>
      </c>
      <c r="N4636" s="17"/>
      <c r="O4636" s="17"/>
      <c r="P4636" s="22"/>
    </row>
    <row r="4637" spans="1:16" ht="24.95" hidden="1" customHeight="1" x14ac:dyDescent="0.2">
      <c r="A4637" s="21" t="str">
        <f t="shared" si="322"/>
        <v>||||||0</v>
      </c>
      <c r="B4637" s="21" t="str">
        <f t="shared" si="323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321"/>
        <v>0</v>
      </c>
      <c r="N4637" s="17"/>
      <c r="O4637" s="17"/>
      <c r="P4637" s="22"/>
    </row>
    <row r="4638" spans="1:16" ht="24.95" hidden="1" customHeight="1" x14ac:dyDescent="0.2">
      <c r="A4638" s="21" t="str">
        <f t="shared" si="322"/>
        <v>||||||0</v>
      </c>
      <c r="B4638" s="21" t="str">
        <f t="shared" si="323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321"/>
        <v>0</v>
      </c>
      <c r="N4638" s="17"/>
      <c r="O4638" s="17"/>
      <c r="P4638" s="22"/>
    </row>
    <row r="4639" spans="1:16" ht="24.95" hidden="1" customHeight="1" x14ac:dyDescent="0.2">
      <c r="A4639" s="21" t="str">
        <f t="shared" si="322"/>
        <v>||||||0</v>
      </c>
      <c r="B4639" s="21" t="str">
        <f t="shared" si="323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321"/>
        <v>0</v>
      </c>
      <c r="N4639" s="17"/>
      <c r="O4639" s="17"/>
      <c r="P4639" s="22"/>
    </row>
    <row r="4640" spans="1:16" ht="24.95" hidden="1" customHeight="1" x14ac:dyDescent="0.2">
      <c r="A4640" s="21" t="str">
        <f t="shared" si="322"/>
        <v>||||||0</v>
      </c>
      <c r="B4640" s="21" t="str">
        <f t="shared" si="323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321"/>
        <v>0</v>
      </c>
      <c r="N4640" s="17"/>
      <c r="O4640" s="17"/>
      <c r="P4640" s="22"/>
    </row>
    <row r="4641" spans="1:16" ht="24.95" hidden="1" customHeight="1" x14ac:dyDescent="0.2">
      <c r="A4641" s="21" t="str">
        <f t="shared" si="322"/>
        <v>||||||0</v>
      </c>
      <c r="B4641" s="21" t="str">
        <f t="shared" si="323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321"/>
        <v>0</v>
      </c>
      <c r="N4641" s="17"/>
      <c r="O4641" s="17"/>
      <c r="P4641" s="22"/>
    </row>
    <row r="4642" spans="1:16" ht="24.95" hidden="1" customHeight="1" x14ac:dyDescent="0.2">
      <c r="A4642" s="21" t="str">
        <f t="shared" si="322"/>
        <v>||||||0</v>
      </c>
      <c r="B4642" s="21" t="str">
        <f t="shared" si="323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321"/>
        <v>0</v>
      </c>
      <c r="N4642" s="17"/>
      <c r="O4642" s="17"/>
      <c r="P4642" s="22"/>
    </row>
    <row r="4643" spans="1:16" ht="24.95" hidden="1" customHeight="1" x14ac:dyDescent="0.2">
      <c r="A4643" s="21" t="str">
        <f t="shared" si="322"/>
        <v>||||||0</v>
      </c>
      <c r="B4643" s="21" t="str">
        <f t="shared" si="323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321"/>
        <v>0</v>
      </c>
      <c r="N4643" s="17"/>
      <c r="O4643" s="17"/>
      <c r="P4643" s="22"/>
    </row>
    <row r="4644" spans="1:16" ht="24.95" hidden="1" customHeight="1" x14ac:dyDescent="0.2">
      <c r="A4644" s="21" t="str">
        <f t="shared" si="322"/>
        <v>||||||0</v>
      </c>
      <c r="B4644" s="21" t="str">
        <f t="shared" si="323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321"/>
        <v>0</v>
      </c>
      <c r="N4644" s="17"/>
      <c r="O4644" s="17"/>
      <c r="P4644" s="22"/>
    </row>
    <row r="4645" spans="1:16" ht="24.95" hidden="1" customHeight="1" x14ac:dyDescent="0.2">
      <c r="A4645" s="21" t="str">
        <f t="shared" si="322"/>
        <v>||||||0</v>
      </c>
      <c r="B4645" s="21" t="str">
        <f t="shared" si="323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321"/>
        <v>0</v>
      </c>
      <c r="N4645" s="17"/>
      <c r="O4645" s="17"/>
      <c r="P4645" s="22"/>
    </row>
    <row r="4646" spans="1:16" ht="24.95" hidden="1" customHeight="1" x14ac:dyDescent="0.2">
      <c r="A4646" s="21" t="str">
        <f t="shared" si="322"/>
        <v>||||||0</v>
      </c>
      <c r="B4646" s="21" t="str">
        <f t="shared" si="323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321"/>
        <v>0</v>
      </c>
      <c r="N4646" s="17"/>
      <c r="O4646" s="17"/>
      <c r="P4646" s="22"/>
    </row>
    <row r="4647" spans="1:16" ht="24.95" hidden="1" customHeight="1" x14ac:dyDescent="0.2">
      <c r="A4647" s="21" t="str">
        <f t="shared" si="322"/>
        <v>||||||0</v>
      </c>
      <c r="B4647" s="21" t="str">
        <f t="shared" si="323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321"/>
        <v>0</v>
      </c>
      <c r="N4647" s="17"/>
      <c r="O4647" s="17"/>
      <c r="P4647" s="22"/>
    </row>
    <row r="4648" spans="1:16" ht="24.95" hidden="1" customHeight="1" x14ac:dyDescent="0.2">
      <c r="A4648" s="21" t="str">
        <f t="shared" si="322"/>
        <v>||||||0</v>
      </c>
      <c r="B4648" s="21" t="str">
        <f t="shared" si="323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321"/>
        <v>0</v>
      </c>
      <c r="N4648" s="17"/>
      <c r="O4648" s="17"/>
      <c r="P4648" s="22"/>
    </row>
    <row r="4649" spans="1:16" ht="24.95" hidden="1" customHeight="1" x14ac:dyDescent="0.2">
      <c r="A4649" s="21" t="str">
        <f t="shared" si="322"/>
        <v>||||||0</v>
      </c>
      <c r="B4649" s="21" t="str">
        <f t="shared" si="323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321"/>
        <v>0</v>
      </c>
      <c r="N4649" s="17"/>
      <c r="O4649" s="17"/>
      <c r="P4649" s="22"/>
    </row>
    <row r="4650" spans="1:16" ht="24.95" hidden="1" customHeight="1" x14ac:dyDescent="0.2">
      <c r="A4650" s="21" t="str">
        <f t="shared" si="322"/>
        <v>||||||0</v>
      </c>
      <c r="B4650" s="21" t="str">
        <f t="shared" si="323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321"/>
        <v>0</v>
      </c>
      <c r="N4650" s="17"/>
      <c r="O4650" s="17"/>
      <c r="P4650" s="22"/>
    </row>
    <row r="4651" spans="1:16" ht="24.95" hidden="1" customHeight="1" x14ac:dyDescent="0.2">
      <c r="A4651" s="21" t="str">
        <f t="shared" si="322"/>
        <v>||||||0</v>
      </c>
      <c r="B4651" s="21" t="str">
        <f t="shared" si="323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321"/>
        <v>0</v>
      </c>
      <c r="N4651" s="17"/>
      <c r="O4651" s="17"/>
      <c r="P4651" s="22"/>
    </row>
    <row r="4652" spans="1:16" ht="24.95" hidden="1" customHeight="1" x14ac:dyDescent="0.2">
      <c r="A4652" s="21" t="str">
        <f t="shared" si="322"/>
        <v>||||||0</v>
      </c>
      <c r="B4652" s="21" t="str">
        <f t="shared" si="323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321"/>
        <v>0</v>
      </c>
      <c r="N4652" s="17"/>
      <c r="O4652" s="17"/>
      <c r="P4652" s="22"/>
    </row>
    <row r="4653" spans="1:16" ht="24.95" hidden="1" customHeight="1" x14ac:dyDescent="0.2">
      <c r="A4653" s="21" t="str">
        <f t="shared" si="322"/>
        <v>||||||0</v>
      </c>
      <c r="B4653" s="21" t="str">
        <f t="shared" si="323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321"/>
        <v>0</v>
      </c>
      <c r="N4653" s="17"/>
      <c r="O4653" s="17"/>
      <c r="P4653" s="22"/>
    </row>
    <row r="4654" spans="1:16" ht="24.95" hidden="1" customHeight="1" x14ac:dyDescent="0.2">
      <c r="A4654" s="21" t="str">
        <f t="shared" si="322"/>
        <v>||||||0</v>
      </c>
      <c r="B4654" s="21" t="str">
        <f t="shared" si="323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321"/>
        <v>0</v>
      </c>
      <c r="N4654" s="17"/>
      <c r="O4654" s="17"/>
      <c r="P4654" s="22"/>
    </row>
    <row r="4655" spans="1:16" ht="24.95" hidden="1" customHeight="1" x14ac:dyDescent="0.2">
      <c r="A4655" s="21" t="str">
        <f t="shared" si="322"/>
        <v>||||||0</v>
      </c>
      <c r="B4655" s="21" t="str">
        <f t="shared" si="323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321"/>
        <v>0</v>
      </c>
      <c r="N4655" s="17"/>
      <c r="O4655" s="17"/>
      <c r="P4655" s="22"/>
    </row>
    <row r="4656" spans="1:16" ht="24.95" hidden="1" customHeight="1" x14ac:dyDescent="0.2">
      <c r="A4656" s="21" t="str">
        <f t="shared" si="322"/>
        <v>||||||0</v>
      </c>
      <c r="B4656" s="21" t="str">
        <f t="shared" si="323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321"/>
        <v>0</v>
      </c>
      <c r="N4656" s="17"/>
      <c r="O4656" s="17"/>
      <c r="P4656" s="22"/>
    </row>
    <row r="4657" spans="1:16" ht="24.95" hidden="1" customHeight="1" x14ac:dyDescent="0.2">
      <c r="A4657" s="21" t="str">
        <f t="shared" si="322"/>
        <v>||||||0</v>
      </c>
      <c r="B4657" s="21" t="str">
        <f t="shared" si="323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321"/>
        <v>0</v>
      </c>
      <c r="N4657" s="17"/>
      <c r="O4657" s="17"/>
      <c r="P4657" s="22"/>
    </row>
    <row r="4658" spans="1:16" ht="24.95" hidden="1" customHeight="1" x14ac:dyDescent="0.2">
      <c r="A4658" s="21" t="str">
        <f t="shared" si="322"/>
        <v>||||||0</v>
      </c>
      <c r="B4658" s="21" t="str">
        <f t="shared" si="323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321"/>
        <v>0</v>
      </c>
      <c r="N4658" s="17"/>
      <c r="O4658" s="17"/>
      <c r="P4658" s="22"/>
    </row>
    <row r="4659" spans="1:16" ht="24.95" hidden="1" customHeight="1" x14ac:dyDescent="0.2">
      <c r="A4659" s="21" t="str">
        <f t="shared" si="322"/>
        <v>||||||0</v>
      </c>
      <c r="B4659" s="21" t="str">
        <f t="shared" si="323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321"/>
        <v>0</v>
      </c>
      <c r="N4659" s="17"/>
      <c r="O4659" s="17"/>
      <c r="P4659" s="22"/>
    </row>
    <row r="4660" spans="1:16" ht="24.95" hidden="1" customHeight="1" x14ac:dyDescent="0.2">
      <c r="A4660" s="21" t="str">
        <f t="shared" si="322"/>
        <v>||||||0</v>
      </c>
      <c r="B4660" s="21" t="str">
        <f t="shared" si="323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321"/>
        <v>0</v>
      </c>
      <c r="N4660" s="17"/>
      <c r="O4660" s="17"/>
      <c r="P4660" s="22"/>
    </row>
    <row r="4661" spans="1:16" ht="24.95" hidden="1" customHeight="1" x14ac:dyDescent="0.2">
      <c r="A4661" s="21" t="str">
        <f t="shared" si="322"/>
        <v>||||||0</v>
      </c>
      <c r="B4661" s="21" t="str">
        <f t="shared" si="323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321"/>
        <v>0</v>
      </c>
      <c r="N4661" s="17"/>
      <c r="O4661" s="17"/>
      <c r="P4661" s="22"/>
    </row>
    <row r="4662" spans="1:16" ht="24.95" hidden="1" customHeight="1" x14ac:dyDescent="0.2">
      <c r="A4662" s="21" t="str">
        <f t="shared" si="322"/>
        <v>||||||0</v>
      </c>
      <c r="B4662" s="21" t="str">
        <f t="shared" si="323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321"/>
        <v>0</v>
      </c>
      <c r="N4662" s="17"/>
      <c r="O4662" s="17"/>
      <c r="P4662" s="22"/>
    </row>
    <row r="4663" spans="1:16" ht="24.95" hidden="1" customHeight="1" x14ac:dyDescent="0.2">
      <c r="A4663" s="21" t="str">
        <f t="shared" si="322"/>
        <v>||||||0</v>
      </c>
      <c r="B4663" s="21" t="str">
        <f t="shared" si="323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321"/>
        <v>0</v>
      </c>
      <c r="N4663" s="17"/>
      <c r="O4663" s="17"/>
      <c r="P4663" s="22"/>
    </row>
    <row r="4664" spans="1:16" ht="24.95" hidden="1" customHeight="1" x14ac:dyDescent="0.2">
      <c r="A4664" s="21" t="str">
        <f t="shared" si="322"/>
        <v>||||||0</v>
      </c>
      <c r="B4664" s="21" t="str">
        <f t="shared" si="323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321"/>
        <v>0</v>
      </c>
      <c r="N4664" s="17"/>
      <c r="O4664" s="17"/>
      <c r="P4664" s="22"/>
    </row>
    <row r="4665" spans="1:16" ht="24.95" hidden="1" customHeight="1" x14ac:dyDescent="0.2">
      <c r="A4665" s="21" t="str">
        <f t="shared" si="322"/>
        <v>||||||0</v>
      </c>
      <c r="B4665" s="21" t="str">
        <f t="shared" si="323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321"/>
        <v>0</v>
      </c>
      <c r="N4665" s="17"/>
      <c r="O4665" s="17"/>
      <c r="P4665" s="22"/>
    </row>
    <row r="4666" spans="1:16" ht="24.95" hidden="1" customHeight="1" x14ac:dyDescent="0.2">
      <c r="A4666" s="21" t="str">
        <f t="shared" si="322"/>
        <v>||||||0</v>
      </c>
      <c r="B4666" s="21" t="str">
        <f t="shared" si="323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321"/>
        <v>0</v>
      </c>
      <c r="N4666" s="17"/>
      <c r="O4666" s="17"/>
      <c r="P4666" s="22"/>
    </row>
    <row r="4667" spans="1:16" ht="24.95" hidden="1" customHeight="1" x14ac:dyDescent="0.2">
      <c r="A4667" s="21" t="str">
        <f t="shared" si="322"/>
        <v>||||||0</v>
      </c>
      <c r="B4667" s="21" t="str">
        <f t="shared" si="323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321"/>
        <v>0</v>
      </c>
      <c r="N4667" s="17"/>
      <c r="O4667" s="17"/>
      <c r="P4667" s="22"/>
    </row>
    <row r="4668" spans="1:16" ht="24.95" hidden="1" customHeight="1" x14ac:dyDescent="0.2">
      <c r="A4668" s="21" t="str">
        <f t="shared" si="322"/>
        <v>||||||0</v>
      </c>
      <c r="B4668" s="21" t="str">
        <f t="shared" si="323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321"/>
        <v>0</v>
      </c>
      <c r="N4668" s="17"/>
      <c r="O4668" s="17"/>
      <c r="P4668" s="22"/>
    </row>
    <row r="4669" spans="1:16" ht="24.95" hidden="1" customHeight="1" x14ac:dyDescent="0.2">
      <c r="A4669" s="21" t="str">
        <f t="shared" si="322"/>
        <v>||||||0</v>
      </c>
      <c r="B4669" s="21" t="str">
        <f t="shared" si="323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321"/>
        <v>0</v>
      </c>
      <c r="N4669" s="17"/>
      <c r="O4669" s="17"/>
      <c r="P4669" s="22"/>
    </row>
    <row r="4670" spans="1:16" ht="24.95" hidden="1" customHeight="1" x14ac:dyDescent="0.2">
      <c r="A4670" s="21" t="str">
        <f t="shared" si="322"/>
        <v>||||||0</v>
      </c>
      <c r="B4670" s="21" t="str">
        <f t="shared" si="323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si="321"/>
        <v>0</v>
      </c>
      <c r="N4670" s="17"/>
      <c r="O4670" s="17"/>
      <c r="P4670" s="22"/>
    </row>
    <row r="4671" spans="1:16" ht="24.95" hidden="1" customHeight="1" x14ac:dyDescent="0.2">
      <c r="A4671" s="21" t="str">
        <f t="shared" si="322"/>
        <v>||||||0</v>
      </c>
      <c r="B4671" s="21" t="str">
        <f t="shared" si="323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321"/>
        <v>0</v>
      </c>
      <c r="N4671" s="17"/>
      <c r="O4671" s="17"/>
      <c r="P4671" s="22"/>
    </row>
    <row r="4672" spans="1:16" ht="24.95" hidden="1" customHeight="1" x14ac:dyDescent="0.2">
      <c r="A4672" s="21" t="str">
        <f t="shared" si="322"/>
        <v>||||||0</v>
      </c>
      <c r="B4672" s="21" t="str">
        <f t="shared" si="323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321"/>
        <v>0</v>
      </c>
      <c r="N4672" s="17"/>
      <c r="O4672" s="17"/>
      <c r="P4672" s="22"/>
    </row>
    <row r="4673" spans="1:16" ht="24.95" hidden="1" customHeight="1" x14ac:dyDescent="0.2">
      <c r="A4673" s="21" t="str">
        <f t="shared" si="322"/>
        <v>||||||0</v>
      </c>
      <c r="B4673" s="21" t="str">
        <f t="shared" si="323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321"/>
        <v>0</v>
      </c>
      <c r="N4673" s="17"/>
      <c r="O4673" s="17"/>
      <c r="P4673" s="22"/>
    </row>
    <row r="4674" spans="1:16" ht="24.95" hidden="1" customHeight="1" x14ac:dyDescent="0.2">
      <c r="A4674" s="21" t="str">
        <f t="shared" ref="A4674:A4703" si="324">C4674&amp;"|"&amp;D4674&amp;"|"&amp;E4674&amp;"|"&amp;F4674&amp;"|"&amp;G4674&amp;"|"&amp;I4674&amp;"|"&amp;N4674+O4674-P4674</f>
        <v>||||||0</v>
      </c>
      <c r="B4674" s="21" t="str">
        <f t="shared" ref="B4674:B4703" si="325">C4674&amp;"|"&amp;D4674&amp;"|"&amp;E4674&amp;"|"&amp;F4674&amp;"|"&amp;L4674</f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ref="M4674:M4703" si="326">N4674+O4674</f>
        <v>0</v>
      </c>
      <c r="N4674" s="17"/>
      <c r="O4674" s="17"/>
      <c r="P4674" s="22"/>
    </row>
    <row r="4675" spans="1:16" ht="24.95" hidden="1" customHeight="1" x14ac:dyDescent="0.2">
      <c r="A4675" s="21" t="str">
        <f t="shared" si="324"/>
        <v>||||||0</v>
      </c>
      <c r="B4675" s="21" t="str">
        <f t="shared" si="325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326"/>
        <v>0</v>
      </c>
      <c r="N4675" s="17"/>
      <c r="O4675" s="17"/>
      <c r="P4675" s="22"/>
    </row>
    <row r="4676" spans="1:16" ht="24.95" hidden="1" customHeight="1" x14ac:dyDescent="0.2">
      <c r="A4676" s="21" t="str">
        <f t="shared" si="324"/>
        <v>||||||0</v>
      </c>
      <c r="B4676" s="21" t="str">
        <f t="shared" si="325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326"/>
        <v>0</v>
      </c>
      <c r="N4676" s="17"/>
      <c r="O4676" s="17"/>
      <c r="P4676" s="22"/>
    </row>
    <row r="4677" spans="1:16" ht="24.95" hidden="1" customHeight="1" x14ac:dyDescent="0.2">
      <c r="A4677" s="21" t="str">
        <f t="shared" si="324"/>
        <v>||||||0</v>
      </c>
      <c r="B4677" s="21" t="str">
        <f t="shared" si="325"/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326"/>
        <v>0</v>
      </c>
      <c r="N4677" s="17"/>
      <c r="O4677" s="17"/>
      <c r="P4677" s="22"/>
    </row>
    <row r="4678" spans="1:16" ht="24.95" hidden="1" customHeight="1" x14ac:dyDescent="0.2">
      <c r="A4678" s="21" t="str">
        <f t="shared" si="324"/>
        <v>||||||0</v>
      </c>
      <c r="B4678" s="21" t="str">
        <f t="shared" si="325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326"/>
        <v>0</v>
      </c>
      <c r="N4678" s="17"/>
      <c r="O4678" s="17"/>
      <c r="P4678" s="22"/>
    </row>
    <row r="4679" spans="1:16" ht="24.95" hidden="1" customHeight="1" x14ac:dyDescent="0.2">
      <c r="A4679" s="21" t="str">
        <f t="shared" si="324"/>
        <v>||||||0</v>
      </c>
      <c r="B4679" s="21" t="str">
        <f t="shared" si="325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326"/>
        <v>0</v>
      </c>
      <c r="N4679" s="17"/>
      <c r="O4679" s="17"/>
      <c r="P4679" s="22"/>
    </row>
    <row r="4680" spans="1:16" ht="24.95" hidden="1" customHeight="1" x14ac:dyDescent="0.2">
      <c r="A4680" s="21" t="str">
        <f t="shared" si="324"/>
        <v>||||||0</v>
      </c>
      <c r="B4680" s="21" t="str">
        <f t="shared" si="325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326"/>
        <v>0</v>
      </c>
      <c r="N4680" s="17"/>
      <c r="O4680" s="17"/>
      <c r="P4680" s="22"/>
    </row>
    <row r="4681" spans="1:16" ht="24.95" hidden="1" customHeight="1" x14ac:dyDescent="0.2">
      <c r="A4681" s="21" t="str">
        <f t="shared" si="324"/>
        <v>||||||0</v>
      </c>
      <c r="B4681" s="21" t="str">
        <f t="shared" si="325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326"/>
        <v>0</v>
      </c>
      <c r="N4681" s="17"/>
      <c r="O4681" s="17"/>
      <c r="P4681" s="22"/>
    </row>
    <row r="4682" spans="1:16" ht="24.95" hidden="1" customHeight="1" x14ac:dyDescent="0.2">
      <c r="A4682" s="21" t="str">
        <f t="shared" si="324"/>
        <v>||||||0</v>
      </c>
      <c r="B4682" s="21" t="str">
        <f t="shared" si="325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326"/>
        <v>0</v>
      </c>
      <c r="N4682" s="17"/>
      <c r="O4682" s="17"/>
      <c r="P4682" s="22"/>
    </row>
    <row r="4683" spans="1:16" ht="24.95" hidden="1" customHeight="1" x14ac:dyDescent="0.2">
      <c r="A4683" s="21" t="str">
        <f t="shared" si="324"/>
        <v>||||||0</v>
      </c>
      <c r="B4683" s="21" t="str">
        <f t="shared" si="325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326"/>
        <v>0</v>
      </c>
      <c r="N4683" s="17"/>
      <c r="O4683" s="17"/>
      <c r="P4683" s="22"/>
    </row>
    <row r="4684" spans="1:16" ht="24.95" hidden="1" customHeight="1" x14ac:dyDescent="0.2">
      <c r="A4684" s="21" t="str">
        <f t="shared" si="324"/>
        <v>||||||0</v>
      </c>
      <c r="B4684" s="21" t="str">
        <f t="shared" si="325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326"/>
        <v>0</v>
      </c>
      <c r="N4684" s="17"/>
      <c r="O4684" s="17"/>
      <c r="P4684" s="22"/>
    </row>
    <row r="4685" spans="1:16" ht="24.95" hidden="1" customHeight="1" x14ac:dyDescent="0.2">
      <c r="A4685" s="21" t="str">
        <f t="shared" si="324"/>
        <v>||||||0</v>
      </c>
      <c r="B4685" s="21" t="str">
        <f t="shared" si="325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326"/>
        <v>0</v>
      </c>
      <c r="N4685" s="17"/>
      <c r="O4685" s="17"/>
      <c r="P4685" s="22"/>
    </row>
    <row r="4686" spans="1:16" ht="24.95" hidden="1" customHeight="1" x14ac:dyDescent="0.2">
      <c r="A4686" s="21" t="str">
        <f t="shared" si="324"/>
        <v>||||||0</v>
      </c>
      <c r="B4686" s="21" t="str">
        <f t="shared" si="325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326"/>
        <v>0</v>
      </c>
      <c r="N4686" s="17"/>
      <c r="O4686" s="17"/>
      <c r="P4686" s="22"/>
    </row>
    <row r="4687" spans="1:16" ht="24.95" hidden="1" customHeight="1" x14ac:dyDescent="0.2">
      <c r="A4687" s="21" t="str">
        <f t="shared" si="324"/>
        <v>||||||0</v>
      </c>
      <c r="B4687" s="21" t="str">
        <f t="shared" si="325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326"/>
        <v>0</v>
      </c>
      <c r="N4687" s="17"/>
      <c r="O4687" s="17"/>
      <c r="P4687" s="22"/>
    </row>
    <row r="4688" spans="1:16" ht="24.95" hidden="1" customHeight="1" x14ac:dyDescent="0.2">
      <c r="A4688" s="21" t="str">
        <f t="shared" si="324"/>
        <v>||||||0</v>
      </c>
      <c r="B4688" s="21" t="str">
        <f t="shared" si="325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326"/>
        <v>0</v>
      </c>
      <c r="N4688" s="17"/>
      <c r="O4688" s="17"/>
      <c r="P4688" s="22"/>
    </row>
    <row r="4689" spans="1:16" ht="24.95" hidden="1" customHeight="1" x14ac:dyDescent="0.2">
      <c r="A4689" s="21" t="str">
        <f t="shared" si="324"/>
        <v>||||||0</v>
      </c>
      <c r="B4689" s="21" t="str">
        <f t="shared" si="325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326"/>
        <v>0</v>
      </c>
      <c r="N4689" s="17"/>
      <c r="O4689" s="17"/>
      <c r="P4689" s="22"/>
    </row>
    <row r="4690" spans="1:16" ht="24.95" hidden="1" customHeight="1" x14ac:dyDescent="0.2">
      <c r="A4690" s="21" t="str">
        <f t="shared" si="324"/>
        <v>||||||0</v>
      </c>
      <c r="B4690" s="21" t="str">
        <f t="shared" si="325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326"/>
        <v>0</v>
      </c>
      <c r="N4690" s="17"/>
      <c r="O4690" s="17"/>
      <c r="P4690" s="22"/>
    </row>
    <row r="4691" spans="1:16" ht="24.95" hidden="1" customHeight="1" x14ac:dyDescent="0.2">
      <c r="A4691" s="21" t="str">
        <f t="shared" si="324"/>
        <v>||||||0</v>
      </c>
      <c r="B4691" s="21" t="str">
        <f t="shared" si="325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326"/>
        <v>0</v>
      </c>
      <c r="N4691" s="17"/>
      <c r="O4691" s="17"/>
      <c r="P4691" s="22"/>
    </row>
    <row r="4692" spans="1:16" ht="24.95" hidden="1" customHeight="1" x14ac:dyDescent="0.2">
      <c r="A4692" s="21" t="str">
        <f t="shared" si="324"/>
        <v>||||||0</v>
      </c>
      <c r="B4692" s="21" t="str">
        <f t="shared" si="325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326"/>
        <v>0</v>
      </c>
      <c r="N4692" s="17"/>
      <c r="O4692" s="17"/>
      <c r="P4692" s="22"/>
    </row>
    <row r="4693" spans="1:16" ht="24.95" hidden="1" customHeight="1" x14ac:dyDescent="0.2">
      <c r="A4693" s="21" t="str">
        <f t="shared" si="324"/>
        <v>||||||0</v>
      </c>
      <c r="B4693" s="21" t="str">
        <f t="shared" si="325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326"/>
        <v>0</v>
      </c>
      <c r="N4693" s="17"/>
      <c r="O4693" s="17"/>
      <c r="P4693" s="22"/>
    </row>
    <row r="4694" spans="1:16" ht="24.95" hidden="1" customHeight="1" x14ac:dyDescent="0.2">
      <c r="A4694" s="21" t="str">
        <f t="shared" si="324"/>
        <v>||||||0</v>
      </c>
      <c r="B4694" s="21" t="str">
        <f t="shared" si="325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326"/>
        <v>0</v>
      </c>
      <c r="N4694" s="17"/>
      <c r="O4694" s="17"/>
      <c r="P4694" s="22"/>
    </row>
    <row r="4695" spans="1:16" ht="24.95" hidden="1" customHeight="1" x14ac:dyDescent="0.2">
      <c r="A4695" s="21" t="str">
        <f t="shared" si="324"/>
        <v>||||||0</v>
      </c>
      <c r="B4695" s="21" t="str">
        <f t="shared" si="325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326"/>
        <v>0</v>
      </c>
      <c r="N4695" s="17"/>
      <c r="O4695" s="17"/>
      <c r="P4695" s="22"/>
    </row>
    <row r="4696" spans="1:16" ht="24.95" hidden="1" customHeight="1" x14ac:dyDescent="0.2">
      <c r="A4696" s="21" t="str">
        <f t="shared" si="324"/>
        <v>||||||0</v>
      </c>
      <c r="B4696" s="21" t="str">
        <f t="shared" si="325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326"/>
        <v>0</v>
      </c>
      <c r="N4696" s="17"/>
      <c r="O4696" s="17"/>
      <c r="P4696" s="22"/>
    </row>
    <row r="4697" spans="1:16" ht="24.95" hidden="1" customHeight="1" x14ac:dyDescent="0.2">
      <c r="A4697" s="21" t="str">
        <f t="shared" si="324"/>
        <v>||||||0</v>
      </c>
      <c r="B4697" s="21" t="str">
        <f t="shared" si="325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326"/>
        <v>0</v>
      </c>
      <c r="N4697" s="17"/>
      <c r="O4697" s="17"/>
      <c r="P4697" s="22"/>
    </row>
    <row r="4698" spans="1:16" ht="24.95" hidden="1" customHeight="1" x14ac:dyDescent="0.2">
      <c r="A4698" s="21" t="str">
        <f t="shared" si="324"/>
        <v>||||||0</v>
      </c>
      <c r="B4698" s="21" t="str">
        <f t="shared" si="325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326"/>
        <v>0</v>
      </c>
      <c r="N4698" s="17"/>
      <c r="O4698" s="17"/>
      <c r="P4698" s="22"/>
    </row>
    <row r="4699" spans="1:16" ht="24.95" hidden="1" customHeight="1" x14ac:dyDescent="0.2">
      <c r="A4699" s="21" t="str">
        <f t="shared" si="324"/>
        <v>||||||0</v>
      </c>
      <c r="B4699" s="21" t="str">
        <f t="shared" si="325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326"/>
        <v>0</v>
      </c>
      <c r="N4699" s="17"/>
      <c r="O4699" s="17"/>
      <c r="P4699" s="22"/>
    </row>
    <row r="4700" spans="1:16" ht="24.95" hidden="1" customHeight="1" x14ac:dyDescent="0.2">
      <c r="A4700" s="21" t="str">
        <f t="shared" si="324"/>
        <v>||||||0</v>
      </c>
      <c r="B4700" s="21" t="str">
        <f t="shared" si="325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326"/>
        <v>0</v>
      </c>
      <c r="N4700" s="17"/>
      <c r="O4700" s="17"/>
      <c r="P4700" s="22"/>
    </row>
    <row r="4701" spans="1:16" ht="24.95" hidden="1" customHeight="1" x14ac:dyDescent="0.2">
      <c r="A4701" s="21" t="str">
        <f t="shared" si="324"/>
        <v>||||||0</v>
      </c>
      <c r="B4701" s="21" t="str">
        <f t="shared" si="325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326"/>
        <v>0</v>
      </c>
      <c r="N4701" s="17"/>
      <c r="O4701" s="17"/>
      <c r="P4701" s="22"/>
    </row>
    <row r="4702" spans="1:16" ht="24.95" hidden="1" customHeight="1" x14ac:dyDescent="0.2">
      <c r="A4702" s="21" t="str">
        <f t="shared" si="324"/>
        <v>||||||0</v>
      </c>
      <c r="B4702" s="21" t="str">
        <f t="shared" si="325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326"/>
        <v>0</v>
      </c>
      <c r="N4702" s="17"/>
      <c r="O4702" s="17"/>
      <c r="P4702" s="22"/>
    </row>
    <row r="4703" spans="1:16" ht="24.95" hidden="1" customHeight="1" x14ac:dyDescent="0.2">
      <c r="A4703" s="21" t="str">
        <f t="shared" si="324"/>
        <v>||||||0</v>
      </c>
      <c r="B4703" s="21" t="str">
        <f t="shared" si="325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326"/>
        <v>0</v>
      </c>
      <c r="N4703" s="17"/>
      <c r="O4703" s="17"/>
      <c r="P4703" s="22"/>
    </row>
    <row r="4704" spans="1:16" ht="24.95" hidden="1" customHeight="1" x14ac:dyDescent="0.2">
      <c r="A4704" s="21" t="str">
        <f t="shared" ref="A4704:A4749" si="327">C4704&amp;"|"&amp;D4704&amp;"|"&amp;E4704&amp;"|"&amp;F4704&amp;"|"&amp;G4704&amp;"|"&amp;I4704&amp;"|"&amp;N4704+O4704-P4704</f>
        <v>||||||0</v>
      </c>
      <c r="B4704" s="21" t="str">
        <f t="shared" ref="B4704:B4749" si="328">C4704&amp;"|"&amp;D4704&amp;"|"&amp;E4704&amp;"|"&amp;F4704&amp;"|"&amp;L4704</f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ref="M4704:M4742" si="329">N4704+O4704</f>
        <v>0</v>
      </c>
      <c r="N4704" s="17"/>
      <c r="O4704" s="17"/>
      <c r="P4704" s="22"/>
    </row>
    <row r="4705" spans="1:16" ht="24.95" hidden="1" customHeight="1" x14ac:dyDescent="0.2">
      <c r="A4705" s="21" t="str">
        <f t="shared" si="327"/>
        <v>||||||0</v>
      </c>
      <c r="B4705" s="21" t="str">
        <f t="shared" si="328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329"/>
        <v>0</v>
      </c>
      <c r="N4705" s="17"/>
      <c r="O4705" s="17"/>
      <c r="P4705" s="22"/>
    </row>
    <row r="4706" spans="1:16" ht="24.95" hidden="1" customHeight="1" x14ac:dyDescent="0.2">
      <c r="A4706" s="21" t="str">
        <f t="shared" si="327"/>
        <v>||||||0</v>
      </c>
      <c r="B4706" s="21" t="str">
        <f t="shared" si="328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329"/>
        <v>0</v>
      </c>
      <c r="N4706" s="17"/>
      <c r="O4706" s="17"/>
      <c r="P4706" s="22"/>
    </row>
    <row r="4707" spans="1:16" ht="24.95" hidden="1" customHeight="1" x14ac:dyDescent="0.2">
      <c r="A4707" s="21" t="str">
        <f t="shared" si="327"/>
        <v>||||||0</v>
      </c>
      <c r="B4707" s="21" t="str">
        <f t="shared" si="328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329"/>
        <v>0</v>
      </c>
      <c r="N4707" s="17"/>
      <c r="O4707" s="17"/>
      <c r="P4707" s="22"/>
    </row>
    <row r="4708" spans="1:16" ht="24.95" hidden="1" customHeight="1" x14ac:dyDescent="0.2">
      <c r="A4708" s="21" t="str">
        <f t="shared" si="327"/>
        <v>||||||0</v>
      </c>
      <c r="B4708" s="21" t="str">
        <f t="shared" si="328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329"/>
        <v>0</v>
      </c>
      <c r="N4708" s="17"/>
      <c r="O4708" s="17"/>
      <c r="P4708" s="22"/>
    </row>
    <row r="4709" spans="1:16" ht="24.95" hidden="1" customHeight="1" x14ac:dyDescent="0.2">
      <c r="A4709" s="21" t="str">
        <f t="shared" si="327"/>
        <v>||||||0</v>
      </c>
      <c r="B4709" s="21" t="str">
        <f t="shared" si="328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329"/>
        <v>0</v>
      </c>
      <c r="N4709" s="17"/>
      <c r="O4709" s="17"/>
      <c r="P4709" s="22"/>
    </row>
    <row r="4710" spans="1:16" ht="24.95" hidden="1" customHeight="1" x14ac:dyDescent="0.2">
      <c r="A4710" s="21" t="str">
        <f t="shared" si="327"/>
        <v>||||||0</v>
      </c>
      <c r="B4710" s="21" t="str">
        <f t="shared" si="328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329"/>
        <v>0</v>
      </c>
      <c r="N4710" s="17"/>
      <c r="O4710" s="17"/>
      <c r="P4710" s="22"/>
    </row>
    <row r="4711" spans="1:16" ht="24.95" hidden="1" customHeight="1" x14ac:dyDescent="0.2">
      <c r="A4711" s="21" t="str">
        <f t="shared" si="327"/>
        <v>||||||0</v>
      </c>
      <c r="B4711" s="21" t="str">
        <f t="shared" si="328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329"/>
        <v>0</v>
      </c>
      <c r="N4711" s="17"/>
      <c r="O4711" s="17"/>
      <c r="P4711" s="22"/>
    </row>
    <row r="4712" spans="1:16" ht="24.95" hidden="1" customHeight="1" x14ac:dyDescent="0.2">
      <c r="A4712" s="21" t="str">
        <f t="shared" si="327"/>
        <v>||||||0</v>
      </c>
      <c r="B4712" s="21" t="str">
        <f t="shared" si="328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329"/>
        <v>0</v>
      </c>
      <c r="N4712" s="17"/>
      <c r="O4712" s="17"/>
      <c r="P4712" s="22"/>
    </row>
    <row r="4713" spans="1:16" ht="24.95" hidden="1" customHeight="1" x14ac:dyDescent="0.2">
      <c r="A4713" s="21" t="str">
        <f t="shared" si="327"/>
        <v>||||||0</v>
      </c>
      <c r="B4713" s="21" t="str">
        <f t="shared" si="328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329"/>
        <v>0</v>
      </c>
      <c r="N4713" s="17"/>
      <c r="O4713" s="17"/>
      <c r="P4713" s="22"/>
    </row>
    <row r="4714" spans="1:16" ht="24.95" hidden="1" customHeight="1" x14ac:dyDescent="0.2">
      <c r="A4714" s="21" t="str">
        <f t="shared" si="327"/>
        <v>||||||0</v>
      </c>
      <c r="B4714" s="21" t="str">
        <f t="shared" si="328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329"/>
        <v>0</v>
      </c>
      <c r="N4714" s="17"/>
      <c r="O4714" s="17"/>
      <c r="P4714" s="22"/>
    </row>
    <row r="4715" spans="1:16" ht="24.95" hidden="1" customHeight="1" x14ac:dyDescent="0.2">
      <c r="A4715" s="21" t="str">
        <f t="shared" si="327"/>
        <v>||||||0</v>
      </c>
      <c r="B4715" s="21" t="str">
        <f t="shared" si="328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329"/>
        <v>0</v>
      </c>
      <c r="N4715" s="17"/>
      <c r="O4715" s="17"/>
      <c r="P4715" s="22"/>
    </row>
    <row r="4716" spans="1:16" ht="24.95" hidden="1" customHeight="1" x14ac:dyDescent="0.2">
      <c r="A4716" s="21" t="str">
        <f t="shared" si="327"/>
        <v>||||||0</v>
      </c>
      <c r="B4716" s="21" t="str">
        <f t="shared" si="328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329"/>
        <v>0</v>
      </c>
      <c r="N4716" s="17"/>
      <c r="O4716" s="17"/>
      <c r="P4716" s="22"/>
    </row>
    <row r="4717" spans="1:16" ht="24.95" hidden="1" customHeight="1" x14ac:dyDescent="0.2">
      <c r="A4717" s="21" t="str">
        <f t="shared" si="327"/>
        <v>||||||0</v>
      </c>
      <c r="B4717" s="21" t="str">
        <f t="shared" si="328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329"/>
        <v>0</v>
      </c>
      <c r="N4717" s="17"/>
      <c r="O4717" s="17"/>
      <c r="P4717" s="22"/>
    </row>
    <row r="4718" spans="1:16" ht="24.95" hidden="1" customHeight="1" x14ac:dyDescent="0.2">
      <c r="A4718" s="21" t="str">
        <f t="shared" si="327"/>
        <v>||||||0</v>
      </c>
      <c r="B4718" s="21" t="str">
        <f t="shared" si="328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329"/>
        <v>0</v>
      </c>
      <c r="N4718" s="17"/>
      <c r="O4718" s="17"/>
      <c r="P4718" s="22"/>
    </row>
    <row r="4719" spans="1:16" ht="24.95" hidden="1" customHeight="1" x14ac:dyDescent="0.2">
      <c r="A4719" s="21" t="str">
        <f t="shared" si="327"/>
        <v>||||||0</v>
      </c>
      <c r="B4719" s="21" t="str">
        <f t="shared" si="328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329"/>
        <v>0</v>
      </c>
      <c r="N4719" s="17"/>
      <c r="O4719" s="17"/>
      <c r="P4719" s="22"/>
    </row>
    <row r="4720" spans="1:16" ht="24.95" hidden="1" customHeight="1" x14ac:dyDescent="0.2">
      <c r="A4720" s="21" t="str">
        <f t="shared" si="327"/>
        <v>||||||0</v>
      </c>
      <c r="B4720" s="21" t="str">
        <f t="shared" si="328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329"/>
        <v>0</v>
      </c>
      <c r="N4720" s="17"/>
      <c r="O4720" s="17"/>
      <c r="P4720" s="22"/>
    </row>
    <row r="4721" spans="1:16" ht="24.95" hidden="1" customHeight="1" x14ac:dyDescent="0.2">
      <c r="A4721" s="21" t="str">
        <f t="shared" si="327"/>
        <v>||||||0</v>
      </c>
      <c r="B4721" s="21" t="str">
        <f t="shared" si="328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329"/>
        <v>0</v>
      </c>
      <c r="N4721" s="17"/>
      <c r="O4721" s="17"/>
      <c r="P4721" s="22"/>
    </row>
    <row r="4722" spans="1:16" ht="24.95" hidden="1" customHeight="1" x14ac:dyDescent="0.2">
      <c r="A4722" s="21" t="str">
        <f t="shared" si="327"/>
        <v>||||||0</v>
      </c>
      <c r="B4722" s="21" t="str">
        <f t="shared" si="328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329"/>
        <v>0</v>
      </c>
      <c r="N4722" s="17"/>
      <c r="O4722" s="17"/>
      <c r="P4722" s="22"/>
    </row>
    <row r="4723" spans="1:16" ht="24.95" hidden="1" customHeight="1" x14ac:dyDescent="0.2">
      <c r="A4723" s="21" t="str">
        <f t="shared" si="327"/>
        <v>||||||0</v>
      </c>
      <c r="B4723" s="21" t="str">
        <f t="shared" si="328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329"/>
        <v>0</v>
      </c>
      <c r="N4723" s="17"/>
      <c r="O4723" s="17"/>
      <c r="P4723" s="22"/>
    </row>
    <row r="4724" spans="1:16" ht="24.95" hidden="1" customHeight="1" x14ac:dyDescent="0.2">
      <c r="A4724" s="21" t="str">
        <f t="shared" si="327"/>
        <v>||||||0</v>
      </c>
      <c r="B4724" s="21" t="str">
        <f t="shared" si="328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329"/>
        <v>0</v>
      </c>
      <c r="N4724" s="17"/>
      <c r="O4724" s="17"/>
      <c r="P4724" s="22"/>
    </row>
    <row r="4725" spans="1:16" ht="24.95" hidden="1" customHeight="1" x14ac:dyDescent="0.2">
      <c r="A4725" s="21" t="str">
        <f t="shared" si="327"/>
        <v>||||||0</v>
      </c>
      <c r="B4725" s="21" t="str">
        <f t="shared" si="328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329"/>
        <v>0</v>
      </c>
      <c r="N4725" s="17"/>
      <c r="O4725" s="17"/>
      <c r="P4725" s="22"/>
    </row>
    <row r="4726" spans="1:16" ht="24.95" hidden="1" customHeight="1" x14ac:dyDescent="0.2">
      <c r="A4726" s="21" t="str">
        <f t="shared" si="327"/>
        <v>||||||0</v>
      </c>
      <c r="B4726" s="21" t="str">
        <f t="shared" si="328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329"/>
        <v>0</v>
      </c>
      <c r="N4726" s="17"/>
      <c r="O4726" s="17"/>
      <c r="P4726" s="22"/>
    </row>
    <row r="4727" spans="1:16" ht="24.95" hidden="1" customHeight="1" x14ac:dyDescent="0.2">
      <c r="A4727" s="21" t="str">
        <f t="shared" si="327"/>
        <v>||||||0</v>
      </c>
      <c r="B4727" s="21" t="str">
        <f t="shared" si="328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329"/>
        <v>0</v>
      </c>
      <c r="N4727" s="17"/>
      <c r="O4727" s="17"/>
      <c r="P4727" s="22"/>
    </row>
    <row r="4728" spans="1:16" ht="24.95" hidden="1" customHeight="1" x14ac:dyDescent="0.2">
      <c r="A4728" s="21" t="str">
        <f t="shared" si="327"/>
        <v>||||||0</v>
      </c>
      <c r="B4728" s="21" t="str">
        <f t="shared" si="328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329"/>
        <v>0</v>
      </c>
      <c r="N4728" s="17"/>
      <c r="O4728" s="17"/>
      <c r="P4728" s="22"/>
    </row>
    <row r="4729" spans="1:16" ht="24.95" hidden="1" customHeight="1" x14ac:dyDescent="0.2">
      <c r="A4729" s="21" t="str">
        <f t="shared" si="327"/>
        <v>||||||0</v>
      </c>
      <c r="B4729" s="21" t="str">
        <f t="shared" si="328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329"/>
        <v>0</v>
      </c>
      <c r="N4729" s="17"/>
      <c r="O4729" s="17"/>
      <c r="P4729" s="22"/>
    </row>
    <row r="4730" spans="1:16" ht="24.95" hidden="1" customHeight="1" x14ac:dyDescent="0.2">
      <c r="A4730" s="21" t="str">
        <f t="shared" si="327"/>
        <v>||||||0</v>
      </c>
      <c r="B4730" s="21" t="str">
        <f t="shared" si="328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329"/>
        <v>0</v>
      </c>
      <c r="N4730" s="17"/>
      <c r="O4730" s="17"/>
      <c r="P4730" s="22"/>
    </row>
    <row r="4731" spans="1:16" ht="24.95" hidden="1" customHeight="1" x14ac:dyDescent="0.2">
      <c r="A4731" s="21" t="str">
        <f t="shared" si="327"/>
        <v>||||||0</v>
      </c>
      <c r="B4731" s="21" t="str">
        <f t="shared" si="328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329"/>
        <v>0</v>
      </c>
      <c r="N4731" s="17"/>
      <c r="O4731" s="17"/>
      <c r="P4731" s="22"/>
    </row>
    <row r="4732" spans="1:16" ht="24.95" hidden="1" customHeight="1" x14ac:dyDescent="0.2">
      <c r="A4732" s="21" t="str">
        <f t="shared" si="327"/>
        <v>||||||0</v>
      </c>
      <c r="B4732" s="21" t="str">
        <f t="shared" si="328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329"/>
        <v>0</v>
      </c>
      <c r="N4732" s="17"/>
      <c r="O4732" s="17"/>
      <c r="P4732" s="22"/>
    </row>
    <row r="4733" spans="1:16" ht="24.95" hidden="1" customHeight="1" x14ac:dyDescent="0.2">
      <c r="A4733" s="21" t="str">
        <f t="shared" si="327"/>
        <v>||||||0</v>
      </c>
      <c r="B4733" s="21" t="str">
        <f t="shared" si="328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329"/>
        <v>0</v>
      </c>
      <c r="N4733" s="17"/>
      <c r="O4733" s="17"/>
      <c r="P4733" s="22"/>
    </row>
    <row r="4734" spans="1:16" ht="24.95" hidden="1" customHeight="1" x14ac:dyDescent="0.2">
      <c r="A4734" s="21" t="str">
        <f t="shared" si="327"/>
        <v>||||||0</v>
      </c>
      <c r="B4734" s="21" t="str">
        <f t="shared" si="328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si="329"/>
        <v>0</v>
      </c>
      <c r="N4734" s="17"/>
      <c r="O4734" s="17"/>
      <c r="P4734" s="22"/>
    </row>
    <row r="4735" spans="1:16" ht="24.95" hidden="1" customHeight="1" x14ac:dyDescent="0.2">
      <c r="A4735" s="21" t="str">
        <f t="shared" si="327"/>
        <v>||||||0</v>
      </c>
      <c r="B4735" s="21" t="str">
        <f t="shared" si="328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329"/>
        <v>0</v>
      </c>
      <c r="N4735" s="17"/>
      <c r="O4735" s="17"/>
      <c r="P4735" s="22"/>
    </row>
    <row r="4736" spans="1:16" ht="24.95" hidden="1" customHeight="1" x14ac:dyDescent="0.2">
      <c r="A4736" s="21" t="str">
        <f t="shared" si="327"/>
        <v>||||||0</v>
      </c>
      <c r="B4736" s="21" t="str">
        <f t="shared" si="328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329"/>
        <v>0</v>
      </c>
      <c r="N4736" s="17"/>
      <c r="O4736" s="17"/>
      <c r="P4736" s="22"/>
    </row>
    <row r="4737" spans="1:16" ht="24.95" hidden="1" customHeight="1" x14ac:dyDescent="0.2">
      <c r="A4737" s="21" t="str">
        <f t="shared" si="327"/>
        <v>||||||0</v>
      </c>
      <c r="B4737" s="21" t="str">
        <f t="shared" si="328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329"/>
        <v>0</v>
      </c>
      <c r="N4737" s="17"/>
      <c r="O4737" s="17"/>
      <c r="P4737" s="22"/>
    </row>
    <row r="4738" spans="1:16" ht="24.95" hidden="1" customHeight="1" x14ac:dyDescent="0.2">
      <c r="A4738" s="21" t="str">
        <f t="shared" si="327"/>
        <v>||||||0</v>
      </c>
      <c r="B4738" s="21" t="str">
        <f t="shared" si="328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329"/>
        <v>0</v>
      </c>
      <c r="N4738" s="17"/>
      <c r="O4738" s="17"/>
      <c r="P4738" s="22"/>
    </row>
    <row r="4739" spans="1:16" ht="24.95" hidden="1" customHeight="1" x14ac:dyDescent="0.2">
      <c r="A4739" s="21" t="str">
        <f t="shared" si="327"/>
        <v>||||||0</v>
      </c>
      <c r="B4739" s="21" t="str">
        <f t="shared" si="328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329"/>
        <v>0</v>
      </c>
      <c r="N4739" s="17"/>
      <c r="O4739" s="17"/>
      <c r="P4739" s="22"/>
    </row>
    <row r="4740" spans="1:16" ht="24.95" hidden="1" customHeight="1" x14ac:dyDescent="0.2">
      <c r="A4740" s="21" t="str">
        <f t="shared" si="327"/>
        <v>||||||0</v>
      </c>
      <c r="B4740" s="21" t="str">
        <f t="shared" si="328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329"/>
        <v>0</v>
      </c>
      <c r="N4740" s="17"/>
      <c r="O4740" s="17"/>
      <c r="P4740" s="22"/>
    </row>
    <row r="4741" spans="1:16" ht="24.95" hidden="1" customHeight="1" x14ac:dyDescent="0.2">
      <c r="A4741" s="21" t="str">
        <f t="shared" si="327"/>
        <v>||||||0</v>
      </c>
      <c r="B4741" s="21" t="str">
        <f t="shared" si="328"/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329"/>
        <v>0</v>
      </c>
      <c r="N4741" s="17"/>
      <c r="O4741" s="17"/>
      <c r="P4741" s="22"/>
    </row>
    <row r="4742" spans="1:16" ht="24.95" hidden="1" customHeight="1" x14ac:dyDescent="0.2">
      <c r="A4742" s="21" t="str">
        <f t="shared" si="327"/>
        <v>||||||0</v>
      </c>
      <c r="B4742" s="21" t="str">
        <f t="shared" si="328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329"/>
        <v>0</v>
      </c>
      <c r="N4742" s="17"/>
      <c r="O4742" s="17"/>
      <c r="P4742" s="22"/>
    </row>
    <row r="4743" spans="1:16" ht="24.95" hidden="1" customHeight="1" x14ac:dyDescent="0.2">
      <c r="A4743" s="21" t="str">
        <f t="shared" si="327"/>
        <v>||||||0</v>
      </c>
      <c r="B4743" s="21" t="str">
        <f t="shared" si="328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ref="M4743:M4791" si="330">N4743+O4743</f>
        <v>0</v>
      </c>
      <c r="N4743" s="17"/>
      <c r="O4743" s="17"/>
      <c r="P4743" s="22"/>
    </row>
    <row r="4744" spans="1:16" ht="24.95" hidden="1" customHeight="1" x14ac:dyDescent="0.2">
      <c r="A4744" s="21" t="str">
        <f t="shared" si="327"/>
        <v>||||||0</v>
      </c>
      <c r="B4744" s="21" t="str">
        <f t="shared" si="328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330"/>
        <v>0</v>
      </c>
      <c r="N4744" s="17"/>
      <c r="O4744" s="17"/>
      <c r="P4744" s="22"/>
    </row>
    <row r="4745" spans="1:16" ht="24.95" hidden="1" customHeight="1" x14ac:dyDescent="0.2">
      <c r="A4745" s="21" t="str">
        <f t="shared" si="327"/>
        <v>||||||0</v>
      </c>
      <c r="B4745" s="21" t="str">
        <f t="shared" si="328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330"/>
        <v>0</v>
      </c>
      <c r="N4745" s="17"/>
      <c r="O4745" s="17"/>
      <c r="P4745" s="22"/>
    </row>
    <row r="4746" spans="1:16" ht="24.95" hidden="1" customHeight="1" x14ac:dyDescent="0.2">
      <c r="A4746" s="21" t="str">
        <f t="shared" si="327"/>
        <v>||||||0</v>
      </c>
      <c r="B4746" s="21" t="str">
        <f t="shared" si="328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330"/>
        <v>0</v>
      </c>
      <c r="N4746" s="17"/>
      <c r="O4746" s="17"/>
      <c r="P4746" s="22"/>
    </row>
    <row r="4747" spans="1:16" ht="24.95" hidden="1" customHeight="1" x14ac:dyDescent="0.2">
      <c r="A4747" s="21" t="str">
        <f t="shared" si="327"/>
        <v>||||||0</v>
      </c>
      <c r="B4747" s="21" t="str">
        <f t="shared" si="328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330"/>
        <v>0</v>
      </c>
      <c r="N4747" s="17"/>
      <c r="O4747" s="17"/>
      <c r="P4747" s="22"/>
    </row>
    <row r="4748" spans="1:16" ht="24.95" hidden="1" customHeight="1" x14ac:dyDescent="0.2">
      <c r="A4748" s="21" t="str">
        <f t="shared" si="327"/>
        <v>||||||0</v>
      </c>
      <c r="B4748" s="21" t="str">
        <f t="shared" si="328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330"/>
        <v>0</v>
      </c>
      <c r="N4748" s="17"/>
      <c r="O4748" s="17"/>
      <c r="P4748" s="22"/>
    </row>
    <row r="4749" spans="1:16" ht="24.95" hidden="1" customHeight="1" x14ac:dyDescent="0.2">
      <c r="A4749" s="21" t="str">
        <f t="shared" si="327"/>
        <v>||||||0</v>
      </c>
      <c r="B4749" s="21" t="str">
        <f t="shared" si="328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330"/>
        <v>0</v>
      </c>
      <c r="N4749" s="17"/>
      <c r="O4749" s="17"/>
      <c r="P4749" s="22"/>
    </row>
    <row r="4750" spans="1:16" ht="24.95" hidden="1" customHeight="1" x14ac:dyDescent="0.2">
      <c r="A4750" s="21" t="str">
        <f t="shared" ref="A4750:A4798" si="331">C4750&amp;"|"&amp;D4750&amp;"|"&amp;E4750&amp;"|"&amp;F4750&amp;"|"&amp;G4750&amp;"|"&amp;I4750&amp;"|"&amp;N4750+O4750-P4750</f>
        <v>||||||0</v>
      </c>
      <c r="B4750" s="21" t="str">
        <f t="shared" ref="B4750:B4798" si="332">C4750&amp;"|"&amp;D4750&amp;"|"&amp;E4750&amp;"|"&amp;F4750&amp;"|"&amp;L4750</f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330"/>
        <v>0</v>
      </c>
      <c r="N4750" s="17"/>
      <c r="O4750" s="17"/>
      <c r="P4750" s="22"/>
    </row>
    <row r="4751" spans="1:16" ht="24.95" hidden="1" customHeight="1" x14ac:dyDescent="0.2">
      <c r="A4751" s="21" t="str">
        <f t="shared" si="331"/>
        <v>||||||0</v>
      </c>
      <c r="B4751" s="21" t="str">
        <f t="shared" si="332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330"/>
        <v>0</v>
      </c>
      <c r="N4751" s="17"/>
      <c r="O4751" s="17"/>
      <c r="P4751" s="22"/>
    </row>
    <row r="4752" spans="1:16" ht="24.95" hidden="1" customHeight="1" x14ac:dyDescent="0.2">
      <c r="A4752" s="21" t="str">
        <f t="shared" si="331"/>
        <v>||||||0</v>
      </c>
      <c r="B4752" s="21" t="str">
        <f t="shared" si="332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330"/>
        <v>0</v>
      </c>
      <c r="N4752" s="17"/>
      <c r="O4752" s="17"/>
      <c r="P4752" s="22"/>
    </row>
    <row r="4753" spans="1:16" ht="24.95" hidden="1" customHeight="1" x14ac:dyDescent="0.2">
      <c r="A4753" s="21" t="str">
        <f t="shared" si="331"/>
        <v>||||||0</v>
      </c>
      <c r="B4753" s="21" t="str">
        <f t="shared" si="332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330"/>
        <v>0</v>
      </c>
      <c r="N4753" s="17"/>
      <c r="O4753" s="17"/>
      <c r="P4753" s="22"/>
    </row>
    <row r="4754" spans="1:16" ht="24.95" hidden="1" customHeight="1" x14ac:dyDescent="0.2">
      <c r="A4754" s="21" t="str">
        <f t="shared" si="331"/>
        <v>||||||0</v>
      </c>
      <c r="B4754" s="21" t="str">
        <f t="shared" si="332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330"/>
        <v>0</v>
      </c>
      <c r="N4754" s="17"/>
      <c r="O4754" s="17"/>
      <c r="P4754" s="22"/>
    </row>
    <row r="4755" spans="1:16" ht="24.95" hidden="1" customHeight="1" x14ac:dyDescent="0.2">
      <c r="A4755" s="21" t="str">
        <f t="shared" si="331"/>
        <v>||||||0</v>
      </c>
      <c r="B4755" s="21" t="str">
        <f t="shared" si="332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330"/>
        <v>0</v>
      </c>
      <c r="N4755" s="17"/>
      <c r="O4755" s="17"/>
      <c r="P4755" s="22"/>
    </row>
    <row r="4756" spans="1:16" ht="24.95" hidden="1" customHeight="1" x14ac:dyDescent="0.2">
      <c r="A4756" s="21" t="str">
        <f t="shared" si="331"/>
        <v>||||||0</v>
      </c>
      <c r="B4756" s="21" t="str">
        <f t="shared" si="332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330"/>
        <v>0</v>
      </c>
      <c r="N4756" s="17"/>
      <c r="O4756" s="17"/>
      <c r="P4756" s="22"/>
    </row>
    <row r="4757" spans="1:16" ht="24.95" hidden="1" customHeight="1" x14ac:dyDescent="0.2">
      <c r="A4757" s="21" t="str">
        <f t="shared" si="331"/>
        <v>||||||0</v>
      </c>
      <c r="B4757" s="21" t="str">
        <f t="shared" si="332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330"/>
        <v>0</v>
      </c>
      <c r="N4757" s="17"/>
      <c r="O4757" s="17"/>
      <c r="P4757" s="22"/>
    </row>
    <row r="4758" spans="1:16" ht="24.95" hidden="1" customHeight="1" x14ac:dyDescent="0.2">
      <c r="A4758" s="21" t="str">
        <f t="shared" si="331"/>
        <v>||||||0</v>
      </c>
      <c r="B4758" s="21" t="str">
        <f t="shared" si="332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330"/>
        <v>0</v>
      </c>
      <c r="N4758" s="17"/>
      <c r="O4758" s="17"/>
      <c r="P4758" s="22"/>
    </row>
    <row r="4759" spans="1:16" ht="24.95" hidden="1" customHeight="1" x14ac:dyDescent="0.2">
      <c r="A4759" s="21" t="str">
        <f t="shared" si="331"/>
        <v>||||||0</v>
      </c>
      <c r="B4759" s="21" t="str">
        <f t="shared" si="332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330"/>
        <v>0</v>
      </c>
      <c r="N4759" s="17"/>
      <c r="O4759" s="17"/>
      <c r="P4759" s="22"/>
    </row>
    <row r="4760" spans="1:16" ht="24.95" hidden="1" customHeight="1" x14ac:dyDescent="0.2">
      <c r="A4760" s="21" t="str">
        <f t="shared" si="331"/>
        <v>||||||0</v>
      </c>
      <c r="B4760" s="21" t="str">
        <f t="shared" si="332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330"/>
        <v>0</v>
      </c>
      <c r="N4760" s="17"/>
      <c r="O4760" s="17"/>
      <c r="P4760" s="22"/>
    </row>
    <row r="4761" spans="1:16" ht="24.95" hidden="1" customHeight="1" x14ac:dyDescent="0.2">
      <c r="A4761" s="21" t="str">
        <f t="shared" si="331"/>
        <v>||||||0</v>
      </c>
      <c r="B4761" s="21" t="str">
        <f t="shared" si="332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330"/>
        <v>0</v>
      </c>
      <c r="N4761" s="17"/>
      <c r="O4761" s="17"/>
      <c r="P4761" s="22"/>
    </row>
    <row r="4762" spans="1:16" ht="24.95" hidden="1" customHeight="1" x14ac:dyDescent="0.2">
      <c r="A4762" s="21" t="str">
        <f t="shared" si="331"/>
        <v>||||||0</v>
      </c>
      <c r="B4762" s="21" t="str">
        <f t="shared" si="332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330"/>
        <v>0</v>
      </c>
      <c r="N4762" s="17"/>
      <c r="O4762" s="17"/>
      <c r="P4762" s="22"/>
    </row>
    <row r="4763" spans="1:16" ht="24.95" hidden="1" customHeight="1" x14ac:dyDescent="0.2">
      <c r="A4763" s="21" t="str">
        <f t="shared" si="331"/>
        <v>||||||0</v>
      </c>
      <c r="B4763" s="21" t="str">
        <f t="shared" si="332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330"/>
        <v>0</v>
      </c>
      <c r="N4763" s="17"/>
      <c r="O4763" s="17"/>
      <c r="P4763" s="22"/>
    </row>
    <row r="4764" spans="1:16" ht="24.95" hidden="1" customHeight="1" x14ac:dyDescent="0.2">
      <c r="A4764" s="21" t="str">
        <f t="shared" si="331"/>
        <v>||||||0</v>
      </c>
      <c r="B4764" s="21" t="str">
        <f t="shared" si="332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330"/>
        <v>0</v>
      </c>
      <c r="N4764" s="17"/>
      <c r="O4764" s="17"/>
      <c r="P4764" s="22"/>
    </row>
    <row r="4765" spans="1:16" ht="24.95" hidden="1" customHeight="1" x14ac:dyDescent="0.2">
      <c r="A4765" s="21" t="str">
        <f t="shared" si="331"/>
        <v>||||||0</v>
      </c>
      <c r="B4765" s="21" t="str">
        <f t="shared" si="332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330"/>
        <v>0</v>
      </c>
      <c r="N4765" s="17"/>
      <c r="O4765" s="17"/>
      <c r="P4765" s="22"/>
    </row>
    <row r="4766" spans="1:16" ht="24.95" hidden="1" customHeight="1" x14ac:dyDescent="0.2">
      <c r="A4766" s="21" t="str">
        <f t="shared" si="331"/>
        <v>||||||0</v>
      </c>
      <c r="B4766" s="21" t="str">
        <f t="shared" si="332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330"/>
        <v>0</v>
      </c>
      <c r="N4766" s="17"/>
      <c r="O4766" s="17"/>
      <c r="P4766" s="22"/>
    </row>
    <row r="4767" spans="1:16" ht="24.95" hidden="1" customHeight="1" x14ac:dyDescent="0.2">
      <c r="A4767" s="21" t="str">
        <f t="shared" si="331"/>
        <v>||||||0</v>
      </c>
      <c r="B4767" s="21" t="str">
        <f t="shared" si="332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330"/>
        <v>0</v>
      </c>
      <c r="N4767" s="17"/>
      <c r="O4767" s="17"/>
      <c r="P4767" s="22"/>
    </row>
    <row r="4768" spans="1:16" ht="24.95" hidden="1" customHeight="1" x14ac:dyDescent="0.2">
      <c r="A4768" s="21" t="str">
        <f t="shared" si="331"/>
        <v>||||||0</v>
      </c>
      <c r="B4768" s="21" t="str">
        <f t="shared" si="332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330"/>
        <v>0</v>
      </c>
      <c r="N4768" s="17"/>
      <c r="O4768" s="17"/>
      <c r="P4768" s="22"/>
    </row>
    <row r="4769" spans="1:16" ht="24.95" hidden="1" customHeight="1" x14ac:dyDescent="0.2">
      <c r="A4769" s="21" t="str">
        <f t="shared" si="331"/>
        <v>||||||0</v>
      </c>
      <c r="B4769" s="21" t="str">
        <f t="shared" si="332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330"/>
        <v>0</v>
      </c>
      <c r="N4769" s="17"/>
      <c r="O4769" s="17"/>
      <c r="P4769" s="22"/>
    </row>
    <row r="4770" spans="1:16" ht="24.95" hidden="1" customHeight="1" x14ac:dyDescent="0.2">
      <c r="A4770" s="21" t="str">
        <f t="shared" si="331"/>
        <v>||||||0</v>
      </c>
      <c r="B4770" s="21" t="str">
        <f t="shared" si="332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330"/>
        <v>0</v>
      </c>
      <c r="N4770" s="17"/>
      <c r="O4770" s="17"/>
      <c r="P4770" s="22"/>
    </row>
    <row r="4771" spans="1:16" ht="24.95" hidden="1" customHeight="1" x14ac:dyDescent="0.2">
      <c r="A4771" s="21" t="str">
        <f t="shared" si="331"/>
        <v>||||||0</v>
      </c>
      <c r="B4771" s="21" t="str">
        <f t="shared" si="332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330"/>
        <v>0</v>
      </c>
      <c r="N4771" s="17"/>
      <c r="O4771" s="17"/>
      <c r="P4771" s="22"/>
    </row>
    <row r="4772" spans="1:16" ht="24.95" hidden="1" customHeight="1" x14ac:dyDescent="0.2">
      <c r="A4772" s="21" t="str">
        <f t="shared" si="331"/>
        <v>||||||0</v>
      </c>
      <c r="B4772" s="21" t="str">
        <f t="shared" si="332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330"/>
        <v>0</v>
      </c>
      <c r="N4772" s="17"/>
      <c r="O4772" s="17"/>
      <c r="P4772" s="22"/>
    </row>
    <row r="4773" spans="1:16" ht="24.95" hidden="1" customHeight="1" x14ac:dyDescent="0.2">
      <c r="A4773" s="21" t="str">
        <f t="shared" si="331"/>
        <v>||||||0</v>
      </c>
      <c r="B4773" s="21" t="str">
        <f t="shared" si="332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330"/>
        <v>0</v>
      </c>
      <c r="N4773" s="17"/>
      <c r="O4773" s="17"/>
      <c r="P4773" s="22"/>
    </row>
    <row r="4774" spans="1:16" ht="24.95" hidden="1" customHeight="1" x14ac:dyDescent="0.2">
      <c r="A4774" s="21" t="str">
        <f t="shared" si="331"/>
        <v>||||||0</v>
      </c>
      <c r="B4774" s="21" t="str">
        <f t="shared" si="332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330"/>
        <v>0</v>
      </c>
      <c r="N4774" s="17"/>
      <c r="O4774" s="17"/>
      <c r="P4774" s="22"/>
    </row>
    <row r="4775" spans="1:16" ht="24.95" hidden="1" customHeight="1" x14ac:dyDescent="0.2">
      <c r="A4775" s="21" t="str">
        <f t="shared" si="331"/>
        <v>||||||0</v>
      </c>
      <c r="B4775" s="21" t="str">
        <f t="shared" si="332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330"/>
        <v>0</v>
      </c>
      <c r="N4775" s="17"/>
      <c r="O4775" s="17"/>
      <c r="P4775" s="22"/>
    </row>
    <row r="4776" spans="1:16" ht="24.95" hidden="1" customHeight="1" x14ac:dyDescent="0.2">
      <c r="A4776" s="21" t="str">
        <f t="shared" si="331"/>
        <v>||||||0</v>
      </c>
      <c r="B4776" s="21" t="str">
        <f t="shared" si="332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330"/>
        <v>0</v>
      </c>
      <c r="N4776" s="17"/>
      <c r="O4776" s="17"/>
      <c r="P4776" s="22"/>
    </row>
    <row r="4777" spans="1:16" ht="24.95" hidden="1" customHeight="1" x14ac:dyDescent="0.2">
      <c r="A4777" s="21" t="str">
        <f t="shared" si="331"/>
        <v>||||||0</v>
      </c>
      <c r="B4777" s="21" t="str">
        <f t="shared" si="332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330"/>
        <v>0</v>
      </c>
      <c r="N4777" s="17"/>
      <c r="O4777" s="17"/>
      <c r="P4777" s="22"/>
    </row>
    <row r="4778" spans="1:16" ht="24.95" hidden="1" customHeight="1" x14ac:dyDescent="0.2">
      <c r="A4778" s="21" t="str">
        <f t="shared" si="331"/>
        <v>||||||0</v>
      </c>
      <c r="B4778" s="21" t="str">
        <f t="shared" si="332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330"/>
        <v>0</v>
      </c>
      <c r="N4778" s="17"/>
      <c r="O4778" s="17"/>
      <c r="P4778" s="22"/>
    </row>
    <row r="4779" spans="1:16" ht="24.95" hidden="1" customHeight="1" x14ac:dyDescent="0.2">
      <c r="A4779" s="21" t="str">
        <f t="shared" si="331"/>
        <v>||||||0</v>
      </c>
      <c r="B4779" s="21" t="str">
        <f t="shared" si="332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330"/>
        <v>0</v>
      </c>
      <c r="N4779" s="17"/>
      <c r="O4779" s="17"/>
      <c r="P4779" s="22"/>
    </row>
    <row r="4780" spans="1:16" ht="24.95" hidden="1" customHeight="1" x14ac:dyDescent="0.2">
      <c r="A4780" s="21" t="str">
        <f t="shared" si="331"/>
        <v>||||||0</v>
      </c>
      <c r="B4780" s="21" t="str">
        <f t="shared" si="332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330"/>
        <v>0</v>
      </c>
      <c r="N4780" s="17"/>
      <c r="O4780" s="17"/>
      <c r="P4780" s="22"/>
    </row>
    <row r="4781" spans="1:16" ht="24.95" hidden="1" customHeight="1" x14ac:dyDescent="0.2">
      <c r="A4781" s="21" t="str">
        <f t="shared" si="331"/>
        <v>||||||0</v>
      </c>
      <c r="B4781" s="21" t="str">
        <f t="shared" si="332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330"/>
        <v>0</v>
      </c>
      <c r="N4781" s="17"/>
      <c r="O4781" s="17"/>
      <c r="P4781" s="22"/>
    </row>
    <row r="4782" spans="1:16" ht="24.95" hidden="1" customHeight="1" x14ac:dyDescent="0.2">
      <c r="A4782" s="21" t="str">
        <f t="shared" si="331"/>
        <v>||||||0</v>
      </c>
      <c r="B4782" s="21" t="str">
        <f t="shared" si="332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330"/>
        <v>0</v>
      </c>
      <c r="N4782" s="17"/>
      <c r="O4782" s="17"/>
      <c r="P4782" s="22"/>
    </row>
    <row r="4783" spans="1:16" ht="24.95" hidden="1" customHeight="1" x14ac:dyDescent="0.2">
      <c r="A4783" s="21" t="str">
        <f t="shared" si="331"/>
        <v>||||||0</v>
      </c>
      <c r="B4783" s="21" t="str">
        <f t="shared" si="332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330"/>
        <v>0</v>
      </c>
      <c r="N4783" s="17"/>
      <c r="O4783" s="17"/>
      <c r="P4783" s="22"/>
    </row>
    <row r="4784" spans="1:16" ht="24.95" hidden="1" customHeight="1" x14ac:dyDescent="0.2">
      <c r="A4784" s="21" t="str">
        <f t="shared" si="331"/>
        <v>||||||0</v>
      </c>
      <c r="B4784" s="21" t="str">
        <f t="shared" si="332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330"/>
        <v>0</v>
      </c>
      <c r="N4784" s="17"/>
      <c r="O4784" s="17"/>
      <c r="P4784" s="22"/>
    </row>
    <row r="4785" spans="1:16" ht="24.95" hidden="1" customHeight="1" x14ac:dyDescent="0.2">
      <c r="A4785" s="21" t="str">
        <f t="shared" si="331"/>
        <v>||||||0</v>
      </c>
      <c r="B4785" s="21" t="str">
        <f t="shared" si="332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330"/>
        <v>0</v>
      </c>
      <c r="N4785" s="17"/>
      <c r="O4785" s="17"/>
      <c r="P4785" s="22"/>
    </row>
    <row r="4786" spans="1:16" ht="24.95" hidden="1" customHeight="1" x14ac:dyDescent="0.2">
      <c r="A4786" s="21" t="str">
        <f t="shared" si="331"/>
        <v>||||||0</v>
      </c>
      <c r="B4786" s="21" t="str">
        <f t="shared" si="332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330"/>
        <v>0</v>
      </c>
      <c r="N4786" s="17"/>
      <c r="O4786" s="17"/>
      <c r="P4786" s="22"/>
    </row>
    <row r="4787" spans="1:16" ht="24.95" hidden="1" customHeight="1" x14ac:dyDescent="0.2">
      <c r="A4787" s="21" t="str">
        <f t="shared" si="331"/>
        <v>||||||0</v>
      </c>
      <c r="B4787" s="21" t="str">
        <f t="shared" si="332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330"/>
        <v>0</v>
      </c>
      <c r="N4787" s="17"/>
      <c r="O4787" s="17"/>
      <c r="P4787" s="22"/>
    </row>
    <row r="4788" spans="1:16" ht="24.95" hidden="1" customHeight="1" x14ac:dyDescent="0.2">
      <c r="A4788" s="21" t="str">
        <f t="shared" si="331"/>
        <v>||||||0</v>
      </c>
      <c r="B4788" s="21" t="str">
        <f t="shared" si="332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330"/>
        <v>0</v>
      </c>
      <c r="N4788" s="17"/>
      <c r="O4788" s="17"/>
      <c r="P4788" s="22"/>
    </row>
    <row r="4789" spans="1:16" ht="24.95" hidden="1" customHeight="1" x14ac:dyDescent="0.2">
      <c r="A4789" s="21" t="str">
        <f t="shared" si="331"/>
        <v>||||||0</v>
      </c>
      <c r="B4789" s="21" t="str">
        <f t="shared" si="332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330"/>
        <v>0</v>
      </c>
      <c r="N4789" s="17"/>
      <c r="O4789" s="17"/>
      <c r="P4789" s="22"/>
    </row>
    <row r="4790" spans="1:16" ht="24.95" hidden="1" customHeight="1" x14ac:dyDescent="0.2">
      <c r="A4790" s="21" t="str">
        <f t="shared" si="331"/>
        <v>||||||0</v>
      </c>
      <c r="B4790" s="21" t="str">
        <f t="shared" si="332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330"/>
        <v>0</v>
      </c>
      <c r="N4790" s="17"/>
      <c r="O4790" s="17"/>
      <c r="P4790" s="22"/>
    </row>
    <row r="4791" spans="1:16" ht="24.95" hidden="1" customHeight="1" x14ac:dyDescent="0.2">
      <c r="A4791" s="21" t="str">
        <f t="shared" si="331"/>
        <v>||||||0</v>
      </c>
      <c r="B4791" s="21" t="str">
        <f t="shared" si="332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330"/>
        <v>0</v>
      </c>
      <c r="N4791" s="17"/>
      <c r="O4791" s="17"/>
      <c r="P4791" s="22"/>
    </row>
    <row r="4792" spans="1:16" ht="24.95" hidden="1" customHeight="1" x14ac:dyDescent="0.2">
      <c r="A4792" s="21" t="str">
        <f t="shared" si="331"/>
        <v>||||||0</v>
      </c>
      <c r="B4792" s="21" t="str">
        <f t="shared" si="332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ref="M4792:M4827" si="333">N4792+O4792</f>
        <v>0</v>
      </c>
      <c r="N4792" s="17"/>
      <c r="O4792" s="17"/>
      <c r="P4792" s="22"/>
    </row>
    <row r="4793" spans="1:16" ht="24.95" hidden="1" customHeight="1" x14ac:dyDescent="0.2">
      <c r="A4793" s="21" t="str">
        <f t="shared" si="331"/>
        <v>||||||0</v>
      </c>
      <c r="B4793" s="21" t="str">
        <f t="shared" si="332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333"/>
        <v>0</v>
      </c>
      <c r="N4793" s="17"/>
      <c r="O4793" s="17"/>
      <c r="P4793" s="22"/>
    </row>
    <row r="4794" spans="1:16" ht="24.95" hidden="1" customHeight="1" x14ac:dyDescent="0.2">
      <c r="A4794" s="21" t="str">
        <f t="shared" si="331"/>
        <v>||||||0</v>
      </c>
      <c r="B4794" s="21" t="str">
        <f t="shared" si="332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333"/>
        <v>0</v>
      </c>
      <c r="N4794" s="17"/>
      <c r="O4794" s="17"/>
      <c r="P4794" s="22"/>
    </row>
    <row r="4795" spans="1:16" ht="24.95" hidden="1" customHeight="1" x14ac:dyDescent="0.2">
      <c r="A4795" s="21" t="str">
        <f t="shared" si="331"/>
        <v>||||||0</v>
      </c>
      <c r="B4795" s="21" t="str">
        <f t="shared" si="332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333"/>
        <v>0</v>
      </c>
      <c r="N4795" s="17"/>
      <c r="O4795" s="17"/>
      <c r="P4795" s="22"/>
    </row>
    <row r="4796" spans="1:16" ht="24.95" hidden="1" customHeight="1" x14ac:dyDescent="0.2">
      <c r="A4796" s="21" t="str">
        <f t="shared" si="331"/>
        <v>||||||0</v>
      </c>
      <c r="B4796" s="21" t="str">
        <f t="shared" si="332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333"/>
        <v>0</v>
      </c>
      <c r="N4796" s="17"/>
      <c r="O4796" s="17"/>
      <c r="P4796" s="22"/>
    </row>
    <row r="4797" spans="1:16" ht="24.95" hidden="1" customHeight="1" x14ac:dyDescent="0.2">
      <c r="A4797" s="21" t="str">
        <f t="shared" si="331"/>
        <v>||||||0</v>
      </c>
      <c r="B4797" s="21" t="str">
        <f t="shared" si="332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333"/>
        <v>0</v>
      </c>
      <c r="N4797" s="17"/>
      <c r="O4797" s="17"/>
      <c r="P4797" s="22"/>
    </row>
    <row r="4798" spans="1:16" ht="24.95" hidden="1" customHeight="1" x14ac:dyDescent="0.2">
      <c r="A4798" s="21" t="str">
        <f t="shared" si="331"/>
        <v>||||||0</v>
      </c>
      <c r="B4798" s="21" t="str">
        <f t="shared" si="332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si="333"/>
        <v>0</v>
      </c>
      <c r="N4798" s="17"/>
      <c r="O4798" s="17"/>
      <c r="P4798" s="22"/>
    </row>
    <row r="4799" spans="1:16" ht="24.95" hidden="1" customHeight="1" x14ac:dyDescent="0.2">
      <c r="A4799" s="21" t="str">
        <f t="shared" ref="A4799:A4834" si="334">C4799&amp;"|"&amp;D4799&amp;"|"&amp;E4799&amp;"|"&amp;F4799&amp;"|"&amp;G4799&amp;"|"&amp;I4799&amp;"|"&amp;N4799+O4799-P4799</f>
        <v>||||||0</v>
      </c>
      <c r="B4799" s="21" t="str">
        <f t="shared" ref="B4799:B4834" si="335">C4799&amp;"|"&amp;D4799&amp;"|"&amp;E4799&amp;"|"&amp;F4799&amp;"|"&amp;L4799</f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333"/>
        <v>0</v>
      </c>
      <c r="N4799" s="17"/>
      <c r="O4799" s="17"/>
      <c r="P4799" s="22"/>
    </row>
    <row r="4800" spans="1:16" ht="24.95" hidden="1" customHeight="1" x14ac:dyDescent="0.2">
      <c r="A4800" s="21" t="str">
        <f t="shared" si="334"/>
        <v>||||||0</v>
      </c>
      <c r="B4800" s="21" t="str">
        <f t="shared" si="335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333"/>
        <v>0</v>
      </c>
      <c r="N4800" s="17"/>
      <c r="O4800" s="17"/>
      <c r="P4800" s="22"/>
    </row>
    <row r="4801" spans="1:16" ht="24.95" hidden="1" customHeight="1" x14ac:dyDescent="0.2">
      <c r="A4801" s="21" t="str">
        <f t="shared" si="334"/>
        <v>||||||0</v>
      </c>
      <c r="B4801" s="21" t="str">
        <f t="shared" si="335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333"/>
        <v>0</v>
      </c>
      <c r="N4801" s="17"/>
      <c r="O4801" s="17"/>
      <c r="P4801" s="22"/>
    </row>
    <row r="4802" spans="1:16" ht="24.95" hidden="1" customHeight="1" x14ac:dyDescent="0.2">
      <c r="A4802" s="21" t="str">
        <f t="shared" si="334"/>
        <v>||||||0</v>
      </c>
      <c r="B4802" s="21" t="str">
        <f t="shared" si="335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333"/>
        <v>0</v>
      </c>
      <c r="N4802" s="17"/>
      <c r="O4802" s="17"/>
      <c r="P4802" s="22"/>
    </row>
    <row r="4803" spans="1:16" ht="24.95" hidden="1" customHeight="1" x14ac:dyDescent="0.2">
      <c r="A4803" s="21" t="str">
        <f t="shared" si="334"/>
        <v>||||||0</v>
      </c>
      <c r="B4803" s="21" t="str">
        <f t="shared" si="335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333"/>
        <v>0</v>
      </c>
      <c r="N4803" s="17"/>
      <c r="O4803" s="17"/>
      <c r="P4803" s="22"/>
    </row>
    <row r="4804" spans="1:16" ht="24.95" hidden="1" customHeight="1" x14ac:dyDescent="0.2">
      <c r="A4804" s="21" t="str">
        <f t="shared" si="334"/>
        <v>||||||0</v>
      </c>
      <c r="B4804" s="21" t="str">
        <f t="shared" si="335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333"/>
        <v>0</v>
      </c>
      <c r="N4804" s="17"/>
      <c r="O4804" s="17"/>
      <c r="P4804" s="22"/>
    </row>
    <row r="4805" spans="1:16" ht="24.95" hidden="1" customHeight="1" x14ac:dyDescent="0.2">
      <c r="A4805" s="21" t="str">
        <f t="shared" si="334"/>
        <v>||||||0</v>
      </c>
      <c r="B4805" s="21" t="str">
        <f t="shared" si="335"/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333"/>
        <v>0</v>
      </c>
      <c r="N4805" s="17"/>
      <c r="O4805" s="17"/>
      <c r="P4805" s="22"/>
    </row>
    <row r="4806" spans="1:16" ht="24.95" hidden="1" customHeight="1" x14ac:dyDescent="0.2">
      <c r="A4806" s="21" t="str">
        <f t="shared" si="334"/>
        <v>||||||0</v>
      </c>
      <c r="B4806" s="21" t="str">
        <f t="shared" si="335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333"/>
        <v>0</v>
      </c>
      <c r="N4806" s="17"/>
      <c r="O4806" s="17"/>
      <c r="P4806" s="22"/>
    </row>
    <row r="4807" spans="1:16" ht="24.95" hidden="1" customHeight="1" x14ac:dyDescent="0.2">
      <c r="A4807" s="21" t="str">
        <f t="shared" si="334"/>
        <v>||||||0</v>
      </c>
      <c r="B4807" s="21" t="str">
        <f t="shared" si="335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333"/>
        <v>0</v>
      </c>
      <c r="N4807" s="17"/>
      <c r="O4807" s="17"/>
      <c r="P4807" s="22"/>
    </row>
    <row r="4808" spans="1:16" ht="24.95" hidden="1" customHeight="1" x14ac:dyDescent="0.2">
      <c r="A4808" s="21" t="str">
        <f t="shared" si="334"/>
        <v>||||||0</v>
      </c>
      <c r="B4808" s="21" t="str">
        <f t="shared" si="335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333"/>
        <v>0</v>
      </c>
      <c r="N4808" s="17"/>
      <c r="O4808" s="17"/>
      <c r="P4808" s="22"/>
    </row>
    <row r="4809" spans="1:16" ht="24.95" hidden="1" customHeight="1" x14ac:dyDescent="0.2">
      <c r="A4809" s="21" t="str">
        <f t="shared" si="334"/>
        <v>||||||0</v>
      </c>
      <c r="B4809" s="21" t="str">
        <f t="shared" si="335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333"/>
        <v>0</v>
      </c>
      <c r="N4809" s="17"/>
      <c r="O4809" s="17"/>
      <c r="P4809" s="22"/>
    </row>
    <row r="4810" spans="1:16" ht="24.95" hidden="1" customHeight="1" x14ac:dyDescent="0.2">
      <c r="A4810" s="21" t="str">
        <f t="shared" si="334"/>
        <v>||||||0</v>
      </c>
      <c r="B4810" s="21" t="str">
        <f t="shared" si="335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333"/>
        <v>0</v>
      </c>
      <c r="N4810" s="17"/>
      <c r="O4810" s="17"/>
      <c r="P4810" s="22"/>
    </row>
    <row r="4811" spans="1:16" ht="24.95" hidden="1" customHeight="1" x14ac:dyDescent="0.2">
      <c r="A4811" s="21" t="str">
        <f t="shared" si="334"/>
        <v>||||||0</v>
      </c>
      <c r="B4811" s="21" t="str">
        <f t="shared" si="335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333"/>
        <v>0</v>
      </c>
      <c r="N4811" s="17"/>
      <c r="O4811" s="17"/>
      <c r="P4811" s="22"/>
    </row>
    <row r="4812" spans="1:16" ht="24.95" hidden="1" customHeight="1" x14ac:dyDescent="0.2">
      <c r="A4812" s="21" t="str">
        <f t="shared" si="334"/>
        <v>||||||0</v>
      </c>
      <c r="B4812" s="21" t="str">
        <f t="shared" si="335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333"/>
        <v>0</v>
      </c>
      <c r="N4812" s="17"/>
      <c r="O4812" s="17"/>
      <c r="P4812" s="22"/>
    </row>
    <row r="4813" spans="1:16" ht="24.95" hidden="1" customHeight="1" x14ac:dyDescent="0.2">
      <c r="A4813" s="21" t="str">
        <f t="shared" si="334"/>
        <v>||||||0</v>
      </c>
      <c r="B4813" s="21" t="str">
        <f t="shared" si="335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333"/>
        <v>0</v>
      </c>
      <c r="N4813" s="17"/>
      <c r="O4813" s="17"/>
      <c r="P4813" s="22"/>
    </row>
    <row r="4814" spans="1:16" ht="24.95" hidden="1" customHeight="1" x14ac:dyDescent="0.2">
      <c r="A4814" s="21" t="str">
        <f t="shared" si="334"/>
        <v>||||||0</v>
      </c>
      <c r="B4814" s="21" t="str">
        <f t="shared" si="335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333"/>
        <v>0</v>
      </c>
      <c r="N4814" s="17"/>
      <c r="O4814" s="17"/>
      <c r="P4814" s="22"/>
    </row>
    <row r="4815" spans="1:16" ht="24.95" hidden="1" customHeight="1" x14ac:dyDescent="0.2">
      <c r="A4815" s="21" t="str">
        <f t="shared" si="334"/>
        <v>||||||0</v>
      </c>
      <c r="B4815" s="21" t="str">
        <f t="shared" si="335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333"/>
        <v>0</v>
      </c>
      <c r="N4815" s="17"/>
      <c r="O4815" s="17"/>
      <c r="P4815" s="22"/>
    </row>
    <row r="4816" spans="1:16" ht="24.95" hidden="1" customHeight="1" x14ac:dyDescent="0.2">
      <c r="A4816" s="21" t="str">
        <f t="shared" si="334"/>
        <v>||||||0</v>
      </c>
      <c r="B4816" s="21" t="str">
        <f t="shared" si="335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333"/>
        <v>0</v>
      </c>
      <c r="N4816" s="17"/>
      <c r="O4816" s="17"/>
      <c r="P4816" s="22"/>
    </row>
    <row r="4817" spans="1:16" ht="24.95" hidden="1" customHeight="1" x14ac:dyDescent="0.2">
      <c r="A4817" s="21" t="str">
        <f t="shared" si="334"/>
        <v>||||||0</v>
      </c>
      <c r="B4817" s="21" t="str">
        <f t="shared" si="335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333"/>
        <v>0</v>
      </c>
      <c r="N4817" s="17"/>
      <c r="O4817" s="17"/>
      <c r="P4817" s="22"/>
    </row>
    <row r="4818" spans="1:16" ht="24.95" hidden="1" customHeight="1" x14ac:dyDescent="0.2">
      <c r="A4818" s="21" t="str">
        <f t="shared" si="334"/>
        <v>||||||0</v>
      </c>
      <c r="B4818" s="21" t="str">
        <f t="shared" si="335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333"/>
        <v>0</v>
      </c>
      <c r="N4818" s="17"/>
      <c r="O4818" s="17"/>
      <c r="P4818" s="22"/>
    </row>
    <row r="4819" spans="1:16" ht="24.95" hidden="1" customHeight="1" x14ac:dyDescent="0.2">
      <c r="A4819" s="21" t="str">
        <f t="shared" si="334"/>
        <v>||||||0</v>
      </c>
      <c r="B4819" s="21" t="str">
        <f t="shared" si="335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333"/>
        <v>0</v>
      </c>
      <c r="N4819" s="17"/>
      <c r="O4819" s="17"/>
      <c r="P4819" s="22"/>
    </row>
    <row r="4820" spans="1:16" ht="24.95" hidden="1" customHeight="1" x14ac:dyDescent="0.2">
      <c r="A4820" s="21" t="str">
        <f t="shared" si="334"/>
        <v>||||||0</v>
      </c>
      <c r="B4820" s="21" t="str">
        <f t="shared" si="335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333"/>
        <v>0</v>
      </c>
      <c r="N4820" s="17"/>
      <c r="O4820" s="17"/>
      <c r="P4820" s="22"/>
    </row>
    <row r="4821" spans="1:16" ht="24.95" hidden="1" customHeight="1" x14ac:dyDescent="0.2">
      <c r="A4821" s="21" t="str">
        <f t="shared" si="334"/>
        <v>||||||0</v>
      </c>
      <c r="B4821" s="21" t="str">
        <f t="shared" si="335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333"/>
        <v>0</v>
      </c>
      <c r="N4821" s="17"/>
      <c r="O4821" s="17"/>
      <c r="P4821" s="22"/>
    </row>
    <row r="4822" spans="1:16" ht="24.95" hidden="1" customHeight="1" x14ac:dyDescent="0.2">
      <c r="A4822" s="21" t="str">
        <f t="shared" si="334"/>
        <v>||||||0</v>
      </c>
      <c r="B4822" s="21" t="str">
        <f t="shared" si="335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333"/>
        <v>0</v>
      </c>
      <c r="N4822" s="17"/>
      <c r="O4822" s="17"/>
      <c r="P4822" s="22"/>
    </row>
    <row r="4823" spans="1:16" ht="24.95" hidden="1" customHeight="1" x14ac:dyDescent="0.2">
      <c r="A4823" s="21" t="str">
        <f t="shared" si="334"/>
        <v>||||||0</v>
      </c>
      <c r="B4823" s="21" t="str">
        <f t="shared" si="335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333"/>
        <v>0</v>
      </c>
      <c r="N4823" s="17"/>
      <c r="O4823" s="17"/>
      <c r="P4823" s="22"/>
    </row>
    <row r="4824" spans="1:16" ht="24.95" hidden="1" customHeight="1" x14ac:dyDescent="0.2">
      <c r="A4824" s="21" t="str">
        <f t="shared" si="334"/>
        <v>||||||0</v>
      </c>
      <c r="B4824" s="21" t="str">
        <f t="shared" si="335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333"/>
        <v>0</v>
      </c>
      <c r="N4824" s="17"/>
      <c r="O4824" s="17"/>
      <c r="P4824" s="22"/>
    </row>
    <row r="4825" spans="1:16" ht="24.95" hidden="1" customHeight="1" x14ac:dyDescent="0.2">
      <c r="A4825" s="21" t="str">
        <f t="shared" si="334"/>
        <v>||||||0</v>
      </c>
      <c r="B4825" s="21" t="str">
        <f t="shared" si="335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333"/>
        <v>0</v>
      </c>
      <c r="N4825" s="17"/>
      <c r="O4825" s="17"/>
      <c r="P4825" s="22"/>
    </row>
    <row r="4826" spans="1:16" ht="24.95" hidden="1" customHeight="1" x14ac:dyDescent="0.2">
      <c r="A4826" s="21" t="str">
        <f t="shared" si="334"/>
        <v>||||||0</v>
      </c>
      <c r="B4826" s="21" t="str">
        <f t="shared" si="335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333"/>
        <v>0</v>
      </c>
      <c r="N4826" s="17"/>
      <c r="O4826" s="17"/>
      <c r="P4826" s="22"/>
    </row>
    <row r="4827" spans="1:16" ht="24.95" hidden="1" customHeight="1" x14ac:dyDescent="0.2">
      <c r="A4827" s="21" t="str">
        <f t="shared" si="334"/>
        <v>||||||0</v>
      </c>
      <c r="B4827" s="21" t="str">
        <f t="shared" si="335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333"/>
        <v>0</v>
      </c>
      <c r="N4827" s="17"/>
      <c r="O4827" s="17"/>
      <c r="P4827" s="22"/>
    </row>
    <row r="4828" spans="1:16" ht="24.95" hidden="1" customHeight="1" x14ac:dyDescent="0.2">
      <c r="A4828" s="21" t="str">
        <f t="shared" si="334"/>
        <v>||||||0</v>
      </c>
      <c r="B4828" s="21" t="str">
        <f t="shared" si="335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ref="M4828:M4877" si="336">N4828+O4828</f>
        <v>0</v>
      </c>
      <c r="N4828" s="17"/>
      <c r="O4828" s="17"/>
      <c r="P4828" s="22"/>
    </row>
    <row r="4829" spans="1:16" ht="24.95" hidden="1" customHeight="1" x14ac:dyDescent="0.2">
      <c r="A4829" s="21" t="str">
        <f t="shared" si="334"/>
        <v>||||||0</v>
      </c>
      <c r="B4829" s="21" t="str">
        <f t="shared" si="335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336"/>
        <v>0</v>
      </c>
      <c r="N4829" s="17"/>
      <c r="O4829" s="17"/>
      <c r="P4829" s="22"/>
    </row>
    <row r="4830" spans="1:16" ht="24.95" hidden="1" customHeight="1" x14ac:dyDescent="0.2">
      <c r="A4830" s="21" t="str">
        <f t="shared" si="334"/>
        <v>||||||0</v>
      </c>
      <c r="B4830" s="21" t="str">
        <f t="shared" si="335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336"/>
        <v>0</v>
      </c>
      <c r="N4830" s="17"/>
      <c r="O4830" s="17"/>
      <c r="P4830" s="22"/>
    </row>
    <row r="4831" spans="1:16" ht="24.95" hidden="1" customHeight="1" x14ac:dyDescent="0.2">
      <c r="A4831" s="21" t="str">
        <f t="shared" si="334"/>
        <v>||||||0</v>
      </c>
      <c r="B4831" s="21" t="str">
        <f t="shared" si="335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336"/>
        <v>0</v>
      </c>
      <c r="N4831" s="17"/>
      <c r="O4831" s="17"/>
      <c r="P4831" s="22"/>
    </row>
    <row r="4832" spans="1:16" ht="24.95" hidden="1" customHeight="1" x14ac:dyDescent="0.2">
      <c r="A4832" s="21" t="str">
        <f t="shared" si="334"/>
        <v>||||||0</v>
      </c>
      <c r="B4832" s="21" t="str">
        <f t="shared" si="335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336"/>
        <v>0</v>
      </c>
      <c r="N4832" s="17"/>
      <c r="O4832" s="17"/>
      <c r="P4832" s="22"/>
    </row>
    <row r="4833" spans="1:16" ht="24.95" hidden="1" customHeight="1" x14ac:dyDescent="0.2">
      <c r="A4833" s="21" t="str">
        <f t="shared" si="334"/>
        <v>||||||0</v>
      </c>
      <c r="B4833" s="21" t="str">
        <f t="shared" si="335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336"/>
        <v>0</v>
      </c>
      <c r="N4833" s="17"/>
      <c r="O4833" s="17"/>
      <c r="P4833" s="22"/>
    </row>
    <row r="4834" spans="1:16" ht="24.95" hidden="1" customHeight="1" x14ac:dyDescent="0.2">
      <c r="A4834" s="21" t="str">
        <f t="shared" si="334"/>
        <v>||||||0</v>
      </c>
      <c r="B4834" s="21" t="str">
        <f t="shared" si="335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336"/>
        <v>0</v>
      </c>
      <c r="N4834" s="17"/>
      <c r="O4834" s="17"/>
      <c r="P4834" s="22"/>
    </row>
    <row r="4835" spans="1:16" ht="24.95" hidden="1" customHeight="1" x14ac:dyDescent="0.2">
      <c r="A4835" s="21" t="str">
        <f t="shared" ref="A4835:A4884" si="337">C4835&amp;"|"&amp;D4835&amp;"|"&amp;E4835&amp;"|"&amp;F4835&amp;"|"&amp;G4835&amp;"|"&amp;I4835&amp;"|"&amp;N4835+O4835-P4835</f>
        <v>||||||0</v>
      </c>
      <c r="B4835" s="21" t="str">
        <f t="shared" ref="B4835:B4884" si="338">C4835&amp;"|"&amp;D4835&amp;"|"&amp;E4835&amp;"|"&amp;F4835&amp;"|"&amp;L4835</f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336"/>
        <v>0</v>
      </c>
      <c r="N4835" s="17"/>
      <c r="O4835" s="17"/>
      <c r="P4835" s="22"/>
    </row>
    <row r="4836" spans="1:16" ht="24.95" hidden="1" customHeight="1" x14ac:dyDescent="0.2">
      <c r="A4836" s="21" t="str">
        <f t="shared" si="337"/>
        <v>||||||0</v>
      </c>
      <c r="B4836" s="21" t="str">
        <f t="shared" si="338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336"/>
        <v>0</v>
      </c>
      <c r="N4836" s="17"/>
      <c r="O4836" s="17"/>
      <c r="P4836" s="22"/>
    </row>
    <row r="4837" spans="1:16" ht="24.95" hidden="1" customHeight="1" x14ac:dyDescent="0.2">
      <c r="A4837" s="21" t="str">
        <f t="shared" si="337"/>
        <v>||||||0</v>
      </c>
      <c r="B4837" s="21" t="str">
        <f t="shared" si="338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336"/>
        <v>0</v>
      </c>
      <c r="N4837" s="17"/>
      <c r="O4837" s="17"/>
      <c r="P4837" s="22"/>
    </row>
    <row r="4838" spans="1:16" ht="24.95" hidden="1" customHeight="1" x14ac:dyDescent="0.2">
      <c r="A4838" s="21" t="str">
        <f t="shared" si="337"/>
        <v>||||||0</v>
      </c>
      <c r="B4838" s="21" t="str">
        <f t="shared" si="338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336"/>
        <v>0</v>
      </c>
      <c r="N4838" s="17"/>
      <c r="O4838" s="17"/>
      <c r="P4838" s="22"/>
    </row>
    <row r="4839" spans="1:16" ht="24.95" hidden="1" customHeight="1" x14ac:dyDescent="0.2">
      <c r="A4839" s="21" t="str">
        <f t="shared" si="337"/>
        <v>||||||0</v>
      </c>
      <c r="B4839" s="21" t="str">
        <f t="shared" si="338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336"/>
        <v>0</v>
      </c>
      <c r="N4839" s="17"/>
      <c r="O4839" s="17"/>
      <c r="P4839" s="22"/>
    </row>
    <row r="4840" spans="1:16" ht="24.95" hidden="1" customHeight="1" x14ac:dyDescent="0.2">
      <c r="A4840" s="21" t="str">
        <f t="shared" si="337"/>
        <v>||||||0</v>
      </c>
      <c r="B4840" s="21" t="str">
        <f t="shared" si="338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336"/>
        <v>0</v>
      </c>
      <c r="N4840" s="17"/>
      <c r="O4840" s="17"/>
      <c r="P4840" s="22"/>
    </row>
    <row r="4841" spans="1:16" ht="24.95" hidden="1" customHeight="1" x14ac:dyDescent="0.2">
      <c r="A4841" s="21" t="str">
        <f t="shared" si="337"/>
        <v>||||||0</v>
      </c>
      <c r="B4841" s="21" t="str">
        <f t="shared" si="338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336"/>
        <v>0</v>
      </c>
      <c r="N4841" s="17"/>
      <c r="O4841" s="17"/>
      <c r="P4841" s="22"/>
    </row>
    <row r="4842" spans="1:16" ht="24.95" hidden="1" customHeight="1" x14ac:dyDescent="0.2">
      <c r="A4842" s="21" t="str">
        <f t="shared" si="337"/>
        <v>||||||0</v>
      </c>
      <c r="B4842" s="21" t="str">
        <f t="shared" si="338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336"/>
        <v>0</v>
      </c>
      <c r="N4842" s="17"/>
      <c r="O4842" s="17"/>
      <c r="P4842" s="22"/>
    </row>
    <row r="4843" spans="1:16" ht="24.95" hidden="1" customHeight="1" x14ac:dyDescent="0.2">
      <c r="A4843" s="21" t="str">
        <f t="shared" si="337"/>
        <v>||||||0</v>
      </c>
      <c r="B4843" s="21" t="str">
        <f t="shared" si="338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336"/>
        <v>0</v>
      </c>
      <c r="N4843" s="17"/>
      <c r="O4843" s="17"/>
      <c r="P4843" s="22"/>
    </row>
    <row r="4844" spans="1:16" ht="24.95" hidden="1" customHeight="1" x14ac:dyDescent="0.2">
      <c r="A4844" s="21" t="str">
        <f t="shared" si="337"/>
        <v>||||||0</v>
      </c>
      <c r="B4844" s="21" t="str">
        <f t="shared" si="338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336"/>
        <v>0</v>
      </c>
      <c r="N4844" s="17"/>
      <c r="O4844" s="17"/>
      <c r="P4844" s="22"/>
    </row>
    <row r="4845" spans="1:16" ht="24.95" hidden="1" customHeight="1" x14ac:dyDescent="0.2">
      <c r="A4845" s="21" t="str">
        <f t="shared" si="337"/>
        <v>||||||0</v>
      </c>
      <c r="B4845" s="21" t="str">
        <f t="shared" si="338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336"/>
        <v>0</v>
      </c>
      <c r="N4845" s="17"/>
      <c r="O4845" s="17"/>
      <c r="P4845" s="22"/>
    </row>
    <row r="4846" spans="1:16" ht="24.95" hidden="1" customHeight="1" x14ac:dyDescent="0.2">
      <c r="A4846" s="21" t="str">
        <f t="shared" si="337"/>
        <v>||||||0</v>
      </c>
      <c r="B4846" s="21" t="str">
        <f t="shared" si="338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336"/>
        <v>0</v>
      </c>
      <c r="N4846" s="17"/>
      <c r="O4846" s="17"/>
      <c r="P4846" s="22"/>
    </row>
    <row r="4847" spans="1:16" ht="24.95" hidden="1" customHeight="1" x14ac:dyDescent="0.2">
      <c r="A4847" s="21" t="str">
        <f t="shared" si="337"/>
        <v>||||||0</v>
      </c>
      <c r="B4847" s="21" t="str">
        <f t="shared" si="338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336"/>
        <v>0</v>
      </c>
      <c r="N4847" s="17"/>
      <c r="O4847" s="17"/>
      <c r="P4847" s="22"/>
    </row>
    <row r="4848" spans="1:16" ht="24.95" hidden="1" customHeight="1" x14ac:dyDescent="0.2">
      <c r="A4848" s="21" t="str">
        <f t="shared" si="337"/>
        <v>||||||0</v>
      </c>
      <c r="B4848" s="21" t="str">
        <f t="shared" si="338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336"/>
        <v>0</v>
      </c>
      <c r="N4848" s="17"/>
      <c r="O4848" s="17"/>
      <c r="P4848" s="22"/>
    </row>
    <row r="4849" spans="1:16" ht="24.95" hidden="1" customHeight="1" x14ac:dyDescent="0.2">
      <c r="A4849" s="21" t="str">
        <f t="shared" si="337"/>
        <v>||||||0</v>
      </c>
      <c r="B4849" s="21" t="str">
        <f t="shared" si="338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336"/>
        <v>0</v>
      </c>
      <c r="N4849" s="17"/>
      <c r="O4849" s="17"/>
      <c r="P4849" s="22"/>
    </row>
    <row r="4850" spans="1:16" ht="24.95" hidden="1" customHeight="1" x14ac:dyDescent="0.2">
      <c r="A4850" s="21" t="str">
        <f t="shared" si="337"/>
        <v>||||||0</v>
      </c>
      <c r="B4850" s="21" t="str">
        <f t="shared" si="338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336"/>
        <v>0</v>
      </c>
      <c r="N4850" s="17"/>
      <c r="O4850" s="17"/>
      <c r="P4850" s="22"/>
    </row>
    <row r="4851" spans="1:16" ht="24.95" hidden="1" customHeight="1" x14ac:dyDescent="0.2">
      <c r="A4851" s="21" t="str">
        <f t="shared" si="337"/>
        <v>||||||0</v>
      </c>
      <c r="B4851" s="21" t="str">
        <f t="shared" si="338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336"/>
        <v>0</v>
      </c>
      <c r="N4851" s="17"/>
      <c r="O4851" s="17"/>
      <c r="P4851" s="22"/>
    </row>
    <row r="4852" spans="1:16" ht="24.95" hidden="1" customHeight="1" x14ac:dyDescent="0.2">
      <c r="A4852" s="21" t="str">
        <f t="shared" si="337"/>
        <v>||||||0</v>
      </c>
      <c r="B4852" s="21" t="str">
        <f t="shared" si="338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336"/>
        <v>0</v>
      </c>
      <c r="N4852" s="17"/>
      <c r="O4852" s="17"/>
      <c r="P4852" s="22"/>
    </row>
    <row r="4853" spans="1:16" ht="24.95" hidden="1" customHeight="1" x14ac:dyDescent="0.2">
      <c r="A4853" s="21" t="str">
        <f t="shared" si="337"/>
        <v>||||||0</v>
      </c>
      <c r="B4853" s="21" t="str">
        <f t="shared" si="338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336"/>
        <v>0</v>
      </c>
      <c r="N4853" s="17"/>
      <c r="O4853" s="17"/>
      <c r="P4853" s="22"/>
    </row>
    <row r="4854" spans="1:16" ht="24.95" hidden="1" customHeight="1" x14ac:dyDescent="0.2">
      <c r="A4854" s="21" t="str">
        <f t="shared" si="337"/>
        <v>||||||0</v>
      </c>
      <c r="B4854" s="21" t="str">
        <f t="shared" si="338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336"/>
        <v>0</v>
      </c>
      <c r="N4854" s="17"/>
      <c r="O4854" s="17"/>
      <c r="P4854" s="22"/>
    </row>
    <row r="4855" spans="1:16" ht="24.95" hidden="1" customHeight="1" x14ac:dyDescent="0.2">
      <c r="A4855" s="21" t="str">
        <f t="shared" si="337"/>
        <v>||||||0</v>
      </c>
      <c r="B4855" s="21" t="str">
        <f t="shared" si="338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336"/>
        <v>0</v>
      </c>
      <c r="N4855" s="17"/>
      <c r="O4855" s="17"/>
      <c r="P4855" s="22"/>
    </row>
    <row r="4856" spans="1:16" ht="24.95" hidden="1" customHeight="1" x14ac:dyDescent="0.2">
      <c r="A4856" s="21" t="str">
        <f t="shared" si="337"/>
        <v>||||||0</v>
      </c>
      <c r="B4856" s="21" t="str">
        <f t="shared" si="338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336"/>
        <v>0</v>
      </c>
      <c r="N4856" s="17"/>
      <c r="O4856" s="17"/>
      <c r="P4856" s="22"/>
    </row>
    <row r="4857" spans="1:16" ht="24.95" hidden="1" customHeight="1" x14ac:dyDescent="0.2">
      <c r="A4857" s="21" t="str">
        <f t="shared" si="337"/>
        <v>||||||0</v>
      </c>
      <c r="B4857" s="21" t="str">
        <f t="shared" si="338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336"/>
        <v>0</v>
      </c>
      <c r="N4857" s="17"/>
      <c r="O4857" s="17"/>
      <c r="P4857" s="22"/>
    </row>
    <row r="4858" spans="1:16" ht="24.95" hidden="1" customHeight="1" x14ac:dyDescent="0.2">
      <c r="A4858" s="21" t="str">
        <f t="shared" si="337"/>
        <v>||||||0</v>
      </c>
      <c r="B4858" s="21" t="str">
        <f t="shared" si="338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336"/>
        <v>0</v>
      </c>
      <c r="N4858" s="17"/>
      <c r="O4858" s="17"/>
      <c r="P4858" s="22"/>
    </row>
    <row r="4859" spans="1:16" ht="24.95" hidden="1" customHeight="1" x14ac:dyDescent="0.2">
      <c r="A4859" s="21" t="str">
        <f t="shared" si="337"/>
        <v>||||||0</v>
      </c>
      <c r="B4859" s="21" t="str">
        <f t="shared" si="338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336"/>
        <v>0</v>
      </c>
      <c r="N4859" s="17"/>
      <c r="O4859" s="17"/>
      <c r="P4859" s="22"/>
    </row>
    <row r="4860" spans="1:16" ht="24.95" hidden="1" customHeight="1" x14ac:dyDescent="0.2">
      <c r="A4860" s="21" t="str">
        <f t="shared" si="337"/>
        <v>||||||0</v>
      </c>
      <c r="B4860" s="21" t="str">
        <f t="shared" si="338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336"/>
        <v>0</v>
      </c>
      <c r="N4860" s="17"/>
      <c r="O4860" s="17"/>
      <c r="P4860" s="22"/>
    </row>
    <row r="4861" spans="1:16" ht="24.95" hidden="1" customHeight="1" x14ac:dyDescent="0.2">
      <c r="A4861" s="21" t="str">
        <f t="shared" si="337"/>
        <v>||||||0</v>
      </c>
      <c r="B4861" s="21" t="str">
        <f t="shared" si="338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336"/>
        <v>0</v>
      </c>
      <c r="N4861" s="17"/>
      <c r="O4861" s="17"/>
      <c r="P4861" s="22"/>
    </row>
    <row r="4862" spans="1:16" ht="24.95" hidden="1" customHeight="1" x14ac:dyDescent="0.2">
      <c r="A4862" s="21" t="str">
        <f t="shared" si="337"/>
        <v>||||||0</v>
      </c>
      <c r="B4862" s="21" t="str">
        <f t="shared" si="338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si="336"/>
        <v>0</v>
      </c>
      <c r="N4862" s="17"/>
      <c r="O4862" s="17"/>
      <c r="P4862" s="22"/>
    </row>
    <row r="4863" spans="1:16" ht="24.95" hidden="1" customHeight="1" x14ac:dyDescent="0.2">
      <c r="A4863" s="21" t="str">
        <f t="shared" si="337"/>
        <v>||||||0</v>
      </c>
      <c r="B4863" s="21" t="str">
        <f t="shared" si="338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336"/>
        <v>0</v>
      </c>
      <c r="N4863" s="17"/>
      <c r="O4863" s="17"/>
      <c r="P4863" s="22"/>
    </row>
    <row r="4864" spans="1:16" ht="24.95" hidden="1" customHeight="1" x14ac:dyDescent="0.2">
      <c r="A4864" s="21" t="str">
        <f t="shared" si="337"/>
        <v>||||||0</v>
      </c>
      <c r="B4864" s="21" t="str">
        <f t="shared" si="338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336"/>
        <v>0</v>
      </c>
      <c r="N4864" s="17"/>
      <c r="O4864" s="17"/>
      <c r="P4864" s="22"/>
    </row>
    <row r="4865" spans="1:16" ht="24.95" hidden="1" customHeight="1" x14ac:dyDescent="0.2">
      <c r="A4865" s="21" t="str">
        <f t="shared" si="337"/>
        <v>||||||0</v>
      </c>
      <c r="B4865" s="21" t="str">
        <f t="shared" si="338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336"/>
        <v>0</v>
      </c>
      <c r="N4865" s="17"/>
      <c r="O4865" s="17"/>
      <c r="P4865" s="22"/>
    </row>
    <row r="4866" spans="1:16" ht="24.95" hidden="1" customHeight="1" x14ac:dyDescent="0.2">
      <c r="A4866" s="21" t="str">
        <f t="shared" si="337"/>
        <v>||||||0</v>
      </c>
      <c r="B4866" s="21" t="str">
        <f t="shared" si="338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336"/>
        <v>0</v>
      </c>
      <c r="N4866" s="17"/>
      <c r="O4866" s="17"/>
      <c r="P4866" s="22"/>
    </row>
    <row r="4867" spans="1:16" ht="24.95" hidden="1" customHeight="1" x14ac:dyDescent="0.2">
      <c r="A4867" s="21" t="str">
        <f t="shared" si="337"/>
        <v>||||||0</v>
      </c>
      <c r="B4867" s="21" t="str">
        <f t="shared" si="338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336"/>
        <v>0</v>
      </c>
      <c r="N4867" s="17"/>
      <c r="O4867" s="17"/>
      <c r="P4867" s="22"/>
    </row>
    <row r="4868" spans="1:16" ht="24.95" hidden="1" customHeight="1" x14ac:dyDescent="0.2">
      <c r="A4868" s="21" t="str">
        <f t="shared" si="337"/>
        <v>||||||0</v>
      </c>
      <c r="B4868" s="21" t="str">
        <f t="shared" si="338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336"/>
        <v>0</v>
      </c>
      <c r="N4868" s="17"/>
      <c r="O4868" s="17"/>
      <c r="P4868" s="22"/>
    </row>
    <row r="4869" spans="1:16" ht="24.95" hidden="1" customHeight="1" x14ac:dyDescent="0.2">
      <c r="A4869" s="21" t="str">
        <f t="shared" si="337"/>
        <v>||||||0</v>
      </c>
      <c r="B4869" s="21" t="str">
        <f t="shared" si="338"/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336"/>
        <v>0</v>
      </c>
      <c r="N4869" s="17"/>
      <c r="O4869" s="17"/>
      <c r="P4869" s="22"/>
    </row>
    <row r="4870" spans="1:16" ht="24.95" hidden="1" customHeight="1" x14ac:dyDescent="0.2">
      <c r="A4870" s="21" t="str">
        <f t="shared" si="337"/>
        <v>||||||0</v>
      </c>
      <c r="B4870" s="21" t="str">
        <f t="shared" si="338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336"/>
        <v>0</v>
      </c>
      <c r="N4870" s="17"/>
      <c r="O4870" s="17"/>
      <c r="P4870" s="22"/>
    </row>
    <row r="4871" spans="1:16" ht="24.95" hidden="1" customHeight="1" x14ac:dyDescent="0.2">
      <c r="A4871" s="21" t="str">
        <f t="shared" si="337"/>
        <v>||||||0</v>
      </c>
      <c r="B4871" s="21" t="str">
        <f t="shared" si="338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336"/>
        <v>0</v>
      </c>
      <c r="N4871" s="17"/>
      <c r="O4871" s="17"/>
      <c r="P4871" s="22"/>
    </row>
    <row r="4872" spans="1:16" ht="24.95" hidden="1" customHeight="1" x14ac:dyDescent="0.2">
      <c r="A4872" s="21" t="str">
        <f t="shared" si="337"/>
        <v>||||||0</v>
      </c>
      <c r="B4872" s="21" t="str">
        <f t="shared" si="338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336"/>
        <v>0</v>
      </c>
      <c r="N4872" s="17"/>
      <c r="O4872" s="17"/>
      <c r="P4872" s="22"/>
    </row>
    <row r="4873" spans="1:16" ht="24.95" hidden="1" customHeight="1" x14ac:dyDescent="0.2">
      <c r="A4873" s="21" t="str">
        <f t="shared" si="337"/>
        <v>||||||0</v>
      </c>
      <c r="B4873" s="21" t="str">
        <f t="shared" si="338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336"/>
        <v>0</v>
      </c>
      <c r="N4873" s="17"/>
      <c r="O4873" s="17"/>
      <c r="P4873" s="22"/>
    </row>
    <row r="4874" spans="1:16" ht="24.95" hidden="1" customHeight="1" x14ac:dyDescent="0.2">
      <c r="A4874" s="21" t="str">
        <f t="shared" si="337"/>
        <v>||||||0</v>
      </c>
      <c r="B4874" s="21" t="str">
        <f t="shared" si="338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336"/>
        <v>0</v>
      </c>
      <c r="N4874" s="17"/>
      <c r="O4874" s="17"/>
      <c r="P4874" s="22"/>
    </row>
    <row r="4875" spans="1:16" ht="24.95" hidden="1" customHeight="1" x14ac:dyDescent="0.2">
      <c r="A4875" s="21" t="str">
        <f t="shared" si="337"/>
        <v>||||||0</v>
      </c>
      <c r="B4875" s="21" t="str">
        <f t="shared" si="338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336"/>
        <v>0</v>
      </c>
      <c r="N4875" s="17"/>
      <c r="O4875" s="17"/>
      <c r="P4875" s="22"/>
    </row>
    <row r="4876" spans="1:16" ht="24.95" hidden="1" customHeight="1" x14ac:dyDescent="0.2">
      <c r="A4876" s="21" t="str">
        <f t="shared" si="337"/>
        <v>||||||0</v>
      </c>
      <c r="B4876" s="21" t="str">
        <f t="shared" si="338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336"/>
        <v>0</v>
      </c>
      <c r="N4876" s="17"/>
      <c r="O4876" s="17"/>
      <c r="P4876" s="22"/>
    </row>
    <row r="4877" spans="1:16" ht="24.95" hidden="1" customHeight="1" x14ac:dyDescent="0.2">
      <c r="A4877" s="21" t="str">
        <f t="shared" si="337"/>
        <v>||||||0</v>
      </c>
      <c r="B4877" s="21" t="str">
        <f t="shared" si="338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336"/>
        <v>0</v>
      </c>
      <c r="N4877" s="17"/>
      <c r="O4877" s="17"/>
      <c r="P4877" s="22"/>
    </row>
    <row r="4878" spans="1:16" ht="24.95" hidden="1" customHeight="1" x14ac:dyDescent="0.2">
      <c r="A4878" s="21" t="str">
        <f t="shared" si="337"/>
        <v>||||||0</v>
      </c>
      <c r="B4878" s="21" t="str">
        <f t="shared" si="338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ref="M4878:M4914" si="339">N4878+O4878</f>
        <v>0</v>
      </c>
      <c r="N4878" s="17"/>
      <c r="O4878" s="17"/>
      <c r="P4878" s="22"/>
    </row>
    <row r="4879" spans="1:16" ht="24.95" hidden="1" customHeight="1" x14ac:dyDescent="0.2">
      <c r="A4879" s="21" t="str">
        <f t="shared" si="337"/>
        <v>||||||0</v>
      </c>
      <c r="B4879" s="21" t="str">
        <f t="shared" si="338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339"/>
        <v>0</v>
      </c>
      <c r="N4879" s="17"/>
      <c r="O4879" s="17"/>
      <c r="P4879" s="22"/>
    </row>
    <row r="4880" spans="1:16" ht="24.95" hidden="1" customHeight="1" x14ac:dyDescent="0.2">
      <c r="A4880" s="21" t="str">
        <f t="shared" si="337"/>
        <v>||||||0</v>
      </c>
      <c r="B4880" s="21" t="str">
        <f t="shared" si="338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339"/>
        <v>0</v>
      </c>
      <c r="N4880" s="17"/>
      <c r="O4880" s="17"/>
      <c r="P4880" s="22"/>
    </row>
    <row r="4881" spans="1:16" ht="24.95" hidden="1" customHeight="1" x14ac:dyDescent="0.2">
      <c r="A4881" s="21" t="str">
        <f t="shared" si="337"/>
        <v>||||||0</v>
      </c>
      <c r="B4881" s="21" t="str">
        <f t="shared" si="338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339"/>
        <v>0</v>
      </c>
      <c r="N4881" s="17"/>
      <c r="O4881" s="17"/>
      <c r="P4881" s="22"/>
    </row>
    <row r="4882" spans="1:16" ht="24.95" hidden="1" customHeight="1" x14ac:dyDescent="0.2">
      <c r="A4882" s="21" t="str">
        <f t="shared" si="337"/>
        <v>||||||0</v>
      </c>
      <c r="B4882" s="21" t="str">
        <f t="shared" si="338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339"/>
        <v>0</v>
      </c>
      <c r="N4882" s="17"/>
      <c r="O4882" s="17"/>
      <c r="P4882" s="22"/>
    </row>
    <row r="4883" spans="1:16" ht="24.95" hidden="1" customHeight="1" x14ac:dyDescent="0.2">
      <c r="A4883" s="21" t="str">
        <f t="shared" si="337"/>
        <v>||||||0</v>
      </c>
      <c r="B4883" s="21" t="str">
        <f t="shared" si="338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339"/>
        <v>0</v>
      </c>
      <c r="N4883" s="17"/>
      <c r="O4883" s="17"/>
      <c r="P4883" s="22"/>
    </row>
    <row r="4884" spans="1:16" ht="24.95" hidden="1" customHeight="1" x14ac:dyDescent="0.2">
      <c r="A4884" s="21" t="str">
        <f t="shared" si="337"/>
        <v>||||||0</v>
      </c>
      <c r="B4884" s="21" t="str">
        <f t="shared" si="338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339"/>
        <v>0</v>
      </c>
      <c r="N4884" s="17"/>
      <c r="O4884" s="17"/>
      <c r="P4884" s="22"/>
    </row>
    <row r="4885" spans="1:16" ht="24.95" hidden="1" customHeight="1" x14ac:dyDescent="0.2">
      <c r="A4885" s="21" t="str">
        <f t="shared" ref="A4885:A4921" si="340">C4885&amp;"|"&amp;D4885&amp;"|"&amp;E4885&amp;"|"&amp;F4885&amp;"|"&amp;G4885&amp;"|"&amp;I4885&amp;"|"&amp;N4885+O4885-P4885</f>
        <v>||||||0</v>
      </c>
      <c r="B4885" s="21" t="str">
        <f t="shared" ref="B4885:B4921" si="341">C4885&amp;"|"&amp;D4885&amp;"|"&amp;E4885&amp;"|"&amp;F4885&amp;"|"&amp;L4885</f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339"/>
        <v>0</v>
      </c>
      <c r="N4885" s="17"/>
      <c r="O4885" s="17"/>
      <c r="P4885" s="22"/>
    </row>
    <row r="4886" spans="1:16" ht="24.95" hidden="1" customHeight="1" x14ac:dyDescent="0.2">
      <c r="A4886" s="21" t="str">
        <f t="shared" si="340"/>
        <v>||||||0</v>
      </c>
      <c r="B4886" s="21" t="str">
        <f t="shared" si="341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339"/>
        <v>0</v>
      </c>
      <c r="N4886" s="17"/>
      <c r="O4886" s="17"/>
      <c r="P4886" s="22"/>
    </row>
    <row r="4887" spans="1:16" ht="24.95" hidden="1" customHeight="1" x14ac:dyDescent="0.2">
      <c r="A4887" s="21" t="str">
        <f t="shared" si="340"/>
        <v>||||||0</v>
      </c>
      <c r="B4887" s="21" t="str">
        <f t="shared" si="341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339"/>
        <v>0</v>
      </c>
      <c r="N4887" s="17"/>
      <c r="O4887" s="17"/>
      <c r="P4887" s="22"/>
    </row>
    <row r="4888" spans="1:16" ht="24.95" hidden="1" customHeight="1" x14ac:dyDescent="0.2">
      <c r="A4888" s="21" t="str">
        <f t="shared" si="340"/>
        <v>||||||0</v>
      </c>
      <c r="B4888" s="21" t="str">
        <f t="shared" si="341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339"/>
        <v>0</v>
      </c>
      <c r="N4888" s="17"/>
      <c r="O4888" s="17"/>
      <c r="P4888" s="22"/>
    </row>
    <row r="4889" spans="1:16" ht="24.95" hidden="1" customHeight="1" x14ac:dyDescent="0.2">
      <c r="A4889" s="21" t="str">
        <f t="shared" si="340"/>
        <v>||||||0</v>
      </c>
      <c r="B4889" s="21" t="str">
        <f t="shared" si="341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339"/>
        <v>0</v>
      </c>
      <c r="N4889" s="17"/>
      <c r="O4889" s="17"/>
      <c r="P4889" s="22"/>
    </row>
    <row r="4890" spans="1:16" ht="24.95" hidden="1" customHeight="1" x14ac:dyDescent="0.2">
      <c r="A4890" s="21" t="str">
        <f t="shared" si="340"/>
        <v>||||||0</v>
      </c>
      <c r="B4890" s="21" t="str">
        <f t="shared" si="341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339"/>
        <v>0</v>
      </c>
      <c r="N4890" s="17"/>
      <c r="O4890" s="17"/>
      <c r="P4890" s="22"/>
    </row>
    <row r="4891" spans="1:16" ht="24.95" hidden="1" customHeight="1" x14ac:dyDescent="0.2">
      <c r="A4891" s="21" t="str">
        <f t="shared" si="340"/>
        <v>||||||0</v>
      </c>
      <c r="B4891" s="21" t="str">
        <f t="shared" si="341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339"/>
        <v>0</v>
      </c>
      <c r="N4891" s="17"/>
      <c r="O4891" s="17"/>
      <c r="P4891" s="22"/>
    </row>
    <row r="4892" spans="1:16" ht="24.95" hidden="1" customHeight="1" x14ac:dyDescent="0.2">
      <c r="A4892" s="21" t="str">
        <f t="shared" si="340"/>
        <v>||||||0</v>
      </c>
      <c r="B4892" s="21" t="str">
        <f t="shared" si="341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339"/>
        <v>0</v>
      </c>
      <c r="N4892" s="17"/>
      <c r="O4892" s="17"/>
      <c r="P4892" s="22"/>
    </row>
    <row r="4893" spans="1:16" ht="24.95" hidden="1" customHeight="1" x14ac:dyDescent="0.2">
      <c r="A4893" s="21" t="str">
        <f t="shared" si="340"/>
        <v>||||||0</v>
      </c>
      <c r="B4893" s="21" t="str">
        <f t="shared" si="341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339"/>
        <v>0</v>
      </c>
      <c r="N4893" s="17"/>
      <c r="O4893" s="17"/>
      <c r="P4893" s="22"/>
    </row>
    <row r="4894" spans="1:16" ht="24.95" hidden="1" customHeight="1" x14ac:dyDescent="0.2">
      <c r="A4894" s="21" t="str">
        <f t="shared" si="340"/>
        <v>||||||0</v>
      </c>
      <c r="B4894" s="21" t="str">
        <f t="shared" si="341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339"/>
        <v>0</v>
      </c>
      <c r="N4894" s="17"/>
      <c r="O4894" s="17"/>
      <c r="P4894" s="22"/>
    </row>
    <row r="4895" spans="1:16" ht="24.95" hidden="1" customHeight="1" x14ac:dyDescent="0.2">
      <c r="A4895" s="21" t="str">
        <f t="shared" si="340"/>
        <v>||||||0</v>
      </c>
      <c r="B4895" s="21" t="str">
        <f t="shared" si="341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339"/>
        <v>0</v>
      </c>
      <c r="N4895" s="17"/>
      <c r="O4895" s="17"/>
      <c r="P4895" s="22"/>
    </row>
    <row r="4896" spans="1:16" ht="24.95" hidden="1" customHeight="1" x14ac:dyDescent="0.2">
      <c r="A4896" s="21" t="str">
        <f t="shared" si="340"/>
        <v>||||||0</v>
      </c>
      <c r="B4896" s="21" t="str">
        <f t="shared" si="341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339"/>
        <v>0</v>
      </c>
      <c r="N4896" s="17"/>
      <c r="O4896" s="17"/>
      <c r="P4896" s="22"/>
    </row>
    <row r="4897" spans="1:16" ht="24.95" hidden="1" customHeight="1" x14ac:dyDescent="0.2">
      <c r="A4897" s="21" t="str">
        <f t="shared" si="340"/>
        <v>||||||0</v>
      </c>
      <c r="B4897" s="21" t="str">
        <f t="shared" si="341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339"/>
        <v>0</v>
      </c>
      <c r="N4897" s="17"/>
      <c r="O4897" s="17"/>
      <c r="P4897" s="22"/>
    </row>
    <row r="4898" spans="1:16" ht="24.95" hidden="1" customHeight="1" x14ac:dyDescent="0.2">
      <c r="A4898" s="21" t="str">
        <f t="shared" si="340"/>
        <v>||||||0</v>
      </c>
      <c r="B4898" s="21" t="str">
        <f t="shared" si="341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339"/>
        <v>0</v>
      </c>
      <c r="N4898" s="17"/>
      <c r="O4898" s="17"/>
      <c r="P4898" s="22"/>
    </row>
    <row r="4899" spans="1:16" ht="24.95" hidden="1" customHeight="1" x14ac:dyDescent="0.2">
      <c r="A4899" s="21" t="str">
        <f t="shared" si="340"/>
        <v>||||||0</v>
      </c>
      <c r="B4899" s="21" t="str">
        <f t="shared" si="341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339"/>
        <v>0</v>
      </c>
      <c r="N4899" s="17"/>
      <c r="O4899" s="17"/>
      <c r="P4899" s="22"/>
    </row>
    <row r="4900" spans="1:16" ht="24.95" hidden="1" customHeight="1" x14ac:dyDescent="0.2">
      <c r="A4900" s="21" t="str">
        <f t="shared" si="340"/>
        <v>||||||0</v>
      </c>
      <c r="B4900" s="21" t="str">
        <f t="shared" si="341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339"/>
        <v>0</v>
      </c>
      <c r="N4900" s="17"/>
      <c r="O4900" s="17"/>
      <c r="P4900" s="22"/>
    </row>
    <row r="4901" spans="1:16" ht="24.95" hidden="1" customHeight="1" x14ac:dyDescent="0.2">
      <c r="A4901" s="21" t="str">
        <f t="shared" si="340"/>
        <v>||||||0</v>
      </c>
      <c r="B4901" s="21" t="str">
        <f t="shared" si="341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339"/>
        <v>0</v>
      </c>
      <c r="N4901" s="17"/>
      <c r="O4901" s="17"/>
      <c r="P4901" s="22"/>
    </row>
    <row r="4902" spans="1:16" ht="24.95" hidden="1" customHeight="1" x14ac:dyDescent="0.2">
      <c r="A4902" s="21" t="str">
        <f t="shared" si="340"/>
        <v>||||||0</v>
      </c>
      <c r="B4902" s="21" t="str">
        <f t="shared" si="341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339"/>
        <v>0</v>
      </c>
      <c r="N4902" s="17"/>
      <c r="O4902" s="17"/>
      <c r="P4902" s="22"/>
    </row>
    <row r="4903" spans="1:16" ht="24.95" hidden="1" customHeight="1" x14ac:dyDescent="0.2">
      <c r="A4903" s="21" t="str">
        <f t="shared" si="340"/>
        <v>||||||0</v>
      </c>
      <c r="B4903" s="21" t="str">
        <f t="shared" si="341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339"/>
        <v>0</v>
      </c>
      <c r="N4903" s="17"/>
      <c r="O4903" s="17"/>
      <c r="P4903" s="22"/>
    </row>
    <row r="4904" spans="1:16" ht="24.95" hidden="1" customHeight="1" x14ac:dyDescent="0.2">
      <c r="A4904" s="21" t="str">
        <f t="shared" si="340"/>
        <v>||||||0</v>
      </c>
      <c r="B4904" s="21" t="str">
        <f t="shared" si="341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339"/>
        <v>0</v>
      </c>
      <c r="N4904" s="17"/>
      <c r="O4904" s="17"/>
      <c r="P4904" s="22"/>
    </row>
    <row r="4905" spans="1:16" ht="24.95" hidden="1" customHeight="1" x14ac:dyDescent="0.2">
      <c r="A4905" s="21" t="str">
        <f t="shared" si="340"/>
        <v>||||||0</v>
      </c>
      <c r="B4905" s="21" t="str">
        <f t="shared" si="341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339"/>
        <v>0</v>
      </c>
      <c r="N4905" s="17"/>
      <c r="O4905" s="17"/>
      <c r="P4905" s="22"/>
    </row>
    <row r="4906" spans="1:16" ht="24.95" hidden="1" customHeight="1" x14ac:dyDescent="0.2">
      <c r="A4906" s="21" t="str">
        <f t="shared" si="340"/>
        <v>||||||0</v>
      </c>
      <c r="B4906" s="21" t="str">
        <f t="shared" si="341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339"/>
        <v>0</v>
      </c>
      <c r="N4906" s="17"/>
      <c r="O4906" s="17"/>
      <c r="P4906" s="22"/>
    </row>
    <row r="4907" spans="1:16" ht="24.95" hidden="1" customHeight="1" x14ac:dyDescent="0.2">
      <c r="A4907" s="21" t="str">
        <f t="shared" si="340"/>
        <v>||||||0</v>
      </c>
      <c r="B4907" s="21" t="str">
        <f t="shared" si="341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339"/>
        <v>0</v>
      </c>
      <c r="N4907" s="17"/>
      <c r="O4907" s="17"/>
      <c r="P4907" s="22"/>
    </row>
    <row r="4908" spans="1:16" ht="24.95" hidden="1" customHeight="1" x14ac:dyDescent="0.2">
      <c r="A4908" s="21" t="str">
        <f t="shared" si="340"/>
        <v>||||||0</v>
      </c>
      <c r="B4908" s="21" t="str">
        <f t="shared" si="341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339"/>
        <v>0</v>
      </c>
      <c r="N4908" s="17"/>
      <c r="O4908" s="17"/>
      <c r="P4908" s="22"/>
    </row>
    <row r="4909" spans="1:16" ht="24.95" hidden="1" customHeight="1" x14ac:dyDescent="0.2">
      <c r="A4909" s="21" t="str">
        <f t="shared" si="340"/>
        <v>||||||0</v>
      </c>
      <c r="B4909" s="21" t="str">
        <f t="shared" si="341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339"/>
        <v>0</v>
      </c>
      <c r="N4909" s="17"/>
      <c r="O4909" s="17"/>
      <c r="P4909" s="22"/>
    </row>
    <row r="4910" spans="1:16" ht="24.95" hidden="1" customHeight="1" x14ac:dyDescent="0.2">
      <c r="A4910" s="21" t="str">
        <f t="shared" si="340"/>
        <v>||||||0</v>
      </c>
      <c r="B4910" s="21" t="str">
        <f t="shared" si="341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339"/>
        <v>0</v>
      </c>
      <c r="N4910" s="17"/>
      <c r="O4910" s="17"/>
      <c r="P4910" s="22"/>
    </row>
    <row r="4911" spans="1:16" ht="24.95" hidden="1" customHeight="1" x14ac:dyDescent="0.2">
      <c r="A4911" s="21" t="str">
        <f t="shared" si="340"/>
        <v>||||||0</v>
      </c>
      <c r="B4911" s="21" t="str">
        <f t="shared" si="341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339"/>
        <v>0</v>
      </c>
      <c r="N4911" s="17"/>
      <c r="O4911" s="17"/>
      <c r="P4911" s="22"/>
    </row>
    <row r="4912" spans="1:16" ht="24.95" hidden="1" customHeight="1" x14ac:dyDescent="0.2">
      <c r="A4912" s="21" t="str">
        <f t="shared" si="340"/>
        <v>||||||0</v>
      </c>
      <c r="B4912" s="21" t="str">
        <f t="shared" si="341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339"/>
        <v>0</v>
      </c>
      <c r="N4912" s="17"/>
      <c r="O4912" s="17"/>
      <c r="P4912" s="22"/>
    </row>
    <row r="4913" spans="1:16" ht="24.95" hidden="1" customHeight="1" x14ac:dyDescent="0.2">
      <c r="A4913" s="21" t="str">
        <f t="shared" si="340"/>
        <v>||||||0</v>
      </c>
      <c r="B4913" s="21" t="str">
        <f t="shared" si="341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339"/>
        <v>0</v>
      </c>
      <c r="N4913" s="17"/>
      <c r="O4913" s="17"/>
      <c r="P4913" s="22"/>
    </row>
    <row r="4914" spans="1:16" ht="24.95" hidden="1" customHeight="1" x14ac:dyDescent="0.2">
      <c r="A4914" s="21" t="str">
        <f t="shared" si="340"/>
        <v>||||||0</v>
      </c>
      <c r="B4914" s="21" t="str">
        <f t="shared" si="341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339"/>
        <v>0</v>
      </c>
      <c r="N4914" s="17"/>
      <c r="O4914" s="17"/>
      <c r="P4914" s="22"/>
    </row>
    <row r="4915" spans="1:16" ht="24.95" hidden="1" customHeight="1" x14ac:dyDescent="0.2">
      <c r="A4915" s="21" t="str">
        <f t="shared" si="340"/>
        <v>||||||0</v>
      </c>
      <c r="B4915" s="21" t="str">
        <f t="shared" si="341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ref="M4915:M4965" si="342">N4915+O4915</f>
        <v>0</v>
      </c>
      <c r="N4915" s="17"/>
      <c r="O4915" s="17"/>
      <c r="P4915" s="22"/>
    </row>
    <row r="4916" spans="1:16" ht="24.95" hidden="1" customHeight="1" x14ac:dyDescent="0.2">
      <c r="A4916" s="21" t="str">
        <f t="shared" si="340"/>
        <v>||||||0</v>
      </c>
      <c r="B4916" s="21" t="str">
        <f t="shared" si="341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342"/>
        <v>0</v>
      </c>
      <c r="N4916" s="17"/>
      <c r="O4916" s="17"/>
      <c r="P4916" s="22"/>
    </row>
    <row r="4917" spans="1:16" ht="24.95" hidden="1" customHeight="1" x14ac:dyDescent="0.2">
      <c r="A4917" s="21" t="str">
        <f t="shared" si="340"/>
        <v>||||||0</v>
      </c>
      <c r="B4917" s="21" t="str">
        <f t="shared" si="341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342"/>
        <v>0</v>
      </c>
      <c r="N4917" s="17"/>
      <c r="O4917" s="17"/>
      <c r="P4917" s="22"/>
    </row>
    <row r="4918" spans="1:16" ht="24.95" hidden="1" customHeight="1" x14ac:dyDescent="0.2">
      <c r="A4918" s="21" t="str">
        <f t="shared" si="340"/>
        <v>||||||0</v>
      </c>
      <c r="B4918" s="21" t="str">
        <f t="shared" si="341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342"/>
        <v>0</v>
      </c>
      <c r="N4918" s="17"/>
      <c r="O4918" s="17"/>
      <c r="P4918" s="22"/>
    </row>
    <row r="4919" spans="1:16" ht="24.95" hidden="1" customHeight="1" x14ac:dyDescent="0.2">
      <c r="A4919" s="21" t="str">
        <f t="shared" si="340"/>
        <v>||||||0</v>
      </c>
      <c r="B4919" s="21" t="str">
        <f t="shared" si="341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342"/>
        <v>0</v>
      </c>
      <c r="N4919" s="17"/>
      <c r="O4919" s="17"/>
      <c r="P4919" s="22"/>
    </row>
    <row r="4920" spans="1:16" ht="24.95" hidden="1" customHeight="1" x14ac:dyDescent="0.2">
      <c r="A4920" s="21" t="str">
        <f t="shared" si="340"/>
        <v>||||||0</v>
      </c>
      <c r="B4920" s="21" t="str">
        <f t="shared" si="341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342"/>
        <v>0</v>
      </c>
      <c r="N4920" s="17"/>
      <c r="O4920" s="17"/>
      <c r="P4920" s="22"/>
    </row>
    <row r="4921" spans="1:16" ht="24.95" hidden="1" customHeight="1" x14ac:dyDescent="0.2">
      <c r="A4921" s="21" t="str">
        <f t="shared" si="340"/>
        <v>||||||0</v>
      </c>
      <c r="B4921" s="21" t="str">
        <f t="shared" si="341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342"/>
        <v>0</v>
      </c>
      <c r="N4921" s="17"/>
      <c r="O4921" s="17"/>
      <c r="P4921" s="22"/>
    </row>
    <row r="4922" spans="1:16" ht="24.95" hidden="1" customHeight="1" x14ac:dyDescent="0.2">
      <c r="A4922" s="21" t="str">
        <f t="shared" ref="A4922:A4965" si="343">C4922&amp;"|"&amp;D4922&amp;"|"&amp;E4922&amp;"|"&amp;F4922&amp;"|"&amp;G4922&amp;"|"&amp;I4922&amp;"|"&amp;N4922+O4922-P4922</f>
        <v>||||||0</v>
      </c>
      <c r="B4922" s="21" t="str">
        <f t="shared" ref="B4922:B4965" si="344">C4922&amp;"|"&amp;D4922&amp;"|"&amp;E4922&amp;"|"&amp;F4922&amp;"|"&amp;L4922</f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342"/>
        <v>0</v>
      </c>
      <c r="N4922" s="17"/>
      <c r="O4922" s="17"/>
      <c r="P4922" s="22"/>
    </row>
    <row r="4923" spans="1:16" ht="24.95" hidden="1" customHeight="1" x14ac:dyDescent="0.2">
      <c r="A4923" s="21" t="str">
        <f t="shared" si="343"/>
        <v>||||||0</v>
      </c>
      <c r="B4923" s="21" t="str">
        <f t="shared" si="344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342"/>
        <v>0</v>
      </c>
      <c r="N4923" s="17"/>
      <c r="O4923" s="17"/>
      <c r="P4923" s="22"/>
    </row>
    <row r="4924" spans="1:16" ht="24.95" hidden="1" customHeight="1" x14ac:dyDescent="0.2">
      <c r="A4924" s="21" t="str">
        <f t="shared" si="343"/>
        <v>||||||0</v>
      </c>
      <c r="B4924" s="21" t="str">
        <f t="shared" si="344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342"/>
        <v>0</v>
      </c>
      <c r="N4924" s="17"/>
      <c r="O4924" s="17"/>
      <c r="P4924" s="22"/>
    </row>
    <row r="4925" spans="1:16" ht="24.95" hidden="1" customHeight="1" x14ac:dyDescent="0.2">
      <c r="A4925" s="21" t="str">
        <f t="shared" si="343"/>
        <v>||||||0</v>
      </c>
      <c r="B4925" s="21" t="str">
        <f t="shared" si="344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342"/>
        <v>0</v>
      </c>
      <c r="N4925" s="17"/>
      <c r="O4925" s="17"/>
      <c r="P4925" s="22"/>
    </row>
    <row r="4926" spans="1:16" ht="24.95" hidden="1" customHeight="1" x14ac:dyDescent="0.2">
      <c r="A4926" s="21" t="str">
        <f t="shared" si="343"/>
        <v>||||||0</v>
      </c>
      <c r="B4926" s="21" t="str">
        <f t="shared" si="344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si="342"/>
        <v>0</v>
      </c>
      <c r="N4926" s="17"/>
      <c r="O4926" s="17"/>
      <c r="P4926" s="22"/>
    </row>
    <row r="4927" spans="1:16" ht="24.95" hidden="1" customHeight="1" x14ac:dyDescent="0.2">
      <c r="A4927" s="21" t="str">
        <f t="shared" si="343"/>
        <v>||||||0</v>
      </c>
      <c r="B4927" s="21" t="str">
        <f t="shared" si="344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342"/>
        <v>0</v>
      </c>
      <c r="N4927" s="17"/>
      <c r="O4927" s="17"/>
      <c r="P4927" s="22"/>
    </row>
    <row r="4928" spans="1:16" ht="24.95" hidden="1" customHeight="1" x14ac:dyDescent="0.2">
      <c r="A4928" s="21" t="str">
        <f t="shared" si="343"/>
        <v>||||||0</v>
      </c>
      <c r="B4928" s="21" t="str">
        <f t="shared" si="344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342"/>
        <v>0</v>
      </c>
      <c r="N4928" s="17"/>
      <c r="O4928" s="17"/>
      <c r="P4928" s="22"/>
    </row>
    <row r="4929" spans="1:16" ht="24.95" hidden="1" customHeight="1" x14ac:dyDescent="0.2">
      <c r="A4929" s="21" t="str">
        <f t="shared" si="343"/>
        <v>||||||0</v>
      </c>
      <c r="B4929" s="21" t="str">
        <f t="shared" si="344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342"/>
        <v>0</v>
      </c>
      <c r="N4929" s="17"/>
      <c r="O4929" s="17"/>
      <c r="P4929" s="22"/>
    </row>
    <row r="4930" spans="1:16" ht="24.95" hidden="1" customHeight="1" x14ac:dyDescent="0.2">
      <c r="A4930" s="21" t="str">
        <f t="shared" si="343"/>
        <v>||||||0</v>
      </c>
      <c r="B4930" s="21" t="str">
        <f t="shared" si="344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342"/>
        <v>0</v>
      </c>
      <c r="N4930" s="17"/>
      <c r="O4930" s="17"/>
      <c r="P4930" s="22"/>
    </row>
    <row r="4931" spans="1:16" ht="24.95" hidden="1" customHeight="1" x14ac:dyDescent="0.2">
      <c r="A4931" s="21" t="str">
        <f t="shared" si="343"/>
        <v>||||||0</v>
      </c>
      <c r="B4931" s="21" t="str">
        <f t="shared" si="344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342"/>
        <v>0</v>
      </c>
      <c r="N4931" s="17"/>
      <c r="O4931" s="17"/>
      <c r="P4931" s="22"/>
    </row>
    <row r="4932" spans="1:16" ht="24.95" hidden="1" customHeight="1" x14ac:dyDescent="0.2">
      <c r="A4932" s="21" t="str">
        <f t="shared" si="343"/>
        <v>||||||0</v>
      </c>
      <c r="B4932" s="21" t="str">
        <f t="shared" si="344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342"/>
        <v>0</v>
      </c>
      <c r="N4932" s="17"/>
      <c r="O4932" s="17"/>
      <c r="P4932" s="22"/>
    </row>
    <row r="4933" spans="1:16" ht="24.95" hidden="1" customHeight="1" x14ac:dyDescent="0.2">
      <c r="A4933" s="21" t="str">
        <f t="shared" si="343"/>
        <v>||||||0</v>
      </c>
      <c r="B4933" s="21" t="str">
        <f t="shared" si="344"/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342"/>
        <v>0</v>
      </c>
      <c r="N4933" s="17"/>
      <c r="O4933" s="17"/>
      <c r="P4933" s="22"/>
    </row>
    <row r="4934" spans="1:16" ht="24.95" hidden="1" customHeight="1" x14ac:dyDescent="0.2">
      <c r="A4934" s="21" t="str">
        <f t="shared" si="343"/>
        <v>||||||0</v>
      </c>
      <c r="B4934" s="21" t="str">
        <f t="shared" si="344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342"/>
        <v>0</v>
      </c>
      <c r="N4934" s="17"/>
      <c r="O4934" s="17"/>
      <c r="P4934" s="22"/>
    </row>
    <row r="4935" spans="1:16" ht="24.95" hidden="1" customHeight="1" x14ac:dyDescent="0.2">
      <c r="A4935" s="21" t="str">
        <f t="shared" si="343"/>
        <v>||||||0</v>
      </c>
      <c r="B4935" s="21" t="str">
        <f t="shared" si="344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342"/>
        <v>0</v>
      </c>
      <c r="N4935" s="17"/>
      <c r="O4935" s="17"/>
      <c r="P4935" s="22"/>
    </row>
    <row r="4936" spans="1:16" ht="24.95" hidden="1" customHeight="1" x14ac:dyDescent="0.2">
      <c r="A4936" s="21" t="str">
        <f t="shared" si="343"/>
        <v>||||||0</v>
      </c>
      <c r="B4936" s="21" t="str">
        <f t="shared" si="344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342"/>
        <v>0</v>
      </c>
      <c r="N4936" s="17"/>
      <c r="O4936" s="17"/>
      <c r="P4936" s="22"/>
    </row>
    <row r="4937" spans="1:16" ht="24.95" hidden="1" customHeight="1" x14ac:dyDescent="0.2">
      <c r="A4937" s="21" t="str">
        <f t="shared" si="343"/>
        <v>||||||0</v>
      </c>
      <c r="B4937" s="21" t="str">
        <f t="shared" si="344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342"/>
        <v>0</v>
      </c>
      <c r="N4937" s="17"/>
      <c r="O4937" s="17"/>
      <c r="P4937" s="22"/>
    </row>
    <row r="4938" spans="1:16" ht="24.95" hidden="1" customHeight="1" x14ac:dyDescent="0.2">
      <c r="A4938" s="21" t="str">
        <f t="shared" si="343"/>
        <v>||||||0</v>
      </c>
      <c r="B4938" s="21" t="str">
        <f t="shared" si="344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342"/>
        <v>0</v>
      </c>
      <c r="N4938" s="17"/>
      <c r="O4938" s="17"/>
      <c r="P4938" s="22"/>
    </row>
    <row r="4939" spans="1:16" ht="24.95" hidden="1" customHeight="1" x14ac:dyDescent="0.2">
      <c r="A4939" s="21" t="str">
        <f t="shared" si="343"/>
        <v>||||||0</v>
      </c>
      <c r="B4939" s="21" t="str">
        <f t="shared" si="344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342"/>
        <v>0</v>
      </c>
      <c r="N4939" s="17"/>
      <c r="O4939" s="17"/>
      <c r="P4939" s="22"/>
    </row>
    <row r="4940" spans="1:16" ht="24.95" hidden="1" customHeight="1" x14ac:dyDescent="0.2">
      <c r="A4940" s="21" t="str">
        <f t="shared" si="343"/>
        <v>||||||0</v>
      </c>
      <c r="B4940" s="21" t="str">
        <f t="shared" si="344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342"/>
        <v>0</v>
      </c>
      <c r="N4940" s="17"/>
      <c r="O4940" s="17"/>
      <c r="P4940" s="22"/>
    </row>
    <row r="4941" spans="1:16" ht="24.95" hidden="1" customHeight="1" x14ac:dyDescent="0.2">
      <c r="A4941" s="21" t="str">
        <f t="shared" si="343"/>
        <v>||||||0</v>
      </c>
      <c r="B4941" s="21" t="str">
        <f t="shared" si="344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342"/>
        <v>0</v>
      </c>
      <c r="N4941" s="17"/>
      <c r="O4941" s="17"/>
      <c r="P4941" s="22"/>
    </row>
    <row r="4942" spans="1:16" ht="24.95" hidden="1" customHeight="1" x14ac:dyDescent="0.2">
      <c r="A4942" s="21" t="str">
        <f t="shared" si="343"/>
        <v>||||||0</v>
      </c>
      <c r="B4942" s="21" t="str">
        <f t="shared" si="344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342"/>
        <v>0</v>
      </c>
      <c r="N4942" s="17"/>
      <c r="O4942" s="17"/>
      <c r="P4942" s="22"/>
    </row>
    <row r="4943" spans="1:16" ht="24.95" hidden="1" customHeight="1" x14ac:dyDescent="0.2">
      <c r="A4943" s="21" t="str">
        <f t="shared" si="343"/>
        <v>||||||0</v>
      </c>
      <c r="B4943" s="21" t="str">
        <f t="shared" si="344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342"/>
        <v>0</v>
      </c>
      <c r="N4943" s="17"/>
      <c r="O4943" s="17"/>
      <c r="P4943" s="22"/>
    </row>
    <row r="4944" spans="1:16" ht="24.95" hidden="1" customHeight="1" x14ac:dyDescent="0.2">
      <c r="A4944" s="21" t="str">
        <f t="shared" si="343"/>
        <v>||||||0</v>
      </c>
      <c r="B4944" s="21" t="str">
        <f t="shared" si="344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342"/>
        <v>0</v>
      </c>
      <c r="N4944" s="17"/>
      <c r="O4944" s="17"/>
      <c r="P4944" s="22"/>
    </row>
    <row r="4945" spans="1:16" ht="24.95" hidden="1" customHeight="1" x14ac:dyDescent="0.2">
      <c r="A4945" s="21" t="str">
        <f t="shared" si="343"/>
        <v>||||||0</v>
      </c>
      <c r="B4945" s="21" t="str">
        <f t="shared" si="344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342"/>
        <v>0</v>
      </c>
      <c r="N4945" s="17"/>
      <c r="O4945" s="17"/>
      <c r="P4945" s="22"/>
    </row>
    <row r="4946" spans="1:16" ht="24.95" hidden="1" customHeight="1" x14ac:dyDescent="0.2">
      <c r="A4946" s="21" t="str">
        <f t="shared" si="343"/>
        <v>||||||0</v>
      </c>
      <c r="B4946" s="21" t="str">
        <f t="shared" si="344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342"/>
        <v>0</v>
      </c>
      <c r="N4946" s="17"/>
      <c r="O4946" s="17"/>
      <c r="P4946" s="22"/>
    </row>
    <row r="4947" spans="1:16" ht="24.95" hidden="1" customHeight="1" x14ac:dyDescent="0.2">
      <c r="A4947" s="21" t="str">
        <f t="shared" si="343"/>
        <v>||||||0</v>
      </c>
      <c r="B4947" s="21" t="str">
        <f t="shared" si="344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342"/>
        <v>0</v>
      </c>
      <c r="N4947" s="17"/>
      <c r="O4947" s="17"/>
      <c r="P4947" s="22"/>
    </row>
    <row r="4948" spans="1:16" ht="24.95" hidden="1" customHeight="1" x14ac:dyDescent="0.2">
      <c r="A4948" s="21" t="str">
        <f t="shared" si="343"/>
        <v>||||||0</v>
      </c>
      <c r="B4948" s="21" t="str">
        <f t="shared" si="344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342"/>
        <v>0</v>
      </c>
      <c r="N4948" s="17"/>
      <c r="O4948" s="17"/>
      <c r="P4948" s="22"/>
    </row>
    <row r="4949" spans="1:16" ht="24.95" hidden="1" customHeight="1" x14ac:dyDescent="0.2">
      <c r="A4949" s="21" t="str">
        <f t="shared" si="343"/>
        <v>||||||0</v>
      </c>
      <c r="B4949" s="21" t="str">
        <f t="shared" si="344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342"/>
        <v>0</v>
      </c>
      <c r="N4949" s="17"/>
      <c r="O4949" s="17"/>
      <c r="P4949" s="22"/>
    </row>
    <row r="4950" spans="1:16" ht="24.95" hidden="1" customHeight="1" x14ac:dyDescent="0.2">
      <c r="A4950" s="21" t="str">
        <f t="shared" si="343"/>
        <v>||||||0</v>
      </c>
      <c r="B4950" s="21" t="str">
        <f t="shared" si="344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342"/>
        <v>0</v>
      </c>
      <c r="N4950" s="17"/>
      <c r="O4950" s="17"/>
      <c r="P4950" s="22"/>
    </row>
    <row r="4951" spans="1:16" ht="24.95" hidden="1" customHeight="1" x14ac:dyDescent="0.2">
      <c r="A4951" s="21" t="str">
        <f t="shared" si="343"/>
        <v>||||||0</v>
      </c>
      <c r="B4951" s="21" t="str">
        <f t="shared" si="344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342"/>
        <v>0</v>
      </c>
      <c r="N4951" s="17"/>
      <c r="O4951" s="17"/>
      <c r="P4951" s="22"/>
    </row>
    <row r="4952" spans="1:16" ht="24.95" hidden="1" customHeight="1" x14ac:dyDescent="0.2">
      <c r="A4952" s="21" t="str">
        <f t="shared" si="343"/>
        <v>||||||0</v>
      </c>
      <c r="B4952" s="21" t="str">
        <f t="shared" si="344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342"/>
        <v>0</v>
      </c>
      <c r="N4952" s="17"/>
      <c r="O4952" s="17"/>
      <c r="P4952" s="22"/>
    </row>
    <row r="4953" spans="1:16" ht="24.95" hidden="1" customHeight="1" x14ac:dyDescent="0.2">
      <c r="A4953" s="21" t="str">
        <f t="shared" si="343"/>
        <v>||||||0</v>
      </c>
      <c r="B4953" s="21" t="str">
        <f t="shared" si="344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342"/>
        <v>0</v>
      </c>
      <c r="N4953" s="17"/>
      <c r="O4953" s="17"/>
      <c r="P4953" s="22"/>
    </row>
    <row r="4954" spans="1:16" ht="24.95" hidden="1" customHeight="1" x14ac:dyDescent="0.2">
      <c r="A4954" s="21" t="str">
        <f t="shared" si="343"/>
        <v>||||||0</v>
      </c>
      <c r="B4954" s="21" t="str">
        <f t="shared" si="344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342"/>
        <v>0</v>
      </c>
      <c r="N4954" s="17"/>
      <c r="O4954" s="17"/>
      <c r="P4954" s="22"/>
    </row>
    <row r="4955" spans="1:16" ht="24.95" hidden="1" customHeight="1" x14ac:dyDescent="0.2">
      <c r="A4955" s="21" t="str">
        <f t="shared" si="343"/>
        <v>||||||0</v>
      </c>
      <c r="B4955" s="21" t="str">
        <f t="shared" si="344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342"/>
        <v>0</v>
      </c>
      <c r="N4955" s="17"/>
      <c r="O4955" s="17"/>
      <c r="P4955" s="22"/>
    </row>
    <row r="4956" spans="1:16" ht="24.95" hidden="1" customHeight="1" x14ac:dyDescent="0.2">
      <c r="A4956" s="21" t="str">
        <f t="shared" si="343"/>
        <v>||||||0</v>
      </c>
      <c r="B4956" s="21" t="str">
        <f t="shared" si="344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342"/>
        <v>0</v>
      </c>
      <c r="N4956" s="17"/>
      <c r="O4956" s="17"/>
      <c r="P4956" s="22"/>
    </row>
    <row r="4957" spans="1:16" ht="24.95" hidden="1" customHeight="1" x14ac:dyDescent="0.2">
      <c r="A4957" s="21" t="str">
        <f t="shared" si="343"/>
        <v>||||||0</v>
      </c>
      <c r="B4957" s="21" t="str">
        <f t="shared" si="344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342"/>
        <v>0</v>
      </c>
      <c r="N4957" s="17"/>
      <c r="O4957" s="17"/>
      <c r="P4957" s="22"/>
    </row>
    <row r="4958" spans="1:16" ht="24.95" hidden="1" customHeight="1" x14ac:dyDescent="0.2">
      <c r="A4958" s="21" t="str">
        <f t="shared" si="343"/>
        <v>||||||0</v>
      </c>
      <c r="B4958" s="21" t="str">
        <f t="shared" si="344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342"/>
        <v>0</v>
      </c>
      <c r="N4958" s="17"/>
      <c r="O4958" s="17"/>
      <c r="P4958" s="22"/>
    </row>
    <row r="4959" spans="1:16" ht="24.95" hidden="1" customHeight="1" x14ac:dyDescent="0.2">
      <c r="A4959" s="21" t="str">
        <f t="shared" si="343"/>
        <v>||||||0</v>
      </c>
      <c r="B4959" s="21" t="str">
        <f t="shared" si="344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342"/>
        <v>0</v>
      </c>
      <c r="N4959" s="17"/>
      <c r="O4959" s="17"/>
      <c r="P4959" s="22"/>
    </row>
    <row r="4960" spans="1:16" ht="24.95" hidden="1" customHeight="1" x14ac:dyDescent="0.2">
      <c r="A4960" s="21" t="str">
        <f t="shared" si="343"/>
        <v>||||||0</v>
      </c>
      <c r="B4960" s="21" t="str">
        <f t="shared" si="344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342"/>
        <v>0</v>
      </c>
      <c r="N4960" s="17"/>
      <c r="O4960" s="17"/>
      <c r="P4960" s="22"/>
    </row>
    <row r="4961" spans="1:16" ht="24.95" hidden="1" customHeight="1" x14ac:dyDescent="0.2">
      <c r="A4961" s="21" t="str">
        <f t="shared" si="343"/>
        <v>||||||0</v>
      </c>
      <c r="B4961" s="21" t="str">
        <f t="shared" si="344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342"/>
        <v>0</v>
      </c>
      <c r="N4961" s="17"/>
      <c r="O4961" s="17"/>
      <c r="P4961" s="22"/>
    </row>
    <row r="4962" spans="1:16" ht="24.95" hidden="1" customHeight="1" x14ac:dyDescent="0.2">
      <c r="A4962" s="21" t="str">
        <f t="shared" si="343"/>
        <v>||||||0</v>
      </c>
      <c r="B4962" s="21" t="str">
        <f t="shared" si="344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342"/>
        <v>0</v>
      </c>
      <c r="N4962" s="17"/>
      <c r="O4962" s="17"/>
      <c r="P4962" s="22"/>
    </row>
    <row r="4963" spans="1:16" ht="24.95" hidden="1" customHeight="1" x14ac:dyDescent="0.2">
      <c r="A4963" s="21" t="str">
        <f t="shared" si="343"/>
        <v>||||||0</v>
      </c>
      <c r="B4963" s="21" t="str">
        <f t="shared" si="344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342"/>
        <v>0</v>
      </c>
      <c r="N4963" s="17"/>
      <c r="O4963" s="17"/>
      <c r="P4963" s="22"/>
    </row>
    <row r="4964" spans="1:16" ht="24.95" hidden="1" customHeight="1" x14ac:dyDescent="0.2">
      <c r="A4964" s="21" t="str">
        <f t="shared" si="343"/>
        <v>||||||0</v>
      </c>
      <c r="B4964" s="21" t="str">
        <f t="shared" si="344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342"/>
        <v>0</v>
      </c>
      <c r="N4964" s="17"/>
      <c r="O4964" s="17"/>
      <c r="P4964" s="22"/>
    </row>
    <row r="4965" spans="1:16" ht="24.95" hidden="1" customHeight="1" x14ac:dyDescent="0.2">
      <c r="A4965" s="21" t="str">
        <f t="shared" si="343"/>
        <v>||||||0</v>
      </c>
      <c r="B4965" s="21" t="str">
        <f t="shared" si="344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342"/>
        <v>0</v>
      </c>
      <c r="N4965" s="17"/>
      <c r="O4965" s="17"/>
      <c r="P4965" s="22"/>
    </row>
    <row r="4966" spans="1:16" ht="24.95" hidden="1" customHeight="1" x14ac:dyDescent="0.2">
      <c r="A4966" s="21" t="str">
        <f t="shared" ref="A4966:A5022" si="345">C4966&amp;"|"&amp;D4966&amp;"|"&amp;E4966&amp;"|"&amp;F4966&amp;"|"&amp;G4966&amp;"|"&amp;I4966&amp;"|"&amp;N4966+O4966-P4966</f>
        <v>||||||0</v>
      </c>
      <c r="B4966" s="21" t="str">
        <f t="shared" ref="B4966:B5022" si="346">C4966&amp;"|"&amp;D4966&amp;"|"&amp;E4966&amp;"|"&amp;F4966&amp;"|"&amp;L4966</f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ref="M4966:M5015" si="347">N4966+O4966</f>
        <v>0</v>
      </c>
      <c r="N4966" s="17"/>
      <c r="O4966" s="17"/>
      <c r="P4966" s="22"/>
    </row>
    <row r="4967" spans="1:16" ht="24.95" hidden="1" customHeight="1" x14ac:dyDescent="0.2">
      <c r="A4967" s="21" t="str">
        <f t="shared" si="345"/>
        <v>||||||0</v>
      </c>
      <c r="B4967" s="21" t="str">
        <f t="shared" si="346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347"/>
        <v>0</v>
      </c>
      <c r="N4967" s="17"/>
      <c r="O4967" s="17"/>
      <c r="P4967" s="22"/>
    </row>
    <row r="4968" spans="1:16" ht="24.95" hidden="1" customHeight="1" x14ac:dyDescent="0.2">
      <c r="A4968" s="21" t="str">
        <f t="shared" si="345"/>
        <v>||||||0</v>
      </c>
      <c r="B4968" s="21" t="str">
        <f t="shared" si="346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347"/>
        <v>0</v>
      </c>
      <c r="N4968" s="17"/>
      <c r="O4968" s="17"/>
      <c r="P4968" s="22"/>
    </row>
    <row r="4969" spans="1:16" ht="24.95" hidden="1" customHeight="1" x14ac:dyDescent="0.2">
      <c r="A4969" s="21" t="str">
        <f t="shared" si="345"/>
        <v>||||||0</v>
      </c>
      <c r="B4969" s="21" t="str">
        <f t="shared" si="346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347"/>
        <v>0</v>
      </c>
      <c r="N4969" s="17"/>
      <c r="O4969" s="17"/>
      <c r="P4969" s="22"/>
    </row>
    <row r="4970" spans="1:16" ht="24.95" hidden="1" customHeight="1" x14ac:dyDescent="0.2">
      <c r="A4970" s="21" t="str">
        <f t="shared" si="345"/>
        <v>||||||0</v>
      </c>
      <c r="B4970" s="21" t="str">
        <f t="shared" si="346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347"/>
        <v>0</v>
      </c>
      <c r="N4970" s="17"/>
      <c r="O4970" s="17"/>
      <c r="P4970" s="22"/>
    </row>
    <row r="4971" spans="1:16" ht="24.95" hidden="1" customHeight="1" x14ac:dyDescent="0.2">
      <c r="A4971" s="21" t="str">
        <f t="shared" si="345"/>
        <v>||||||0</v>
      </c>
      <c r="B4971" s="21" t="str">
        <f t="shared" si="346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347"/>
        <v>0</v>
      </c>
      <c r="N4971" s="17"/>
      <c r="O4971" s="17"/>
      <c r="P4971" s="22"/>
    </row>
    <row r="4972" spans="1:16" ht="24.95" hidden="1" customHeight="1" x14ac:dyDescent="0.2">
      <c r="A4972" s="21" t="str">
        <f t="shared" si="345"/>
        <v>||||||0</v>
      </c>
      <c r="B4972" s="21" t="str">
        <f t="shared" si="346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347"/>
        <v>0</v>
      </c>
      <c r="N4972" s="17"/>
      <c r="O4972" s="17"/>
      <c r="P4972" s="22"/>
    </row>
    <row r="4973" spans="1:16" ht="24.95" hidden="1" customHeight="1" x14ac:dyDescent="0.2">
      <c r="A4973" s="21" t="str">
        <f t="shared" si="345"/>
        <v>||||||0</v>
      </c>
      <c r="B4973" s="21" t="str">
        <f t="shared" si="346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347"/>
        <v>0</v>
      </c>
      <c r="N4973" s="17"/>
      <c r="O4973" s="17"/>
      <c r="P4973" s="22"/>
    </row>
    <row r="4974" spans="1:16" ht="24.95" hidden="1" customHeight="1" x14ac:dyDescent="0.2">
      <c r="A4974" s="21" t="str">
        <f t="shared" si="345"/>
        <v>||||||0</v>
      </c>
      <c r="B4974" s="21" t="str">
        <f t="shared" si="346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347"/>
        <v>0</v>
      </c>
      <c r="N4974" s="17"/>
      <c r="O4974" s="17"/>
      <c r="P4974" s="22"/>
    </row>
    <row r="4975" spans="1:16" ht="24.95" hidden="1" customHeight="1" x14ac:dyDescent="0.2">
      <c r="A4975" s="21" t="str">
        <f t="shared" si="345"/>
        <v>||||||0</v>
      </c>
      <c r="B4975" s="21" t="str">
        <f t="shared" si="346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347"/>
        <v>0</v>
      </c>
      <c r="N4975" s="17"/>
      <c r="O4975" s="17"/>
      <c r="P4975" s="22"/>
    </row>
    <row r="4976" spans="1:16" ht="24.95" hidden="1" customHeight="1" x14ac:dyDescent="0.2">
      <c r="A4976" s="21" t="str">
        <f t="shared" si="345"/>
        <v>||||||0</v>
      </c>
      <c r="B4976" s="21" t="str">
        <f t="shared" si="346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347"/>
        <v>0</v>
      </c>
      <c r="N4976" s="17"/>
      <c r="O4976" s="17"/>
      <c r="P4976" s="22"/>
    </row>
    <row r="4977" spans="1:16" ht="24.95" hidden="1" customHeight="1" x14ac:dyDescent="0.2">
      <c r="A4977" s="21" t="str">
        <f t="shared" si="345"/>
        <v>||||||0</v>
      </c>
      <c r="B4977" s="21" t="str">
        <f t="shared" si="346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347"/>
        <v>0</v>
      </c>
      <c r="N4977" s="17"/>
      <c r="O4977" s="17"/>
      <c r="P4977" s="22"/>
    </row>
    <row r="4978" spans="1:16" ht="24.95" hidden="1" customHeight="1" x14ac:dyDescent="0.2">
      <c r="A4978" s="21" t="str">
        <f t="shared" si="345"/>
        <v>||||||0</v>
      </c>
      <c r="B4978" s="21" t="str">
        <f t="shared" si="346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347"/>
        <v>0</v>
      </c>
      <c r="N4978" s="17"/>
      <c r="O4978" s="17"/>
      <c r="P4978" s="22"/>
    </row>
    <row r="4979" spans="1:16" ht="24.95" hidden="1" customHeight="1" x14ac:dyDescent="0.2">
      <c r="A4979" s="21" t="str">
        <f t="shared" si="345"/>
        <v>||||||0</v>
      </c>
      <c r="B4979" s="21" t="str">
        <f t="shared" si="346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347"/>
        <v>0</v>
      </c>
      <c r="N4979" s="17"/>
      <c r="O4979" s="17"/>
      <c r="P4979" s="22"/>
    </row>
    <row r="4980" spans="1:16" ht="24.95" hidden="1" customHeight="1" x14ac:dyDescent="0.2">
      <c r="A4980" s="21" t="str">
        <f t="shared" si="345"/>
        <v>||||||0</v>
      </c>
      <c r="B4980" s="21" t="str">
        <f t="shared" si="346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347"/>
        <v>0</v>
      </c>
      <c r="N4980" s="17"/>
      <c r="O4980" s="17"/>
      <c r="P4980" s="22"/>
    </row>
    <row r="4981" spans="1:16" ht="24.95" hidden="1" customHeight="1" x14ac:dyDescent="0.2">
      <c r="A4981" s="21" t="str">
        <f t="shared" si="345"/>
        <v>||||||0</v>
      </c>
      <c r="B4981" s="21" t="str">
        <f t="shared" si="346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347"/>
        <v>0</v>
      </c>
      <c r="N4981" s="17"/>
      <c r="O4981" s="17"/>
      <c r="P4981" s="22"/>
    </row>
    <row r="4982" spans="1:16" ht="24.95" hidden="1" customHeight="1" x14ac:dyDescent="0.2">
      <c r="A4982" s="21" t="str">
        <f t="shared" si="345"/>
        <v>||||||0</v>
      </c>
      <c r="B4982" s="21" t="str">
        <f t="shared" si="346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347"/>
        <v>0</v>
      </c>
      <c r="N4982" s="17"/>
      <c r="O4982" s="17"/>
      <c r="P4982" s="22"/>
    </row>
    <row r="4983" spans="1:16" ht="24.95" hidden="1" customHeight="1" x14ac:dyDescent="0.2">
      <c r="A4983" s="21" t="str">
        <f t="shared" si="345"/>
        <v>||||||0</v>
      </c>
      <c r="B4983" s="21" t="str">
        <f t="shared" si="346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347"/>
        <v>0</v>
      </c>
      <c r="N4983" s="17"/>
      <c r="O4983" s="17"/>
      <c r="P4983" s="22"/>
    </row>
    <row r="4984" spans="1:16" ht="24.95" hidden="1" customHeight="1" x14ac:dyDescent="0.2">
      <c r="A4984" s="21" t="str">
        <f t="shared" si="345"/>
        <v>||||||0</v>
      </c>
      <c r="B4984" s="21" t="str">
        <f t="shared" si="346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347"/>
        <v>0</v>
      </c>
      <c r="N4984" s="17"/>
      <c r="O4984" s="17"/>
      <c r="P4984" s="22"/>
    </row>
    <row r="4985" spans="1:16" ht="24.95" hidden="1" customHeight="1" x14ac:dyDescent="0.2">
      <c r="A4985" s="21" t="str">
        <f t="shared" si="345"/>
        <v>||||||0</v>
      </c>
      <c r="B4985" s="21" t="str">
        <f t="shared" si="346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347"/>
        <v>0</v>
      </c>
      <c r="N4985" s="17"/>
      <c r="O4985" s="17"/>
      <c r="P4985" s="22"/>
    </row>
    <row r="4986" spans="1:16" ht="24.95" hidden="1" customHeight="1" x14ac:dyDescent="0.2">
      <c r="A4986" s="21" t="str">
        <f t="shared" si="345"/>
        <v>||||||0</v>
      </c>
      <c r="B4986" s="21" t="str">
        <f t="shared" si="346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347"/>
        <v>0</v>
      </c>
      <c r="N4986" s="17"/>
      <c r="O4986" s="17"/>
      <c r="P4986" s="22"/>
    </row>
    <row r="4987" spans="1:16" ht="24.95" hidden="1" customHeight="1" x14ac:dyDescent="0.2">
      <c r="A4987" s="21" t="str">
        <f t="shared" si="345"/>
        <v>||||||0</v>
      </c>
      <c r="B4987" s="21" t="str">
        <f t="shared" si="346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347"/>
        <v>0</v>
      </c>
      <c r="N4987" s="17"/>
      <c r="O4987" s="17"/>
      <c r="P4987" s="22"/>
    </row>
    <row r="4988" spans="1:16" ht="24.95" hidden="1" customHeight="1" x14ac:dyDescent="0.2">
      <c r="A4988" s="21" t="str">
        <f t="shared" si="345"/>
        <v>||||||0</v>
      </c>
      <c r="B4988" s="21" t="str">
        <f t="shared" si="346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347"/>
        <v>0</v>
      </c>
      <c r="N4988" s="17"/>
      <c r="O4988" s="17"/>
      <c r="P4988" s="22"/>
    </row>
    <row r="4989" spans="1:16" ht="24.95" hidden="1" customHeight="1" x14ac:dyDescent="0.2">
      <c r="A4989" s="21" t="str">
        <f t="shared" si="345"/>
        <v>||||||0</v>
      </c>
      <c r="B4989" s="21" t="str">
        <f t="shared" si="346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347"/>
        <v>0</v>
      </c>
      <c r="N4989" s="17"/>
      <c r="O4989" s="17"/>
      <c r="P4989" s="22"/>
    </row>
    <row r="4990" spans="1:16" ht="24.95" hidden="1" customHeight="1" x14ac:dyDescent="0.2">
      <c r="A4990" s="21" t="str">
        <f t="shared" si="345"/>
        <v>||||||0</v>
      </c>
      <c r="B4990" s="21" t="str">
        <f t="shared" si="346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si="347"/>
        <v>0</v>
      </c>
      <c r="N4990" s="17"/>
      <c r="O4990" s="17"/>
      <c r="P4990" s="22"/>
    </row>
    <row r="4991" spans="1:16" ht="24.95" hidden="1" customHeight="1" x14ac:dyDescent="0.2">
      <c r="A4991" s="21" t="str">
        <f t="shared" si="345"/>
        <v>||||||0</v>
      </c>
      <c r="B4991" s="21" t="str">
        <f t="shared" si="346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347"/>
        <v>0</v>
      </c>
      <c r="N4991" s="17"/>
      <c r="O4991" s="17"/>
      <c r="P4991" s="22"/>
    </row>
    <row r="4992" spans="1:16" ht="24.95" hidden="1" customHeight="1" x14ac:dyDescent="0.2">
      <c r="A4992" s="21" t="str">
        <f t="shared" si="345"/>
        <v>||||||0</v>
      </c>
      <c r="B4992" s="21" t="str">
        <f t="shared" si="346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347"/>
        <v>0</v>
      </c>
      <c r="N4992" s="17"/>
      <c r="O4992" s="17"/>
      <c r="P4992" s="22"/>
    </row>
    <row r="4993" spans="1:16" ht="24.95" hidden="1" customHeight="1" x14ac:dyDescent="0.2">
      <c r="A4993" s="21" t="str">
        <f t="shared" si="345"/>
        <v>||||||0</v>
      </c>
      <c r="B4993" s="21" t="str">
        <f t="shared" si="346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347"/>
        <v>0</v>
      </c>
      <c r="N4993" s="17"/>
      <c r="O4993" s="17"/>
      <c r="P4993" s="22"/>
    </row>
    <row r="4994" spans="1:16" ht="24.95" hidden="1" customHeight="1" x14ac:dyDescent="0.2">
      <c r="A4994" s="21" t="str">
        <f t="shared" si="345"/>
        <v>||||||0</v>
      </c>
      <c r="B4994" s="21" t="str">
        <f t="shared" si="346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347"/>
        <v>0</v>
      </c>
      <c r="N4994" s="17"/>
      <c r="O4994" s="17"/>
      <c r="P4994" s="22"/>
    </row>
    <row r="4995" spans="1:16" ht="24.95" hidden="1" customHeight="1" x14ac:dyDescent="0.2">
      <c r="A4995" s="21" t="str">
        <f t="shared" si="345"/>
        <v>||||||0</v>
      </c>
      <c r="B4995" s="21" t="str">
        <f t="shared" si="346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347"/>
        <v>0</v>
      </c>
      <c r="N4995" s="17"/>
      <c r="O4995" s="17"/>
      <c r="P4995" s="22"/>
    </row>
    <row r="4996" spans="1:16" ht="24.95" hidden="1" customHeight="1" x14ac:dyDescent="0.2">
      <c r="A4996" s="21" t="str">
        <f t="shared" si="345"/>
        <v>||||||0</v>
      </c>
      <c r="B4996" s="21" t="str">
        <f t="shared" si="346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347"/>
        <v>0</v>
      </c>
      <c r="N4996" s="17"/>
      <c r="O4996" s="17"/>
      <c r="P4996" s="22"/>
    </row>
    <row r="4997" spans="1:16" ht="24.95" hidden="1" customHeight="1" x14ac:dyDescent="0.2">
      <c r="A4997" s="21" t="str">
        <f t="shared" si="345"/>
        <v>||||||0</v>
      </c>
      <c r="B4997" s="21" t="str">
        <f t="shared" si="346"/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347"/>
        <v>0</v>
      </c>
      <c r="N4997" s="17"/>
      <c r="O4997" s="17"/>
      <c r="P4997" s="22"/>
    </row>
    <row r="4998" spans="1:16" ht="24.95" hidden="1" customHeight="1" x14ac:dyDescent="0.2">
      <c r="A4998" s="21" t="str">
        <f t="shared" si="345"/>
        <v>||||||0</v>
      </c>
      <c r="B4998" s="21" t="str">
        <f t="shared" si="34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347"/>
        <v>0</v>
      </c>
      <c r="N4998" s="17"/>
      <c r="O4998" s="17"/>
      <c r="P4998" s="22"/>
    </row>
    <row r="4999" spans="1:16" ht="24.95" hidden="1" customHeight="1" x14ac:dyDescent="0.2">
      <c r="A4999" s="21" t="str">
        <f t="shared" si="345"/>
        <v>||||||0</v>
      </c>
      <c r="B4999" s="21" t="str">
        <f t="shared" si="34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347"/>
        <v>0</v>
      </c>
      <c r="N4999" s="17"/>
      <c r="O4999" s="17"/>
      <c r="P4999" s="22"/>
    </row>
    <row r="5000" spans="1:16" ht="24.95" hidden="1" customHeight="1" x14ac:dyDescent="0.2">
      <c r="A5000" s="21" t="str">
        <f t="shared" si="345"/>
        <v>||||||0</v>
      </c>
      <c r="B5000" s="21" t="str">
        <f t="shared" si="34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347"/>
        <v>0</v>
      </c>
      <c r="N5000" s="17"/>
      <c r="O5000" s="17"/>
      <c r="P5000" s="22"/>
    </row>
    <row r="5001" spans="1:16" ht="24.95" hidden="1" customHeight="1" x14ac:dyDescent="0.2">
      <c r="A5001" s="21" t="str">
        <f t="shared" si="345"/>
        <v>||||||0</v>
      </c>
      <c r="B5001" s="21" t="str">
        <f t="shared" si="34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347"/>
        <v>0</v>
      </c>
      <c r="N5001" s="17"/>
      <c r="O5001" s="17"/>
      <c r="P5001" s="22"/>
    </row>
    <row r="5002" spans="1:16" ht="24.95" hidden="1" customHeight="1" x14ac:dyDescent="0.2">
      <c r="A5002" s="21" t="str">
        <f t="shared" si="345"/>
        <v>||||||0</v>
      </c>
      <c r="B5002" s="21" t="str">
        <f t="shared" si="34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347"/>
        <v>0</v>
      </c>
      <c r="N5002" s="17"/>
      <c r="O5002" s="17"/>
      <c r="P5002" s="22"/>
    </row>
    <row r="5003" spans="1:16" ht="24.95" hidden="1" customHeight="1" x14ac:dyDescent="0.2">
      <c r="A5003" s="21" t="str">
        <f t="shared" si="345"/>
        <v>||||||0</v>
      </c>
      <c r="B5003" s="21" t="str">
        <f t="shared" si="34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347"/>
        <v>0</v>
      </c>
      <c r="N5003" s="17"/>
      <c r="O5003" s="17"/>
      <c r="P5003" s="22"/>
    </row>
    <row r="5004" spans="1:16" ht="24.95" hidden="1" customHeight="1" x14ac:dyDescent="0.2">
      <c r="A5004" s="21" t="str">
        <f t="shared" si="345"/>
        <v>||||||0</v>
      </c>
      <c r="B5004" s="21" t="str">
        <f t="shared" si="34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347"/>
        <v>0</v>
      </c>
      <c r="N5004" s="17"/>
      <c r="O5004" s="17"/>
      <c r="P5004" s="22"/>
    </row>
    <row r="5005" spans="1:16" ht="24.95" hidden="1" customHeight="1" x14ac:dyDescent="0.2">
      <c r="A5005" s="21" t="str">
        <f t="shared" si="345"/>
        <v>||||||0</v>
      </c>
      <c r="B5005" s="21" t="str">
        <f t="shared" si="34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347"/>
        <v>0</v>
      </c>
      <c r="N5005" s="17"/>
      <c r="O5005" s="17"/>
      <c r="P5005" s="22"/>
    </row>
    <row r="5006" spans="1:16" ht="24.95" hidden="1" customHeight="1" x14ac:dyDescent="0.2">
      <c r="A5006" s="21" t="str">
        <f t="shared" si="345"/>
        <v>||||||0</v>
      </c>
      <c r="B5006" s="21" t="str">
        <f t="shared" si="34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347"/>
        <v>0</v>
      </c>
      <c r="N5006" s="17"/>
      <c r="O5006" s="17"/>
      <c r="P5006" s="22"/>
    </row>
    <row r="5007" spans="1:16" ht="24.95" hidden="1" customHeight="1" x14ac:dyDescent="0.2">
      <c r="A5007" s="21" t="str">
        <f t="shared" si="345"/>
        <v>||||||0</v>
      </c>
      <c r="B5007" s="21" t="str">
        <f t="shared" si="34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347"/>
        <v>0</v>
      </c>
      <c r="N5007" s="17"/>
      <c r="O5007" s="17"/>
      <c r="P5007" s="22"/>
    </row>
    <row r="5008" spans="1:16" ht="24.95" hidden="1" customHeight="1" x14ac:dyDescent="0.2">
      <c r="A5008" s="21" t="str">
        <f t="shared" si="345"/>
        <v>||||||0</v>
      </c>
      <c r="B5008" s="21" t="str">
        <f t="shared" si="34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347"/>
        <v>0</v>
      </c>
      <c r="N5008" s="17"/>
      <c r="O5008" s="17"/>
      <c r="P5008" s="22"/>
    </row>
    <row r="5009" spans="1:16" ht="24.95" hidden="1" customHeight="1" x14ac:dyDescent="0.2">
      <c r="A5009" s="21" t="str">
        <f t="shared" si="345"/>
        <v>||||||0</v>
      </c>
      <c r="B5009" s="21" t="str">
        <f t="shared" si="34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347"/>
        <v>0</v>
      </c>
      <c r="N5009" s="17"/>
      <c r="O5009" s="17"/>
      <c r="P5009" s="22"/>
    </row>
    <row r="5010" spans="1:16" ht="24.95" hidden="1" customHeight="1" x14ac:dyDescent="0.2">
      <c r="A5010" s="21" t="str">
        <f t="shared" si="345"/>
        <v>||||||0</v>
      </c>
      <c r="B5010" s="21" t="str">
        <f t="shared" si="34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347"/>
        <v>0</v>
      </c>
      <c r="N5010" s="17"/>
      <c r="O5010" s="17"/>
      <c r="P5010" s="22"/>
    </row>
    <row r="5011" spans="1:16" ht="24.95" hidden="1" customHeight="1" x14ac:dyDescent="0.2">
      <c r="A5011" s="21" t="str">
        <f t="shared" si="345"/>
        <v>||||||0</v>
      </c>
      <c r="B5011" s="21" t="str">
        <f t="shared" si="34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347"/>
        <v>0</v>
      </c>
      <c r="N5011" s="17"/>
      <c r="O5011" s="17"/>
      <c r="P5011" s="22"/>
    </row>
    <row r="5012" spans="1:16" ht="24.95" hidden="1" customHeight="1" x14ac:dyDescent="0.2">
      <c r="A5012" s="21" t="str">
        <f t="shared" si="345"/>
        <v>||||||0</v>
      </c>
      <c r="B5012" s="21" t="str">
        <f t="shared" si="34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347"/>
        <v>0</v>
      </c>
      <c r="N5012" s="17"/>
      <c r="O5012" s="17"/>
      <c r="P5012" s="22"/>
    </row>
    <row r="5013" spans="1:16" ht="24.95" hidden="1" customHeight="1" x14ac:dyDescent="0.2">
      <c r="A5013" s="21" t="str">
        <f t="shared" si="345"/>
        <v>||||||0</v>
      </c>
      <c r="B5013" s="21" t="str">
        <f t="shared" si="34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347"/>
        <v>0</v>
      </c>
      <c r="N5013" s="17"/>
      <c r="O5013" s="17"/>
      <c r="P5013" s="22"/>
    </row>
    <row r="5014" spans="1:16" ht="24.95" hidden="1" customHeight="1" x14ac:dyDescent="0.2">
      <c r="A5014" s="21" t="str">
        <f t="shared" si="345"/>
        <v>||||||0</v>
      </c>
      <c r="B5014" s="21" t="str">
        <f t="shared" si="34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347"/>
        <v>0</v>
      </c>
      <c r="N5014" s="17"/>
      <c r="O5014" s="17"/>
      <c r="P5014" s="22"/>
    </row>
    <row r="5015" spans="1:16" ht="24.95" hidden="1" customHeight="1" x14ac:dyDescent="0.2">
      <c r="A5015" s="21" t="str">
        <f t="shared" si="345"/>
        <v>||||||0</v>
      </c>
      <c r="B5015" s="21" t="str">
        <f t="shared" si="34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347"/>
        <v>0</v>
      </c>
      <c r="N5015" s="17"/>
      <c r="O5015" s="17"/>
      <c r="P5015" s="22"/>
    </row>
    <row r="5016" spans="1:16" ht="24.95" hidden="1" customHeight="1" x14ac:dyDescent="0.2">
      <c r="A5016" s="21" t="str">
        <f t="shared" si="345"/>
        <v>||||||0</v>
      </c>
      <c r="B5016" s="21" t="str">
        <f t="shared" si="34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ref="M5016:M5051" si="348">N5016+O5016</f>
        <v>0</v>
      </c>
      <c r="N5016" s="17"/>
      <c r="O5016" s="17"/>
      <c r="P5016" s="22"/>
    </row>
    <row r="5017" spans="1:16" ht="24.95" hidden="1" customHeight="1" x14ac:dyDescent="0.2">
      <c r="A5017" s="21" t="str">
        <f t="shared" si="345"/>
        <v>||||||0</v>
      </c>
      <c r="B5017" s="21" t="str">
        <f t="shared" si="34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348"/>
        <v>0</v>
      </c>
      <c r="N5017" s="17"/>
      <c r="O5017" s="17"/>
      <c r="P5017" s="22"/>
    </row>
    <row r="5018" spans="1:16" ht="24.95" hidden="1" customHeight="1" x14ac:dyDescent="0.2">
      <c r="A5018" s="21" t="str">
        <f t="shared" si="345"/>
        <v>||||||0</v>
      </c>
      <c r="B5018" s="21" t="str">
        <f t="shared" si="34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348"/>
        <v>0</v>
      </c>
      <c r="N5018" s="17"/>
      <c r="O5018" s="17"/>
      <c r="P5018" s="22"/>
    </row>
    <row r="5019" spans="1:16" ht="24.95" hidden="1" customHeight="1" x14ac:dyDescent="0.2">
      <c r="A5019" s="21" t="str">
        <f t="shared" si="345"/>
        <v>||||||0</v>
      </c>
      <c r="B5019" s="21" t="str">
        <f t="shared" si="34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348"/>
        <v>0</v>
      </c>
      <c r="N5019" s="17"/>
      <c r="O5019" s="17"/>
      <c r="P5019" s="22"/>
    </row>
    <row r="5020" spans="1:16" ht="24.95" hidden="1" customHeight="1" x14ac:dyDescent="0.2">
      <c r="A5020" s="21" t="str">
        <f t="shared" si="345"/>
        <v>||||||0</v>
      </c>
      <c r="B5020" s="21" t="str">
        <f t="shared" si="34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348"/>
        <v>0</v>
      </c>
      <c r="N5020" s="17"/>
      <c r="O5020" s="17"/>
      <c r="P5020" s="22"/>
    </row>
    <row r="5021" spans="1:16" ht="24.95" hidden="1" customHeight="1" x14ac:dyDescent="0.2">
      <c r="A5021" s="21" t="str">
        <f t="shared" si="345"/>
        <v>||||||0</v>
      </c>
      <c r="B5021" s="21" t="str">
        <f t="shared" si="34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348"/>
        <v>0</v>
      </c>
      <c r="N5021" s="17"/>
      <c r="O5021" s="17"/>
      <c r="P5021" s="22"/>
    </row>
    <row r="5022" spans="1:16" ht="24.95" hidden="1" customHeight="1" x14ac:dyDescent="0.2">
      <c r="A5022" s="21" t="str">
        <f t="shared" si="345"/>
        <v>||||||0</v>
      </c>
      <c r="B5022" s="21" t="str">
        <f t="shared" si="34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348"/>
        <v>0</v>
      </c>
      <c r="N5022" s="17"/>
      <c r="O5022" s="17"/>
      <c r="P5022" s="22"/>
    </row>
    <row r="5023" spans="1:16" ht="24.95" hidden="1" customHeight="1" x14ac:dyDescent="0.2">
      <c r="A5023" s="21" t="str">
        <f t="shared" ref="A5023:A5051" si="349">C5023&amp;"|"&amp;D5023&amp;"|"&amp;E5023&amp;"|"&amp;F5023&amp;"|"&amp;G5023&amp;"|"&amp;I5023&amp;"|"&amp;N5023+O5023-P5023</f>
        <v>||||||0</v>
      </c>
      <c r="B5023" s="21" t="str">
        <f t="shared" ref="B5023:B5051" si="350">C5023&amp;"|"&amp;D5023&amp;"|"&amp;E5023&amp;"|"&amp;F5023&amp;"|"&amp;L5023</f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348"/>
        <v>0</v>
      </c>
      <c r="N5023" s="17"/>
      <c r="O5023" s="17"/>
      <c r="P5023" s="22"/>
    </row>
    <row r="5024" spans="1:16" ht="24.95" hidden="1" customHeight="1" x14ac:dyDescent="0.2">
      <c r="A5024" s="21" t="str">
        <f t="shared" si="349"/>
        <v>||||||0</v>
      </c>
      <c r="B5024" s="21" t="str">
        <f t="shared" si="350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348"/>
        <v>0</v>
      </c>
      <c r="N5024" s="17"/>
      <c r="O5024" s="17"/>
      <c r="P5024" s="22"/>
    </row>
    <row r="5025" spans="1:16" ht="24.95" hidden="1" customHeight="1" x14ac:dyDescent="0.2">
      <c r="A5025" s="21" t="str">
        <f t="shared" si="349"/>
        <v>||||||0</v>
      </c>
      <c r="B5025" s="21" t="str">
        <f t="shared" si="350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348"/>
        <v>0</v>
      </c>
      <c r="N5025" s="17"/>
      <c r="O5025" s="17"/>
      <c r="P5025" s="22"/>
    </row>
    <row r="5026" spans="1:16" ht="24.95" hidden="1" customHeight="1" x14ac:dyDescent="0.2">
      <c r="A5026" s="21" t="str">
        <f t="shared" si="349"/>
        <v>||||||0</v>
      </c>
      <c r="B5026" s="21" t="str">
        <f t="shared" si="350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348"/>
        <v>0</v>
      </c>
      <c r="N5026" s="17"/>
      <c r="O5026" s="17"/>
      <c r="P5026" s="22"/>
    </row>
    <row r="5027" spans="1:16" ht="24.95" hidden="1" customHeight="1" x14ac:dyDescent="0.2">
      <c r="A5027" s="21" t="str">
        <f t="shared" si="349"/>
        <v>||||||0</v>
      </c>
      <c r="B5027" s="21" t="str">
        <f t="shared" si="350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348"/>
        <v>0</v>
      </c>
      <c r="N5027" s="17"/>
      <c r="O5027" s="17"/>
      <c r="P5027" s="22"/>
    </row>
    <row r="5028" spans="1:16" ht="24.95" hidden="1" customHeight="1" x14ac:dyDescent="0.2">
      <c r="A5028" s="21" t="str">
        <f t="shared" si="349"/>
        <v>||||||0</v>
      </c>
      <c r="B5028" s="21" t="str">
        <f t="shared" si="350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348"/>
        <v>0</v>
      </c>
      <c r="N5028" s="17"/>
      <c r="O5028" s="17"/>
      <c r="P5028" s="22"/>
    </row>
    <row r="5029" spans="1:16" ht="24.95" hidden="1" customHeight="1" x14ac:dyDescent="0.2">
      <c r="A5029" s="21" t="str">
        <f t="shared" si="349"/>
        <v>||||||0</v>
      </c>
      <c r="B5029" s="21" t="str">
        <f t="shared" si="350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348"/>
        <v>0</v>
      </c>
      <c r="N5029" s="17"/>
      <c r="O5029" s="17"/>
      <c r="P5029" s="22"/>
    </row>
    <row r="5030" spans="1:16" ht="24.95" hidden="1" customHeight="1" x14ac:dyDescent="0.2">
      <c r="A5030" s="21" t="str">
        <f t="shared" si="349"/>
        <v>||||||0</v>
      </c>
      <c r="B5030" s="21" t="str">
        <f t="shared" si="350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348"/>
        <v>0</v>
      </c>
      <c r="N5030" s="17"/>
      <c r="O5030" s="17"/>
      <c r="P5030" s="22"/>
    </row>
    <row r="5031" spans="1:16" ht="24.95" hidden="1" customHeight="1" x14ac:dyDescent="0.2">
      <c r="A5031" s="21" t="str">
        <f t="shared" si="349"/>
        <v>||||||0</v>
      </c>
      <c r="B5031" s="21" t="str">
        <f t="shared" si="350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348"/>
        <v>0</v>
      </c>
      <c r="N5031" s="17"/>
      <c r="O5031" s="17"/>
      <c r="P5031" s="22"/>
    </row>
    <row r="5032" spans="1:16" ht="24.95" hidden="1" customHeight="1" x14ac:dyDescent="0.2">
      <c r="A5032" s="21" t="str">
        <f t="shared" si="349"/>
        <v>||||||0</v>
      </c>
      <c r="B5032" s="21" t="str">
        <f t="shared" si="350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348"/>
        <v>0</v>
      </c>
      <c r="N5032" s="17"/>
      <c r="O5032" s="17"/>
      <c r="P5032" s="22"/>
    </row>
    <row r="5033" spans="1:16" ht="24.95" hidden="1" customHeight="1" x14ac:dyDescent="0.2">
      <c r="A5033" s="21" t="str">
        <f t="shared" si="349"/>
        <v>||||||0</v>
      </c>
      <c r="B5033" s="21" t="str">
        <f t="shared" si="350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348"/>
        <v>0</v>
      </c>
      <c r="N5033" s="17"/>
      <c r="O5033" s="17"/>
      <c r="P5033" s="22"/>
    </row>
    <row r="5034" spans="1:16" ht="24.95" hidden="1" customHeight="1" x14ac:dyDescent="0.2">
      <c r="A5034" s="21" t="str">
        <f t="shared" si="349"/>
        <v>||||||0</v>
      </c>
      <c r="B5034" s="21" t="str">
        <f t="shared" si="350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348"/>
        <v>0</v>
      </c>
      <c r="N5034" s="17"/>
      <c r="O5034" s="17"/>
      <c r="P5034" s="22"/>
    </row>
    <row r="5035" spans="1:16" ht="24.95" hidden="1" customHeight="1" x14ac:dyDescent="0.2">
      <c r="A5035" s="21" t="str">
        <f t="shared" si="349"/>
        <v>||||||0</v>
      </c>
      <c r="B5035" s="21" t="str">
        <f t="shared" si="350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348"/>
        <v>0</v>
      </c>
      <c r="N5035" s="17"/>
      <c r="O5035" s="17"/>
      <c r="P5035" s="22"/>
    </row>
    <row r="5036" spans="1:16" ht="24.95" hidden="1" customHeight="1" x14ac:dyDescent="0.2">
      <c r="A5036" s="21" t="str">
        <f t="shared" si="349"/>
        <v>||||||0</v>
      </c>
      <c r="B5036" s="21" t="str">
        <f t="shared" si="350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348"/>
        <v>0</v>
      </c>
      <c r="N5036" s="17"/>
      <c r="O5036" s="17"/>
      <c r="P5036" s="22"/>
    </row>
    <row r="5037" spans="1:16" ht="24.95" hidden="1" customHeight="1" x14ac:dyDescent="0.2">
      <c r="A5037" s="21" t="str">
        <f t="shared" si="349"/>
        <v>||||||0</v>
      </c>
      <c r="B5037" s="21" t="str">
        <f t="shared" si="350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348"/>
        <v>0</v>
      </c>
      <c r="N5037" s="17"/>
      <c r="O5037" s="17"/>
      <c r="P5037" s="22"/>
    </row>
    <row r="5038" spans="1:16" ht="24.95" hidden="1" customHeight="1" x14ac:dyDescent="0.2">
      <c r="A5038" s="21" t="str">
        <f t="shared" si="349"/>
        <v>||||||0</v>
      </c>
      <c r="B5038" s="21" t="str">
        <f t="shared" si="350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348"/>
        <v>0</v>
      </c>
      <c r="N5038" s="17"/>
      <c r="O5038" s="17"/>
      <c r="P5038" s="22"/>
    </row>
    <row r="5039" spans="1:16" ht="24.95" hidden="1" customHeight="1" x14ac:dyDescent="0.2">
      <c r="A5039" s="21" t="str">
        <f t="shared" si="349"/>
        <v>||||||0</v>
      </c>
      <c r="B5039" s="21" t="str">
        <f t="shared" si="350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348"/>
        <v>0</v>
      </c>
      <c r="N5039" s="17"/>
      <c r="O5039" s="17"/>
      <c r="P5039" s="22"/>
    </row>
    <row r="5040" spans="1:16" ht="24.95" hidden="1" customHeight="1" x14ac:dyDescent="0.2">
      <c r="A5040" s="21" t="str">
        <f t="shared" si="349"/>
        <v>||||||0</v>
      </c>
      <c r="B5040" s="21" t="str">
        <f t="shared" si="350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348"/>
        <v>0</v>
      </c>
      <c r="N5040" s="17"/>
      <c r="O5040" s="17"/>
      <c r="P5040" s="22"/>
    </row>
    <row r="5041" spans="1:16" ht="24.95" hidden="1" customHeight="1" x14ac:dyDescent="0.2">
      <c r="A5041" s="21" t="str">
        <f t="shared" si="349"/>
        <v>||||||0</v>
      </c>
      <c r="B5041" s="21" t="str">
        <f t="shared" si="350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348"/>
        <v>0</v>
      </c>
      <c r="N5041" s="17"/>
      <c r="O5041" s="17"/>
      <c r="P5041" s="22"/>
    </row>
    <row r="5042" spans="1:16" ht="24.95" hidden="1" customHeight="1" x14ac:dyDescent="0.2">
      <c r="A5042" s="21" t="str">
        <f t="shared" si="349"/>
        <v>||||||0</v>
      </c>
      <c r="B5042" s="21" t="str">
        <f t="shared" si="350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348"/>
        <v>0</v>
      </c>
      <c r="N5042" s="17"/>
      <c r="O5042" s="17"/>
      <c r="P5042" s="22"/>
    </row>
    <row r="5043" spans="1:16" ht="24.95" hidden="1" customHeight="1" x14ac:dyDescent="0.2">
      <c r="A5043" s="21" t="str">
        <f t="shared" si="349"/>
        <v>||||||0</v>
      </c>
      <c r="B5043" s="21" t="str">
        <f t="shared" si="350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348"/>
        <v>0</v>
      </c>
      <c r="N5043" s="17"/>
      <c r="O5043" s="17"/>
      <c r="P5043" s="22"/>
    </row>
    <row r="5044" spans="1:16" ht="24.95" hidden="1" customHeight="1" x14ac:dyDescent="0.2">
      <c r="A5044" s="21" t="str">
        <f t="shared" si="349"/>
        <v>||||||0</v>
      </c>
      <c r="B5044" s="21" t="str">
        <f t="shared" si="350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348"/>
        <v>0</v>
      </c>
      <c r="N5044" s="17"/>
      <c r="O5044" s="17"/>
      <c r="P5044" s="22"/>
    </row>
    <row r="5045" spans="1:16" ht="24.95" hidden="1" customHeight="1" x14ac:dyDescent="0.2">
      <c r="A5045" s="21" t="str">
        <f t="shared" si="349"/>
        <v>||||||0</v>
      </c>
      <c r="B5045" s="21" t="str">
        <f t="shared" si="350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348"/>
        <v>0</v>
      </c>
      <c r="N5045" s="17"/>
      <c r="O5045" s="17"/>
      <c r="P5045" s="22"/>
    </row>
    <row r="5046" spans="1:16" ht="24.95" hidden="1" customHeight="1" x14ac:dyDescent="0.2">
      <c r="A5046" s="21" t="str">
        <f t="shared" si="349"/>
        <v>||||||0</v>
      </c>
      <c r="B5046" s="21" t="str">
        <f t="shared" si="350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348"/>
        <v>0</v>
      </c>
      <c r="N5046" s="17"/>
      <c r="O5046" s="17"/>
      <c r="P5046" s="22"/>
    </row>
    <row r="5047" spans="1:16" ht="24.95" hidden="1" customHeight="1" x14ac:dyDescent="0.2">
      <c r="A5047" s="21" t="str">
        <f t="shared" si="349"/>
        <v>||||||0</v>
      </c>
      <c r="B5047" s="21" t="str">
        <f t="shared" si="350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348"/>
        <v>0</v>
      </c>
      <c r="N5047" s="17"/>
      <c r="O5047" s="17"/>
      <c r="P5047" s="22"/>
    </row>
    <row r="5048" spans="1:16" ht="24.95" hidden="1" customHeight="1" x14ac:dyDescent="0.2">
      <c r="A5048" s="21" t="str">
        <f t="shared" si="349"/>
        <v>||||||0</v>
      </c>
      <c r="B5048" s="21" t="str">
        <f t="shared" si="350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348"/>
        <v>0</v>
      </c>
      <c r="N5048" s="17"/>
      <c r="O5048" s="17"/>
      <c r="P5048" s="22"/>
    </row>
    <row r="5049" spans="1:16" ht="24.95" hidden="1" customHeight="1" x14ac:dyDescent="0.2">
      <c r="A5049" s="21" t="str">
        <f t="shared" si="349"/>
        <v>||||||0</v>
      </c>
      <c r="B5049" s="21" t="str">
        <f t="shared" si="350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348"/>
        <v>0</v>
      </c>
      <c r="N5049" s="17"/>
      <c r="O5049" s="17"/>
      <c r="P5049" s="22"/>
    </row>
    <row r="5050" spans="1:16" ht="24.95" hidden="1" customHeight="1" x14ac:dyDescent="0.2">
      <c r="A5050" s="21" t="str">
        <f t="shared" si="349"/>
        <v>||||||0</v>
      </c>
      <c r="B5050" s="21" t="str">
        <f t="shared" si="350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348"/>
        <v>0</v>
      </c>
      <c r="N5050" s="17"/>
      <c r="O5050" s="17"/>
      <c r="P5050" s="22"/>
    </row>
    <row r="5051" spans="1:16" ht="24.95" hidden="1" customHeight="1" x14ac:dyDescent="0.2">
      <c r="A5051" s="21" t="str">
        <f t="shared" si="349"/>
        <v>||||||0</v>
      </c>
      <c r="B5051" s="21" t="str">
        <f t="shared" si="350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348"/>
        <v>0</v>
      </c>
      <c r="N5051" s="17"/>
      <c r="O5051" s="17"/>
      <c r="P5051" s="22"/>
    </row>
    <row r="5052" spans="1:16" ht="24.95" hidden="1" customHeight="1" x14ac:dyDescent="0.2">
      <c r="A5052" s="21" t="str">
        <f t="shared" ref="A5052:A5097" si="351">C5052&amp;"|"&amp;D5052&amp;"|"&amp;E5052&amp;"|"&amp;F5052&amp;"|"&amp;G5052&amp;"|"&amp;I5052&amp;"|"&amp;N5052+O5052-P5052</f>
        <v>||||||0</v>
      </c>
      <c r="B5052" s="21" t="str">
        <f t="shared" ref="B5052:B5097" si="352">C5052&amp;"|"&amp;D5052&amp;"|"&amp;E5052&amp;"|"&amp;F5052&amp;"|"&amp;L5052</f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ref="M5052:M5090" si="353">N5052+O5052</f>
        <v>0</v>
      </c>
      <c r="N5052" s="17"/>
      <c r="O5052" s="17"/>
      <c r="P5052" s="22"/>
    </row>
    <row r="5053" spans="1:16" ht="24.95" hidden="1" customHeight="1" x14ac:dyDescent="0.2">
      <c r="A5053" s="21" t="str">
        <f t="shared" si="351"/>
        <v>||||||0</v>
      </c>
      <c r="B5053" s="21" t="str">
        <f t="shared" si="352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353"/>
        <v>0</v>
      </c>
      <c r="N5053" s="17"/>
      <c r="O5053" s="17"/>
      <c r="P5053" s="22"/>
    </row>
    <row r="5054" spans="1:16" ht="24.95" hidden="1" customHeight="1" x14ac:dyDescent="0.2">
      <c r="A5054" s="21" t="str">
        <f t="shared" si="351"/>
        <v>||||||0</v>
      </c>
      <c r="B5054" s="21" t="str">
        <f t="shared" si="352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si="353"/>
        <v>0</v>
      </c>
      <c r="N5054" s="17"/>
      <c r="O5054" s="17"/>
      <c r="P5054" s="22"/>
    </row>
    <row r="5055" spans="1:16" ht="24.95" hidden="1" customHeight="1" x14ac:dyDescent="0.2">
      <c r="A5055" s="21" t="str">
        <f t="shared" si="351"/>
        <v>||||||0</v>
      </c>
      <c r="B5055" s="21" t="str">
        <f t="shared" si="352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353"/>
        <v>0</v>
      </c>
      <c r="N5055" s="17"/>
      <c r="O5055" s="17"/>
      <c r="P5055" s="22"/>
    </row>
    <row r="5056" spans="1:16" ht="24.95" hidden="1" customHeight="1" x14ac:dyDescent="0.2">
      <c r="A5056" s="21" t="str">
        <f t="shared" si="351"/>
        <v>||||||0</v>
      </c>
      <c r="B5056" s="21" t="str">
        <f t="shared" si="352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353"/>
        <v>0</v>
      </c>
      <c r="N5056" s="17"/>
      <c r="O5056" s="17"/>
      <c r="P5056" s="22"/>
    </row>
    <row r="5057" spans="1:16" ht="24.95" hidden="1" customHeight="1" x14ac:dyDescent="0.2">
      <c r="A5057" s="21" t="str">
        <f t="shared" si="351"/>
        <v>||||||0</v>
      </c>
      <c r="B5057" s="21" t="str">
        <f t="shared" si="352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353"/>
        <v>0</v>
      </c>
      <c r="N5057" s="17"/>
      <c r="O5057" s="17"/>
      <c r="P5057" s="22"/>
    </row>
    <row r="5058" spans="1:16" ht="24.95" hidden="1" customHeight="1" x14ac:dyDescent="0.2">
      <c r="A5058" s="21" t="str">
        <f t="shared" si="351"/>
        <v>||||||0</v>
      </c>
      <c r="B5058" s="21" t="str">
        <f t="shared" si="352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353"/>
        <v>0</v>
      </c>
      <c r="N5058" s="17"/>
      <c r="O5058" s="17"/>
      <c r="P5058" s="22"/>
    </row>
    <row r="5059" spans="1:16" ht="24.95" hidden="1" customHeight="1" x14ac:dyDescent="0.2">
      <c r="A5059" s="21" t="str">
        <f t="shared" si="351"/>
        <v>||||||0</v>
      </c>
      <c r="B5059" s="21" t="str">
        <f t="shared" si="352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353"/>
        <v>0</v>
      </c>
      <c r="N5059" s="17"/>
      <c r="O5059" s="17"/>
      <c r="P5059" s="22"/>
    </row>
    <row r="5060" spans="1:16" ht="24.95" hidden="1" customHeight="1" x14ac:dyDescent="0.2">
      <c r="A5060" s="21" t="str">
        <f t="shared" si="351"/>
        <v>||||||0</v>
      </c>
      <c r="B5060" s="21" t="str">
        <f t="shared" si="352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353"/>
        <v>0</v>
      </c>
      <c r="N5060" s="17"/>
      <c r="O5060" s="17"/>
      <c r="P5060" s="22"/>
    </row>
    <row r="5061" spans="1:16" ht="24.95" hidden="1" customHeight="1" x14ac:dyDescent="0.2">
      <c r="A5061" s="21" t="str">
        <f t="shared" si="351"/>
        <v>||||||0</v>
      </c>
      <c r="B5061" s="21" t="str">
        <f t="shared" si="352"/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353"/>
        <v>0</v>
      </c>
      <c r="N5061" s="17"/>
      <c r="O5061" s="17"/>
      <c r="P5061" s="22"/>
    </row>
    <row r="5062" spans="1:16" ht="24.95" hidden="1" customHeight="1" x14ac:dyDescent="0.2">
      <c r="A5062" s="21" t="str">
        <f t="shared" si="351"/>
        <v>||||||0</v>
      </c>
      <c r="B5062" s="21" t="str">
        <f t="shared" si="352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353"/>
        <v>0</v>
      </c>
      <c r="N5062" s="17"/>
      <c r="O5062" s="17"/>
      <c r="P5062" s="22"/>
    </row>
    <row r="5063" spans="1:16" ht="24.95" hidden="1" customHeight="1" x14ac:dyDescent="0.2">
      <c r="A5063" s="21" t="str">
        <f t="shared" si="351"/>
        <v>||||||0</v>
      </c>
      <c r="B5063" s="21" t="str">
        <f t="shared" si="352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353"/>
        <v>0</v>
      </c>
      <c r="N5063" s="17"/>
      <c r="O5063" s="17"/>
      <c r="P5063" s="22"/>
    </row>
    <row r="5064" spans="1:16" ht="24.95" hidden="1" customHeight="1" x14ac:dyDescent="0.2">
      <c r="A5064" s="21" t="str">
        <f t="shared" si="351"/>
        <v>||||||0</v>
      </c>
      <c r="B5064" s="21" t="str">
        <f t="shared" si="352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353"/>
        <v>0</v>
      </c>
      <c r="N5064" s="17"/>
      <c r="O5064" s="17"/>
      <c r="P5064" s="22"/>
    </row>
    <row r="5065" spans="1:16" ht="24.95" hidden="1" customHeight="1" x14ac:dyDescent="0.2">
      <c r="A5065" s="21" t="str">
        <f t="shared" si="351"/>
        <v>||||||0</v>
      </c>
      <c r="B5065" s="21" t="str">
        <f t="shared" si="352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353"/>
        <v>0</v>
      </c>
      <c r="N5065" s="17"/>
      <c r="O5065" s="17"/>
      <c r="P5065" s="22"/>
    </row>
    <row r="5066" spans="1:16" ht="24.95" hidden="1" customHeight="1" x14ac:dyDescent="0.2">
      <c r="A5066" s="21" t="str">
        <f t="shared" si="351"/>
        <v>||||||0</v>
      </c>
      <c r="B5066" s="21" t="str">
        <f t="shared" si="352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353"/>
        <v>0</v>
      </c>
      <c r="N5066" s="17"/>
      <c r="O5066" s="17"/>
      <c r="P5066" s="22"/>
    </row>
    <row r="5067" spans="1:16" ht="24.95" hidden="1" customHeight="1" x14ac:dyDescent="0.2">
      <c r="A5067" s="21" t="str">
        <f t="shared" si="351"/>
        <v>||||||0</v>
      </c>
      <c r="B5067" s="21" t="str">
        <f t="shared" si="352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353"/>
        <v>0</v>
      </c>
      <c r="N5067" s="17"/>
      <c r="O5067" s="17"/>
      <c r="P5067" s="22"/>
    </row>
    <row r="5068" spans="1:16" ht="24.95" hidden="1" customHeight="1" x14ac:dyDescent="0.2">
      <c r="A5068" s="21" t="str">
        <f t="shared" si="351"/>
        <v>||||||0</v>
      </c>
      <c r="B5068" s="21" t="str">
        <f t="shared" si="352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353"/>
        <v>0</v>
      </c>
      <c r="N5068" s="17"/>
      <c r="O5068" s="17"/>
      <c r="P5068" s="22"/>
    </row>
    <row r="5069" spans="1:16" ht="24.95" hidden="1" customHeight="1" x14ac:dyDescent="0.2">
      <c r="A5069" s="21" t="str">
        <f t="shared" si="351"/>
        <v>||||||0</v>
      </c>
      <c r="B5069" s="21" t="str">
        <f t="shared" si="352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353"/>
        <v>0</v>
      </c>
      <c r="N5069" s="17"/>
      <c r="O5069" s="17"/>
      <c r="P5069" s="22"/>
    </row>
    <row r="5070" spans="1:16" ht="24.95" hidden="1" customHeight="1" x14ac:dyDescent="0.2">
      <c r="A5070" s="21" t="str">
        <f t="shared" si="351"/>
        <v>||||||0</v>
      </c>
      <c r="B5070" s="21" t="str">
        <f t="shared" si="352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353"/>
        <v>0</v>
      </c>
      <c r="N5070" s="17"/>
      <c r="O5070" s="17"/>
      <c r="P5070" s="22"/>
    </row>
    <row r="5071" spans="1:16" ht="24.95" hidden="1" customHeight="1" x14ac:dyDescent="0.2">
      <c r="A5071" s="21" t="str">
        <f t="shared" si="351"/>
        <v>||||||0</v>
      </c>
      <c r="B5071" s="21" t="str">
        <f t="shared" si="352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353"/>
        <v>0</v>
      </c>
      <c r="N5071" s="17"/>
      <c r="O5071" s="17"/>
      <c r="P5071" s="22"/>
    </row>
    <row r="5072" spans="1:16" ht="24.95" hidden="1" customHeight="1" x14ac:dyDescent="0.2">
      <c r="A5072" s="21" t="str">
        <f t="shared" si="351"/>
        <v>||||||0</v>
      </c>
      <c r="B5072" s="21" t="str">
        <f t="shared" si="352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353"/>
        <v>0</v>
      </c>
      <c r="N5072" s="17"/>
      <c r="O5072" s="17"/>
      <c r="P5072" s="22"/>
    </row>
    <row r="5073" spans="1:16" ht="24.95" hidden="1" customHeight="1" x14ac:dyDescent="0.2">
      <c r="A5073" s="21" t="str">
        <f t="shared" si="351"/>
        <v>||||||0</v>
      </c>
      <c r="B5073" s="21" t="str">
        <f t="shared" si="352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353"/>
        <v>0</v>
      </c>
      <c r="N5073" s="17"/>
      <c r="O5073" s="17"/>
      <c r="P5073" s="22"/>
    </row>
    <row r="5074" spans="1:16" ht="24.95" hidden="1" customHeight="1" x14ac:dyDescent="0.2">
      <c r="A5074" s="21" t="str">
        <f t="shared" si="351"/>
        <v>||||||0</v>
      </c>
      <c r="B5074" s="21" t="str">
        <f t="shared" si="352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353"/>
        <v>0</v>
      </c>
      <c r="N5074" s="17"/>
      <c r="O5074" s="17"/>
      <c r="P5074" s="22"/>
    </row>
    <row r="5075" spans="1:16" ht="24.95" hidden="1" customHeight="1" x14ac:dyDescent="0.2">
      <c r="A5075" s="21" t="str">
        <f t="shared" si="351"/>
        <v>||||||0</v>
      </c>
      <c r="B5075" s="21" t="str">
        <f t="shared" si="352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353"/>
        <v>0</v>
      </c>
      <c r="N5075" s="17"/>
      <c r="O5075" s="17"/>
      <c r="P5075" s="22"/>
    </row>
    <row r="5076" spans="1:16" ht="24.95" hidden="1" customHeight="1" x14ac:dyDescent="0.2">
      <c r="A5076" s="21" t="str">
        <f t="shared" si="351"/>
        <v>||||||0</v>
      </c>
      <c r="B5076" s="21" t="str">
        <f t="shared" si="352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353"/>
        <v>0</v>
      </c>
      <c r="N5076" s="17"/>
      <c r="O5076" s="17"/>
      <c r="P5076" s="22"/>
    </row>
    <row r="5077" spans="1:16" ht="24.95" hidden="1" customHeight="1" x14ac:dyDescent="0.2">
      <c r="A5077" s="21" t="str">
        <f t="shared" si="351"/>
        <v>||||||0</v>
      </c>
      <c r="B5077" s="21" t="str">
        <f t="shared" si="352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353"/>
        <v>0</v>
      </c>
      <c r="N5077" s="17"/>
      <c r="O5077" s="17"/>
      <c r="P5077" s="22"/>
    </row>
    <row r="5078" spans="1:16" ht="24.95" hidden="1" customHeight="1" x14ac:dyDescent="0.2">
      <c r="A5078" s="21" t="str">
        <f t="shared" si="351"/>
        <v>||||||0</v>
      </c>
      <c r="B5078" s="21" t="str">
        <f t="shared" si="352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353"/>
        <v>0</v>
      </c>
      <c r="N5078" s="17"/>
      <c r="O5078" s="17"/>
      <c r="P5078" s="22"/>
    </row>
    <row r="5079" spans="1:16" ht="24.95" hidden="1" customHeight="1" x14ac:dyDescent="0.2">
      <c r="A5079" s="21" t="str">
        <f t="shared" si="351"/>
        <v>||||||0</v>
      </c>
      <c r="B5079" s="21" t="str">
        <f t="shared" si="352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353"/>
        <v>0</v>
      </c>
      <c r="N5079" s="17"/>
      <c r="O5079" s="17"/>
      <c r="P5079" s="22"/>
    </row>
    <row r="5080" spans="1:16" ht="24.95" hidden="1" customHeight="1" x14ac:dyDescent="0.2">
      <c r="A5080" s="21" t="str">
        <f t="shared" si="351"/>
        <v>||||||0</v>
      </c>
      <c r="B5080" s="21" t="str">
        <f t="shared" si="352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353"/>
        <v>0</v>
      </c>
      <c r="N5080" s="17"/>
      <c r="O5080" s="17"/>
      <c r="P5080" s="22"/>
    </row>
    <row r="5081" spans="1:16" ht="24.95" hidden="1" customHeight="1" x14ac:dyDescent="0.2">
      <c r="A5081" s="21" t="str">
        <f t="shared" si="351"/>
        <v>||||||0</v>
      </c>
      <c r="B5081" s="21" t="str">
        <f t="shared" si="352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353"/>
        <v>0</v>
      </c>
      <c r="N5081" s="17"/>
      <c r="O5081" s="17"/>
      <c r="P5081" s="22"/>
    </row>
    <row r="5082" spans="1:16" ht="24.95" hidden="1" customHeight="1" x14ac:dyDescent="0.2">
      <c r="A5082" s="21" t="str">
        <f t="shared" si="351"/>
        <v>||||||0</v>
      </c>
      <c r="B5082" s="21" t="str">
        <f t="shared" si="352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353"/>
        <v>0</v>
      </c>
      <c r="N5082" s="17"/>
      <c r="O5082" s="17"/>
      <c r="P5082" s="22"/>
    </row>
    <row r="5083" spans="1:16" ht="24.95" hidden="1" customHeight="1" x14ac:dyDescent="0.2">
      <c r="A5083" s="21" t="str">
        <f t="shared" si="351"/>
        <v>||||||0</v>
      </c>
      <c r="B5083" s="21" t="str">
        <f t="shared" si="352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353"/>
        <v>0</v>
      </c>
      <c r="N5083" s="17"/>
      <c r="O5083" s="17"/>
      <c r="P5083" s="22"/>
    </row>
    <row r="5084" spans="1:16" ht="24.95" hidden="1" customHeight="1" x14ac:dyDescent="0.2">
      <c r="A5084" s="21" t="str">
        <f t="shared" si="351"/>
        <v>||||||0</v>
      </c>
      <c r="B5084" s="21" t="str">
        <f t="shared" si="352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353"/>
        <v>0</v>
      </c>
      <c r="N5084" s="17"/>
      <c r="O5084" s="17"/>
      <c r="P5084" s="22"/>
    </row>
    <row r="5085" spans="1:16" ht="24.95" hidden="1" customHeight="1" x14ac:dyDescent="0.2">
      <c r="A5085" s="21" t="str">
        <f t="shared" si="351"/>
        <v>||||||0</v>
      </c>
      <c r="B5085" s="21" t="str">
        <f t="shared" si="352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353"/>
        <v>0</v>
      </c>
      <c r="N5085" s="17"/>
      <c r="O5085" s="17"/>
      <c r="P5085" s="22"/>
    </row>
    <row r="5086" spans="1:16" ht="24.95" hidden="1" customHeight="1" x14ac:dyDescent="0.2">
      <c r="A5086" s="21" t="str">
        <f t="shared" si="351"/>
        <v>||||||0</v>
      </c>
      <c r="B5086" s="21" t="str">
        <f t="shared" si="352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353"/>
        <v>0</v>
      </c>
      <c r="N5086" s="17"/>
      <c r="O5086" s="17"/>
      <c r="P5086" s="22"/>
    </row>
    <row r="5087" spans="1:16" ht="24.95" hidden="1" customHeight="1" x14ac:dyDescent="0.2">
      <c r="A5087" s="21" t="str">
        <f t="shared" si="351"/>
        <v>||||||0</v>
      </c>
      <c r="B5087" s="21" t="str">
        <f t="shared" si="352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353"/>
        <v>0</v>
      </c>
      <c r="N5087" s="17"/>
      <c r="O5087" s="17"/>
      <c r="P5087" s="22"/>
    </row>
    <row r="5088" spans="1:16" ht="24.95" hidden="1" customHeight="1" x14ac:dyDescent="0.2">
      <c r="A5088" s="21" t="str">
        <f t="shared" si="351"/>
        <v>||||||0</v>
      </c>
      <c r="B5088" s="21" t="str">
        <f t="shared" si="352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353"/>
        <v>0</v>
      </c>
      <c r="N5088" s="17"/>
      <c r="O5088" s="17"/>
      <c r="P5088" s="22"/>
    </row>
    <row r="5089" spans="1:16" ht="24.95" hidden="1" customHeight="1" x14ac:dyDescent="0.2">
      <c r="A5089" s="21" t="str">
        <f t="shared" si="351"/>
        <v>||||||0</v>
      </c>
      <c r="B5089" s="21" t="str">
        <f t="shared" si="352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353"/>
        <v>0</v>
      </c>
      <c r="N5089" s="17"/>
      <c r="O5089" s="17"/>
      <c r="P5089" s="22"/>
    </row>
    <row r="5090" spans="1:16" ht="24.95" hidden="1" customHeight="1" x14ac:dyDescent="0.2">
      <c r="A5090" s="21" t="str">
        <f t="shared" si="351"/>
        <v>||||||0</v>
      </c>
      <c r="B5090" s="21" t="str">
        <f t="shared" si="352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353"/>
        <v>0</v>
      </c>
      <c r="N5090" s="17"/>
      <c r="O5090" s="17"/>
      <c r="P5090" s="22"/>
    </row>
    <row r="5091" spans="1:16" ht="24.95" hidden="1" customHeight="1" x14ac:dyDescent="0.2">
      <c r="A5091" s="21" t="str">
        <f t="shared" si="351"/>
        <v>||||||0</v>
      </c>
      <c r="B5091" s="21" t="str">
        <f t="shared" si="352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ref="M5091:M5141" si="354">N5091+O5091</f>
        <v>0</v>
      </c>
      <c r="N5091" s="17"/>
      <c r="O5091" s="17"/>
      <c r="P5091" s="22"/>
    </row>
    <row r="5092" spans="1:16" ht="24.95" hidden="1" customHeight="1" x14ac:dyDescent="0.2">
      <c r="A5092" s="21" t="str">
        <f t="shared" si="351"/>
        <v>||||||0</v>
      </c>
      <c r="B5092" s="21" t="str">
        <f t="shared" si="352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354"/>
        <v>0</v>
      </c>
      <c r="N5092" s="17"/>
      <c r="O5092" s="17"/>
      <c r="P5092" s="22"/>
    </row>
    <row r="5093" spans="1:16" ht="24.95" hidden="1" customHeight="1" x14ac:dyDescent="0.2">
      <c r="A5093" s="21" t="str">
        <f t="shared" si="351"/>
        <v>||||||0</v>
      </c>
      <c r="B5093" s="21" t="str">
        <f t="shared" si="352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354"/>
        <v>0</v>
      </c>
      <c r="N5093" s="17"/>
      <c r="O5093" s="17"/>
      <c r="P5093" s="22"/>
    </row>
    <row r="5094" spans="1:16" ht="24.95" hidden="1" customHeight="1" x14ac:dyDescent="0.2">
      <c r="A5094" s="21" t="str">
        <f t="shared" si="351"/>
        <v>||||||0</v>
      </c>
      <c r="B5094" s="21" t="str">
        <f t="shared" si="352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354"/>
        <v>0</v>
      </c>
      <c r="N5094" s="17"/>
      <c r="O5094" s="17"/>
      <c r="P5094" s="22"/>
    </row>
    <row r="5095" spans="1:16" ht="24.95" hidden="1" customHeight="1" x14ac:dyDescent="0.2">
      <c r="A5095" s="21" t="str">
        <f t="shared" si="351"/>
        <v>||||||0</v>
      </c>
      <c r="B5095" s="21" t="str">
        <f t="shared" si="352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354"/>
        <v>0</v>
      </c>
      <c r="N5095" s="17"/>
      <c r="O5095" s="17"/>
      <c r="P5095" s="22"/>
    </row>
    <row r="5096" spans="1:16" ht="24.95" hidden="1" customHeight="1" x14ac:dyDescent="0.2">
      <c r="A5096" s="21" t="str">
        <f t="shared" si="351"/>
        <v>||||||0</v>
      </c>
      <c r="B5096" s="21" t="str">
        <f t="shared" si="352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354"/>
        <v>0</v>
      </c>
      <c r="N5096" s="17"/>
      <c r="O5096" s="17"/>
      <c r="P5096" s="22"/>
    </row>
    <row r="5097" spans="1:16" ht="24.95" hidden="1" customHeight="1" x14ac:dyDescent="0.2">
      <c r="A5097" s="21" t="str">
        <f t="shared" si="351"/>
        <v>||||||0</v>
      </c>
      <c r="B5097" s="21" t="str">
        <f t="shared" si="352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354"/>
        <v>0</v>
      </c>
      <c r="N5097" s="17"/>
      <c r="O5097" s="17"/>
      <c r="P5097" s="22"/>
    </row>
    <row r="5098" spans="1:16" ht="24.95" hidden="1" customHeight="1" x14ac:dyDescent="0.2">
      <c r="A5098" s="21" t="str">
        <f t="shared" ref="A5098:A5148" si="355">C5098&amp;"|"&amp;D5098&amp;"|"&amp;E5098&amp;"|"&amp;F5098&amp;"|"&amp;G5098&amp;"|"&amp;I5098&amp;"|"&amp;N5098+O5098-P5098</f>
        <v>||||||0</v>
      </c>
      <c r="B5098" s="21" t="str">
        <f t="shared" ref="B5098:B5148" si="356">C5098&amp;"|"&amp;D5098&amp;"|"&amp;E5098&amp;"|"&amp;F5098&amp;"|"&amp;L5098</f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354"/>
        <v>0</v>
      </c>
      <c r="N5098" s="17"/>
      <c r="O5098" s="17"/>
      <c r="P5098" s="22"/>
    </row>
    <row r="5099" spans="1:16" ht="24.95" hidden="1" customHeight="1" x14ac:dyDescent="0.2">
      <c r="A5099" s="21" t="str">
        <f t="shared" si="355"/>
        <v>||||||0</v>
      </c>
      <c r="B5099" s="21" t="str">
        <f t="shared" si="356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354"/>
        <v>0</v>
      </c>
      <c r="N5099" s="17"/>
      <c r="O5099" s="17"/>
      <c r="P5099" s="22"/>
    </row>
    <row r="5100" spans="1:16" ht="24.95" hidden="1" customHeight="1" x14ac:dyDescent="0.2">
      <c r="A5100" s="21" t="str">
        <f t="shared" si="355"/>
        <v>||||||0</v>
      </c>
      <c r="B5100" s="21" t="str">
        <f t="shared" si="356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354"/>
        <v>0</v>
      </c>
      <c r="N5100" s="17"/>
      <c r="O5100" s="17"/>
      <c r="P5100" s="22"/>
    </row>
    <row r="5101" spans="1:16" ht="24.95" hidden="1" customHeight="1" x14ac:dyDescent="0.2">
      <c r="A5101" s="21" t="str">
        <f t="shared" si="355"/>
        <v>||||||0</v>
      </c>
      <c r="B5101" s="21" t="str">
        <f t="shared" si="356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354"/>
        <v>0</v>
      </c>
      <c r="N5101" s="17"/>
      <c r="O5101" s="17"/>
      <c r="P5101" s="22"/>
    </row>
    <row r="5102" spans="1:16" ht="24.95" hidden="1" customHeight="1" x14ac:dyDescent="0.2">
      <c r="A5102" s="21" t="str">
        <f t="shared" si="355"/>
        <v>||||||0</v>
      </c>
      <c r="B5102" s="21" t="str">
        <f t="shared" si="356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354"/>
        <v>0</v>
      </c>
      <c r="N5102" s="17"/>
      <c r="O5102" s="17"/>
      <c r="P5102" s="22"/>
    </row>
    <row r="5103" spans="1:16" ht="24.95" hidden="1" customHeight="1" x14ac:dyDescent="0.2">
      <c r="A5103" s="21" t="str">
        <f t="shared" si="355"/>
        <v>||||||0</v>
      </c>
      <c r="B5103" s="21" t="str">
        <f t="shared" si="356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354"/>
        <v>0</v>
      </c>
      <c r="N5103" s="17"/>
      <c r="O5103" s="17"/>
      <c r="P5103" s="22"/>
    </row>
    <row r="5104" spans="1:16" ht="24.95" hidden="1" customHeight="1" x14ac:dyDescent="0.2">
      <c r="A5104" s="21" t="str">
        <f t="shared" si="355"/>
        <v>||||||0</v>
      </c>
      <c r="B5104" s="21" t="str">
        <f t="shared" si="356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354"/>
        <v>0</v>
      </c>
      <c r="N5104" s="17"/>
      <c r="O5104" s="17"/>
      <c r="P5104" s="22"/>
    </row>
    <row r="5105" spans="1:16" ht="24.95" hidden="1" customHeight="1" x14ac:dyDescent="0.2">
      <c r="A5105" s="21" t="str">
        <f t="shared" si="355"/>
        <v>||||||0</v>
      </c>
      <c r="B5105" s="21" t="str">
        <f t="shared" si="356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354"/>
        <v>0</v>
      </c>
      <c r="N5105" s="17"/>
      <c r="O5105" s="17"/>
      <c r="P5105" s="22"/>
    </row>
    <row r="5106" spans="1:16" ht="24.95" hidden="1" customHeight="1" x14ac:dyDescent="0.2">
      <c r="A5106" s="21" t="str">
        <f t="shared" si="355"/>
        <v>||||||0</v>
      </c>
      <c r="B5106" s="21" t="str">
        <f t="shared" si="356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354"/>
        <v>0</v>
      </c>
      <c r="N5106" s="17"/>
      <c r="O5106" s="17"/>
      <c r="P5106" s="22"/>
    </row>
    <row r="5107" spans="1:16" ht="24.95" hidden="1" customHeight="1" x14ac:dyDescent="0.2">
      <c r="A5107" s="21" t="str">
        <f t="shared" si="355"/>
        <v>||||||0</v>
      </c>
      <c r="B5107" s="21" t="str">
        <f t="shared" si="356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354"/>
        <v>0</v>
      </c>
      <c r="N5107" s="17"/>
      <c r="O5107" s="17"/>
      <c r="P5107" s="22"/>
    </row>
    <row r="5108" spans="1:16" ht="24.95" hidden="1" customHeight="1" x14ac:dyDescent="0.2">
      <c r="A5108" s="21" t="str">
        <f t="shared" si="355"/>
        <v>||||||0</v>
      </c>
      <c r="B5108" s="21" t="str">
        <f t="shared" si="356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354"/>
        <v>0</v>
      </c>
      <c r="N5108" s="17"/>
      <c r="O5108" s="17"/>
      <c r="P5108" s="22"/>
    </row>
    <row r="5109" spans="1:16" ht="24.95" hidden="1" customHeight="1" x14ac:dyDescent="0.2">
      <c r="A5109" s="21" t="str">
        <f t="shared" si="355"/>
        <v>||||||0</v>
      </c>
      <c r="B5109" s="21" t="str">
        <f t="shared" si="356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354"/>
        <v>0</v>
      </c>
      <c r="N5109" s="17"/>
      <c r="O5109" s="17"/>
      <c r="P5109" s="22"/>
    </row>
    <row r="5110" spans="1:16" ht="24.95" hidden="1" customHeight="1" x14ac:dyDescent="0.2">
      <c r="A5110" s="21" t="str">
        <f t="shared" si="355"/>
        <v>||||||0</v>
      </c>
      <c r="B5110" s="21" t="str">
        <f t="shared" si="356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354"/>
        <v>0</v>
      </c>
      <c r="N5110" s="17"/>
      <c r="O5110" s="17"/>
      <c r="P5110" s="22"/>
    </row>
    <row r="5111" spans="1:16" ht="24.95" hidden="1" customHeight="1" x14ac:dyDescent="0.2">
      <c r="A5111" s="21" t="str">
        <f t="shared" si="355"/>
        <v>||||||0</v>
      </c>
      <c r="B5111" s="21" t="str">
        <f t="shared" si="356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354"/>
        <v>0</v>
      </c>
      <c r="N5111" s="17"/>
      <c r="O5111" s="17"/>
      <c r="P5111" s="22"/>
    </row>
    <row r="5112" spans="1:16" ht="24.95" hidden="1" customHeight="1" x14ac:dyDescent="0.2">
      <c r="A5112" s="21" t="str">
        <f t="shared" si="355"/>
        <v>||||||0</v>
      </c>
      <c r="B5112" s="21" t="str">
        <f t="shared" si="356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354"/>
        <v>0</v>
      </c>
      <c r="N5112" s="17"/>
      <c r="O5112" s="17"/>
      <c r="P5112" s="22"/>
    </row>
    <row r="5113" spans="1:16" ht="24.95" hidden="1" customHeight="1" x14ac:dyDescent="0.2">
      <c r="A5113" s="21" t="str">
        <f t="shared" si="355"/>
        <v>||||||0</v>
      </c>
      <c r="B5113" s="21" t="str">
        <f t="shared" si="356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354"/>
        <v>0</v>
      </c>
      <c r="N5113" s="17"/>
      <c r="O5113" s="17"/>
      <c r="P5113" s="22"/>
    </row>
    <row r="5114" spans="1:16" ht="24.95" hidden="1" customHeight="1" x14ac:dyDescent="0.2">
      <c r="A5114" s="21" t="str">
        <f t="shared" si="355"/>
        <v>||||||0</v>
      </c>
      <c r="B5114" s="21" t="str">
        <f t="shared" si="356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354"/>
        <v>0</v>
      </c>
      <c r="N5114" s="17"/>
      <c r="O5114" s="17"/>
      <c r="P5114" s="22"/>
    </row>
    <row r="5115" spans="1:16" ht="24.95" hidden="1" customHeight="1" x14ac:dyDescent="0.2">
      <c r="A5115" s="21" t="str">
        <f t="shared" si="355"/>
        <v>||||||0</v>
      </c>
      <c r="B5115" s="21" t="str">
        <f t="shared" si="356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354"/>
        <v>0</v>
      </c>
      <c r="N5115" s="17"/>
      <c r="O5115" s="17"/>
      <c r="P5115" s="22"/>
    </row>
    <row r="5116" spans="1:16" ht="24.95" hidden="1" customHeight="1" x14ac:dyDescent="0.2">
      <c r="A5116" s="21" t="str">
        <f t="shared" si="355"/>
        <v>||||||0</v>
      </c>
      <c r="B5116" s="21" t="str">
        <f t="shared" si="356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354"/>
        <v>0</v>
      </c>
      <c r="N5116" s="17"/>
      <c r="O5116" s="17"/>
      <c r="P5116" s="22"/>
    </row>
    <row r="5117" spans="1:16" ht="24.95" hidden="1" customHeight="1" x14ac:dyDescent="0.2">
      <c r="A5117" s="21" t="str">
        <f t="shared" si="355"/>
        <v>||||||0</v>
      </c>
      <c r="B5117" s="21" t="str">
        <f t="shared" si="356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354"/>
        <v>0</v>
      </c>
      <c r="N5117" s="17"/>
      <c r="O5117" s="17"/>
      <c r="P5117" s="22"/>
    </row>
    <row r="5118" spans="1:16" ht="24.95" hidden="1" customHeight="1" x14ac:dyDescent="0.2">
      <c r="A5118" s="21" t="str">
        <f t="shared" si="355"/>
        <v>||||||0</v>
      </c>
      <c r="B5118" s="21" t="str">
        <f t="shared" si="356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si="354"/>
        <v>0</v>
      </c>
      <c r="N5118" s="17"/>
      <c r="O5118" s="17"/>
      <c r="P5118" s="22"/>
    </row>
    <row r="5119" spans="1:16" ht="24.95" hidden="1" customHeight="1" x14ac:dyDescent="0.2">
      <c r="A5119" s="21" t="str">
        <f t="shared" si="355"/>
        <v>||||||0</v>
      </c>
      <c r="B5119" s="21" t="str">
        <f t="shared" si="356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354"/>
        <v>0</v>
      </c>
      <c r="N5119" s="17"/>
      <c r="O5119" s="17"/>
      <c r="P5119" s="22"/>
    </row>
    <row r="5120" spans="1:16" ht="24.95" hidden="1" customHeight="1" x14ac:dyDescent="0.2">
      <c r="A5120" s="21" t="str">
        <f t="shared" si="355"/>
        <v>||||||0</v>
      </c>
      <c r="B5120" s="21" t="str">
        <f t="shared" si="356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354"/>
        <v>0</v>
      </c>
      <c r="N5120" s="17"/>
      <c r="O5120" s="17"/>
      <c r="P5120" s="22"/>
    </row>
    <row r="5121" spans="1:16" ht="24.95" hidden="1" customHeight="1" x14ac:dyDescent="0.2">
      <c r="A5121" s="21" t="str">
        <f t="shared" si="355"/>
        <v>||||||0</v>
      </c>
      <c r="B5121" s="21" t="str">
        <f t="shared" si="356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354"/>
        <v>0</v>
      </c>
      <c r="N5121" s="17"/>
      <c r="O5121" s="17"/>
      <c r="P5121" s="22"/>
    </row>
    <row r="5122" spans="1:16" ht="24.95" hidden="1" customHeight="1" x14ac:dyDescent="0.2">
      <c r="A5122" s="21" t="str">
        <f t="shared" si="355"/>
        <v>||||||0</v>
      </c>
      <c r="B5122" s="21" t="str">
        <f t="shared" si="356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354"/>
        <v>0</v>
      </c>
      <c r="N5122" s="17"/>
      <c r="O5122" s="17"/>
      <c r="P5122" s="22"/>
    </row>
    <row r="5123" spans="1:16" ht="24.95" hidden="1" customHeight="1" x14ac:dyDescent="0.2">
      <c r="A5123" s="21" t="str">
        <f t="shared" si="355"/>
        <v>||||||0</v>
      </c>
      <c r="B5123" s="21" t="str">
        <f t="shared" si="356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354"/>
        <v>0</v>
      </c>
      <c r="N5123" s="17"/>
      <c r="O5123" s="17"/>
      <c r="P5123" s="22"/>
    </row>
    <row r="5124" spans="1:16" ht="24.95" hidden="1" customHeight="1" x14ac:dyDescent="0.2">
      <c r="A5124" s="21" t="str">
        <f t="shared" si="355"/>
        <v>||||||0</v>
      </c>
      <c r="B5124" s="21" t="str">
        <f t="shared" si="356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354"/>
        <v>0</v>
      </c>
      <c r="N5124" s="17"/>
      <c r="O5124" s="17"/>
      <c r="P5124" s="22"/>
    </row>
    <row r="5125" spans="1:16" ht="24.95" hidden="1" customHeight="1" x14ac:dyDescent="0.2">
      <c r="A5125" s="21" t="str">
        <f t="shared" si="355"/>
        <v>||||||0</v>
      </c>
      <c r="B5125" s="21" t="str">
        <f t="shared" si="356"/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354"/>
        <v>0</v>
      </c>
      <c r="N5125" s="17"/>
      <c r="O5125" s="17"/>
      <c r="P5125" s="22"/>
    </row>
    <row r="5126" spans="1:16" ht="24.95" hidden="1" customHeight="1" x14ac:dyDescent="0.2">
      <c r="A5126" s="21" t="str">
        <f t="shared" si="355"/>
        <v>||||||0</v>
      </c>
      <c r="B5126" s="21" t="str">
        <f t="shared" si="356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354"/>
        <v>0</v>
      </c>
      <c r="N5126" s="17"/>
      <c r="O5126" s="17"/>
      <c r="P5126" s="22"/>
    </row>
    <row r="5127" spans="1:16" ht="24.95" hidden="1" customHeight="1" x14ac:dyDescent="0.2">
      <c r="A5127" s="21" t="str">
        <f t="shared" si="355"/>
        <v>||||||0</v>
      </c>
      <c r="B5127" s="21" t="str">
        <f t="shared" si="356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354"/>
        <v>0</v>
      </c>
      <c r="N5127" s="17"/>
      <c r="O5127" s="17"/>
      <c r="P5127" s="22"/>
    </row>
    <row r="5128" spans="1:16" ht="24.95" hidden="1" customHeight="1" x14ac:dyDescent="0.2">
      <c r="A5128" s="21" t="str">
        <f t="shared" si="355"/>
        <v>||||||0</v>
      </c>
      <c r="B5128" s="21" t="str">
        <f t="shared" si="356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354"/>
        <v>0</v>
      </c>
      <c r="N5128" s="17"/>
      <c r="O5128" s="17"/>
      <c r="P5128" s="22"/>
    </row>
    <row r="5129" spans="1:16" ht="24.95" hidden="1" customHeight="1" x14ac:dyDescent="0.2">
      <c r="A5129" s="21" t="str">
        <f t="shared" si="355"/>
        <v>||||||0</v>
      </c>
      <c r="B5129" s="21" t="str">
        <f t="shared" si="356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354"/>
        <v>0</v>
      </c>
      <c r="N5129" s="17"/>
      <c r="O5129" s="17"/>
      <c r="P5129" s="22"/>
    </row>
    <row r="5130" spans="1:16" ht="24.95" hidden="1" customHeight="1" x14ac:dyDescent="0.2">
      <c r="A5130" s="21" t="str">
        <f t="shared" si="355"/>
        <v>||||||0</v>
      </c>
      <c r="B5130" s="21" t="str">
        <f t="shared" si="356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354"/>
        <v>0</v>
      </c>
      <c r="N5130" s="17"/>
      <c r="O5130" s="17"/>
      <c r="P5130" s="22"/>
    </row>
    <row r="5131" spans="1:16" ht="24.95" hidden="1" customHeight="1" x14ac:dyDescent="0.2">
      <c r="A5131" s="21" t="str">
        <f t="shared" si="355"/>
        <v>||||||0</v>
      </c>
      <c r="B5131" s="21" t="str">
        <f t="shared" si="356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354"/>
        <v>0</v>
      </c>
      <c r="N5131" s="17"/>
      <c r="O5131" s="17"/>
      <c r="P5131" s="22"/>
    </row>
    <row r="5132" spans="1:16" ht="24.95" hidden="1" customHeight="1" x14ac:dyDescent="0.2">
      <c r="A5132" s="21" t="str">
        <f t="shared" si="355"/>
        <v>||||||0</v>
      </c>
      <c r="B5132" s="21" t="str">
        <f t="shared" si="356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354"/>
        <v>0</v>
      </c>
      <c r="N5132" s="17"/>
      <c r="O5132" s="17"/>
      <c r="P5132" s="22"/>
    </row>
    <row r="5133" spans="1:16" ht="24.95" hidden="1" customHeight="1" x14ac:dyDescent="0.2">
      <c r="A5133" s="21" t="str">
        <f t="shared" si="355"/>
        <v>||||||0</v>
      </c>
      <c r="B5133" s="21" t="str">
        <f t="shared" si="356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354"/>
        <v>0</v>
      </c>
      <c r="N5133" s="17"/>
      <c r="O5133" s="17"/>
      <c r="P5133" s="22"/>
    </row>
    <row r="5134" spans="1:16" ht="24.95" hidden="1" customHeight="1" x14ac:dyDescent="0.2">
      <c r="A5134" s="21" t="str">
        <f t="shared" si="355"/>
        <v>||||||0</v>
      </c>
      <c r="B5134" s="21" t="str">
        <f t="shared" si="356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354"/>
        <v>0</v>
      </c>
      <c r="N5134" s="17"/>
      <c r="O5134" s="17"/>
      <c r="P5134" s="22"/>
    </row>
    <row r="5135" spans="1:16" ht="24.95" hidden="1" customHeight="1" x14ac:dyDescent="0.2">
      <c r="A5135" s="21" t="str">
        <f t="shared" si="355"/>
        <v>||||||0</v>
      </c>
      <c r="B5135" s="21" t="str">
        <f t="shared" si="356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354"/>
        <v>0</v>
      </c>
      <c r="N5135" s="17"/>
      <c r="O5135" s="17"/>
      <c r="P5135" s="22"/>
    </row>
    <row r="5136" spans="1:16" ht="24.95" hidden="1" customHeight="1" x14ac:dyDescent="0.2">
      <c r="A5136" s="21" t="str">
        <f t="shared" si="355"/>
        <v>||||||0</v>
      </c>
      <c r="B5136" s="21" t="str">
        <f t="shared" si="356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354"/>
        <v>0</v>
      </c>
      <c r="N5136" s="17"/>
      <c r="O5136" s="17"/>
      <c r="P5136" s="22"/>
    </row>
    <row r="5137" spans="1:16" ht="24.95" hidden="1" customHeight="1" x14ac:dyDescent="0.2">
      <c r="A5137" s="21" t="str">
        <f t="shared" si="355"/>
        <v>||||||0</v>
      </c>
      <c r="B5137" s="21" t="str">
        <f t="shared" si="356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354"/>
        <v>0</v>
      </c>
      <c r="N5137" s="17"/>
      <c r="O5137" s="17"/>
      <c r="P5137" s="22"/>
    </row>
    <row r="5138" spans="1:16" ht="24.95" hidden="1" customHeight="1" x14ac:dyDescent="0.2">
      <c r="A5138" s="21" t="str">
        <f t="shared" si="355"/>
        <v>||||||0</v>
      </c>
      <c r="B5138" s="21" t="str">
        <f t="shared" si="356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354"/>
        <v>0</v>
      </c>
      <c r="N5138" s="17"/>
      <c r="O5138" s="17"/>
      <c r="P5138" s="22"/>
    </row>
    <row r="5139" spans="1:16" ht="24.95" hidden="1" customHeight="1" x14ac:dyDescent="0.2">
      <c r="A5139" s="21" t="str">
        <f t="shared" si="355"/>
        <v>||||||0</v>
      </c>
      <c r="B5139" s="21" t="str">
        <f t="shared" si="356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354"/>
        <v>0</v>
      </c>
      <c r="N5139" s="17"/>
      <c r="O5139" s="17"/>
      <c r="P5139" s="22"/>
    </row>
    <row r="5140" spans="1:16" ht="24.95" hidden="1" customHeight="1" x14ac:dyDescent="0.2">
      <c r="A5140" s="21" t="str">
        <f t="shared" si="355"/>
        <v>||||||0</v>
      </c>
      <c r="B5140" s="21" t="str">
        <f t="shared" si="356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354"/>
        <v>0</v>
      </c>
      <c r="N5140" s="17"/>
      <c r="O5140" s="17"/>
      <c r="P5140" s="22"/>
    </row>
    <row r="5141" spans="1:16" ht="24.95" hidden="1" customHeight="1" x14ac:dyDescent="0.2">
      <c r="A5141" s="21" t="str">
        <f t="shared" si="355"/>
        <v>||||||0</v>
      </c>
      <c r="B5141" s="21" t="str">
        <f t="shared" si="356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354"/>
        <v>0</v>
      </c>
      <c r="N5141" s="17"/>
      <c r="O5141" s="17"/>
      <c r="P5141" s="22"/>
    </row>
    <row r="5142" spans="1:16" ht="24.95" hidden="1" customHeight="1" x14ac:dyDescent="0.2">
      <c r="A5142" s="21" t="str">
        <f t="shared" si="355"/>
        <v>||||||0</v>
      </c>
      <c r="B5142" s="21" t="str">
        <f t="shared" si="356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ref="M5142:M5177" si="357">N5142+O5142</f>
        <v>0</v>
      </c>
      <c r="N5142" s="17"/>
      <c r="O5142" s="17"/>
      <c r="P5142" s="22"/>
    </row>
    <row r="5143" spans="1:16" ht="24.95" hidden="1" customHeight="1" x14ac:dyDescent="0.2">
      <c r="A5143" s="21" t="str">
        <f t="shared" si="355"/>
        <v>||||||0</v>
      </c>
      <c r="B5143" s="21" t="str">
        <f t="shared" si="356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357"/>
        <v>0</v>
      </c>
      <c r="N5143" s="17"/>
      <c r="O5143" s="17"/>
      <c r="P5143" s="22"/>
    </row>
    <row r="5144" spans="1:16" ht="24.95" hidden="1" customHeight="1" x14ac:dyDescent="0.2">
      <c r="A5144" s="21" t="str">
        <f t="shared" si="355"/>
        <v>||||||0</v>
      </c>
      <c r="B5144" s="21" t="str">
        <f t="shared" si="356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357"/>
        <v>0</v>
      </c>
      <c r="N5144" s="17"/>
      <c r="O5144" s="17"/>
      <c r="P5144" s="22"/>
    </row>
    <row r="5145" spans="1:16" ht="24.95" hidden="1" customHeight="1" x14ac:dyDescent="0.2">
      <c r="A5145" s="21" t="str">
        <f t="shared" si="355"/>
        <v>||||||0</v>
      </c>
      <c r="B5145" s="21" t="str">
        <f t="shared" si="356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357"/>
        <v>0</v>
      </c>
      <c r="N5145" s="17"/>
      <c r="O5145" s="17"/>
      <c r="P5145" s="22"/>
    </row>
    <row r="5146" spans="1:16" ht="24.95" hidden="1" customHeight="1" x14ac:dyDescent="0.2">
      <c r="A5146" s="21" t="str">
        <f t="shared" si="355"/>
        <v>||||||0</v>
      </c>
      <c r="B5146" s="21" t="str">
        <f t="shared" si="356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357"/>
        <v>0</v>
      </c>
      <c r="N5146" s="17"/>
      <c r="O5146" s="17"/>
      <c r="P5146" s="22"/>
    </row>
    <row r="5147" spans="1:16" ht="24.95" hidden="1" customHeight="1" x14ac:dyDescent="0.2">
      <c r="A5147" s="21" t="str">
        <f t="shared" si="355"/>
        <v>||||||0</v>
      </c>
      <c r="B5147" s="21" t="str">
        <f t="shared" si="356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357"/>
        <v>0</v>
      </c>
      <c r="N5147" s="17"/>
      <c r="O5147" s="17"/>
      <c r="P5147" s="22"/>
    </row>
    <row r="5148" spans="1:16" ht="24.95" hidden="1" customHeight="1" x14ac:dyDescent="0.2">
      <c r="A5148" s="21" t="str">
        <f t="shared" si="355"/>
        <v>||||||0</v>
      </c>
      <c r="B5148" s="21" t="str">
        <f t="shared" si="356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357"/>
        <v>0</v>
      </c>
      <c r="N5148" s="17"/>
      <c r="O5148" s="17"/>
      <c r="P5148" s="22"/>
    </row>
    <row r="5149" spans="1:16" ht="24.95" hidden="1" customHeight="1" x14ac:dyDescent="0.2">
      <c r="A5149" s="21" t="str">
        <f t="shared" ref="A5149:A5184" si="358">C5149&amp;"|"&amp;D5149&amp;"|"&amp;E5149&amp;"|"&amp;F5149&amp;"|"&amp;G5149&amp;"|"&amp;I5149&amp;"|"&amp;N5149+O5149-P5149</f>
        <v>||||||0</v>
      </c>
      <c r="B5149" s="21" t="str">
        <f t="shared" ref="B5149:B5184" si="359">C5149&amp;"|"&amp;D5149&amp;"|"&amp;E5149&amp;"|"&amp;F5149&amp;"|"&amp;L5149</f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357"/>
        <v>0</v>
      </c>
      <c r="N5149" s="17"/>
      <c r="O5149" s="17"/>
      <c r="P5149" s="22"/>
    </row>
    <row r="5150" spans="1:16" ht="24.95" hidden="1" customHeight="1" x14ac:dyDescent="0.2">
      <c r="A5150" s="21" t="str">
        <f t="shared" si="358"/>
        <v>||||||0</v>
      </c>
      <c r="B5150" s="21" t="str">
        <f t="shared" si="359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357"/>
        <v>0</v>
      </c>
      <c r="N5150" s="17"/>
      <c r="O5150" s="17"/>
      <c r="P5150" s="22"/>
    </row>
    <row r="5151" spans="1:16" ht="24.95" hidden="1" customHeight="1" x14ac:dyDescent="0.2">
      <c r="A5151" s="21" t="str">
        <f t="shared" si="358"/>
        <v>||||||0</v>
      </c>
      <c r="B5151" s="21" t="str">
        <f t="shared" si="359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357"/>
        <v>0</v>
      </c>
      <c r="N5151" s="17"/>
      <c r="O5151" s="17"/>
      <c r="P5151" s="22"/>
    </row>
    <row r="5152" spans="1:16" ht="24.95" hidden="1" customHeight="1" x14ac:dyDescent="0.2">
      <c r="A5152" s="21" t="str">
        <f t="shared" si="358"/>
        <v>||||||0</v>
      </c>
      <c r="B5152" s="21" t="str">
        <f t="shared" si="359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357"/>
        <v>0</v>
      </c>
      <c r="N5152" s="17"/>
      <c r="O5152" s="17"/>
      <c r="P5152" s="22"/>
    </row>
    <row r="5153" spans="1:16" ht="24.95" hidden="1" customHeight="1" x14ac:dyDescent="0.2">
      <c r="A5153" s="21" t="str">
        <f t="shared" si="358"/>
        <v>||||||0</v>
      </c>
      <c r="B5153" s="21" t="str">
        <f t="shared" si="359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357"/>
        <v>0</v>
      </c>
      <c r="N5153" s="17"/>
      <c r="O5153" s="17"/>
      <c r="P5153" s="22"/>
    </row>
    <row r="5154" spans="1:16" ht="24.95" hidden="1" customHeight="1" x14ac:dyDescent="0.2">
      <c r="A5154" s="21" t="str">
        <f t="shared" si="358"/>
        <v>||||||0</v>
      </c>
      <c r="B5154" s="21" t="str">
        <f t="shared" si="359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357"/>
        <v>0</v>
      </c>
      <c r="N5154" s="17"/>
      <c r="O5154" s="17"/>
      <c r="P5154" s="22"/>
    </row>
    <row r="5155" spans="1:16" ht="24.95" hidden="1" customHeight="1" x14ac:dyDescent="0.2">
      <c r="A5155" s="21" t="str">
        <f t="shared" si="358"/>
        <v>||||||0</v>
      </c>
      <c r="B5155" s="21" t="str">
        <f t="shared" si="359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357"/>
        <v>0</v>
      </c>
      <c r="N5155" s="17"/>
      <c r="O5155" s="17"/>
      <c r="P5155" s="22"/>
    </row>
    <row r="5156" spans="1:16" ht="24.95" hidden="1" customHeight="1" x14ac:dyDescent="0.2">
      <c r="A5156" s="21" t="str">
        <f t="shared" si="358"/>
        <v>||||||0</v>
      </c>
      <c r="B5156" s="21" t="str">
        <f t="shared" si="359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357"/>
        <v>0</v>
      </c>
      <c r="N5156" s="17"/>
      <c r="O5156" s="17"/>
      <c r="P5156" s="22"/>
    </row>
    <row r="5157" spans="1:16" ht="24.95" hidden="1" customHeight="1" x14ac:dyDescent="0.2">
      <c r="A5157" s="21" t="str">
        <f t="shared" si="358"/>
        <v>||||||0</v>
      </c>
      <c r="B5157" s="21" t="str">
        <f t="shared" si="359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357"/>
        <v>0</v>
      </c>
      <c r="N5157" s="17"/>
      <c r="O5157" s="17"/>
      <c r="P5157" s="22"/>
    </row>
    <row r="5158" spans="1:16" ht="24.95" hidden="1" customHeight="1" x14ac:dyDescent="0.2">
      <c r="A5158" s="21" t="str">
        <f t="shared" si="358"/>
        <v>||||||0</v>
      </c>
      <c r="B5158" s="21" t="str">
        <f t="shared" si="359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357"/>
        <v>0</v>
      </c>
      <c r="N5158" s="17"/>
      <c r="O5158" s="17"/>
      <c r="P5158" s="22"/>
    </row>
    <row r="5159" spans="1:16" ht="24.95" hidden="1" customHeight="1" x14ac:dyDescent="0.2">
      <c r="A5159" s="21" t="str">
        <f t="shared" si="358"/>
        <v>||||||0</v>
      </c>
      <c r="B5159" s="21" t="str">
        <f t="shared" si="359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357"/>
        <v>0</v>
      </c>
      <c r="N5159" s="17"/>
      <c r="O5159" s="17"/>
      <c r="P5159" s="22"/>
    </row>
    <row r="5160" spans="1:16" ht="24.95" hidden="1" customHeight="1" x14ac:dyDescent="0.2">
      <c r="A5160" s="21" t="str">
        <f t="shared" si="358"/>
        <v>||||||0</v>
      </c>
      <c r="B5160" s="21" t="str">
        <f t="shared" si="359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357"/>
        <v>0</v>
      </c>
      <c r="N5160" s="17"/>
      <c r="O5160" s="17"/>
      <c r="P5160" s="22"/>
    </row>
    <row r="5161" spans="1:16" ht="24.95" hidden="1" customHeight="1" x14ac:dyDescent="0.2">
      <c r="A5161" s="21" t="str">
        <f t="shared" si="358"/>
        <v>||||||0</v>
      </c>
      <c r="B5161" s="21" t="str">
        <f t="shared" si="359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357"/>
        <v>0</v>
      </c>
      <c r="N5161" s="17"/>
      <c r="O5161" s="17"/>
      <c r="P5161" s="22"/>
    </row>
    <row r="5162" spans="1:16" ht="24.95" hidden="1" customHeight="1" x14ac:dyDescent="0.2">
      <c r="A5162" s="21" t="str">
        <f t="shared" si="358"/>
        <v>||||||0</v>
      </c>
      <c r="B5162" s="21" t="str">
        <f t="shared" si="359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357"/>
        <v>0</v>
      </c>
      <c r="N5162" s="17"/>
      <c r="O5162" s="17"/>
      <c r="P5162" s="22"/>
    </row>
    <row r="5163" spans="1:16" ht="24.95" hidden="1" customHeight="1" x14ac:dyDescent="0.2">
      <c r="A5163" s="21" t="str">
        <f t="shared" si="358"/>
        <v>||||||0</v>
      </c>
      <c r="B5163" s="21" t="str">
        <f t="shared" si="359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357"/>
        <v>0</v>
      </c>
      <c r="N5163" s="17"/>
      <c r="O5163" s="17"/>
      <c r="P5163" s="22"/>
    </row>
    <row r="5164" spans="1:16" ht="24.95" hidden="1" customHeight="1" x14ac:dyDescent="0.2">
      <c r="A5164" s="21" t="str">
        <f t="shared" si="358"/>
        <v>||||||0</v>
      </c>
      <c r="B5164" s="21" t="str">
        <f t="shared" si="359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357"/>
        <v>0</v>
      </c>
      <c r="N5164" s="17"/>
      <c r="O5164" s="17"/>
      <c r="P5164" s="22"/>
    </row>
    <row r="5165" spans="1:16" ht="24.95" hidden="1" customHeight="1" x14ac:dyDescent="0.2">
      <c r="A5165" s="21" t="str">
        <f t="shared" si="358"/>
        <v>||||||0</v>
      </c>
      <c r="B5165" s="21" t="str">
        <f t="shared" si="359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357"/>
        <v>0</v>
      </c>
      <c r="N5165" s="17"/>
      <c r="O5165" s="17"/>
      <c r="P5165" s="22"/>
    </row>
    <row r="5166" spans="1:16" ht="24.95" hidden="1" customHeight="1" x14ac:dyDescent="0.2">
      <c r="A5166" s="21" t="str">
        <f t="shared" si="358"/>
        <v>||||||0</v>
      </c>
      <c r="B5166" s="21" t="str">
        <f t="shared" si="359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357"/>
        <v>0</v>
      </c>
      <c r="N5166" s="17"/>
      <c r="O5166" s="17"/>
      <c r="P5166" s="22"/>
    </row>
    <row r="5167" spans="1:16" ht="24.95" hidden="1" customHeight="1" x14ac:dyDescent="0.2">
      <c r="A5167" s="21" t="str">
        <f t="shared" si="358"/>
        <v>||||||0</v>
      </c>
      <c r="B5167" s="21" t="str">
        <f t="shared" si="359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357"/>
        <v>0</v>
      </c>
      <c r="N5167" s="17"/>
      <c r="O5167" s="17"/>
      <c r="P5167" s="22"/>
    </row>
    <row r="5168" spans="1:16" ht="24.95" hidden="1" customHeight="1" x14ac:dyDescent="0.2">
      <c r="A5168" s="21" t="str">
        <f t="shared" si="358"/>
        <v>||||||0</v>
      </c>
      <c r="B5168" s="21" t="str">
        <f t="shared" si="359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357"/>
        <v>0</v>
      </c>
      <c r="N5168" s="17"/>
      <c r="O5168" s="17"/>
      <c r="P5168" s="22"/>
    </row>
    <row r="5169" spans="1:16" ht="24.95" hidden="1" customHeight="1" x14ac:dyDescent="0.2">
      <c r="A5169" s="21" t="str">
        <f t="shared" si="358"/>
        <v>||||||0</v>
      </c>
      <c r="B5169" s="21" t="str">
        <f t="shared" si="359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357"/>
        <v>0</v>
      </c>
      <c r="N5169" s="17"/>
      <c r="O5169" s="17"/>
      <c r="P5169" s="22"/>
    </row>
    <row r="5170" spans="1:16" ht="24.95" hidden="1" customHeight="1" x14ac:dyDescent="0.2">
      <c r="A5170" s="21" t="str">
        <f t="shared" si="358"/>
        <v>||||||0</v>
      </c>
      <c r="B5170" s="21" t="str">
        <f t="shared" si="359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357"/>
        <v>0</v>
      </c>
      <c r="N5170" s="17"/>
      <c r="O5170" s="17"/>
      <c r="P5170" s="22"/>
    </row>
    <row r="5171" spans="1:16" ht="24.95" hidden="1" customHeight="1" x14ac:dyDescent="0.2">
      <c r="A5171" s="21" t="str">
        <f t="shared" si="358"/>
        <v>||||||0</v>
      </c>
      <c r="B5171" s="21" t="str">
        <f t="shared" si="359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357"/>
        <v>0</v>
      </c>
      <c r="N5171" s="17"/>
      <c r="O5171" s="17"/>
      <c r="P5171" s="22"/>
    </row>
    <row r="5172" spans="1:16" ht="24.95" hidden="1" customHeight="1" x14ac:dyDescent="0.2">
      <c r="A5172" s="21" t="str">
        <f t="shared" si="358"/>
        <v>||||||0</v>
      </c>
      <c r="B5172" s="21" t="str">
        <f t="shared" si="359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357"/>
        <v>0</v>
      </c>
      <c r="N5172" s="17"/>
      <c r="O5172" s="17"/>
      <c r="P5172" s="22"/>
    </row>
    <row r="5173" spans="1:16" ht="24.95" hidden="1" customHeight="1" x14ac:dyDescent="0.2">
      <c r="A5173" s="21" t="str">
        <f t="shared" si="358"/>
        <v>||||||0</v>
      </c>
      <c r="B5173" s="21" t="str">
        <f t="shared" si="359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357"/>
        <v>0</v>
      </c>
      <c r="N5173" s="17"/>
      <c r="O5173" s="17"/>
      <c r="P5173" s="22"/>
    </row>
    <row r="5174" spans="1:16" ht="24.95" hidden="1" customHeight="1" x14ac:dyDescent="0.2">
      <c r="A5174" s="21" t="str">
        <f t="shared" si="358"/>
        <v>||||||0</v>
      </c>
      <c r="B5174" s="21" t="str">
        <f t="shared" si="359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357"/>
        <v>0</v>
      </c>
      <c r="N5174" s="17"/>
      <c r="O5174" s="17"/>
      <c r="P5174" s="22"/>
    </row>
    <row r="5175" spans="1:16" ht="24.95" hidden="1" customHeight="1" x14ac:dyDescent="0.2">
      <c r="A5175" s="21" t="str">
        <f t="shared" si="358"/>
        <v>||||||0</v>
      </c>
      <c r="B5175" s="21" t="str">
        <f t="shared" si="359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357"/>
        <v>0</v>
      </c>
      <c r="N5175" s="17"/>
      <c r="O5175" s="17"/>
      <c r="P5175" s="22"/>
    </row>
    <row r="5176" spans="1:16" ht="24.95" hidden="1" customHeight="1" x14ac:dyDescent="0.2">
      <c r="A5176" s="21" t="str">
        <f t="shared" si="358"/>
        <v>||||||0</v>
      </c>
      <c r="B5176" s="21" t="str">
        <f t="shared" si="359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357"/>
        <v>0</v>
      </c>
      <c r="N5176" s="17"/>
      <c r="O5176" s="17"/>
      <c r="P5176" s="22"/>
    </row>
    <row r="5177" spans="1:16" ht="24.95" hidden="1" customHeight="1" x14ac:dyDescent="0.2">
      <c r="A5177" s="21" t="str">
        <f t="shared" si="358"/>
        <v>||||||0</v>
      </c>
      <c r="B5177" s="21" t="str">
        <f t="shared" si="359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357"/>
        <v>0</v>
      </c>
      <c r="N5177" s="17"/>
      <c r="O5177" s="17"/>
      <c r="P5177" s="22"/>
    </row>
    <row r="5178" spans="1:16" ht="24.95" hidden="1" customHeight="1" x14ac:dyDescent="0.2">
      <c r="A5178" s="21" t="str">
        <f t="shared" si="358"/>
        <v>||||||0</v>
      </c>
      <c r="B5178" s="21" t="str">
        <f t="shared" si="359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ref="M5178:M5228" si="360">N5178+O5178</f>
        <v>0</v>
      </c>
      <c r="N5178" s="17"/>
      <c r="O5178" s="17"/>
      <c r="P5178" s="22"/>
    </row>
    <row r="5179" spans="1:16" ht="24.95" hidden="1" customHeight="1" x14ac:dyDescent="0.2">
      <c r="A5179" s="21" t="str">
        <f t="shared" si="358"/>
        <v>||||||0</v>
      </c>
      <c r="B5179" s="21" t="str">
        <f t="shared" si="359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360"/>
        <v>0</v>
      </c>
      <c r="N5179" s="17"/>
      <c r="O5179" s="17"/>
      <c r="P5179" s="22"/>
    </row>
    <row r="5180" spans="1:16" ht="24.95" hidden="1" customHeight="1" x14ac:dyDescent="0.2">
      <c r="A5180" s="21" t="str">
        <f t="shared" si="358"/>
        <v>||||||0</v>
      </c>
      <c r="B5180" s="21" t="str">
        <f t="shared" si="359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360"/>
        <v>0</v>
      </c>
      <c r="N5180" s="17"/>
      <c r="O5180" s="17"/>
      <c r="P5180" s="22"/>
    </row>
    <row r="5181" spans="1:16" ht="24.95" hidden="1" customHeight="1" x14ac:dyDescent="0.2">
      <c r="A5181" s="21" t="str">
        <f t="shared" si="358"/>
        <v>||||||0</v>
      </c>
      <c r="B5181" s="21" t="str">
        <f t="shared" si="359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360"/>
        <v>0</v>
      </c>
      <c r="N5181" s="17"/>
      <c r="O5181" s="17"/>
      <c r="P5181" s="22"/>
    </row>
    <row r="5182" spans="1:16" ht="24.95" hidden="1" customHeight="1" x14ac:dyDescent="0.2">
      <c r="A5182" s="21" t="str">
        <f t="shared" si="358"/>
        <v>||||||0</v>
      </c>
      <c r="B5182" s="21" t="str">
        <f t="shared" si="359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si="360"/>
        <v>0</v>
      </c>
      <c r="N5182" s="17"/>
      <c r="O5182" s="17"/>
      <c r="P5182" s="22"/>
    </row>
    <row r="5183" spans="1:16" ht="24.95" hidden="1" customHeight="1" x14ac:dyDescent="0.2">
      <c r="A5183" s="21" t="str">
        <f t="shared" si="358"/>
        <v>||||||0</v>
      </c>
      <c r="B5183" s="21" t="str">
        <f t="shared" si="359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360"/>
        <v>0</v>
      </c>
      <c r="N5183" s="17"/>
      <c r="O5183" s="17"/>
      <c r="P5183" s="22"/>
    </row>
    <row r="5184" spans="1:16" ht="24.95" hidden="1" customHeight="1" x14ac:dyDescent="0.2">
      <c r="A5184" s="21" t="str">
        <f t="shared" si="358"/>
        <v>||||||0</v>
      </c>
      <c r="B5184" s="21" t="str">
        <f t="shared" si="359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360"/>
        <v>0</v>
      </c>
      <c r="N5184" s="17"/>
      <c r="O5184" s="17"/>
      <c r="P5184" s="22"/>
    </row>
    <row r="5185" spans="1:16" ht="24.95" hidden="1" customHeight="1" x14ac:dyDescent="0.2">
      <c r="A5185" s="21" t="str">
        <f t="shared" ref="A5185:A5232" si="361">C5185&amp;"|"&amp;D5185&amp;"|"&amp;E5185&amp;"|"&amp;F5185&amp;"|"&amp;G5185&amp;"|"&amp;I5185&amp;"|"&amp;N5185+O5185-P5185</f>
        <v>||||||0</v>
      </c>
      <c r="B5185" s="21" t="str">
        <f t="shared" ref="B5185:B5232" si="362">C5185&amp;"|"&amp;D5185&amp;"|"&amp;E5185&amp;"|"&amp;F5185&amp;"|"&amp;L5185</f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360"/>
        <v>0</v>
      </c>
      <c r="N5185" s="17"/>
      <c r="O5185" s="17"/>
      <c r="P5185" s="22"/>
    </row>
    <row r="5186" spans="1:16" ht="24.95" hidden="1" customHeight="1" x14ac:dyDescent="0.2">
      <c r="A5186" s="21" t="str">
        <f t="shared" si="361"/>
        <v>||||||0</v>
      </c>
      <c r="B5186" s="21" t="str">
        <f t="shared" si="36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360"/>
        <v>0</v>
      </c>
      <c r="N5186" s="17"/>
      <c r="O5186" s="17"/>
      <c r="P5186" s="22"/>
    </row>
    <row r="5187" spans="1:16" ht="24.95" hidden="1" customHeight="1" x14ac:dyDescent="0.2">
      <c r="A5187" s="21" t="str">
        <f t="shared" si="361"/>
        <v>||||||0</v>
      </c>
      <c r="B5187" s="21" t="str">
        <f t="shared" si="36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360"/>
        <v>0</v>
      </c>
      <c r="N5187" s="17"/>
      <c r="O5187" s="17"/>
      <c r="P5187" s="22"/>
    </row>
    <row r="5188" spans="1:16" ht="24.95" hidden="1" customHeight="1" x14ac:dyDescent="0.2">
      <c r="A5188" s="21" t="str">
        <f t="shared" si="361"/>
        <v>||||||0</v>
      </c>
      <c r="B5188" s="21" t="str">
        <f t="shared" si="36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360"/>
        <v>0</v>
      </c>
      <c r="N5188" s="17"/>
      <c r="O5188" s="17"/>
      <c r="P5188" s="22"/>
    </row>
    <row r="5189" spans="1:16" ht="24.95" hidden="1" customHeight="1" x14ac:dyDescent="0.2">
      <c r="A5189" s="21" t="str">
        <f t="shared" si="361"/>
        <v>||||||0</v>
      </c>
      <c r="B5189" s="21" t="str">
        <f t="shared" si="362"/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360"/>
        <v>0</v>
      </c>
      <c r="N5189" s="17"/>
      <c r="O5189" s="17"/>
      <c r="P5189" s="22"/>
    </row>
    <row r="5190" spans="1:16" ht="24.95" hidden="1" customHeight="1" x14ac:dyDescent="0.2">
      <c r="A5190" s="21" t="str">
        <f t="shared" si="361"/>
        <v>||||||0</v>
      </c>
      <c r="B5190" s="21" t="str">
        <f t="shared" si="362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360"/>
        <v>0</v>
      </c>
      <c r="N5190" s="17"/>
      <c r="O5190" s="17"/>
      <c r="P5190" s="22"/>
    </row>
    <row r="5191" spans="1:16" ht="24.95" hidden="1" customHeight="1" x14ac:dyDescent="0.2">
      <c r="A5191" s="21" t="str">
        <f t="shared" si="361"/>
        <v>||||||0</v>
      </c>
      <c r="B5191" s="21" t="str">
        <f t="shared" si="362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360"/>
        <v>0</v>
      </c>
      <c r="N5191" s="17"/>
      <c r="O5191" s="17"/>
      <c r="P5191" s="22"/>
    </row>
    <row r="5192" spans="1:16" ht="24.95" hidden="1" customHeight="1" x14ac:dyDescent="0.2">
      <c r="A5192" s="21" t="str">
        <f t="shared" si="361"/>
        <v>||||||0</v>
      </c>
      <c r="B5192" s="21" t="str">
        <f t="shared" si="362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360"/>
        <v>0</v>
      </c>
      <c r="N5192" s="17"/>
      <c r="O5192" s="17"/>
      <c r="P5192" s="22"/>
    </row>
    <row r="5193" spans="1:16" ht="24.95" hidden="1" customHeight="1" x14ac:dyDescent="0.2">
      <c r="A5193" s="21" t="str">
        <f t="shared" si="361"/>
        <v>||||||0</v>
      </c>
      <c r="B5193" s="21" t="str">
        <f t="shared" si="362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360"/>
        <v>0</v>
      </c>
      <c r="N5193" s="17"/>
      <c r="O5193" s="17"/>
      <c r="P5193" s="22"/>
    </row>
    <row r="5194" spans="1:16" ht="24.95" hidden="1" customHeight="1" x14ac:dyDescent="0.2">
      <c r="A5194" s="21" t="str">
        <f t="shared" si="361"/>
        <v>||||||0</v>
      </c>
      <c r="B5194" s="21" t="str">
        <f t="shared" si="362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360"/>
        <v>0</v>
      </c>
      <c r="N5194" s="17"/>
      <c r="O5194" s="17"/>
      <c r="P5194" s="22"/>
    </row>
    <row r="5195" spans="1:16" ht="24.95" hidden="1" customHeight="1" x14ac:dyDescent="0.2">
      <c r="A5195" s="21" t="str">
        <f t="shared" si="361"/>
        <v>||||||0</v>
      </c>
      <c r="B5195" s="21" t="str">
        <f t="shared" si="362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360"/>
        <v>0</v>
      </c>
      <c r="N5195" s="17"/>
      <c r="O5195" s="17"/>
      <c r="P5195" s="22"/>
    </row>
    <row r="5196" spans="1:16" ht="24.95" hidden="1" customHeight="1" x14ac:dyDescent="0.2">
      <c r="A5196" s="21" t="str">
        <f t="shared" si="361"/>
        <v>||||||0</v>
      </c>
      <c r="B5196" s="21" t="str">
        <f t="shared" si="362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360"/>
        <v>0</v>
      </c>
      <c r="N5196" s="17"/>
      <c r="O5196" s="17"/>
      <c r="P5196" s="22"/>
    </row>
    <row r="5197" spans="1:16" ht="24.95" hidden="1" customHeight="1" x14ac:dyDescent="0.2">
      <c r="A5197" s="21" t="str">
        <f t="shared" si="361"/>
        <v>||||||0</v>
      </c>
      <c r="B5197" s="21" t="str">
        <f t="shared" si="362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360"/>
        <v>0</v>
      </c>
      <c r="N5197" s="17"/>
      <c r="O5197" s="17"/>
      <c r="P5197" s="22"/>
    </row>
    <row r="5198" spans="1:16" ht="24.95" hidden="1" customHeight="1" x14ac:dyDescent="0.2">
      <c r="A5198" s="21" t="str">
        <f t="shared" si="361"/>
        <v>||||||0</v>
      </c>
      <c r="B5198" s="21" t="str">
        <f t="shared" si="362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360"/>
        <v>0</v>
      </c>
      <c r="N5198" s="17"/>
      <c r="O5198" s="17"/>
      <c r="P5198" s="22"/>
    </row>
    <row r="5199" spans="1:16" ht="24.95" hidden="1" customHeight="1" x14ac:dyDescent="0.2">
      <c r="A5199" s="21" t="str">
        <f t="shared" si="361"/>
        <v>||||||0</v>
      </c>
      <c r="B5199" s="21" t="str">
        <f t="shared" si="362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360"/>
        <v>0</v>
      </c>
      <c r="N5199" s="17"/>
      <c r="O5199" s="17"/>
      <c r="P5199" s="22"/>
    </row>
    <row r="5200" spans="1:16" ht="24.95" hidden="1" customHeight="1" x14ac:dyDescent="0.2">
      <c r="A5200" s="21" t="str">
        <f t="shared" si="361"/>
        <v>||||||0</v>
      </c>
      <c r="B5200" s="21" t="str">
        <f t="shared" si="362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360"/>
        <v>0</v>
      </c>
      <c r="N5200" s="17"/>
      <c r="O5200" s="17"/>
      <c r="P5200" s="22"/>
    </row>
    <row r="5201" spans="1:16" ht="24.95" hidden="1" customHeight="1" x14ac:dyDescent="0.2">
      <c r="A5201" s="21" t="str">
        <f t="shared" si="361"/>
        <v>||||||0</v>
      </c>
      <c r="B5201" s="21" t="str">
        <f t="shared" si="362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360"/>
        <v>0</v>
      </c>
      <c r="N5201" s="17"/>
      <c r="O5201" s="17"/>
      <c r="P5201" s="22"/>
    </row>
    <row r="5202" spans="1:16" ht="24.95" hidden="1" customHeight="1" x14ac:dyDescent="0.2">
      <c r="A5202" s="21" t="str">
        <f t="shared" si="361"/>
        <v>||||||0</v>
      </c>
      <c r="B5202" s="21" t="str">
        <f t="shared" si="362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360"/>
        <v>0</v>
      </c>
      <c r="N5202" s="17"/>
      <c r="O5202" s="17"/>
      <c r="P5202" s="22"/>
    </row>
    <row r="5203" spans="1:16" ht="24.95" hidden="1" customHeight="1" x14ac:dyDescent="0.2">
      <c r="A5203" s="21" t="str">
        <f t="shared" si="361"/>
        <v>||||||0</v>
      </c>
      <c r="B5203" s="21" t="str">
        <f t="shared" si="362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360"/>
        <v>0</v>
      </c>
      <c r="N5203" s="17"/>
      <c r="O5203" s="17"/>
      <c r="P5203" s="22"/>
    </row>
    <row r="5204" spans="1:16" ht="24.95" hidden="1" customHeight="1" x14ac:dyDescent="0.2">
      <c r="A5204" s="21" t="str">
        <f t="shared" si="361"/>
        <v>||||||0</v>
      </c>
      <c r="B5204" s="21" t="str">
        <f t="shared" si="362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360"/>
        <v>0</v>
      </c>
      <c r="N5204" s="17"/>
      <c r="O5204" s="17"/>
      <c r="P5204" s="22"/>
    </row>
    <row r="5205" spans="1:16" ht="24.95" hidden="1" customHeight="1" x14ac:dyDescent="0.2">
      <c r="A5205" s="21" t="str">
        <f t="shared" si="361"/>
        <v>||||||0</v>
      </c>
      <c r="B5205" s="21" t="str">
        <f t="shared" si="362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360"/>
        <v>0</v>
      </c>
      <c r="N5205" s="17"/>
      <c r="O5205" s="17"/>
      <c r="P5205" s="22"/>
    </row>
    <row r="5206" spans="1:16" ht="24.95" hidden="1" customHeight="1" x14ac:dyDescent="0.2">
      <c r="A5206" s="21" t="str">
        <f t="shared" si="361"/>
        <v>||||||0</v>
      </c>
      <c r="B5206" s="21" t="str">
        <f t="shared" si="362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360"/>
        <v>0</v>
      </c>
      <c r="N5206" s="17"/>
      <c r="O5206" s="17"/>
      <c r="P5206" s="22"/>
    </row>
    <row r="5207" spans="1:16" ht="24.95" hidden="1" customHeight="1" x14ac:dyDescent="0.2">
      <c r="A5207" s="21" t="str">
        <f t="shared" si="361"/>
        <v>||||||0</v>
      </c>
      <c r="B5207" s="21" t="str">
        <f t="shared" si="362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360"/>
        <v>0</v>
      </c>
      <c r="N5207" s="17"/>
      <c r="O5207" s="17"/>
      <c r="P5207" s="22"/>
    </row>
    <row r="5208" spans="1:16" ht="24.95" hidden="1" customHeight="1" x14ac:dyDescent="0.2">
      <c r="A5208" s="21" t="str">
        <f t="shared" si="361"/>
        <v>||||||0</v>
      </c>
      <c r="B5208" s="21" t="str">
        <f t="shared" si="362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360"/>
        <v>0</v>
      </c>
      <c r="N5208" s="17"/>
      <c r="O5208" s="17"/>
      <c r="P5208" s="22"/>
    </row>
    <row r="5209" spans="1:16" ht="24.95" hidden="1" customHeight="1" x14ac:dyDescent="0.2">
      <c r="A5209" s="21" t="str">
        <f t="shared" si="361"/>
        <v>||||||0</v>
      </c>
      <c r="B5209" s="21" t="str">
        <f t="shared" si="362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360"/>
        <v>0</v>
      </c>
      <c r="N5209" s="17"/>
      <c r="O5209" s="17"/>
      <c r="P5209" s="22"/>
    </row>
    <row r="5210" spans="1:16" ht="24.95" hidden="1" customHeight="1" x14ac:dyDescent="0.2">
      <c r="A5210" s="21" t="str">
        <f t="shared" si="361"/>
        <v>||||||0</v>
      </c>
      <c r="B5210" s="21" t="str">
        <f t="shared" si="362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360"/>
        <v>0</v>
      </c>
      <c r="N5210" s="17"/>
      <c r="O5210" s="17"/>
      <c r="P5210" s="22"/>
    </row>
    <row r="5211" spans="1:16" ht="24.95" hidden="1" customHeight="1" x14ac:dyDescent="0.2">
      <c r="A5211" s="21" t="str">
        <f t="shared" si="361"/>
        <v>||||||0</v>
      </c>
      <c r="B5211" s="21" t="str">
        <f t="shared" si="362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360"/>
        <v>0</v>
      </c>
      <c r="N5211" s="17"/>
      <c r="O5211" s="17"/>
      <c r="P5211" s="22"/>
    </row>
    <row r="5212" spans="1:16" ht="24.95" hidden="1" customHeight="1" x14ac:dyDescent="0.2">
      <c r="A5212" s="21" t="str">
        <f t="shared" si="361"/>
        <v>||||||0</v>
      </c>
      <c r="B5212" s="21" t="str">
        <f t="shared" si="362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360"/>
        <v>0</v>
      </c>
      <c r="N5212" s="17"/>
      <c r="O5212" s="17"/>
      <c r="P5212" s="22"/>
    </row>
    <row r="5213" spans="1:16" ht="24.95" hidden="1" customHeight="1" x14ac:dyDescent="0.2">
      <c r="A5213" s="21" t="str">
        <f t="shared" si="361"/>
        <v>||||||0</v>
      </c>
      <c r="B5213" s="21" t="str">
        <f t="shared" si="362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360"/>
        <v>0</v>
      </c>
      <c r="N5213" s="17"/>
      <c r="O5213" s="17"/>
      <c r="P5213" s="22"/>
    </row>
    <row r="5214" spans="1:16" ht="24.95" hidden="1" customHeight="1" x14ac:dyDescent="0.2">
      <c r="A5214" s="21" t="str">
        <f t="shared" si="361"/>
        <v>||||||0</v>
      </c>
      <c r="B5214" s="21" t="str">
        <f t="shared" si="362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360"/>
        <v>0</v>
      </c>
      <c r="N5214" s="17"/>
      <c r="O5214" s="17"/>
      <c r="P5214" s="22"/>
    </row>
    <row r="5215" spans="1:16" ht="24.95" hidden="1" customHeight="1" x14ac:dyDescent="0.2">
      <c r="A5215" s="21" t="str">
        <f t="shared" si="361"/>
        <v>||||||0</v>
      </c>
      <c r="B5215" s="21" t="str">
        <f t="shared" si="362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360"/>
        <v>0</v>
      </c>
      <c r="N5215" s="17"/>
      <c r="O5215" s="17"/>
      <c r="P5215" s="22"/>
    </row>
    <row r="5216" spans="1:16" ht="24.95" hidden="1" customHeight="1" x14ac:dyDescent="0.2">
      <c r="A5216" s="21" t="str">
        <f t="shared" si="361"/>
        <v>||||||0</v>
      </c>
      <c r="B5216" s="21" t="str">
        <f t="shared" si="362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360"/>
        <v>0</v>
      </c>
      <c r="N5216" s="17"/>
      <c r="O5216" s="17"/>
      <c r="P5216" s="22"/>
    </row>
    <row r="5217" spans="1:16" ht="24.95" hidden="1" customHeight="1" x14ac:dyDescent="0.2">
      <c r="A5217" s="21" t="str">
        <f t="shared" si="361"/>
        <v>||||||0</v>
      </c>
      <c r="B5217" s="21" t="str">
        <f t="shared" si="362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360"/>
        <v>0</v>
      </c>
      <c r="N5217" s="17"/>
      <c r="O5217" s="17"/>
      <c r="P5217" s="22"/>
    </row>
    <row r="5218" spans="1:16" ht="24.95" hidden="1" customHeight="1" x14ac:dyDescent="0.2">
      <c r="A5218" s="21" t="str">
        <f t="shared" si="361"/>
        <v>||||||0</v>
      </c>
      <c r="B5218" s="21" t="str">
        <f t="shared" si="362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360"/>
        <v>0</v>
      </c>
      <c r="N5218" s="17"/>
      <c r="O5218" s="17"/>
      <c r="P5218" s="22"/>
    </row>
    <row r="5219" spans="1:16" ht="24.95" hidden="1" customHeight="1" x14ac:dyDescent="0.2">
      <c r="A5219" s="21" t="str">
        <f t="shared" si="361"/>
        <v>||||||0</v>
      </c>
      <c r="B5219" s="21" t="str">
        <f t="shared" si="362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360"/>
        <v>0</v>
      </c>
      <c r="N5219" s="17"/>
      <c r="O5219" s="17"/>
      <c r="P5219" s="22"/>
    </row>
    <row r="5220" spans="1:16" ht="24.95" hidden="1" customHeight="1" x14ac:dyDescent="0.2">
      <c r="A5220" s="21" t="str">
        <f t="shared" si="361"/>
        <v>||||||0</v>
      </c>
      <c r="B5220" s="21" t="str">
        <f t="shared" si="362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360"/>
        <v>0</v>
      </c>
      <c r="N5220" s="17"/>
      <c r="O5220" s="17"/>
      <c r="P5220" s="22"/>
    </row>
    <row r="5221" spans="1:16" ht="24.95" hidden="1" customHeight="1" x14ac:dyDescent="0.2">
      <c r="A5221" s="21" t="str">
        <f t="shared" si="361"/>
        <v>||||||0</v>
      </c>
      <c r="B5221" s="21" t="str">
        <f t="shared" si="362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360"/>
        <v>0</v>
      </c>
      <c r="N5221" s="17"/>
      <c r="O5221" s="17"/>
      <c r="P5221" s="22"/>
    </row>
    <row r="5222" spans="1:16" ht="24.95" hidden="1" customHeight="1" x14ac:dyDescent="0.2">
      <c r="A5222" s="21" t="str">
        <f t="shared" si="361"/>
        <v>||||||0</v>
      </c>
      <c r="B5222" s="21" t="str">
        <f t="shared" si="362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360"/>
        <v>0</v>
      </c>
      <c r="N5222" s="17"/>
      <c r="O5222" s="17"/>
      <c r="P5222" s="22"/>
    </row>
    <row r="5223" spans="1:16" ht="24.95" hidden="1" customHeight="1" x14ac:dyDescent="0.2">
      <c r="A5223" s="21" t="str">
        <f t="shared" si="361"/>
        <v>||||||0</v>
      </c>
      <c r="B5223" s="21" t="str">
        <f t="shared" si="362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360"/>
        <v>0</v>
      </c>
      <c r="N5223" s="17"/>
      <c r="O5223" s="17"/>
      <c r="P5223" s="22"/>
    </row>
    <row r="5224" spans="1:16" ht="24.95" hidden="1" customHeight="1" x14ac:dyDescent="0.2">
      <c r="A5224" s="21" t="str">
        <f t="shared" si="361"/>
        <v>||||||0</v>
      </c>
      <c r="B5224" s="21" t="str">
        <f t="shared" si="362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360"/>
        <v>0</v>
      </c>
      <c r="N5224" s="17"/>
      <c r="O5224" s="17"/>
      <c r="P5224" s="22"/>
    </row>
    <row r="5225" spans="1:16" ht="24.95" hidden="1" customHeight="1" x14ac:dyDescent="0.2">
      <c r="A5225" s="21" t="str">
        <f t="shared" si="361"/>
        <v>||||||0</v>
      </c>
      <c r="B5225" s="21" t="str">
        <f t="shared" si="362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360"/>
        <v>0</v>
      </c>
      <c r="N5225" s="17"/>
      <c r="O5225" s="17"/>
      <c r="P5225" s="22"/>
    </row>
    <row r="5226" spans="1:16" ht="24.95" hidden="1" customHeight="1" x14ac:dyDescent="0.2">
      <c r="A5226" s="21" t="str">
        <f t="shared" si="361"/>
        <v>||||||0</v>
      </c>
      <c r="B5226" s="21" t="str">
        <f t="shared" si="362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360"/>
        <v>0</v>
      </c>
      <c r="N5226" s="17"/>
      <c r="O5226" s="17"/>
      <c r="P5226" s="22"/>
    </row>
    <row r="5227" spans="1:16" ht="24.95" hidden="1" customHeight="1" x14ac:dyDescent="0.2">
      <c r="A5227" s="21" t="str">
        <f t="shared" si="361"/>
        <v>||||||0</v>
      </c>
      <c r="B5227" s="21" t="str">
        <f t="shared" si="362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360"/>
        <v>0</v>
      </c>
      <c r="N5227" s="17"/>
      <c r="O5227" s="17"/>
      <c r="P5227" s="22"/>
    </row>
    <row r="5228" spans="1:16" ht="24.95" hidden="1" customHeight="1" x14ac:dyDescent="0.2">
      <c r="A5228" s="21" t="str">
        <f t="shared" si="361"/>
        <v>||||||0</v>
      </c>
      <c r="B5228" s="21" t="str">
        <f t="shared" si="362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360"/>
        <v>0</v>
      </c>
      <c r="N5228" s="17"/>
      <c r="O5228" s="17"/>
      <c r="P5228" s="22"/>
    </row>
    <row r="5229" spans="1:16" ht="24.95" hidden="1" customHeight="1" x14ac:dyDescent="0.2">
      <c r="A5229" s="21" t="str">
        <f t="shared" si="361"/>
        <v>||||||0</v>
      </c>
      <c r="B5229" s="21" t="str">
        <f t="shared" si="362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ref="M5229:M5267" si="363">N5229+O5229</f>
        <v>0</v>
      </c>
      <c r="N5229" s="17"/>
      <c r="O5229" s="17"/>
      <c r="P5229" s="22"/>
    </row>
    <row r="5230" spans="1:16" ht="24.95" hidden="1" customHeight="1" x14ac:dyDescent="0.2">
      <c r="A5230" s="21" t="str">
        <f t="shared" si="361"/>
        <v>||||||0</v>
      </c>
      <c r="B5230" s="21" t="str">
        <f t="shared" si="362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363"/>
        <v>0</v>
      </c>
      <c r="N5230" s="17"/>
      <c r="O5230" s="17"/>
      <c r="P5230" s="22"/>
    </row>
    <row r="5231" spans="1:16" ht="24.95" hidden="1" customHeight="1" x14ac:dyDescent="0.2">
      <c r="A5231" s="21" t="str">
        <f t="shared" si="361"/>
        <v>||||||0</v>
      </c>
      <c r="B5231" s="21" t="str">
        <f t="shared" si="362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363"/>
        <v>0</v>
      </c>
      <c r="N5231" s="17"/>
      <c r="O5231" s="17"/>
      <c r="P5231" s="22"/>
    </row>
    <row r="5232" spans="1:16" ht="24.95" hidden="1" customHeight="1" x14ac:dyDescent="0.2">
      <c r="A5232" s="21" t="str">
        <f t="shared" si="361"/>
        <v>||||||0</v>
      </c>
      <c r="B5232" s="21" t="str">
        <f t="shared" si="362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363"/>
        <v>0</v>
      </c>
      <c r="N5232" s="17"/>
      <c r="O5232" s="17"/>
      <c r="P5232" s="22"/>
    </row>
    <row r="5233" spans="1:16" ht="24.95" hidden="1" customHeight="1" x14ac:dyDescent="0.2">
      <c r="A5233" s="21" t="str">
        <f t="shared" ref="A5233:A5274" si="364">C5233&amp;"|"&amp;D5233&amp;"|"&amp;E5233&amp;"|"&amp;F5233&amp;"|"&amp;G5233&amp;"|"&amp;I5233&amp;"|"&amp;N5233+O5233-P5233</f>
        <v>||||||0</v>
      </c>
      <c r="B5233" s="21" t="str">
        <f t="shared" ref="B5233:B5274" si="365">C5233&amp;"|"&amp;D5233&amp;"|"&amp;E5233&amp;"|"&amp;F5233&amp;"|"&amp;L5233</f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363"/>
        <v>0</v>
      </c>
      <c r="N5233" s="17"/>
      <c r="O5233" s="17"/>
      <c r="P5233" s="22"/>
    </row>
    <row r="5234" spans="1:16" ht="24.95" hidden="1" customHeight="1" x14ac:dyDescent="0.2">
      <c r="A5234" s="21" t="str">
        <f t="shared" si="364"/>
        <v>||||||0</v>
      </c>
      <c r="B5234" s="21" t="str">
        <f t="shared" si="36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363"/>
        <v>0</v>
      </c>
      <c r="N5234" s="17"/>
      <c r="O5234" s="17"/>
      <c r="P5234" s="22"/>
    </row>
    <row r="5235" spans="1:16" ht="24.95" hidden="1" customHeight="1" x14ac:dyDescent="0.2">
      <c r="A5235" s="21" t="str">
        <f t="shared" si="364"/>
        <v>||||||0</v>
      </c>
      <c r="B5235" s="21" t="str">
        <f t="shared" si="36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363"/>
        <v>0</v>
      </c>
      <c r="N5235" s="17"/>
      <c r="O5235" s="17"/>
      <c r="P5235" s="22"/>
    </row>
    <row r="5236" spans="1:16" ht="24.95" hidden="1" customHeight="1" x14ac:dyDescent="0.2">
      <c r="A5236" s="21" t="str">
        <f t="shared" si="364"/>
        <v>||||||0</v>
      </c>
      <c r="B5236" s="21" t="str">
        <f t="shared" si="36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363"/>
        <v>0</v>
      </c>
      <c r="N5236" s="17"/>
      <c r="O5236" s="17"/>
      <c r="P5236" s="22"/>
    </row>
    <row r="5237" spans="1:16" ht="24.95" hidden="1" customHeight="1" x14ac:dyDescent="0.2">
      <c r="A5237" s="21" t="str">
        <f t="shared" si="364"/>
        <v>||||||0</v>
      </c>
      <c r="B5237" s="21" t="str">
        <f t="shared" si="36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363"/>
        <v>0</v>
      </c>
      <c r="N5237" s="17"/>
      <c r="O5237" s="17"/>
      <c r="P5237" s="22"/>
    </row>
    <row r="5238" spans="1:16" ht="24.95" hidden="1" customHeight="1" x14ac:dyDescent="0.2">
      <c r="A5238" s="21" t="str">
        <f t="shared" si="364"/>
        <v>||||||0</v>
      </c>
      <c r="B5238" s="21" t="str">
        <f t="shared" si="36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363"/>
        <v>0</v>
      </c>
      <c r="N5238" s="17"/>
      <c r="O5238" s="17"/>
      <c r="P5238" s="22"/>
    </row>
    <row r="5239" spans="1:16" ht="24.95" hidden="1" customHeight="1" x14ac:dyDescent="0.2">
      <c r="A5239" s="21" t="str">
        <f t="shared" si="364"/>
        <v>||||||0</v>
      </c>
      <c r="B5239" s="21" t="str">
        <f t="shared" si="36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363"/>
        <v>0</v>
      </c>
      <c r="N5239" s="17"/>
      <c r="O5239" s="17"/>
      <c r="P5239" s="22"/>
    </row>
    <row r="5240" spans="1:16" ht="24.95" hidden="1" customHeight="1" x14ac:dyDescent="0.2">
      <c r="A5240" s="21" t="str">
        <f t="shared" si="364"/>
        <v>||||||0</v>
      </c>
      <c r="B5240" s="21" t="str">
        <f t="shared" si="36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363"/>
        <v>0</v>
      </c>
      <c r="N5240" s="17"/>
      <c r="O5240" s="17"/>
      <c r="P5240" s="22"/>
    </row>
    <row r="5241" spans="1:16" ht="24.95" hidden="1" customHeight="1" x14ac:dyDescent="0.2">
      <c r="A5241" s="21" t="str">
        <f t="shared" si="364"/>
        <v>||||||0</v>
      </c>
      <c r="B5241" s="21" t="str">
        <f t="shared" si="36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363"/>
        <v>0</v>
      </c>
      <c r="N5241" s="17"/>
      <c r="O5241" s="17"/>
      <c r="P5241" s="22"/>
    </row>
    <row r="5242" spans="1:16" ht="24.95" hidden="1" customHeight="1" x14ac:dyDescent="0.2">
      <c r="A5242" s="21" t="str">
        <f t="shared" si="364"/>
        <v>||||||0</v>
      </c>
      <c r="B5242" s="21" t="str">
        <f t="shared" si="36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363"/>
        <v>0</v>
      </c>
      <c r="N5242" s="17"/>
      <c r="O5242" s="17"/>
      <c r="P5242" s="22"/>
    </row>
    <row r="5243" spans="1:16" ht="24.95" hidden="1" customHeight="1" x14ac:dyDescent="0.2">
      <c r="A5243" s="21" t="str">
        <f t="shared" si="364"/>
        <v>||||||0</v>
      </c>
      <c r="B5243" s="21" t="str">
        <f t="shared" si="36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363"/>
        <v>0</v>
      </c>
      <c r="N5243" s="17"/>
      <c r="O5243" s="17"/>
      <c r="P5243" s="22"/>
    </row>
    <row r="5244" spans="1:16" ht="24.95" hidden="1" customHeight="1" x14ac:dyDescent="0.2">
      <c r="A5244" s="21" t="str">
        <f t="shared" si="364"/>
        <v>||||||0</v>
      </c>
      <c r="B5244" s="21" t="str">
        <f t="shared" si="36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363"/>
        <v>0</v>
      </c>
      <c r="N5244" s="17"/>
      <c r="O5244" s="17"/>
      <c r="P5244" s="22"/>
    </row>
    <row r="5245" spans="1:16" ht="24.95" hidden="1" customHeight="1" x14ac:dyDescent="0.2">
      <c r="A5245" s="21" t="str">
        <f t="shared" si="364"/>
        <v>||||||0</v>
      </c>
      <c r="B5245" s="21" t="str">
        <f t="shared" si="36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363"/>
        <v>0</v>
      </c>
      <c r="N5245" s="17"/>
      <c r="O5245" s="17"/>
      <c r="P5245" s="22"/>
    </row>
    <row r="5246" spans="1:16" ht="24.95" hidden="1" customHeight="1" x14ac:dyDescent="0.2">
      <c r="A5246" s="21" t="str">
        <f t="shared" si="364"/>
        <v>||||||0</v>
      </c>
      <c r="B5246" s="21" t="str">
        <f t="shared" si="36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si="363"/>
        <v>0</v>
      </c>
      <c r="N5246" s="17"/>
      <c r="O5246" s="17"/>
      <c r="P5246" s="22"/>
    </row>
    <row r="5247" spans="1:16" ht="24.95" hidden="1" customHeight="1" x14ac:dyDescent="0.2">
      <c r="A5247" s="21" t="str">
        <f t="shared" si="364"/>
        <v>||||||0</v>
      </c>
      <c r="B5247" s="21" t="str">
        <f t="shared" si="36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363"/>
        <v>0</v>
      </c>
      <c r="N5247" s="17"/>
      <c r="O5247" s="17"/>
      <c r="P5247" s="22"/>
    </row>
    <row r="5248" spans="1:16" ht="24.95" hidden="1" customHeight="1" x14ac:dyDescent="0.2">
      <c r="A5248" s="21" t="str">
        <f t="shared" si="364"/>
        <v>||||||0</v>
      </c>
      <c r="B5248" s="21" t="str">
        <f t="shared" si="36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363"/>
        <v>0</v>
      </c>
      <c r="N5248" s="17"/>
      <c r="O5248" s="17"/>
      <c r="P5248" s="22"/>
    </row>
    <row r="5249" spans="1:16" ht="24.95" hidden="1" customHeight="1" x14ac:dyDescent="0.2">
      <c r="A5249" s="21" t="str">
        <f t="shared" si="364"/>
        <v>||||||0</v>
      </c>
      <c r="B5249" s="21" t="str">
        <f t="shared" si="36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363"/>
        <v>0</v>
      </c>
      <c r="N5249" s="17"/>
      <c r="O5249" s="17"/>
      <c r="P5249" s="22"/>
    </row>
    <row r="5250" spans="1:16" ht="24.95" hidden="1" customHeight="1" x14ac:dyDescent="0.2">
      <c r="A5250" s="21" t="str">
        <f t="shared" si="364"/>
        <v>||||||0</v>
      </c>
      <c r="B5250" s="21" t="str">
        <f t="shared" si="36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363"/>
        <v>0</v>
      </c>
      <c r="N5250" s="17"/>
      <c r="O5250" s="17"/>
      <c r="P5250" s="22"/>
    </row>
    <row r="5251" spans="1:16" ht="24.95" hidden="1" customHeight="1" x14ac:dyDescent="0.2">
      <c r="A5251" s="21" t="str">
        <f t="shared" si="364"/>
        <v>||||||0</v>
      </c>
      <c r="B5251" s="21" t="str">
        <f t="shared" si="36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363"/>
        <v>0</v>
      </c>
      <c r="N5251" s="17"/>
      <c r="O5251" s="17"/>
      <c r="P5251" s="22"/>
    </row>
    <row r="5252" spans="1:16" ht="24.95" hidden="1" customHeight="1" x14ac:dyDescent="0.2">
      <c r="A5252" s="21" t="str">
        <f t="shared" si="364"/>
        <v>||||||0</v>
      </c>
      <c r="B5252" s="21" t="str">
        <f t="shared" si="36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363"/>
        <v>0</v>
      </c>
      <c r="N5252" s="17"/>
      <c r="O5252" s="17"/>
      <c r="P5252" s="22"/>
    </row>
    <row r="5253" spans="1:16" ht="24.95" hidden="1" customHeight="1" x14ac:dyDescent="0.2">
      <c r="A5253" s="21" t="str">
        <f t="shared" si="364"/>
        <v>||||||0</v>
      </c>
      <c r="B5253" s="21" t="str">
        <f t="shared" si="365"/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363"/>
        <v>0</v>
      </c>
      <c r="N5253" s="17"/>
      <c r="O5253" s="17"/>
      <c r="P5253" s="22"/>
    </row>
    <row r="5254" spans="1:16" ht="24.95" hidden="1" customHeight="1" x14ac:dyDescent="0.2">
      <c r="A5254" s="21" t="str">
        <f t="shared" si="364"/>
        <v>||||||0</v>
      </c>
      <c r="B5254" s="21" t="str">
        <f t="shared" si="365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363"/>
        <v>0</v>
      </c>
      <c r="N5254" s="17"/>
      <c r="O5254" s="17"/>
      <c r="P5254" s="22"/>
    </row>
    <row r="5255" spans="1:16" ht="24.95" hidden="1" customHeight="1" x14ac:dyDescent="0.2">
      <c r="A5255" s="21" t="str">
        <f t="shared" si="364"/>
        <v>||||||0</v>
      </c>
      <c r="B5255" s="21" t="str">
        <f t="shared" si="365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363"/>
        <v>0</v>
      </c>
      <c r="N5255" s="17"/>
      <c r="O5255" s="17"/>
      <c r="P5255" s="22"/>
    </row>
    <row r="5256" spans="1:16" ht="24.95" hidden="1" customHeight="1" x14ac:dyDescent="0.2">
      <c r="A5256" s="21" t="str">
        <f t="shared" si="364"/>
        <v>||||||0</v>
      </c>
      <c r="B5256" s="21" t="str">
        <f t="shared" si="365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363"/>
        <v>0</v>
      </c>
      <c r="N5256" s="17"/>
      <c r="O5256" s="17"/>
      <c r="P5256" s="22"/>
    </row>
    <row r="5257" spans="1:16" ht="24.95" hidden="1" customHeight="1" x14ac:dyDescent="0.2">
      <c r="A5257" s="21" t="str">
        <f t="shared" si="364"/>
        <v>||||||0</v>
      </c>
      <c r="B5257" s="21" t="str">
        <f t="shared" si="365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363"/>
        <v>0</v>
      </c>
      <c r="N5257" s="17"/>
      <c r="O5257" s="17"/>
      <c r="P5257" s="22"/>
    </row>
    <row r="5258" spans="1:16" ht="24.95" hidden="1" customHeight="1" x14ac:dyDescent="0.2">
      <c r="A5258" s="21" t="str">
        <f t="shared" si="364"/>
        <v>||||||0</v>
      </c>
      <c r="B5258" s="21" t="str">
        <f t="shared" si="365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363"/>
        <v>0</v>
      </c>
      <c r="N5258" s="17"/>
      <c r="O5258" s="17"/>
      <c r="P5258" s="22"/>
    </row>
    <row r="5259" spans="1:16" ht="24.95" hidden="1" customHeight="1" x14ac:dyDescent="0.2">
      <c r="A5259" s="21" t="str">
        <f t="shared" si="364"/>
        <v>||||||0</v>
      </c>
      <c r="B5259" s="21" t="str">
        <f t="shared" si="365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363"/>
        <v>0</v>
      </c>
      <c r="N5259" s="17"/>
      <c r="O5259" s="17"/>
      <c r="P5259" s="22"/>
    </row>
    <row r="5260" spans="1:16" ht="24.95" hidden="1" customHeight="1" x14ac:dyDescent="0.2">
      <c r="A5260" s="21" t="str">
        <f t="shared" si="364"/>
        <v>||||||0</v>
      </c>
      <c r="B5260" s="21" t="str">
        <f t="shared" si="365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363"/>
        <v>0</v>
      </c>
      <c r="N5260" s="17"/>
      <c r="O5260" s="17"/>
      <c r="P5260" s="22"/>
    </row>
    <row r="5261" spans="1:16" ht="24.95" hidden="1" customHeight="1" x14ac:dyDescent="0.2">
      <c r="A5261" s="21" t="str">
        <f t="shared" si="364"/>
        <v>||||||0</v>
      </c>
      <c r="B5261" s="21" t="str">
        <f t="shared" si="365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363"/>
        <v>0</v>
      </c>
      <c r="N5261" s="17"/>
      <c r="O5261" s="17"/>
      <c r="P5261" s="22"/>
    </row>
    <row r="5262" spans="1:16" ht="24.95" hidden="1" customHeight="1" x14ac:dyDescent="0.2">
      <c r="A5262" s="21" t="str">
        <f t="shared" si="364"/>
        <v>||||||0</v>
      </c>
      <c r="B5262" s="21" t="str">
        <f t="shared" si="365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363"/>
        <v>0</v>
      </c>
      <c r="N5262" s="17"/>
      <c r="O5262" s="17"/>
      <c r="P5262" s="22"/>
    </row>
    <row r="5263" spans="1:16" ht="24.95" hidden="1" customHeight="1" x14ac:dyDescent="0.2">
      <c r="A5263" s="21" t="str">
        <f t="shared" si="364"/>
        <v>||||||0</v>
      </c>
      <c r="B5263" s="21" t="str">
        <f t="shared" si="365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363"/>
        <v>0</v>
      </c>
      <c r="N5263" s="17"/>
      <c r="O5263" s="17"/>
      <c r="P5263" s="22"/>
    </row>
    <row r="5264" spans="1:16" ht="24.95" hidden="1" customHeight="1" x14ac:dyDescent="0.2">
      <c r="A5264" s="21" t="str">
        <f t="shared" si="364"/>
        <v>||||||0</v>
      </c>
      <c r="B5264" s="21" t="str">
        <f t="shared" si="365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363"/>
        <v>0</v>
      </c>
      <c r="N5264" s="17"/>
      <c r="O5264" s="17"/>
      <c r="P5264" s="22"/>
    </row>
    <row r="5265" spans="1:16" ht="24.95" hidden="1" customHeight="1" x14ac:dyDescent="0.2">
      <c r="A5265" s="21" t="str">
        <f t="shared" si="364"/>
        <v>||||||0</v>
      </c>
      <c r="B5265" s="21" t="str">
        <f t="shared" si="365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363"/>
        <v>0</v>
      </c>
      <c r="N5265" s="17"/>
      <c r="O5265" s="17"/>
      <c r="P5265" s="22"/>
    </row>
    <row r="5266" spans="1:16" ht="24.95" hidden="1" customHeight="1" x14ac:dyDescent="0.2">
      <c r="A5266" s="21" t="str">
        <f t="shared" si="364"/>
        <v>||||||0</v>
      </c>
      <c r="B5266" s="21" t="str">
        <f t="shared" si="365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363"/>
        <v>0</v>
      </c>
      <c r="N5266" s="17"/>
      <c r="O5266" s="17"/>
      <c r="P5266" s="22"/>
    </row>
    <row r="5267" spans="1:16" ht="24.95" hidden="1" customHeight="1" x14ac:dyDescent="0.2">
      <c r="A5267" s="21" t="str">
        <f t="shared" si="364"/>
        <v>||||||0</v>
      </c>
      <c r="B5267" s="21" t="str">
        <f t="shared" si="365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363"/>
        <v>0</v>
      </c>
      <c r="N5267" s="17"/>
      <c r="O5267" s="17"/>
      <c r="P5267" s="22"/>
    </row>
    <row r="5268" spans="1:16" ht="24.95" hidden="1" customHeight="1" x14ac:dyDescent="0.2">
      <c r="A5268" s="21" t="str">
        <f t="shared" si="364"/>
        <v>||||||0</v>
      </c>
      <c r="B5268" s="21" t="str">
        <f t="shared" si="365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ref="M5268:M5318" si="366">N5268+O5268</f>
        <v>0</v>
      </c>
      <c r="N5268" s="17"/>
      <c r="O5268" s="17"/>
      <c r="P5268" s="22"/>
    </row>
    <row r="5269" spans="1:16" ht="24.95" hidden="1" customHeight="1" x14ac:dyDescent="0.2">
      <c r="A5269" s="21" t="str">
        <f t="shared" si="364"/>
        <v>||||||0</v>
      </c>
      <c r="B5269" s="21" t="str">
        <f t="shared" si="365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366"/>
        <v>0</v>
      </c>
      <c r="N5269" s="17"/>
      <c r="O5269" s="17"/>
      <c r="P5269" s="22"/>
    </row>
    <row r="5270" spans="1:16" ht="24.95" hidden="1" customHeight="1" x14ac:dyDescent="0.2">
      <c r="A5270" s="21" t="str">
        <f t="shared" si="364"/>
        <v>||||||0</v>
      </c>
      <c r="B5270" s="21" t="str">
        <f t="shared" si="365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366"/>
        <v>0</v>
      </c>
      <c r="N5270" s="17"/>
      <c r="O5270" s="17"/>
      <c r="P5270" s="22"/>
    </row>
    <row r="5271" spans="1:16" ht="24.95" hidden="1" customHeight="1" x14ac:dyDescent="0.2">
      <c r="A5271" s="21" t="str">
        <f t="shared" si="364"/>
        <v>||||||0</v>
      </c>
      <c r="B5271" s="21" t="str">
        <f t="shared" si="365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366"/>
        <v>0</v>
      </c>
      <c r="N5271" s="17"/>
      <c r="O5271" s="17"/>
      <c r="P5271" s="22"/>
    </row>
    <row r="5272" spans="1:16" ht="24.95" hidden="1" customHeight="1" x14ac:dyDescent="0.2">
      <c r="A5272" s="21" t="str">
        <f t="shared" si="364"/>
        <v>||||||0</v>
      </c>
      <c r="B5272" s="21" t="str">
        <f t="shared" si="365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366"/>
        <v>0</v>
      </c>
      <c r="N5272" s="17"/>
      <c r="O5272" s="17"/>
      <c r="P5272" s="22"/>
    </row>
    <row r="5273" spans="1:16" ht="24.95" hidden="1" customHeight="1" x14ac:dyDescent="0.2">
      <c r="A5273" s="21" t="str">
        <f t="shared" si="364"/>
        <v>||||||0</v>
      </c>
      <c r="B5273" s="21" t="str">
        <f t="shared" si="365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366"/>
        <v>0</v>
      </c>
      <c r="N5273" s="17"/>
      <c r="O5273" s="17"/>
      <c r="P5273" s="22"/>
    </row>
    <row r="5274" spans="1:16" ht="24.95" hidden="1" customHeight="1" x14ac:dyDescent="0.2">
      <c r="A5274" s="21" t="str">
        <f t="shared" si="364"/>
        <v>||||||0</v>
      </c>
      <c r="B5274" s="21" t="str">
        <f t="shared" si="365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366"/>
        <v>0</v>
      </c>
      <c r="N5274" s="17"/>
      <c r="O5274" s="17"/>
      <c r="P5274" s="22"/>
    </row>
    <row r="5275" spans="1:16" ht="24.95" hidden="1" customHeight="1" x14ac:dyDescent="0.2">
      <c r="A5275" s="21" t="str">
        <f t="shared" ref="A5275:A5325" si="367">C5275&amp;"|"&amp;D5275&amp;"|"&amp;E5275&amp;"|"&amp;F5275&amp;"|"&amp;G5275&amp;"|"&amp;I5275&amp;"|"&amp;N5275+O5275-P5275</f>
        <v>||||||0</v>
      </c>
      <c r="B5275" s="21" t="str">
        <f t="shared" ref="B5275:B5325" si="368">C5275&amp;"|"&amp;D5275&amp;"|"&amp;E5275&amp;"|"&amp;F5275&amp;"|"&amp;L5275</f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366"/>
        <v>0</v>
      </c>
      <c r="N5275" s="17"/>
      <c r="O5275" s="17"/>
      <c r="P5275" s="22"/>
    </row>
    <row r="5276" spans="1:16" ht="24.95" hidden="1" customHeight="1" x14ac:dyDescent="0.2">
      <c r="A5276" s="21" t="str">
        <f t="shared" si="367"/>
        <v>||||||0</v>
      </c>
      <c r="B5276" s="21" t="str">
        <f t="shared" si="36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366"/>
        <v>0</v>
      </c>
      <c r="N5276" s="17"/>
      <c r="O5276" s="17"/>
      <c r="P5276" s="22"/>
    </row>
    <row r="5277" spans="1:16" ht="24.95" hidden="1" customHeight="1" x14ac:dyDescent="0.2">
      <c r="A5277" s="21" t="str">
        <f t="shared" si="367"/>
        <v>||||||0</v>
      </c>
      <c r="B5277" s="21" t="str">
        <f t="shared" si="36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366"/>
        <v>0</v>
      </c>
      <c r="N5277" s="17"/>
      <c r="O5277" s="17"/>
      <c r="P5277" s="22"/>
    </row>
    <row r="5278" spans="1:16" ht="24.95" hidden="1" customHeight="1" x14ac:dyDescent="0.2">
      <c r="A5278" s="21" t="str">
        <f t="shared" si="367"/>
        <v>||||||0</v>
      </c>
      <c r="B5278" s="21" t="str">
        <f t="shared" si="36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366"/>
        <v>0</v>
      </c>
      <c r="N5278" s="17"/>
      <c r="O5278" s="17"/>
      <c r="P5278" s="22"/>
    </row>
    <row r="5279" spans="1:16" ht="24.95" hidden="1" customHeight="1" x14ac:dyDescent="0.2">
      <c r="A5279" s="21" t="str">
        <f t="shared" si="367"/>
        <v>||||||0</v>
      </c>
      <c r="B5279" s="21" t="str">
        <f t="shared" si="36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366"/>
        <v>0</v>
      </c>
      <c r="N5279" s="17"/>
      <c r="O5279" s="17"/>
      <c r="P5279" s="22"/>
    </row>
    <row r="5280" spans="1:16" ht="24.95" hidden="1" customHeight="1" x14ac:dyDescent="0.2">
      <c r="A5280" s="21" t="str">
        <f t="shared" si="367"/>
        <v>||||||0</v>
      </c>
      <c r="B5280" s="21" t="str">
        <f t="shared" si="36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366"/>
        <v>0</v>
      </c>
      <c r="N5280" s="17"/>
      <c r="O5280" s="17"/>
      <c r="P5280" s="22"/>
    </row>
    <row r="5281" spans="1:16" ht="24.95" hidden="1" customHeight="1" x14ac:dyDescent="0.2">
      <c r="A5281" s="21" t="str">
        <f t="shared" si="367"/>
        <v>||||||0</v>
      </c>
      <c r="B5281" s="21" t="str">
        <f t="shared" si="36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366"/>
        <v>0</v>
      </c>
      <c r="N5281" s="17"/>
      <c r="O5281" s="17"/>
      <c r="P5281" s="22"/>
    </row>
    <row r="5282" spans="1:16" ht="24.95" hidden="1" customHeight="1" x14ac:dyDescent="0.2">
      <c r="A5282" s="21" t="str">
        <f t="shared" si="367"/>
        <v>||||||0</v>
      </c>
      <c r="B5282" s="21" t="str">
        <f t="shared" si="36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366"/>
        <v>0</v>
      </c>
      <c r="N5282" s="17"/>
      <c r="O5282" s="17"/>
      <c r="P5282" s="22"/>
    </row>
    <row r="5283" spans="1:16" ht="24.95" hidden="1" customHeight="1" x14ac:dyDescent="0.2">
      <c r="A5283" s="21" t="str">
        <f t="shared" si="367"/>
        <v>||||||0</v>
      </c>
      <c r="B5283" s="21" t="str">
        <f t="shared" si="36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366"/>
        <v>0</v>
      </c>
      <c r="N5283" s="17"/>
      <c r="O5283" s="17"/>
      <c r="P5283" s="22"/>
    </row>
    <row r="5284" spans="1:16" ht="24.95" hidden="1" customHeight="1" x14ac:dyDescent="0.2">
      <c r="A5284" s="21" t="str">
        <f t="shared" si="367"/>
        <v>||||||0</v>
      </c>
      <c r="B5284" s="21" t="str">
        <f t="shared" si="36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366"/>
        <v>0</v>
      </c>
      <c r="N5284" s="17"/>
      <c r="O5284" s="17"/>
      <c r="P5284" s="22"/>
    </row>
    <row r="5285" spans="1:16" ht="24.95" hidden="1" customHeight="1" x14ac:dyDescent="0.2">
      <c r="A5285" s="21" t="str">
        <f t="shared" si="367"/>
        <v>||||||0</v>
      </c>
      <c r="B5285" s="21" t="str">
        <f t="shared" si="36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366"/>
        <v>0</v>
      </c>
      <c r="N5285" s="17"/>
      <c r="O5285" s="17"/>
      <c r="P5285" s="22"/>
    </row>
    <row r="5286" spans="1:16" ht="24.95" hidden="1" customHeight="1" x14ac:dyDescent="0.2">
      <c r="A5286" s="21" t="str">
        <f t="shared" si="367"/>
        <v>||||||0</v>
      </c>
      <c r="B5286" s="21" t="str">
        <f t="shared" si="36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366"/>
        <v>0</v>
      </c>
      <c r="N5286" s="17"/>
      <c r="O5286" s="17"/>
      <c r="P5286" s="22"/>
    </row>
    <row r="5287" spans="1:16" ht="24.95" hidden="1" customHeight="1" x14ac:dyDescent="0.2">
      <c r="A5287" s="21" t="str">
        <f t="shared" si="367"/>
        <v>||||||0</v>
      </c>
      <c r="B5287" s="21" t="str">
        <f t="shared" si="36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366"/>
        <v>0</v>
      </c>
      <c r="N5287" s="17"/>
      <c r="O5287" s="17"/>
      <c r="P5287" s="22"/>
    </row>
    <row r="5288" spans="1:16" ht="24.95" hidden="1" customHeight="1" x14ac:dyDescent="0.2">
      <c r="A5288" s="21" t="str">
        <f t="shared" si="367"/>
        <v>||||||0</v>
      </c>
      <c r="B5288" s="21" t="str">
        <f t="shared" si="36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366"/>
        <v>0</v>
      </c>
      <c r="N5288" s="17"/>
      <c r="O5288" s="17"/>
      <c r="P5288" s="22"/>
    </row>
    <row r="5289" spans="1:16" ht="24.95" hidden="1" customHeight="1" x14ac:dyDescent="0.2">
      <c r="A5289" s="21" t="str">
        <f t="shared" si="367"/>
        <v>||||||0</v>
      </c>
      <c r="B5289" s="21" t="str">
        <f t="shared" si="36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366"/>
        <v>0</v>
      </c>
      <c r="N5289" s="17"/>
      <c r="O5289" s="17"/>
      <c r="P5289" s="22"/>
    </row>
    <row r="5290" spans="1:16" ht="24.95" hidden="1" customHeight="1" x14ac:dyDescent="0.2">
      <c r="A5290" s="21" t="str">
        <f t="shared" si="367"/>
        <v>||||||0</v>
      </c>
      <c r="B5290" s="21" t="str">
        <f t="shared" si="36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366"/>
        <v>0</v>
      </c>
      <c r="N5290" s="17"/>
      <c r="O5290" s="17"/>
      <c r="P5290" s="22"/>
    </row>
    <row r="5291" spans="1:16" ht="24.95" hidden="1" customHeight="1" x14ac:dyDescent="0.2">
      <c r="A5291" s="21" t="str">
        <f t="shared" si="367"/>
        <v>||||||0</v>
      </c>
      <c r="B5291" s="21" t="str">
        <f t="shared" si="36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366"/>
        <v>0</v>
      </c>
      <c r="N5291" s="17"/>
      <c r="O5291" s="17"/>
      <c r="P5291" s="22"/>
    </row>
    <row r="5292" spans="1:16" ht="24.95" hidden="1" customHeight="1" x14ac:dyDescent="0.2">
      <c r="A5292" s="21" t="str">
        <f t="shared" si="367"/>
        <v>||||||0</v>
      </c>
      <c r="B5292" s="21" t="str">
        <f t="shared" si="36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366"/>
        <v>0</v>
      </c>
      <c r="N5292" s="17"/>
      <c r="O5292" s="17"/>
      <c r="P5292" s="22"/>
    </row>
    <row r="5293" spans="1:16" ht="24.95" hidden="1" customHeight="1" x14ac:dyDescent="0.2">
      <c r="A5293" s="21" t="str">
        <f t="shared" si="367"/>
        <v>||||||0</v>
      </c>
      <c r="B5293" s="21" t="str">
        <f t="shared" si="36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366"/>
        <v>0</v>
      </c>
      <c r="N5293" s="17"/>
      <c r="O5293" s="17"/>
      <c r="P5293" s="22"/>
    </row>
    <row r="5294" spans="1:16" ht="24.95" hidden="1" customHeight="1" x14ac:dyDescent="0.2">
      <c r="A5294" s="21" t="str">
        <f t="shared" si="367"/>
        <v>||||||0</v>
      </c>
      <c r="B5294" s="21" t="str">
        <f t="shared" si="36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366"/>
        <v>0</v>
      </c>
      <c r="N5294" s="17"/>
      <c r="O5294" s="17"/>
      <c r="P5294" s="22"/>
    </row>
    <row r="5295" spans="1:16" ht="24.95" hidden="1" customHeight="1" x14ac:dyDescent="0.2">
      <c r="A5295" s="21" t="str">
        <f t="shared" si="367"/>
        <v>||||||0</v>
      </c>
      <c r="B5295" s="21" t="str">
        <f t="shared" si="36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366"/>
        <v>0</v>
      </c>
      <c r="N5295" s="17"/>
      <c r="O5295" s="17"/>
      <c r="P5295" s="22"/>
    </row>
    <row r="5296" spans="1:16" ht="24.95" hidden="1" customHeight="1" x14ac:dyDescent="0.2">
      <c r="A5296" s="21" t="str">
        <f t="shared" si="367"/>
        <v>||||||0</v>
      </c>
      <c r="B5296" s="21" t="str">
        <f t="shared" si="36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366"/>
        <v>0</v>
      </c>
      <c r="N5296" s="17"/>
      <c r="O5296" s="17"/>
      <c r="P5296" s="22"/>
    </row>
    <row r="5297" spans="1:16" ht="24.95" hidden="1" customHeight="1" x14ac:dyDescent="0.2">
      <c r="A5297" s="21" t="str">
        <f t="shared" si="367"/>
        <v>||||||0</v>
      </c>
      <c r="B5297" s="21" t="str">
        <f t="shared" si="36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366"/>
        <v>0</v>
      </c>
      <c r="N5297" s="17"/>
      <c r="O5297" s="17"/>
      <c r="P5297" s="22"/>
    </row>
    <row r="5298" spans="1:16" ht="24.95" hidden="1" customHeight="1" x14ac:dyDescent="0.2">
      <c r="A5298" s="21" t="str">
        <f t="shared" si="367"/>
        <v>||||||0</v>
      </c>
      <c r="B5298" s="21" t="str">
        <f t="shared" si="36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366"/>
        <v>0</v>
      </c>
      <c r="N5298" s="17"/>
      <c r="O5298" s="17"/>
      <c r="P5298" s="22"/>
    </row>
    <row r="5299" spans="1:16" ht="24.95" hidden="1" customHeight="1" x14ac:dyDescent="0.2">
      <c r="A5299" s="21" t="str">
        <f t="shared" si="367"/>
        <v>||||||0</v>
      </c>
      <c r="B5299" s="21" t="str">
        <f t="shared" si="36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366"/>
        <v>0</v>
      </c>
      <c r="N5299" s="17"/>
      <c r="O5299" s="17"/>
      <c r="P5299" s="22"/>
    </row>
    <row r="5300" spans="1:16" ht="24.95" hidden="1" customHeight="1" x14ac:dyDescent="0.2">
      <c r="A5300" s="21" t="str">
        <f t="shared" si="367"/>
        <v>||||||0</v>
      </c>
      <c r="B5300" s="21" t="str">
        <f t="shared" si="36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366"/>
        <v>0</v>
      </c>
      <c r="N5300" s="17"/>
      <c r="O5300" s="17"/>
      <c r="P5300" s="22"/>
    </row>
    <row r="5301" spans="1:16" ht="24.95" hidden="1" customHeight="1" x14ac:dyDescent="0.2">
      <c r="A5301" s="21" t="str">
        <f t="shared" si="367"/>
        <v>||||||0</v>
      </c>
      <c r="B5301" s="21" t="str">
        <f t="shared" si="36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366"/>
        <v>0</v>
      </c>
      <c r="N5301" s="17"/>
      <c r="O5301" s="17"/>
      <c r="P5301" s="22"/>
    </row>
    <row r="5302" spans="1:16" ht="24.95" hidden="1" customHeight="1" x14ac:dyDescent="0.2">
      <c r="A5302" s="21" t="str">
        <f t="shared" si="367"/>
        <v>||||||0</v>
      </c>
      <c r="B5302" s="21" t="str">
        <f t="shared" si="36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366"/>
        <v>0</v>
      </c>
      <c r="N5302" s="17"/>
      <c r="O5302" s="17"/>
      <c r="P5302" s="22"/>
    </row>
    <row r="5303" spans="1:16" ht="24.95" hidden="1" customHeight="1" x14ac:dyDescent="0.2">
      <c r="A5303" s="21" t="str">
        <f t="shared" si="367"/>
        <v>||||||0</v>
      </c>
      <c r="B5303" s="21" t="str">
        <f t="shared" si="36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366"/>
        <v>0</v>
      </c>
      <c r="N5303" s="17"/>
      <c r="O5303" s="17"/>
      <c r="P5303" s="22"/>
    </row>
    <row r="5304" spans="1:16" ht="24.95" hidden="1" customHeight="1" x14ac:dyDescent="0.2">
      <c r="A5304" s="21" t="str">
        <f t="shared" si="367"/>
        <v>||||||0</v>
      </c>
      <c r="B5304" s="21" t="str">
        <f t="shared" si="36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366"/>
        <v>0</v>
      </c>
      <c r="N5304" s="17"/>
      <c r="O5304" s="17"/>
      <c r="P5304" s="22"/>
    </row>
    <row r="5305" spans="1:16" ht="24.95" hidden="1" customHeight="1" x14ac:dyDescent="0.2">
      <c r="A5305" s="21" t="str">
        <f t="shared" si="367"/>
        <v>||||||0</v>
      </c>
      <c r="B5305" s="21" t="str">
        <f t="shared" si="36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366"/>
        <v>0</v>
      </c>
      <c r="N5305" s="17"/>
      <c r="O5305" s="17"/>
      <c r="P5305" s="22"/>
    </row>
    <row r="5306" spans="1:16" ht="24.95" hidden="1" customHeight="1" x14ac:dyDescent="0.2">
      <c r="A5306" s="21" t="str">
        <f t="shared" si="367"/>
        <v>||||||0</v>
      </c>
      <c r="B5306" s="21" t="str">
        <f t="shared" si="36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366"/>
        <v>0</v>
      </c>
      <c r="N5306" s="17"/>
      <c r="O5306" s="17"/>
      <c r="P5306" s="22"/>
    </row>
    <row r="5307" spans="1:16" ht="24.95" hidden="1" customHeight="1" x14ac:dyDescent="0.2">
      <c r="A5307" s="21" t="str">
        <f t="shared" si="367"/>
        <v>||||||0</v>
      </c>
      <c r="B5307" s="21" t="str">
        <f t="shared" si="36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366"/>
        <v>0</v>
      </c>
      <c r="N5307" s="17"/>
      <c r="O5307" s="17"/>
      <c r="P5307" s="22"/>
    </row>
    <row r="5308" spans="1:16" ht="24.95" hidden="1" customHeight="1" x14ac:dyDescent="0.2">
      <c r="A5308" s="21" t="str">
        <f t="shared" si="367"/>
        <v>||||||0</v>
      </c>
      <c r="B5308" s="21" t="str">
        <f t="shared" si="36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366"/>
        <v>0</v>
      </c>
      <c r="N5308" s="17"/>
      <c r="O5308" s="17"/>
      <c r="P5308" s="22"/>
    </row>
    <row r="5309" spans="1:16" ht="24.95" hidden="1" customHeight="1" x14ac:dyDescent="0.2">
      <c r="A5309" s="21" t="str">
        <f t="shared" si="367"/>
        <v>||||||0</v>
      </c>
      <c r="B5309" s="21" t="str">
        <f t="shared" si="36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366"/>
        <v>0</v>
      </c>
      <c r="N5309" s="17"/>
      <c r="O5309" s="17"/>
      <c r="P5309" s="22"/>
    </row>
    <row r="5310" spans="1:16" ht="24.95" hidden="1" customHeight="1" x14ac:dyDescent="0.2">
      <c r="A5310" s="21" t="str">
        <f t="shared" si="367"/>
        <v>||||||0</v>
      </c>
      <c r="B5310" s="21" t="str">
        <f t="shared" si="36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si="366"/>
        <v>0</v>
      </c>
      <c r="N5310" s="17"/>
      <c r="O5310" s="17"/>
      <c r="P5310" s="22"/>
    </row>
    <row r="5311" spans="1:16" ht="24.95" hidden="1" customHeight="1" x14ac:dyDescent="0.2">
      <c r="A5311" s="21" t="str">
        <f t="shared" si="367"/>
        <v>||||||0</v>
      </c>
      <c r="B5311" s="21" t="str">
        <f t="shared" si="36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366"/>
        <v>0</v>
      </c>
      <c r="N5311" s="17"/>
      <c r="O5311" s="17"/>
      <c r="P5311" s="22"/>
    </row>
    <row r="5312" spans="1:16" ht="24.95" hidden="1" customHeight="1" x14ac:dyDescent="0.2">
      <c r="A5312" s="21" t="str">
        <f t="shared" si="367"/>
        <v>||||||0</v>
      </c>
      <c r="B5312" s="21" t="str">
        <f t="shared" si="36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366"/>
        <v>0</v>
      </c>
      <c r="N5312" s="17"/>
      <c r="O5312" s="17"/>
      <c r="P5312" s="22"/>
    </row>
    <row r="5313" spans="1:16" ht="24.95" hidden="1" customHeight="1" x14ac:dyDescent="0.2">
      <c r="A5313" s="21" t="str">
        <f t="shared" si="367"/>
        <v>||||||0</v>
      </c>
      <c r="B5313" s="21" t="str">
        <f t="shared" si="36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366"/>
        <v>0</v>
      </c>
      <c r="N5313" s="17"/>
      <c r="O5313" s="17"/>
      <c r="P5313" s="22"/>
    </row>
    <row r="5314" spans="1:16" ht="24.95" hidden="1" customHeight="1" x14ac:dyDescent="0.2">
      <c r="A5314" s="21" t="str">
        <f t="shared" si="367"/>
        <v>||||||0</v>
      </c>
      <c r="B5314" s="21" t="str">
        <f t="shared" si="36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366"/>
        <v>0</v>
      </c>
      <c r="N5314" s="17"/>
      <c r="O5314" s="17"/>
      <c r="P5314" s="22"/>
    </row>
    <row r="5315" spans="1:16" ht="24.95" hidden="1" customHeight="1" x14ac:dyDescent="0.2">
      <c r="A5315" s="21" t="str">
        <f t="shared" si="367"/>
        <v>||||||0</v>
      </c>
      <c r="B5315" s="21" t="str">
        <f t="shared" si="36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366"/>
        <v>0</v>
      </c>
      <c r="N5315" s="17"/>
      <c r="O5315" s="17"/>
      <c r="P5315" s="22"/>
    </row>
    <row r="5316" spans="1:16" ht="24.95" hidden="1" customHeight="1" x14ac:dyDescent="0.2">
      <c r="A5316" s="21" t="str">
        <f t="shared" si="367"/>
        <v>||||||0</v>
      </c>
      <c r="B5316" s="21" t="str">
        <f t="shared" si="36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366"/>
        <v>0</v>
      </c>
      <c r="N5316" s="17"/>
      <c r="O5316" s="17"/>
      <c r="P5316" s="22"/>
    </row>
    <row r="5317" spans="1:16" ht="24.95" hidden="1" customHeight="1" x14ac:dyDescent="0.2">
      <c r="A5317" s="21" t="str">
        <f t="shared" si="367"/>
        <v>||||||0</v>
      </c>
      <c r="B5317" s="21" t="str">
        <f t="shared" si="368"/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366"/>
        <v>0</v>
      </c>
      <c r="N5317" s="17"/>
      <c r="O5317" s="17"/>
      <c r="P5317" s="22"/>
    </row>
    <row r="5318" spans="1:16" ht="24.95" hidden="1" customHeight="1" x14ac:dyDescent="0.2">
      <c r="A5318" s="21" t="str">
        <f t="shared" si="367"/>
        <v>||||||0</v>
      </c>
      <c r="B5318" s="21" t="str">
        <f t="shared" si="368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366"/>
        <v>0</v>
      </c>
      <c r="N5318" s="17"/>
      <c r="O5318" s="17"/>
      <c r="P5318" s="22"/>
    </row>
    <row r="5319" spans="1:16" ht="24.95" hidden="1" customHeight="1" x14ac:dyDescent="0.2">
      <c r="A5319" s="21" t="str">
        <f t="shared" si="367"/>
        <v>||||||0</v>
      </c>
      <c r="B5319" s="21" t="str">
        <f t="shared" si="368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ref="M5319:M5364" si="369">N5319+O5319</f>
        <v>0</v>
      </c>
      <c r="N5319" s="17"/>
      <c r="O5319" s="17"/>
      <c r="P5319" s="22"/>
    </row>
    <row r="5320" spans="1:16" ht="24.95" hidden="1" customHeight="1" x14ac:dyDescent="0.2">
      <c r="A5320" s="21" t="str">
        <f t="shared" si="367"/>
        <v>||||||0</v>
      </c>
      <c r="B5320" s="21" t="str">
        <f t="shared" si="368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369"/>
        <v>0</v>
      </c>
      <c r="N5320" s="17"/>
      <c r="O5320" s="17"/>
      <c r="P5320" s="22"/>
    </row>
    <row r="5321" spans="1:16" ht="24.95" hidden="1" customHeight="1" x14ac:dyDescent="0.2">
      <c r="A5321" s="21" t="str">
        <f t="shared" si="367"/>
        <v>||||||0</v>
      </c>
      <c r="B5321" s="21" t="str">
        <f t="shared" si="368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369"/>
        <v>0</v>
      </c>
      <c r="N5321" s="17"/>
      <c r="O5321" s="17"/>
      <c r="P5321" s="22"/>
    </row>
    <row r="5322" spans="1:16" ht="24.95" hidden="1" customHeight="1" x14ac:dyDescent="0.2">
      <c r="A5322" s="21" t="str">
        <f t="shared" si="367"/>
        <v>||||||0</v>
      </c>
      <c r="B5322" s="21" t="str">
        <f t="shared" si="368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369"/>
        <v>0</v>
      </c>
      <c r="N5322" s="17"/>
      <c r="O5322" s="17"/>
      <c r="P5322" s="22"/>
    </row>
    <row r="5323" spans="1:16" ht="24.95" hidden="1" customHeight="1" x14ac:dyDescent="0.2">
      <c r="A5323" s="21" t="str">
        <f t="shared" si="367"/>
        <v>||||||0</v>
      </c>
      <c r="B5323" s="21" t="str">
        <f t="shared" si="368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369"/>
        <v>0</v>
      </c>
      <c r="N5323" s="17"/>
      <c r="O5323" s="17"/>
      <c r="P5323" s="22"/>
    </row>
    <row r="5324" spans="1:16" ht="24.95" hidden="1" customHeight="1" x14ac:dyDescent="0.2">
      <c r="A5324" s="21" t="str">
        <f t="shared" si="367"/>
        <v>||||||0</v>
      </c>
      <c r="B5324" s="21" t="str">
        <f t="shared" si="368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369"/>
        <v>0</v>
      </c>
      <c r="N5324" s="17"/>
      <c r="O5324" s="17"/>
      <c r="P5324" s="22"/>
    </row>
    <row r="5325" spans="1:16" ht="24.95" hidden="1" customHeight="1" x14ac:dyDescent="0.2">
      <c r="A5325" s="21" t="str">
        <f t="shared" si="367"/>
        <v>||||||0</v>
      </c>
      <c r="B5325" s="21" t="str">
        <f t="shared" si="368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369"/>
        <v>0</v>
      </c>
      <c r="N5325" s="17"/>
      <c r="O5325" s="17"/>
      <c r="P5325" s="22"/>
    </row>
    <row r="5326" spans="1:16" ht="24.95" hidden="1" customHeight="1" x14ac:dyDescent="0.2">
      <c r="A5326" s="21" t="str">
        <f t="shared" ref="A5326:A5364" si="370">C5326&amp;"|"&amp;D5326&amp;"|"&amp;E5326&amp;"|"&amp;F5326&amp;"|"&amp;G5326&amp;"|"&amp;I5326&amp;"|"&amp;N5326+O5326-P5326</f>
        <v>||||||0</v>
      </c>
      <c r="B5326" s="21" t="str">
        <f t="shared" ref="B5326:B5364" si="371">C5326&amp;"|"&amp;D5326&amp;"|"&amp;E5326&amp;"|"&amp;F5326&amp;"|"&amp;L5326</f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369"/>
        <v>0</v>
      </c>
      <c r="N5326" s="17"/>
      <c r="O5326" s="17"/>
      <c r="P5326" s="22"/>
    </row>
    <row r="5327" spans="1:16" ht="24.95" hidden="1" customHeight="1" x14ac:dyDescent="0.2">
      <c r="A5327" s="21" t="str">
        <f t="shared" si="370"/>
        <v>||||||0</v>
      </c>
      <c r="B5327" s="21" t="str">
        <f t="shared" si="37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369"/>
        <v>0</v>
      </c>
      <c r="N5327" s="17"/>
      <c r="O5327" s="17"/>
      <c r="P5327" s="22"/>
    </row>
    <row r="5328" spans="1:16" ht="24.95" hidden="1" customHeight="1" x14ac:dyDescent="0.2">
      <c r="A5328" s="21" t="str">
        <f t="shared" si="370"/>
        <v>||||||0</v>
      </c>
      <c r="B5328" s="21" t="str">
        <f t="shared" si="37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369"/>
        <v>0</v>
      </c>
      <c r="N5328" s="17"/>
      <c r="O5328" s="17"/>
      <c r="P5328" s="22"/>
    </row>
    <row r="5329" spans="1:16" ht="24.95" hidden="1" customHeight="1" x14ac:dyDescent="0.2">
      <c r="A5329" s="21" t="str">
        <f t="shared" si="370"/>
        <v>||||||0</v>
      </c>
      <c r="B5329" s="21" t="str">
        <f t="shared" si="37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369"/>
        <v>0</v>
      </c>
      <c r="N5329" s="17"/>
      <c r="O5329" s="17"/>
      <c r="P5329" s="22"/>
    </row>
    <row r="5330" spans="1:16" ht="24.95" hidden="1" customHeight="1" x14ac:dyDescent="0.2">
      <c r="A5330" s="21" t="str">
        <f t="shared" si="370"/>
        <v>||||||0</v>
      </c>
      <c r="B5330" s="21" t="str">
        <f t="shared" si="37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369"/>
        <v>0</v>
      </c>
      <c r="N5330" s="17"/>
      <c r="O5330" s="17"/>
      <c r="P5330" s="22"/>
    </row>
    <row r="5331" spans="1:16" ht="24.95" hidden="1" customHeight="1" x14ac:dyDescent="0.2">
      <c r="A5331" s="21" t="str">
        <f t="shared" si="370"/>
        <v>||||||0</v>
      </c>
      <c r="B5331" s="21" t="str">
        <f t="shared" si="37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369"/>
        <v>0</v>
      </c>
      <c r="N5331" s="17"/>
      <c r="O5331" s="17"/>
      <c r="P5331" s="22"/>
    </row>
    <row r="5332" spans="1:16" ht="24.95" hidden="1" customHeight="1" x14ac:dyDescent="0.2">
      <c r="A5332" s="21" t="str">
        <f t="shared" si="370"/>
        <v>||||||0</v>
      </c>
      <c r="B5332" s="21" t="str">
        <f t="shared" si="37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369"/>
        <v>0</v>
      </c>
      <c r="N5332" s="17"/>
      <c r="O5332" s="17"/>
      <c r="P5332" s="22"/>
    </row>
    <row r="5333" spans="1:16" ht="24.95" hidden="1" customHeight="1" x14ac:dyDescent="0.2">
      <c r="A5333" s="21" t="str">
        <f t="shared" si="370"/>
        <v>||||||0</v>
      </c>
      <c r="B5333" s="21" t="str">
        <f t="shared" si="37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369"/>
        <v>0</v>
      </c>
      <c r="N5333" s="17"/>
      <c r="O5333" s="17"/>
      <c r="P5333" s="22"/>
    </row>
    <row r="5334" spans="1:16" ht="24.95" hidden="1" customHeight="1" x14ac:dyDescent="0.2">
      <c r="A5334" s="21" t="str">
        <f t="shared" si="370"/>
        <v>||||||0</v>
      </c>
      <c r="B5334" s="21" t="str">
        <f t="shared" si="37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369"/>
        <v>0</v>
      </c>
      <c r="N5334" s="17"/>
      <c r="O5334" s="17"/>
      <c r="P5334" s="22"/>
    </row>
    <row r="5335" spans="1:16" ht="24.95" hidden="1" customHeight="1" x14ac:dyDescent="0.2">
      <c r="A5335" s="21" t="str">
        <f t="shared" si="370"/>
        <v>||||||0</v>
      </c>
      <c r="B5335" s="21" t="str">
        <f t="shared" si="37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369"/>
        <v>0</v>
      </c>
      <c r="N5335" s="17"/>
      <c r="O5335" s="17"/>
      <c r="P5335" s="22"/>
    </row>
    <row r="5336" spans="1:16" ht="24.95" hidden="1" customHeight="1" x14ac:dyDescent="0.2">
      <c r="A5336" s="21" t="str">
        <f t="shared" si="370"/>
        <v>||||||0</v>
      </c>
      <c r="B5336" s="21" t="str">
        <f t="shared" si="37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369"/>
        <v>0</v>
      </c>
      <c r="N5336" s="17"/>
      <c r="O5336" s="17"/>
      <c r="P5336" s="22"/>
    </row>
    <row r="5337" spans="1:16" ht="24.95" hidden="1" customHeight="1" x14ac:dyDescent="0.2">
      <c r="A5337" s="21" t="str">
        <f t="shared" si="370"/>
        <v>||||||0</v>
      </c>
      <c r="B5337" s="21" t="str">
        <f t="shared" si="37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369"/>
        <v>0</v>
      </c>
      <c r="N5337" s="17"/>
      <c r="O5337" s="17"/>
      <c r="P5337" s="22"/>
    </row>
    <row r="5338" spans="1:16" ht="24.95" hidden="1" customHeight="1" x14ac:dyDescent="0.2">
      <c r="A5338" s="21" t="str">
        <f t="shared" si="370"/>
        <v>||||||0</v>
      </c>
      <c r="B5338" s="21" t="str">
        <f t="shared" si="37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369"/>
        <v>0</v>
      </c>
      <c r="N5338" s="17"/>
      <c r="O5338" s="17"/>
      <c r="P5338" s="22"/>
    </row>
    <row r="5339" spans="1:16" ht="24.95" hidden="1" customHeight="1" x14ac:dyDescent="0.2">
      <c r="A5339" s="21" t="str">
        <f t="shared" si="370"/>
        <v>||||||0</v>
      </c>
      <c r="B5339" s="21" t="str">
        <f t="shared" si="37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369"/>
        <v>0</v>
      </c>
      <c r="N5339" s="17"/>
      <c r="O5339" s="17"/>
      <c r="P5339" s="22"/>
    </row>
    <row r="5340" spans="1:16" ht="24.95" hidden="1" customHeight="1" x14ac:dyDescent="0.2">
      <c r="A5340" s="21" t="str">
        <f t="shared" si="370"/>
        <v>||||||0</v>
      </c>
      <c r="B5340" s="21" t="str">
        <f t="shared" si="37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369"/>
        <v>0</v>
      </c>
      <c r="N5340" s="17"/>
      <c r="O5340" s="17"/>
      <c r="P5340" s="22"/>
    </row>
    <row r="5341" spans="1:16" ht="24.95" hidden="1" customHeight="1" x14ac:dyDescent="0.2">
      <c r="A5341" s="21" t="str">
        <f t="shared" si="370"/>
        <v>||||||0</v>
      </c>
      <c r="B5341" s="21" t="str">
        <f t="shared" si="37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369"/>
        <v>0</v>
      </c>
      <c r="N5341" s="17"/>
      <c r="O5341" s="17"/>
      <c r="P5341" s="22"/>
    </row>
    <row r="5342" spans="1:16" ht="24.95" hidden="1" customHeight="1" x14ac:dyDescent="0.2">
      <c r="A5342" s="21" t="str">
        <f t="shared" si="370"/>
        <v>||||||0</v>
      </c>
      <c r="B5342" s="21" t="str">
        <f t="shared" si="37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369"/>
        <v>0</v>
      </c>
      <c r="N5342" s="17"/>
      <c r="O5342" s="17"/>
      <c r="P5342" s="22"/>
    </row>
    <row r="5343" spans="1:16" ht="24.95" hidden="1" customHeight="1" x14ac:dyDescent="0.2">
      <c r="A5343" s="21" t="str">
        <f t="shared" si="370"/>
        <v>||||||0</v>
      </c>
      <c r="B5343" s="21" t="str">
        <f t="shared" si="37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369"/>
        <v>0</v>
      </c>
      <c r="N5343" s="17"/>
      <c r="O5343" s="17"/>
      <c r="P5343" s="22"/>
    </row>
    <row r="5344" spans="1:16" ht="24.95" hidden="1" customHeight="1" x14ac:dyDescent="0.2">
      <c r="A5344" s="21" t="str">
        <f t="shared" si="370"/>
        <v>||||||0</v>
      </c>
      <c r="B5344" s="21" t="str">
        <f t="shared" si="37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369"/>
        <v>0</v>
      </c>
      <c r="N5344" s="17"/>
      <c r="O5344" s="17"/>
      <c r="P5344" s="22"/>
    </row>
    <row r="5345" spans="1:16" ht="24.95" hidden="1" customHeight="1" x14ac:dyDescent="0.2">
      <c r="A5345" s="21" t="str">
        <f t="shared" si="370"/>
        <v>||||||0</v>
      </c>
      <c r="B5345" s="21" t="str">
        <f t="shared" si="37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369"/>
        <v>0</v>
      </c>
      <c r="N5345" s="17"/>
      <c r="O5345" s="17"/>
      <c r="P5345" s="22"/>
    </row>
    <row r="5346" spans="1:16" ht="24.95" hidden="1" customHeight="1" x14ac:dyDescent="0.2">
      <c r="A5346" s="21" t="str">
        <f t="shared" si="370"/>
        <v>||||||0</v>
      </c>
      <c r="B5346" s="21" t="str">
        <f t="shared" si="37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369"/>
        <v>0</v>
      </c>
      <c r="N5346" s="17"/>
      <c r="O5346" s="17"/>
      <c r="P5346" s="22"/>
    </row>
    <row r="5347" spans="1:16" ht="24.95" hidden="1" customHeight="1" x14ac:dyDescent="0.2">
      <c r="A5347" s="21" t="str">
        <f t="shared" si="370"/>
        <v>||||||0</v>
      </c>
      <c r="B5347" s="21" t="str">
        <f t="shared" si="37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369"/>
        <v>0</v>
      </c>
      <c r="N5347" s="17"/>
      <c r="O5347" s="17"/>
      <c r="P5347" s="22"/>
    </row>
    <row r="5348" spans="1:16" ht="24.95" hidden="1" customHeight="1" x14ac:dyDescent="0.2">
      <c r="A5348" s="21" t="str">
        <f t="shared" si="370"/>
        <v>||||||0</v>
      </c>
      <c r="B5348" s="21" t="str">
        <f t="shared" si="37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369"/>
        <v>0</v>
      </c>
      <c r="N5348" s="17"/>
      <c r="O5348" s="17"/>
      <c r="P5348" s="22"/>
    </row>
    <row r="5349" spans="1:16" ht="24.95" hidden="1" customHeight="1" x14ac:dyDescent="0.2">
      <c r="A5349" s="21" t="str">
        <f t="shared" si="370"/>
        <v>||||||0</v>
      </c>
      <c r="B5349" s="21" t="str">
        <f t="shared" si="37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369"/>
        <v>0</v>
      </c>
      <c r="N5349" s="17"/>
      <c r="O5349" s="17"/>
      <c r="P5349" s="22"/>
    </row>
    <row r="5350" spans="1:16" ht="24.95" hidden="1" customHeight="1" x14ac:dyDescent="0.2">
      <c r="A5350" s="21" t="str">
        <f t="shared" si="370"/>
        <v>||||||0</v>
      </c>
      <c r="B5350" s="21" t="str">
        <f t="shared" si="37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369"/>
        <v>0</v>
      </c>
      <c r="N5350" s="17"/>
      <c r="O5350" s="17"/>
      <c r="P5350" s="22"/>
    </row>
    <row r="5351" spans="1:16" ht="24.95" hidden="1" customHeight="1" x14ac:dyDescent="0.2">
      <c r="A5351" s="21" t="str">
        <f t="shared" si="370"/>
        <v>||||||0</v>
      </c>
      <c r="B5351" s="21" t="str">
        <f t="shared" si="37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369"/>
        <v>0</v>
      </c>
      <c r="N5351" s="17"/>
      <c r="O5351" s="17"/>
      <c r="P5351" s="22"/>
    </row>
    <row r="5352" spans="1:16" ht="24.95" hidden="1" customHeight="1" x14ac:dyDescent="0.2">
      <c r="A5352" s="21" t="str">
        <f t="shared" si="370"/>
        <v>||||||0</v>
      </c>
      <c r="B5352" s="21" t="str">
        <f t="shared" si="37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369"/>
        <v>0</v>
      </c>
      <c r="N5352" s="17"/>
      <c r="O5352" s="17"/>
      <c r="P5352" s="22"/>
    </row>
    <row r="5353" spans="1:16" ht="24.95" hidden="1" customHeight="1" x14ac:dyDescent="0.2">
      <c r="A5353" s="21" t="str">
        <f t="shared" si="370"/>
        <v>||||||0</v>
      </c>
      <c r="B5353" s="21" t="str">
        <f t="shared" si="37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369"/>
        <v>0</v>
      </c>
      <c r="N5353" s="17"/>
      <c r="O5353" s="17"/>
      <c r="P5353" s="22"/>
    </row>
    <row r="5354" spans="1:16" ht="24.95" hidden="1" customHeight="1" x14ac:dyDescent="0.2">
      <c r="A5354" s="21" t="str">
        <f t="shared" si="370"/>
        <v>||||||0</v>
      </c>
      <c r="B5354" s="21" t="str">
        <f t="shared" si="37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369"/>
        <v>0</v>
      </c>
      <c r="N5354" s="17"/>
      <c r="O5354" s="17"/>
      <c r="P5354" s="22"/>
    </row>
    <row r="5355" spans="1:16" ht="24.95" hidden="1" customHeight="1" x14ac:dyDescent="0.2">
      <c r="A5355" s="21" t="str">
        <f t="shared" si="370"/>
        <v>||||||0</v>
      </c>
      <c r="B5355" s="21" t="str">
        <f t="shared" si="37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369"/>
        <v>0</v>
      </c>
      <c r="N5355" s="17"/>
      <c r="O5355" s="17"/>
      <c r="P5355" s="22"/>
    </row>
    <row r="5356" spans="1:16" ht="24.95" hidden="1" customHeight="1" x14ac:dyDescent="0.2">
      <c r="A5356" s="21" t="str">
        <f t="shared" si="370"/>
        <v>||||||0</v>
      </c>
      <c r="B5356" s="21" t="str">
        <f t="shared" si="37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369"/>
        <v>0</v>
      </c>
      <c r="N5356" s="17"/>
      <c r="O5356" s="17"/>
      <c r="P5356" s="22"/>
    </row>
    <row r="5357" spans="1:16" ht="24.95" hidden="1" customHeight="1" x14ac:dyDescent="0.2">
      <c r="A5357" s="21" t="str">
        <f t="shared" si="370"/>
        <v>||||||0</v>
      </c>
      <c r="B5357" s="21" t="str">
        <f t="shared" si="37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369"/>
        <v>0</v>
      </c>
      <c r="N5357" s="17"/>
      <c r="O5357" s="17"/>
      <c r="P5357" s="22"/>
    </row>
    <row r="5358" spans="1:16" ht="24.95" hidden="1" customHeight="1" x14ac:dyDescent="0.2">
      <c r="A5358" s="21" t="str">
        <f t="shared" si="370"/>
        <v>||||||0</v>
      </c>
      <c r="B5358" s="21" t="str">
        <f t="shared" si="37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369"/>
        <v>0</v>
      </c>
      <c r="N5358" s="17"/>
      <c r="O5358" s="17"/>
      <c r="P5358" s="22"/>
    </row>
    <row r="5359" spans="1:16" ht="24.95" hidden="1" customHeight="1" x14ac:dyDescent="0.2">
      <c r="A5359" s="21" t="str">
        <f t="shared" si="370"/>
        <v>||||||0</v>
      </c>
      <c r="B5359" s="21" t="str">
        <f t="shared" si="37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369"/>
        <v>0</v>
      </c>
      <c r="N5359" s="17"/>
      <c r="O5359" s="17"/>
      <c r="P5359" s="22"/>
    </row>
    <row r="5360" spans="1:16" ht="24.95" hidden="1" customHeight="1" x14ac:dyDescent="0.2">
      <c r="A5360" s="21" t="str">
        <f t="shared" si="370"/>
        <v>||||||0</v>
      </c>
      <c r="B5360" s="21" t="str">
        <f t="shared" si="37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369"/>
        <v>0</v>
      </c>
      <c r="N5360" s="17"/>
      <c r="O5360" s="17"/>
      <c r="P5360" s="22"/>
    </row>
    <row r="5361" spans="1:16" ht="24.95" hidden="1" customHeight="1" x14ac:dyDescent="0.2">
      <c r="A5361" s="21" t="str">
        <f t="shared" si="370"/>
        <v>||||||0</v>
      </c>
      <c r="B5361" s="21" t="str">
        <f t="shared" si="37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369"/>
        <v>0</v>
      </c>
      <c r="N5361" s="17"/>
      <c r="O5361" s="17"/>
      <c r="P5361" s="22"/>
    </row>
    <row r="5362" spans="1:16" ht="24.95" hidden="1" customHeight="1" x14ac:dyDescent="0.2">
      <c r="A5362" s="21" t="str">
        <f t="shared" si="370"/>
        <v>||||||0</v>
      </c>
      <c r="B5362" s="21" t="str">
        <f t="shared" si="37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369"/>
        <v>0</v>
      </c>
      <c r="N5362" s="17"/>
      <c r="O5362" s="17"/>
      <c r="P5362" s="22"/>
    </row>
    <row r="5363" spans="1:16" ht="24.95" hidden="1" customHeight="1" x14ac:dyDescent="0.2">
      <c r="A5363" s="21" t="str">
        <f t="shared" si="370"/>
        <v>||||||0</v>
      </c>
      <c r="B5363" s="21" t="str">
        <f t="shared" si="37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369"/>
        <v>0</v>
      </c>
      <c r="N5363" s="17"/>
      <c r="O5363" s="17"/>
      <c r="P5363" s="22"/>
    </row>
    <row r="5364" spans="1:16" ht="24.95" hidden="1" customHeight="1" x14ac:dyDescent="0.2">
      <c r="A5364" s="21" t="str">
        <f t="shared" si="370"/>
        <v>||||||0</v>
      </c>
      <c r="B5364" s="21" t="str">
        <f t="shared" si="37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369"/>
        <v>0</v>
      </c>
      <c r="N5364" s="17"/>
      <c r="O5364" s="17"/>
      <c r="P5364" s="22"/>
    </row>
    <row r="5365" spans="1:16" ht="24.95" hidden="1" customHeight="1" x14ac:dyDescent="0.2">
      <c r="A5365" s="21" t="str">
        <f t="shared" ref="A5365:A5418" si="372">C5365&amp;"|"&amp;D5365&amp;"|"&amp;E5365&amp;"|"&amp;F5365&amp;"|"&amp;G5365&amp;"|"&amp;I5365&amp;"|"&amp;N5365+O5365-P5365</f>
        <v>||||||0</v>
      </c>
      <c r="B5365" s="21" t="str">
        <f t="shared" ref="B5365:B5418" si="373">C5365&amp;"|"&amp;D5365&amp;"|"&amp;E5365&amp;"|"&amp;F5365&amp;"|"&amp;L5365</f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ref="M5365:M5411" si="374">N5365+O5365</f>
        <v>0</v>
      </c>
      <c r="N5365" s="17"/>
      <c r="O5365" s="17"/>
      <c r="P5365" s="22"/>
    </row>
    <row r="5366" spans="1:16" ht="24.95" hidden="1" customHeight="1" x14ac:dyDescent="0.2">
      <c r="A5366" s="21" t="str">
        <f t="shared" si="372"/>
        <v>||||||0</v>
      </c>
      <c r="B5366" s="21" t="str">
        <f t="shared" si="373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374"/>
        <v>0</v>
      </c>
      <c r="N5366" s="17"/>
      <c r="O5366" s="17"/>
      <c r="P5366" s="22"/>
    </row>
    <row r="5367" spans="1:16" ht="24.95" hidden="1" customHeight="1" x14ac:dyDescent="0.2">
      <c r="A5367" s="21" t="str">
        <f t="shared" si="372"/>
        <v>||||||0</v>
      </c>
      <c r="B5367" s="21" t="str">
        <f t="shared" si="373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374"/>
        <v>0</v>
      </c>
      <c r="N5367" s="17"/>
      <c r="O5367" s="17"/>
      <c r="P5367" s="22"/>
    </row>
    <row r="5368" spans="1:16" ht="24.95" hidden="1" customHeight="1" x14ac:dyDescent="0.2">
      <c r="A5368" s="21" t="str">
        <f t="shared" si="372"/>
        <v>||||||0</v>
      </c>
      <c r="B5368" s="21" t="str">
        <f t="shared" si="373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374"/>
        <v>0</v>
      </c>
      <c r="N5368" s="17"/>
      <c r="O5368" s="17"/>
      <c r="P5368" s="22"/>
    </row>
    <row r="5369" spans="1:16" ht="24.95" hidden="1" customHeight="1" x14ac:dyDescent="0.2">
      <c r="A5369" s="21" t="str">
        <f t="shared" si="372"/>
        <v>||||||0</v>
      </c>
      <c r="B5369" s="21" t="str">
        <f t="shared" si="373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374"/>
        <v>0</v>
      </c>
      <c r="N5369" s="17"/>
      <c r="O5369" s="17"/>
      <c r="P5369" s="22"/>
    </row>
    <row r="5370" spans="1:16" ht="24.95" hidden="1" customHeight="1" x14ac:dyDescent="0.2">
      <c r="A5370" s="21" t="str">
        <f t="shared" si="372"/>
        <v>||||||0</v>
      </c>
      <c r="B5370" s="21" t="str">
        <f t="shared" si="373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374"/>
        <v>0</v>
      </c>
      <c r="N5370" s="17"/>
      <c r="O5370" s="17"/>
      <c r="P5370" s="22"/>
    </row>
    <row r="5371" spans="1:16" ht="24.95" hidden="1" customHeight="1" x14ac:dyDescent="0.2">
      <c r="A5371" s="21" t="str">
        <f t="shared" si="372"/>
        <v>||||||0</v>
      </c>
      <c r="B5371" s="21" t="str">
        <f t="shared" si="373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374"/>
        <v>0</v>
      </c>
      <c r="N5371" s="17"/>
      <c r="O5371" s="17"/>
      <c r="P5371" s="22"/>
    </row>
    <row r="5372" spans="1:16" ht="24.95" hidden="1" customHeight="1" x14ac:dyDescent="0.2">
      <c r="A5372" s="21" t="str">
        <f t="shared" si="372"/>
        <v>||||||0</v>
      </c>
      <c r="B5372" s="21" t="str">
        <f t="shared" si="373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374"/>
        <v>0</v>
      </c>
      <c r="N5372" s="17"/>
      <c r="O5372" s="17"/>
      <c r="P5372" s="22"/>
    </row>
    <row r="5373" spans="1:16" ht="24.95" hidden="1" customHeight="1" x14ac:dyDescent="0.2">
      <c r="A5373" s="21" t="str">
        <f t="shared" si="372"/>
        <v>||||||0</v>
      </c>
      <c r="B5373" s="21" t="str">
        <f t="shared" si="373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374"/>
        <v>0</v>
      </c>
      <c r="N5373" s="17"/>
      <c r="O5373" s="17"/>
      <c r="P5373" s="22"/>
    </row>
    <row r="5374" spans="1:16" ht="24.95" hidden="1" customHeight="1" x14ac:dyDescent="0.2">
      <c r="A5374" s="21" t="str">
        <f t="shared" si="372"/>
        <v>||||||0</v>
      </c>
      <c r="B5374" s="21" t="str">
        <f t="shared" si="373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si="374"/>
        <v>0</v>
      </c>
      <c r="N5374" s="17"/>
      <c r="O5374" s="17"/>
      <c r="P5374" s="22"/>
    </row>
    <row r="5375" spans="1:16" ht="24.95" hidden="1" customHeight="1" x14ac:dyDescent="0.2">
      <c r="A5375" s="21" t="str">
        <f t="shared" si="372"/>
        <v>||||||0</v>
      </c>
      <c r="B5375" s="21" t="str">
        <f t="shared" si="373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374"/>
        <v>0</v>
      </c>
      <c r="N5375" s="17"/>
      <c r="O5375" s="17"/>
      <c r="P5375" s="22"/>
    </row>
    <row r="5376" spans="1:16" ht="24.95" hidden="1" customHeight="1" x14ac:dyDescent="0.2">
      <c r="A5376" s="21" t="str">
        <f t="shared" si="372"/>
        <v>||||||0</v>
      </c>
      <c r="B5376" s="21" t="str">
        <f t="shared" si="373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374"/>
        <v>0</v>
      </c>
      <c r="N5376" s="17"/>
      <c r="O5376" s="17"/>
      <c r="P5376" s="22"/>
    </row>
    <row r="5377" spans="1:16" ht="24.95" hidden="1" customHeight="1" x14ac:dyDescent="0.2">
      <c r="A5377" s="21" t="str">
        <f t="shared" si="372"/>
        <v>||||||0</v>
      </c>
      <c r="B5377" s="21" t="str">
        <f t="shared" si="373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374"/>
        <v>0</v>
      </c>
      <c r="N5377" s="17"/>
      <c r="O5377" s="17"/>
      <c r="P5377" s="22"/>
    </row>
    <row r="5378" spans="1:16" ht="24.95" hidden="1" customHeight="1" x14ac:dyDescent="0.2">
      <c r="A5378" s="21" t="str">
        <f t="shared" si="372"/>
        <v>||||||0</v>
      </c>
      <c r="B5378" s="21" t="str">
        <f t="shared" si="373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374"/>
        <v>0</v>
      </c>
      <c r="N5378" s="17"/>
      <c r="O5378" s="17"/>
      <c r="P5378" s="22"/>
    </row>
    <row r="5379" spans="1:16" ht="24.95" hidden="1" customHeight="1" x14ac:dyDescent="0.2">
      <c r="A5379" s="21" t="str">
        <f t="shared" si="372"/>
        <v>||||||0</v>
      </c>
      <c r="B5379" s="21" t="str">
        <f t="shared" si="373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374"/>
        <v>0</v>
      </c>
      <c r="N5379" s="17"/>
      <c r="O5379" s="17"/>
      <c r="P5379" s="22"/>
    </row>
    <row r="5380" spans="1:16" ht="24.95" hidden="1" customHeight="1" x14ac:dyDescent="0.2">
      <c r="A5380" s="21" t="str">
        <f t="shared" si="372"/>
        <v>||||||0</v>
      </c>
      <c r="B5380" s="21" t="str">
        <f t="shared" si="373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374"/>
        <v>0</v>
      </c>
      <c r="N5380" s="17"/>
      <c r="O5380" s="17"/>
      <c r="P5380" s="22"/>
    </row>
    <row r="5381" spans="1:16" ht="24.95" hidden="1" customHeight="1" x14ac:dyDescent="0.2">
      <c r="A5381" s="21" t="str">
        <f t="shared" si="372"/>
        <v>||||||0</v>
      </c>
      <c r="B5381" s="21" t="str">
        <f t="shared" si="373"/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374"/>
        <v>0</v>
      </c>
      <c r="N5381" s="17"/>
      <c r="O5381" s="17"/>
      <c r="P5381" s="22"/>
    </row>
    <row r="5382" spans="1:16" ht="24.95" hidden="1" customHeight="1" x14ac:dyDescent="0.2">
      <c r="A5382" s="21" t="str">
        <f t="shared" si="372"/>
        <v>||||||0</v>
      </c>
      <c r="B5382" s="21" t="str">
        <f t="shared" si="373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374"/>
        <v>0</v>
      </c>
      <c r="N5382" s="17"/>
      <c r="O5382" s="17"/>
      <c r="P5382" s="22"/>
    </row>
    <row r="5383" spans="1:16" ht="24.95" hidden="1" customHeight="1" x14ac:dyDescent="0.2">
      <c r="A5383" s="21" t="str">
        <f t="shared" si="372"/>
        <v>||||||0</v>
      </c>
      <c r="B5383" s="21" t="str">
        <f t="shared" si="373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374"/>
        <v>0</v>
      </c>
      <c r="N5383" s="17"/>
      <c r="O5383" s="17"/>
      <c r="P5383" s="22"/>
    </row>
    <row r="5384" spans="1:16" ht="24.95" hidden="1" customHeight="1" x14ac:dyDescent="0.2">
      <c r="A5384" s="21" t="str">
        <f t="shared" si="372"/>
        <v>||||||0</v>
      </c>
      <c r="B5384" s="21" t="str">
        <f t="shared" si="373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374"/>
        <v>0</v>
      </c>
      <c r="N5384" s="17"/>
      <c r="O5384" s="17"/>
      <c r="P5384" s="22"/>
    </row>
    <row r="5385" spans="1:16" ht="24.95" hidden="1" customHeight="1" x14ac:dyDescent="0.2">
      <c r="A5385" s="21" t="str">
        <f t="shared" si="372"/>
        <v>||||||0</v>
      </c>
      <c r="B5385" s="21" t="str">
        <f t="shared" si="373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374"/>
        <v>0</v>
      </c>
      <c r="N5385" s="17"/>
      <c r="O5385" s="17"/>
      <c r="P5385" s="22"/>
    </row>
    <row r="5386" spans="1:16" ht="24.95" hidden="1" customHeight="1" x14ac:dyDescent="0.2">
      <c r="A5386" s="21" t="str">
        <f t="shared" si="372"/>
        <v>||||||0</v>
      </c>
      <c r="B5386" s="21" t="str">
        <f t="shared" si="373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374"/>
        <v>0</v>
      </c>
      <c r="N5386" s="17"/>
      <c r="O5386" s="17"/>
      <c r="P5386" s="22"/>
    </row>
    <row r="5387" spans="1:16" ht="24.95" hidden="1" customHeight="1" x14ac:dyDescent="0.2">
      <c r="A5387" s="21" t="str">
        <f t="shared" si="372"/>
        <v>||||||0</v>
      </c>
      <c r="B5387" s="21" t="str">
        <f t="shared" si="373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374"/>
        <v>0</v>
      </c>
      <c r="N5387" s="17"/>
      <c r="O5387" s="17"/>
      <c r="P5387" s="22"/>
    </row>
    <row r="5388" spans="1:16" ht="24.95" hidden="1" customHeight="1" x14ac:dyDescent="0.2">
      <c r="A5388" s="21" t="str">
        <f t="shared" si="372"/>
        <v>||||||0</v>
      </c>
      <c r="B5388" s="21" t="str">
        <f t="shared" si="373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374"/>
        <v>0</v>
      </c>
      <c r="N5388" s="17"/>
      <c r="O5388" s="17"/>
      <c r="P5388" s="22"/>
    </row>
    <row r="5389" spans="1:16" ht="24.95" hidden="1" customHeight="1" x14ac:dyDescent="0.2">
      <c r="A5389" s="21" t="str">
        <f t="shared" si="372"/>
        <v>||||||0</v>
      </c>
      <c r="B5389" s="21" t="str">
        <f t="shared" si="373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374"/>
        <v>0</v>
      </c>
      <c r="N5389" s="17"/>
      <c r="O5389" s="17"/>
      <c r="P5389" s="22"/>
    </row>
    <row r="5390" spans="1:16" ht="24.95" hidden="1" customHeight="1" x14ac:dyDescent="0.2">
      <c r="A5390" s="21" t="str">
        <f t="shared" si="372"/>
        <v>||||||0</v>
      </c>
      <c r="B5390" s="21" t="str">
        <f t="shared" si="373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374"/>
        <v>0</v>
      </c>
      <c r="N5390" s="17"/>
      <c r="O5390" s="17"/>
      <c r="P5390" s="22"/>
    </row>
    <row r="5391" spans="1:16" ht="24.95" hidden="1" customHeight="1" x14ac:dyDescent="0.2">
      <c r="A5391" s="21" t="str">
        <f t="shared" si="372"/>
        <v>||||||0</v>
      </c>
      <c r="B5391" s="21" t="str">
        <f t="shared" si="373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374"/>
        <v>0</v>
      </c>
      <c r="N5391" s="17"/>
      <c r="O5391" s="17"/>
      <c r="P5391" s="22"/>
    </row>
    <row r="5392" spans="1:16" ht="24.95" hidden="1" customHeight="1" x14ac:dyDescent="0.2">
      <c r="A5392" s="21" t="str">
        <f t="shared" si="372"/>
        <v>||||||0</v>
      </c>
      <c r="B5392" s="21" t="str">
        <f t="shared" si="373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374"/>
        <v>0</v>
      </c>
      <c r="N5392" s="17"/>
      <c r="O5392" s="17"/>
      <c r="P5392" s="22"/>
    </row>
    <row r="5393" spans="1:16" ht="24.95" hidden="1" customHeight="1" x14ac:dyDescent="0.2">
      <c r="A5393" s="21" t="str">
        <f t="shared" si="372"/>
        <v>||||||0</v>
      </c>
      <c r="B5393" s="21" t="str">
        <f t="shared" si="373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374"/>
        <v>0</v>
      </c>
      <c r="N5393" s="17"/>
      <c r="O5393" s="17"/>
      <c r="P5393" s="22"/>
    </row>
    <row r="5394" spans="1:16" ht="24.95" hidden="1" customHeight="1" x14ac:dyDescent="0.2">
      <c r="A5394" s="21" t="str">
        <f t="shared" si="372"/>
        <v>||||||0</v>
      </c>
      <c r="B5394" s="21" t="str">
        <f t="shared" si="373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374"/>
        <v>0</v>
      </c>
      <c r="N5394" s="17"/>
      <c r="O5394" s="17"/>
      <c r="P5394" s="22"/>
    </row>
    <row r="5395" spans="1:16" ht="24.95" hidden="1" customHeight="1" x14ac:dyDescent="0.2">
      <c r="A5395" s="21" t="str">
        <f t="shared" si="372"/>
        <v>||||||0</v>
      </c>
      <c r="B5395" s="21" t="str">
        <f t="shared" si="373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374"/>
        <v>0</v>
      </c>
      <c r="N5395" s="17"/>
      <c r="O5395" s="17"/>
      <c r="P5395" s="22"/>
    </row>
    <row r="5396" spans="1:16" ht="24.95" hidden="1" customHeight="1" x14ac:dyDescent="0.2">
      <c r="A5396" s="21" t="str">
        <f t="shared" si="372"/>
        <v>||||||0</v>
      </c>
      <c r="B5396" s="21" t="str">
        <f t="shared" si="373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374"/>
        <v>0</v>
      </c>
      <c r="N5396" s="17"/>
      <c r="O5396" s="17"/>
      <c r="P5396" s="22"/>
    </row>
    <row r="5397" spans="1:16" ht="24.95" hidden="1" customHeight="1" x14ac:dyDescent="0.2">
      <c r="A5397" s="21" t="str">
        <f t="shared" si="372"/>
        <v>||||||0</v>
      </c>
      <c r="B5397" s="21" t="str">
        <f t="shared" si="373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374"/>
        <v>0</v>
      </c>
      <c r="N5397" s="17"/>
      <c r="O5397" s="17"/>
      <c r="P5397" s="22"/>
    </row>
    <row r="5398" spans="1:16" ht="24.95" hidden="1" customHeight="1" x14ac:dyDescent="0.2">
      <c r="A5398" s="21" t="str">
        <f t="shared" si="372"/>
        <v>||||||0</v>
      </c>
      <c r="B5398" s="21" t="str">
        <f t="shared" si="373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374"/>
        <v>0</v>
      </c>
      <c r="N5398" s="17"/>
      <c r="O5398" s="17"/>
      <c r="P5398" s="22"/>
    </row>
    <row r="5399" spans="1:16" ht="24.95" hidden="1" customHeight="1" x14ac:dyDescent="0.2">
      <c r="A5399" s="21" t="str">
        <f t="shared" si="372"/>
        <v>||||||0</v>
      </c>
      <c r="B5399" s="21" t="str">
        <f t="shared" si="373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374"/>
        <v>0</v>
      </c>
      <c r="N5399" s="17"/>
      <c r="O5399" s="17"/>
      <c r="P5399" s="22"/>
    </row>
    <row r="5400" spans="1:16" ht="24.95" hidden="1" customHeight="1" x14ac:dyDescent="0.2">
      <c r="A5400" s="21" t="str">
        <f t="shared" si="372"/>
        <v>||||||0</v>
      </c>
      <c r="B5400" s="21" t="str">
        <f t="shared" si="373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374"/>
        <v>0</v>
      </c>
      <c r="N5400" s="17"/>
      <c r="O5400" s="17"/>
      <c r="P5400" s="22"/>
    </row>
    <row r="5401" spans="1:16" ht="24.95" hidden="1" customHeight="1" x14ac:dyDescent="0.2">
      <c r="A5401" s="21" t="str">
        <f t="shared" si="372"/>
        <v>||||||0</v>
      </c>
      <c r="B5401" s="21" t="str">
        <f t="shared" si="373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374"/>
        <v>0</v>
      </c>
      <c r="N5401" s="17"/>
      <c r="O5401" s="17"/>
      <c r="P5401" s="22"/>
    </row>
    <row r="5402" spans="1:16" ht="24.95" hidden="1" customHeight="1" x14ac:dyDescent="0.2">
      <c r="A5402" s="21" t="str">
        <f t="shared" si="372"/>
        <v>||||||0</v>
      </c>
      <c r="B5402" s="21" t="str">
        <f t="shared" si="373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374"/>
        <v>0</v>
      </c>
      <c r="N5402" s="17"/>
      <c r="O5402" s="17"/>
      <c r="P5402" s="22"/>
    </row>
    <row r="5403" spans="1:16" ht="24.95" hidden="1" customHeight="1" x14ac:dyDescent="0.2">
      <c r="A5403" s="21" t="str">
        <f t="shared" si="372"/>
        <v>||||||0</v>
      </c>
      <c r="B5403" s="21" t="str">
        <f t="shared" si="373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374"/>
        <v>0</v>
      </c>
      <c r="N5403" s="17"/>
      <c r="O5403" s="17"/>
      <c r="P5403" s="22"/>
    </row>
    <row r="5404" spans="1:16" ht="24.95" hidden="1" customHeight="1" x14ac:dyDescent="0.2">
      <c r="A5404" s="21" t="str">
        <f t="shared" si="372"/>
        <v>||||||0</v>
      </c>
      <c r="B5404" s="21" t="str">
        <f t="shared" si="373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374"/>
        <v>0</v>
      </c>
      <c r="N5404" s="17"/>
      <c r="O5404" s="17"/>
      <c r="P5404" s="22"/>
    </row>
    <row r="5405" spans="1:16" ht="24.95" hidden="1" customHeight="1" x14ac:dyDescent="0.2">
      <c r="A5405" s="21" t="str">
        <f t="shared" si="372"/>
        <v>||||||0</v>
      </c>
      <c r="B5405" s="21" t="str">
        <f t="shared" si="373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374"/>
        <v>0</v>
      </c>
      <c r="N5405" s="17"/>
      <c r="O5405" s="17"/>
      <c r="P5405" s="22"/>
    </row>
    <row r="5406" spans="1:16" ht="24.95" hidden="1" customHeight="1" x14ac:dyDescent="0.2">
      <c r="A5406" s="21" t="str">
        <f t="shared" si="372"/>
        <v>||||||0</v>
      </c>
      <c r="B5406" s="21" t="str">
        <f t="shared" si="373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374"/>
        <v>0</v>
      </c>
      <c r="N5406" s="17"/>
      <c r="O5406" s="17"/>
      <c r="P5406" s="22"/>
    </row>
    <row r="5407" spans="1:16" ht="24.95" hidden="1" customHeight="1" x14ac:dyDescent="0.2">
      <c r="A5407" s="21" t="str">
        <f t="shared" si="372"/>
        <v>||||||0</v>
      </c>
      <c r="B5407" s="21" t="str">
        <f t="shared" si="373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374"/>
        <v>0</v>
      </c>
      <c r="N5407" s="17"/>
      <c r="O5407" s="17"/>
      <c r="P5407" s="22"/>
    </row>
    <row r="5408" spans="1:16" ht="24.95" hidden="1" customHeight="1" x14ac:dyDescent="0.2">
      <c r="A5408" s="21" t="str">
        <f t="shared" si="372"/>
        <v>||||||0</v>
      </c>
      <c r="B5408" s="21" t="str">
        <f t="shared" si="373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374"/>
        <v>0</v>
      </c>
      <c r="N5408" s="17"/>
      <c r="O5408" s="17"/>
      <c r="P5408" s="22"/>
    </row>
    <row r="5409" spans="1:16" ht="24.95" hidden="1" customHeight="1" x14ac:dyDescent="0.2">
      <c r="A5409" s="21" t="str">
        <f t="shared" si="372"/>
        <v>||||||0</v>
      </c>
      <c r="B5409" s="21" t="str">
        <f t="shared" si="373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374"/>
        <v>0</v>
      </c>
      <c r="N5409" s="17"/>
      <c r="O5409" s="17"/>
      <c r="P5409" s="22"/>
    </row>
    <row r="5410" spans="1:16" ht="24.95" hidden="1" customHeight="1" x14ac:dyDescent="0.2">
      <c r="A5410" s="21" t="str">
        <f t="shared" si="372"/>
        <v>||||||0</v>
      </c>
      <c r="B5410" s="21" t="str">
        <f t="shared" si="373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374"/>
        <v>0</v>
      </c>
      <c r="N5410" s="17"/>
      <c r="O5410" s="17"/>
      <c r="P5410" s="22"/>
    </row>
    <row r="5411" spans="1:16" ht="24.95" hidden="1" customHeight="1" x14ac:dyDescent="0.2">
      <c r="A5411" s="21" t="str">
        <f t="shared" si="372"/>
        <v>||||||0</v>
      </c>
      <c r="B5411" s="21" t="str">
        <f t="shared" si="373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374"/>
        <v>0</v>
      </c>
      <c r="N5411" s="17"/>
      <c r="O5411" s="17"/>
      <c r="P5411" s="22"/>
    </row>
    <row r="5412" spans="1:16" ht="24.95" hidden="1" customHeight="1" x14ac:dyDescent="0.2">
      <c r="A5412" s="21" t="str">
        <f t="shared" si="372"/>
        <v>||||||0</v>
      </c>
      <c r="B5412" s="21" t="str">
        <f t="shared" si="373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ref="M5412:M5475" si="375">N5412+O5412</f>
        <v>0</v>
      </c>
      <c r="N5412" s="17"/>
      <c r="O5412" s="17"/>
      <c r="P5412" s="22"/>
    </row>
    <row r="5413" spans="1:16" ht="24.95" hidden="1" customHeight="1" x14ac:dyDescent="0.2">
      <c r="A5413" s="21" t="str">
        <f t="shared" si="372"/>
        <v>||||||0</v>
      </c>
      <c r="B5413" s="21" t="str">
        <f t="shared" si="373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375"/>
        <v>0</v>
      </c>
      <c r="N5413" s="17"/>
      <c r="O5413" s="17"/>
      <c r="P5413" s="22"/>
    </row>
    <row r="5414" spans="1:16" ht="24.95" hidden="1" customHeight="1" x14ac:dyDescent="0.2">
      <c r="A5414" s="21" t="str">
        <f t="shared" si="372"/>
        <v>||||||0</v>
      </c>
      <c r="B5414" s="21" t="str">
        <f t="shared" si="373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375"/>
        <v>0</v>
      </c>
      <c r="N5414" s="17"/>
      <c r="O5414" s="17"/>
      <c r="P5414" s="22"/>
    </row>
    <row r="5415" spans="1:16" ht="24.95" hidden="1" customHeight="1" x14ac:dyDescent="0.2">
      <c r="A5415" s="21" t="str">
        <f t="shared" si="372"/>
        <v>||||||0</v>
      </c>
      <c r="B5415" s="21" t="str">
        <f t="shared" si="373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375"/>
        <v>0</v>
      </c>
      <c r="N5415" s="17"/>
      <c r="O5415" s="17"/>
      <c r="P5415" s="22"/>
    </row>
    <row r="5416" spans="1:16" ht="24.95" hidden="1" customHeight="1" x14ac:dyDescent="0.2">
      <c r="A5416" s="21" t="str">
        <f t="shared" si="372"/>
        <v>||||||0</v>
      </c>
      <c r="B5416" s="21" t="str">
        <f t="shared" si="373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375"/>
        <v>0</v>
      </c>
      <c r="N5416" s="17"/>
      <c r="O5416" s="17"/>
      <c r="P5416" s="22"/>
    </row>
    <row r="5417" spans="1:16" ht="24.95" hidden="1" customHeight="1" x14ac:dyDescent="0.2">
      <c r="A5417" s="21" t="str">
        <f t="shared" si="372"/>
        <v>||||||0</v>
      </c>
      <c r="B5417" s="21" t="str">
        <f t="shared" si="373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375"/>
        <v>0</v>
      </c>
      <c r="N5417" s="17"/>
      <c r="O5417" s="17"/>
      <c r="P5417" s="22"/>
    </row>
    <row r="5418" spans="1:16" ht="24.95" hidden="1" customHeight="1" x14ac:dyDescent="0.2">
      <c r="A5418" s="21" t="str">
        <f t="shared" si="372"/>
        <v>||||||0</v>
      </c>
      <c r="B5418" s="21" t="str">
        <f t="shared" si="373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375"/>
        <v>0</v>
      </c>
      <c r="N5418" s="17"/>
      <c r="O5418" s="17"/>
      <c r="P5418" s="22"/>
    </row>
    <row r="5419" spans="1:16" ht="24.95" hidden="1" customHeight="1" x14ac:dyDescent="0.2">
      <c r="A5419" s="21" t="str">
        <f t="shared" ref="A5419:A5480" si="376">C5419&amp;"|"&amp;D5419&amp;"|"&amp;E5419&amp;"|"&amp;F5419&amp;"|"&amp;G5419&amp;"|"&amp;I5419&amp;"|"&amp;N5419+O5419-P5419</f>
        <v>||||||0</v>
      </c>
      <c r="B5419" s="21" t="str">
        <f t="shared" ref="B5419:B5480" si="377">C5419&amp;"|"&amp;D5419&amp;"|"&amp;E5419&amp;"|"&amp;F5419&amp;"|"&amp;L5419</f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375"/>
        <v>0</v>
      </c>
      <c r="N5419" s="17"/>
      <c r="O5419" s="17"/>
      <c r="P5419" s="22"/>
    </row>
    <row r="5420" spans="1:16" ht="24.95" hidden="1" customHeight="1" x14ac:dyDescent="0.2">
      <c r="A5420" s="21" t="str">
        <f t="shared" si="376"/>
        <v>||||||0</v>
      </c>
      <c r="B5420" s="21" t="str">
        <f t="shared" si="377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375"/>
        <v>0</v>
      </c>
      <c r="N5420" s="17"/>
      <c r="O5420" s="17"/>
      <c r="P5420" s="22"/>
    </row>
    <row r="5421" spans="1:16" ht="24.95" hidden="1" customHeight="1" x14ac:dyDescent="0.2">
      <c r="A5421" s="21" t="str">
        <f t="shared" si="376"/>
        <v>||||||0</v>
      </c>
      <c r="B5421" s="21" t="str">
        <f t="shared" si="377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375"/>
        <v>0</v>
      </c>
      <c r="N5421" s="17"/>
      <c r="O5421" s="17"/>
      <c r="P5421" s="22"/>
    </row>
    <row r="5422" spans="1:16" ht="24.95" hidden="1" customHeight="1" x14ac:dyDescent="0.2">
      <c r="A5422" s="21" t="str">
        <f t="shared" si="376"/>
        <v>||||||0</v>
      </c>
      <c r="B5422" s="21" t="str">
        <f t="shared" si="377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375"/>
        <v>0</v>
      </c>
      <c r="N5422" s="17"/>
      <c r="O5422" s="17"/>
      <c r="P5422" s="22"/>
    </row>
    <row r="5423" spans="1:16" ht="24.95" hidden="1" customHeight="1" x14ac:dyDescent="0.2">
      <c r="A5423" s="21" t="str">
        <f t="shared" si="376"/>
        <v>||||||0</v>
      </c>
      <c r="B5423" s="21" t="str">
        <f t="shared" si="377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375"/>
        <v>0</v>
      </c>
      <c r="N5423" s="17"/>
      <c r="O5423" s="17"/>
      <c r="P5423" s="22"/>
    </row>
    <row r="5424" spans="1:16" ht="24.95" hidden="1" customHeight="1" x14ac:dyDescent="0.2">
      <c r="A5424" s="21" t="str">
        <f t="shared" si="376"/>
        <v>||||||0</v>
      </c>
      <c r="B5424" s="21" t="str">
        <f t="shared" si="377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375"/>
        <v>0</v>
      </c>
      <c r="N5424" s="17"/>
      <c r="O5424" s="17"/>
      <c r="P5424" s="22"/>
    </row>
    <row r="5425" spans="1:16" ht="24.95" hidden="1" customHeight="1" x14ac:dyDescent="0.2">
      <c r="A5425" s="21" t="str">
        <f t="shared" si="376"/>
        <v>||||||0</v>
      </c>
      <c r="B5425" s="21" t="str">
        <f t="shared" si="377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375"/>
        <v>0</v>
      </c>
      <c r="N5425" s="17"/>
      <c r="O5425" s="17"/>
      <c r="P5425" s="22"/>
    </row>
    <row r="5426" spans="1:16" ht="24.95" hidden="1" customHeight="1" x14ac:dyDescent="0.2">
      <c r="A5426" s="21" t="str">
        <f t="shared" si="376"/>
        <v>||||||0</v>
      </c>
      <c r="B5426" s="21" t="str">
        <f t="shared" si="377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375"/>
        <v>0</v>
      </c>
      <c r="N5426" s="17"/>
      <c r="O5426" s="17"/>
      <c r="P5426" s="22"/>
    </row>
    <row r="5427" spans="1:16" ht="24.95" hidden="1" customHeight="1" x14ac:dyDescent="0.2">
      <c r="A5427" s="21" t="str">
        <f t="shared" si="376"/>
        <v>||||||0</v>
      </c>
      <c r="B5427" s="21" t="str">
        <f t="shared" si="377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375"/>
        <v>0</v>
      </c>
      <c r="N5427" s="17"/>
      <c r="O5427" s="17"/>
      <c r="P5427" s="22"/>
    </row>
    <row r="5428" spans="1:16" ht="24.95" hidden="1" customHeight="1" x14ac:dyDescent="0.2">
      <c r="A5428" s="21" t="str">
        <f t="shared" si="376"/>
        <v>||||||0</v>
      </c>
      <c r="B5428" s="21" t="str">
        <f t="shared" si="377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375"/>
        <v>0</v>
      </c>
      <c r="N5428" s="17"/>
      <c r="O5428" s="17"/>
      <c r="P5428" s="22"/>
    </row>
    <row r="5429" spans="1:16" ht="24.95" hidden="1" customHeight="1" x14ac:dyDescent="0.2">
      <c r="A5429" s="21" t="str">
        <f t="shared" si="376"/>
        <v>||||||0</v>
      </c>
      <c r="B5429" s="21" t="str">
        <f t="shared" si="377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375"/>
        <v>0</v>
      </c>
      <c r="N5429" s="17"/>
      <c r="O5429" s="17"/>
      <c r="P5429" s="22"/>
    </row>
    <row r="5430" spans="1:16" ht="24.95" hidden="1" customHeight="1" x14ac:dyDescent="0.2">
      <c r="A5430" s="21" t="str">
        <f t="shared" si="376"/>
        <v>||||||0</v>
      </c>
      <c r="B5430" s="21" t="str">
        <f t="shared" si="377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375"/>
        <v>0</v>
      </c>
      <c r="N5430" s="17"/>
      <c r="O5430" s="17"/>
      <c r="P5430" s="22"/>
    </row>
    <row r="5431" spans="1:16" ht="24.95" hidden="1" customHeight="1" x14ac:dyDescent="0.2">
      <c r="A5431" s="21" t="str">
        <f t="shared" si="376"/>
        <v>||||||0</v>
      </c>
      <c r="B5431" s="21" t="str">
        <f t="shared" si="377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375"/>
        <v>0</v>
      </c>
      <c r="N5431" s="17"/>
      <c r="O5431" s="17"/>
      <c r="P5431" s="22"/>
    </row>
    <row r="5432" spans="1:16" ht="24.95" hidden="1" customHeight="1" x14ac:dyDescent="0.2">
      <c r="A5432" s="21" t="str">
        <f t="shared" si="376"/>
        <v>||||||0</v>
      </c>
      <c r="B5432" s="21" t="str">
        <f t="shared" si="377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375"/>
        <v>0</v>
      </c>
      <c r="N5432" s="17"/>
      <c r="O5432" s="17"/>
      <c r="P5432" s="22"/>
    </row>
    <row r="5433" spans="1:16" ht="24.95" hidden="1" customHeight="1" x14ac:dyDescent="0.2">
      <c r="A5433" s="21" t="str">
        <f t="shared" si="376"/>
        <v>||||||0</v>
      </c>
      <c r="B5433" s="21" t="str">
        <f t="shared" si="377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375"/>
        <v>0</v>
      </c>
      <c r="N5433" s="17"/>
      <c r="O5433" s="17"/>
      <c r="P5433" s="22"/>
    </row>
    <row r="5434" spans="1:16" ht="24.95" hidden="1" customHeight="1" x14ac:dyDescent="0.2">
      <c r="A5434" s="21" t="str">
        <f t="shared" si="376"/>
        <v>||||||0</v>
      </c>
      <c r="B5434" s="21" t="str">
        <f t="shared" si="377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375"/>
        <v>0</v>
      </c>
      <c r="N5434" s="17"/>
      <c r="O5434" s="17"/>
      <c r="P5434" s="22"/>
    </row>
    <row r="5435" spans="1:16" ht="24.95" hidden="1" customHeight="1" x14ac:dyDescent="0.2">
      <c r="A5435" s="21" t="str">
        <f t="shared" si="376"/>
        <v>||||||0</v>
      </c>
      <c r="B5435" s="21" t="str">
        <f t="shared" si="377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375"/>
        <v>0</v>
      </c>
      <c r="N5435" s="17"/>
      <c r="O5435" s="17"/>
      <c r="P5435" s="22"/>
    </row>
    <row r="5436" spans="1:16" ht="24.95" hidden="1" customHeight="1" x14ac:dyDescent="0.2">
      <c r="A5436" s="21" t="str">
        <f t="shared" si="376"/>
        <v>||||||0</v>
      </c>
      <c r="B5436" s="21" t="str">
        <f t="shared" si="377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375"/>
        <v>0</v>
      </c>
      <c r="N5436" s="17"/>
      <c r="O5436" s="17"/>
      <c r="P5436" s="22"/>
    </row>
    <row r="5437" spans="1:16" ht="24.95" hidden="1" customHeight="1" x14ac:dyDescent="0.2">
      <c r="A5437" s="21" t="str">
        <f t="shared" si="376"/>
        <v>||||||0</v>
      </c>
      <c r="B5437" s="21" t="str">
        <f t="shared" si="377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375"/>
        <v>0</v>
      </c>
      <c r="N5437" s="17"/>
      <c r="O5437" s="17"/>
      <c r="P5437" s="22"/>
    </row>
    <row r="5438" spans="1:16" ht="24.95" hidden="1" customHeight="1" x14ac:dyDescent="0.2">
      <c r="A5438" s="21" t="str">
        <f t="shared" si="376"/>
        <v>||||||0</v>
      </c>
      <c r="B5438" s="21" t="str">
        <f t="shared" si="377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si="375"/>
        <v>0</v>
      </c>
      <c r="N5438" s="17"/>
      <c r="O5438" s="17"/>
      <c r="P5438" s="22"/>
    </row>
    <row r="5439" spans="1:16" ht="24.95" hidden="1" customHeight="1" x14ac:dyDescent="0.2">
      <c r="A5439" s="21" t="str">
        <f t="shared" si="376"/>
        <v>||||||0</v>
      </c>
      <c r="B5439" s="21" t="str">
        <f t="shared" si="377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375"/>
        <v>0</v>
      </c>
      <c r="N5439" s="17"/>
      <c r="O5439" s="17"/>
      <c r="P5439" s="22"/>
    </row>
    <row r="5440" spans="1:16" ht="24.95" hidden="1" customHeight="1" x14ac:dyDescent="0.2">
      <c r="A5440" s="21" t="str">
        <f t="shared" si="376"/>
        <v>||||||0</v>
      </c>
      <c r="B5440" s="21" t="str">
        <f t="shared" si="377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375"/>
        <v>0</v>
      </c>
      <c r="N5440" s="17"/>
      <c r="O5440" s="17"/>
      <c r="P5440" s="22"/>
    </row>
    <row r="5441" spans="1:16" ht="24.95" hidden="1" customHeight="1" x14ac:dyDescent="0.2">
      <c r="A5441" s="21" t="str">
        <f t="shared" si="376"/>
        <v>||||||0</v>
      </c>
      <c r="B5441" s="21" t="str">
        <f t="shared" si="377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375"/>
        <v>0</v>
      </c>
      <c r="N5441" s="17"/>
      <c r="O5441" s="17"/>
      <c r="P5441" s="22"/>
    </row>
    <row r="5442" spans="1:16" ht="24.95" hidden="1" customHeight="1" x14ac:dyDescent="0.2">
      <c r="A5442" s="21" t="str">
        <f t="shared" si="376"/>
        <v>||||||0</v>
      </c>
      <c r="B5442" s="21" t="str">
        <f t="shared" si="377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375"/>
        <v>0</v>
      </c>
      <c r="N5442" s="17"/>
      <c r="O5442" s="17"/>
      <c r="P5442" s="22"/>
    </row>
    <row r="5443" spans="1:16" ht="24.95" hidden="1" customHeight="1" x14ac:dyDescent="0.2">
      <c r="A5443" s="21" t="str">
        <f t="shared" si="376"/>
        <v>||||||0</v>
      </c>
      <c r="B5443" s="21" t="str">
        <f t="shared" si="377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375"/>
        <v>0</v>
      </c>
      <c r="N5443" s="17"/>
      <c r="O5443" s="17"/>
      <c r="P5443" s="22"/>
    </row>
    <row r="5444" spans="1:16" ht="24.95" hidden="1" customHeight="1" x14ac:dyDescent="0.2">
      <c r="A5444" s="21" t="str">
        <f t="shared" si="376"/>
        <v>||||||0</v>
      </c>
      <c r="B5444" s="21" t="str">
        <f t="shared" si="377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375"/>
        <v>0</v>
      </c>
      <c r="N5444" s="17"/>
      <c r="O5444" s="17"/>
      <c r="P5444" s="22"/>
    </row>
    <row r="5445" spans="1:16" ht="24.95" hidden="1" customHeight="1" x14ac:dyDescent="0.2">
      <c r="A5445" s="21" t="str">
        <f t="shared" si="376"/>
        <v>||||||0</v>
      </c>
      <c r="B5445" s="21" t="str">
        <f t="shared" si="377"/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375"/>
        <v>0</v>
      </c>
      <c r="N5445" s="17"/>
      <c r="O5445" s="17"/>
      <c r="P5445" s="22"/>
    </row>
    <row r="5446" spans="1:16" ht="24.95" hidden="1" customHeight="1" x14ac:dyDescent="0.2">
      <c r="A5446" s="21" t="str">
        <f t="shared" si="376"/>
        <v>||||||0</v>
      </c>
      <c r="B5446" s="21" t="str">
        <f t="shared" si="37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375"/>
        <v>0</v>
      </c>
      <c r="N5446" s="17"/>
      <c r="O5446" s="17"/>
      <c r="P5446" s="22"/>
    </row>
    <row r="5447" spans="1:16" ht="24.95" hidden="1" customHeight="1" x14ac:dyDescent="0.2">
      <c r="A5447" s="21" t="str">
        <f t="shared" si="376"/>
        <v>||||||0</v>
      </c>
      <c r="B5447" s="21" t="str">
        <f t="shared" si="37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375"/>
        <v>0</v>
      </c>
      <c r="N5447" s="17"/>
      <c r="O5447" s="17"/>
      <c r="P5447" s="22"/>
    </row>
    <row r="5448" spans="1:16" ht="24.95" hidden="1" customHeight="1" x14ac:dyDescent="0.2">
      <c r="A5448" s="21" t="str">
        <f t="shared" si="376"/>
        <v>||||||0</v>
      </c>
      <c r="B5448" s="21" t="str">
        <f t="shared" si="37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375"/>
        <v>0</v>
      </c>
      <c r="N5448" s="17"/>
      <c r="O5448" s="17"/>
      <c r="P5448" s="22"/>
    </row>
    <row r="5449" spans="1:16" ht="24.95" hidden="1" customHeight="1" x14ac:dyDescent="0.2">
      <c r="A5449" s="21" t="str">
        <f t="shared" si="376"/>
        <v>||||||0</v>
      </c>
      <c r="B5449" s="21" t="str">
        <f t="shared" si="37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375"/>
        <v>0</v>
      </c>
      <c r="N5449" s="17"/>
      <c r="O5449" s="17"/>
      <c r="P5449" s="22"/>
    </row>
    <row r="5450" spans="1:16" ht="24.95" hidden="1" customHeight="1" x14ac:dyDescent="0.2">
      <c r="A5450" s="21" t="str">
        <f t="shared" si="376"/>
        <v>||||||0</v>
      </c>
      <c r="B5450" s="21" t="str">
        <f t="shared" si="37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375"/>
        <v>0</v>
      </c>
      <c r="N5450" s="17"/>
      <c r="O5450" s="17"/>
      <c r="P5450" s="22"/>
    </row>
    <row r="5451" spans="1:16" ht="24.95" hidden="1" customHeight="1" x14ac:dyDescent="0.2">
      <c r="A5451" s="21" t="str">
        <f t="shared" si="376"/>
        <v>||||||0</v>
      </c>
      <c r="B5451" s="21" t="str">
        <f t="shared" si="37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375"/>
        <v>0</v>
      </c>
      <c r="N5451" s="17"/>
      <c r="O5451" s="17"/>
      <c r="P5451" s="22"/>
    </row>
    <row r="5452" spans="1:16" ht="24.95" hidden="1" customHeight="1" x14ac:dyDescent="0.2">
      <c r="A5452" s="21" t="str">
        <f t="shared" si="376"/>
        <v>||||||0</v>
      </c>
      <c r="B5452" s="21" t="str">
        <f t="shared" si="37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375"/>
        <v>0</v>
      </c>
      <c r="N5452" s="17"/>
      <c r="O5452" s="17"/>
      <c r="P5452" s="22"/>
    </row>
    <row r="5453" spans="1:16" ht="24.95" hidden="1" customHeight="1" x14ac:dyDescent="0.2">
      <c r="A5453" s="21" t="str">
        <f t="shared" si="376"/>
        <v>||||||0</v>
      </c>
      <c r="B5453" s="21" t="str">
        <f t="shared" si="37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375"/>
        <v>0</v>
      </c>
      <c r="N5453" s="17"/>
      <c r="O5453" s="17"/>
      <c r="P5453" s="22"/>
    </row>
    <row r="5454" spans="1:16" ht="24.95" hidden="1" customHeight="1" x14ac:dyDescent="0.2">
      <c r="A5454" s="21" t="str">
        <f t="shared" si="376"/>
        <v>||||||0</v>
      </c>
      <c r="B5454" s="21" t="str">
        <f t="shared" si="37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375"/>
        <v>0</v>
      </c>
      <c r="N5454" s="17"/>
      <c r="O5454" s="17"/>
      <c r="P5454" s="22"/>
    </row>
    <row r="5455" spans="1:16" ht="24.95" hidden="1" customHeight="1" x14ac:dyDescent="0.2">
      <c r="A5455" s="21" t="str">
        <f t="shared" si="376"/>
        <v>||||||0</v>
      </c>
      <c r="B5455" s="21" t="str">
        <f t="shared" si="37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375"/>
        <v>0</v>
      </c>
      <c r="N5455" s="17"/>
      <c r="O5455" s="17"/>
      <c r="P5455" s="22"/>
    </row>
    <row r="5456" spans="1:16" ht="24.95" hidden="1" customHeight="1" x14ac:dyDescent="0.2">
      <c r="A5456" s="21" t="str">
        <f t="shared" si="376"/>
        <v>||||||0</v>
      </c>
      <c r="B5456" s="21" t="str">
        <f t="shared" si="37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375"/>
        <v>0</v>
      </c>
      <c r="N5456" s="17"/>
      <c r="O5456" s="17"/>
      <c r="P5456" s="22"/>
    </row>
    <row r="5457" spans="1:16" ht="24.95" hidden="1" customHeight="1" x14ac:dyDescent="0.2">
      <c r="A5457" s="21" t="str">
        <f t="shared" si="376"/>
        <v>||||||0</v>
      </c>
      <c r="B5457" s="21" t="str">
        <f t="shared" si="37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375"/>
        <v>0</v>
      </c>
      <c r="N5457" s="17"/>
      <c r="O5457" s="17"/>
      <c r="P5457" s="22"/>
    </row>
    <row r="5458" spans="1:16" ht="24.95" hidden="1" customHeight="1" x14ac:dyDescent="0.2">
      <c r="A5458" s="21" t="str">
        <f t="shared" si="376"/>
        <v>||||||0</v>
      </c>
      <c r="B5458" s="21" t="str">
        <f t="shared" si="37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375"/>
        <v>0</v>
      </c>
      <c r="N5458" s="17"/>
      <c r="O5458" s="17"/>
      <c r="P5458" s="22"/>
    </row>
    <row r="5459" spans="1:16" ht="24.95" hidden="1" customHeight="1" x14ac:dyDescent="0.2">
      <c r="A5459" s="21" t="str">
        <f t="shared" si="376"/>
        <v>||||||0</v>
      </c>
      <c r="B5459" s="21" t="str">
        <f t="shared" si="37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375"/>
        <v>0</v>
      </c>
      <c r="N5459" s="17"/>
      <c r="O5459" s="17"/>
      <c r="P5459" s="22"/>
    </row>
    <row r="5460" spans="1:16" ht="24.95" hidden="1" customHeight="1" x14ac:dyDescent="0.2">
      <c r="A5460" s="21" t="str">
        <f t="shared" si="376"/>
        <v>||||||0</v>
      </c>
      <c r="B5460" s="21" t="str">
        <f t="shared" si="37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375"/>
        <v>0</v>
      </c>
      <c r="N5460" s="17"/>
      <c r="O5460" s="17"/>
      <c r="P5460" s="22"/>
    </row>
    <row r="5461" spans="1:16" ht="24.95" hidden="1" customHeight="1" x14ac:dyDescent="0.2">
      <c r="A5461" s="21" t="str">
        <f t="shared" si="376"/>
        <v>||||||0</v>
      </c>
      <c r="B5461" s="21" t="str">
        <f t="shared" si="37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375"/>
        <v>0</v>
      </c>
      <c r="N5461" s="17"/>
      <c r="O5461" s="17"/>
      <c r="P5461" s="22"/>
    </row>
    <row r="5462" spans="1:16" ht="24.95" hidden="1" customHeight="1" x14ac:dyDescent="0.2">
      <c r="A5462" s="21" t="str">
        <f t="shared" si="376"/>
        <v>||||||0</v>
      </c>
      <c r="B5462" s="21" t="str">
        <f t="shared" si="37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375"/>
        <v>0</v>
      </c>
      <c r="N5462" s="17"/>
      <c r="O5462" s="17"/>
      <c r="P5462" s="22"/>
    </row>
    <row r="5463" spans="1:16" ht="24.95" hidden="1" customHeight="1" x14ac:dyDescent="0.2">
      <c r="A5463" s="21" t="str">
        <f t="shared" si="376"/>
        <v>||||||0</v>
      </c>
      <c r="B5463" s="21" t="str">
        <f t="shared" si="37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375"/>
        <v>0</v>
      </c>
      <c r="N5463" s="17"/>
      <c r="O5463" s="17"/>
      <c r="P5463" s="22"/>
    </row>
    <row r="5464" spans="1:16" ht="24.95" hidden="1" customHeight="1" x14ac:dyDescent="0.2">
      <c r="A5464" s="21" t="str">
        <f t="shared" si="376"/>
        <v>||||||0</v>
      </c>
      <c r="B5464" s="21" t="str">
        <f t="shared" si="37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375"/>
        <v>0</v>
      </c>
      <c r="N5464" s="17"/>
      <c r="O5464" s="17"/>
      <c r="P5464" s="22"/>
    </row>
    <row r="5465" spans="1:16" ht="24.95" hidden="1" customHeight="1" x14ac:dyDescent="0.2">
      <c r="A5465" s="21" t="str">
        <f t="shared" si="376"/>
        <v>||||||0</v>
      </c>
      <c r="B5465" s="21" t="str">
        <f t="shared" si="37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375"/>
        <v>0</v>
      </c>
      <c r="N5465" s="17"/>
      <c r="O5465" s="17"/>
      <c r="P5465" s="22"/>
    </row>
    <row r="5466" spans="1:16" ht="24.95" hidden="1" customHeight="1" x14ac:dyDescent="0.2">
      <c r="A5466" s="21" t="str">
        <f t="shared" si="376"/>
        <v>||||||0</v>
      </c>
      <c r="B5466" s="21" t="str">
        <f t="shared" si="37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375"/>
        <v>0</v>
      </c>
      <c r="N5466" s="17"/>
      <c r="O5466" s="17"/>
      <c r="P5466" s="22"/>
    </row>
    <row r="5467" spans="1:16" ht="24.95" hidden="1" customHeight="1" x14ac:dyDescent="0.2">
      <c r="A5467" s="21" t="str">
        <f t="shared" si="376"/>
        <v>||||||0</v>
      </c>
      <c r="B5467" s="21" t="str">
        <f t="shared" si="37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375"/>
        <v>0</v>
      </c>
      <c r="N5467" s="17"/>
      <c r="O5467" s="17"/>
      <c r="P5467" s="22"/>
    </row>
    <row r="5468" spans="1:16" ht="24.95" hidden="1" customHeight="1" x14ac:dyDescent="0.2">
      <c r="A5468" s="21" t="str">
        <f t="shared" si="376"/>
        <v>||||||0</v>
      </c>
      <c r="B5468" s="21" t="str">
        <f t="shared" si="37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375"/>
        <v>0</v>
      </c>
      <c r="N5468" s="17"/>
      <c r="O5468" s="17"/>
      <c r="P5468" s="22"/>
    </row>
    <row r="5469" spans="1:16" ht="24.95" hidden="1" customHeight="1" x14ac:dyDescent="0.2">
      <c r="A5469" s="21" t="str">
        <f t="shared" si="376"/>
        <v>||||||0</v>
      </c>
      <c r="B5469" s="21" t="str">
        <f t="shared" si="37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375"/>
        <v>0</v>
      </c>
      <c r="N5469" s="17"/>
      <c r="O5469" s="17"/>
      <c r="P5469" s="22"/>
    </row>
    <row r="5470" spans="1:16" ht="24.95" hidden="1" customHeight="1" x14ac:dyDescent="0.2">
      <c r="A5470" s="21" t="str">
        <f t="shared" si="376"/>
        <v>||||||0</v>
      </c>
      <c r="B5470" s="21" t="str">
        <f t="shared" si="37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375"/>
        <v>0</v>
      </c>
      <c r="N5470" s="17"/>
      <c r="O5470" s="17"/>
      <c r="P5470" s="22"/>
    </row>
    <row r="5471" spans="1:16" ht="24.95" hidden="1" customHeight="1" x14ac:dyDescent="0.2">
      <c r="A5471" s="21" t="str">
        <f t="shared" si="376"/>
        <v>||||||0</v>
      </c>
      <c r="B5471" s="21" t="str">
        <f t="shared" si="37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375"/>
        <v>0</v>
      </c>
      <c r="N5471" s="17"/>
      <c r="O5471" s="17"/>
      <c r="P5471" s="22"/>
    </row>
    <row r="5472" spans="1:16" ht="24.95" hidden="1" customHeight="1" x14ac:dyDescent="0.2">
      <c r="A5472" s="21" t="str">
        <f t="shared" si="376"/>
        <v>||||||0</v>
      </c>
      <c r="B5472" s="21" t="str">
        <f t="shared" si="37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375"/>
        <v>0</v>
      </c>
      <c r="N5472" s="17"/>
      <c r="O5472" s="17"/>
      <c r="P5472" s="22"/>
    </row>
    <row r="5473" spans="1:16" ht="24.95" hidden="1" customHeight="1" x14ac:dyDescent="0.2">
      <c r="A5473" s="21" t="str">
        <f t="shared" si="376"/>
        <v>||||||0</v>
      </c>
      <c r="B5473" s="21" t="str">
        <f t="shared" si="37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375"/>
        <v>0</v>
      </c>
      <c r="N5473" s="17"/>
      <c r="O5473" s="17"/>
      <c r="P5473" s="22"/>
    </row>
    <row r="5474" spans="1:16" ht="24.95" hidden="1" customHeight="1" x14ac:dyDescent="0.2">
      <c r="A5474" s="21" t="str">
        <f t="shared" si="376"/>
        <v>||||||0</v>
      </c>
      <c r="B5474" s="21" t="str">
        <f t="shared" si="37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375"/>
        <v>0</v>
      </c>
      <c r="N5474" s="17"/>
      <c r="O5474" s="17"/>
      <c r="P5474" s="22"/>
    </row>
    <row r="5475" spans="1:16" ht="24.95" hidden="1" customHeight="1" x14ac:dyDescent="0.2">
      <c r="A5475" s="21" t="str">
        <f t="shared" si="376"/>
        <v>||||||0</v>
      </c>
      <c r="B5475" s="21" t="str">
        <f t="shared" si="37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375"/>
        <v>0</v>
      </c>
      <c r="N5475" s="17"/>
      <c r="O5475" s="17"/>
      <c r="P5475" s="22"/>
    </row>
    <row r="5476" spans="1:16" ht="24.95" hidden="1" customHeight="1" x14ac:dyDescent="0.2">
      <c r="A5476" s="21" t="str">
        <f t="shared" si="376"/>
        <v>||||||0</v>
      </c>
      <c r="B5476" s="21" t="str">
        <f t="shared" si="37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ref="M5476:M5489" si="378">N5476+O5476</f>
        <v>0</v>
      </c>
      <c r="N5476" s="17"/>
      <c r="O5476" s="17"/>
      <c r="P5476" s="22"/>
    </row>
    <row r="5477" spans="1:16" ht="24.95" hidden="1" customHeight="1" x14ac:dyDescent="0.2">
      <c r="A5477" s="21" t="str">
        <f t="shared" si="376"/>
        <v>||||||0</v>
      </c>
      <c r="B5477" s="21" t="str">
        <f t="shared" si="37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378"/>
        <v>0</v>
      </c>
      <c r="N5477" s="17"/>
      <c r="O5477" s="17"/>
      <c r="P5477" s="22"/>
    </row>
    <row r="5478" spans="1:16" ht="24.95" hidden="1" customHeight="1" x14ac:dyDescent="0.2">
      <c r="A5478" s="21" t="str">
        <f t="shared" si="376"/>
        <v>||||||0</v>
      </c>
      <c r="B5478" s="21" t="str">
        <f t="shared" si="37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378"/>
        <v>0</v>
      </c>
      <c r="N5478" s="17"/>
      <c r="O5478" s="17"/>
      <c r="P5478" s="22"/>
    </row>
    <row r="5479" spans="1:16" ht="24.95" hidden="1" customHeight="1" x14ac:dyDescent="0.2">
      <c r="A5479" s="21" t="str">
        <f t="shared" si="376"/>
        <v>||||||0</v>
      </c>
      <c r="B5479" s="21" t="str">
        <f t="shared" si="37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378"/>
        <v>0</v>
      </c>
      <c r="N5479" s="17"/>
      <c r="O5479" s="17"/>
      <c r="P5479" s="22"/>
    </row>
    <row r="5480" spans="1:16" ht="24.95" hidden="1" customHeight="1" x14ac:dyDescent="0.2">
      <c r="A5480" s="21" t="str">
        <f t="shared" si="376"/>
        <v>||||||0</v>
      </c>
      <c r="B5480" s="21" t="str">
        <f t="shared" si="37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378"/>
        <v>0</v>
      </c>
      <c r="N5480" s="17"/>
      <c r="O5480" s="17"/>
      <c r="P5480" s="22"/>
    </row>
    <row r="5481" spans="1:16" ht="24.95" hidden="1" customHeight="1" x14ac:dyDescent="0.2">
      <c r="A5481" s="21" t="str">
        <f t="shared" ref="A5481:A5496" si="379">C5481&amp;"|"&amp;D5481&amp;"|"&amp;E5481&amp;"|"&amp;F5481&amp;"|"&amp;G5481&amp;"|"&amp;I5481&amp;"|"&amp;N5481+O5481-P5481</f>
        <v>||||||0</v>
      </c>
      <c r="B5481" s="21" t="str">
        <f t="shared" ref="B5481:B5496" si="380">C5481&amp;"|"&amp;D5481&amp;"|"&amp;E5481&amp;"|"&amp;F5481&amp;"|"&amp;L5481</f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378"/>
        <v>0</v>
      </c>
      <c r="N5481" s="17"/>
      <c r="O5481" s="17"/>
      <c r="P5481" s="22"/>
    </row>
    <row r="5482" spans="1:16" ht="24.95" hidden="1" customHeight="1" x14ac:dyDescent="0.2">
      <c r="A5482" s="21" t="str">
        <f t="shared" si="379"/>
        <v>||||||0</v>
      </c>
      <c r="B5482" s="21" t="str">
        <f t="shared" si="380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378"/>
        <v>0</v>
      </c>
      <c r="N5482" s="17"/>
      <c r="O5482" s="17"/>
      <c r="P5482" s="22"/>
    </row>
    <row r="5483" spans="1:16" ht="24.95" hidden="1" customHeight="1" x14ac:dyDescent="0.2">
      <c r="A5483" s="21" t="str">
        <f t="shared" si="379"/>
        <v>||||||0</v>
      </c>
      <c r="B5483" s="21" t="str">
        <f t="shared" si="380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378"/>
        <v>0</v>
      </c>
      <c r="N5483" s="17"/>
      <c r="O5483" s="17"/>
      <c r="P5483" s="22"/>
    </row>
    <row r="5484" spans="1:16" ht="24.95" hidden="1" customHeight="1" x14ac:dyDescent="0.2">
      <c r="A5484" s="21" t="str">
        <f t="shared" si="379"/>
        <v>||||||0</v>
      </c>
      <c r="B5484" s="21" t="str">
        <f t="shared" si="380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378"/>
        <v>0</v>
      </c>
      <c r="N5484" s="17"/>
      <c r="O5484" s="17"/>
      <c r="P5484" s="22"/>
    </row>
    <row r="5485" spans="1:16" ht="24.95" hidden="1" customHeight="1" x14ac:dyDescent="0.2">
      <c r="A5485" s="21" t="str">
        <f t="shared" si="379"/>
        <v>||||||0</v>
      </c>
      <c r="B5485" s="21" t="str">
        <f t="shared" si="380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378"/>
        <v>0</v>
      </c>
      <c r="N5485" s="17"/>
      <c r="O5485" s="17"/>
      <c r="P5485" s="22"/>
    </row>
    <row r="5486" spans="1:16" ht="24.95" hidden="1" customHeight="1" x14ac:dyDescent="0.2">
      <c r="A5486" s="21" t="str">
        <f t="shared" si="379"/>
        <v>||||||0</v>
      </c>
      <c r="B5486" s="21" t="str">
        <f t="shared" si="380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378"/>
        <v>0</v>
      </c>
      <c r="N5486" s="17"/>
      <c r="O5486" s="17"/>
      <c r="P5486" s="22"/>
    </row>
    <row r="5487" spans="1:16" ht="24.95" hidden="1" customHeight="1" x14ac:dyDescent="0.2">
      <c r="A5487" s="21" t="str">
        <f t="shared" si="379"/>
        <v>||||||0</v>
      </c>
      <c r="B5487" s="21" t="str">
        <f t="shared" si="380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378"/>
        <v>0</v>
      </c>
      <c r="N5487" s="17"/>
      <c r="O5487" s="17"/>
      <c r="P5487" s="22"/>
    </row>
    <row r="5488" spans="1:16" ht="24.95" hidden="1" customHeight="1" x14ac:dyDescent="0.2">
      <c r="A5488" s="21" t="str">
        <f t="shared" si="379"/>
        <v>||||||0</v>
      </c>
      <c r="B5488" s="21" t="str">
        <f t="shared" si="380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378"/>
        <v>0</v>
      </c>
      <c r="N5488" s="17"/>
      <c r="O5488" s="17"/>
      <c r="P5488" s="22"/>
    </row>
    <row r="5489" spans="1:16" ht="24.95" hidden="1" customHeight="1" x14ac:dyDescent="0.2">
      <c r="A5489" s="21" t="str">
        <f t="shared" si="379"/>
        <v>||||||0</v>
      </c>
      <c r="B5489" s="21" t="str">
        <f t="shared" si="380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378"/>
        <v>0</v>
      </c>
      <c r="N5489" s="17"/>
      <c r="O5489" s="17"/>
      <c r="P5489" s="22"/>
    </row>
    <row r="5490" spans="1:16" ht="24.95" hidden="1" customHeight="1" x14ac:dyDescent="0.2">
      <c r="A5490" s="21" t="str">
        <f t="shared" si="379"/>
        <v>||||||0</v>
      </c>
      <c r="B5490" s="21" t="str">
        <f t="shared" si="380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ref="M5490:M5553" si="381">N5490+O5490</f>
        <v>0</v>
      </c>
      <c r="N5490" s="17"/>
      <c r="O5490" s="17"/>
      <c r="P5490" s="22"/>
    </row>
    <row r="5491" spans="1:16" ht="24.95" hidden="1" customHeight="1" x14ac:dyDescent="0.2">
      <c r="A5491" s="21" t="str">
        <f t="shared" si="379"/>
        <v>||||||0</v>
      </c>
      <c r="B5491" s="21" t="str">
        <f t="shared" si="380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381"/>
        <v>0</v>
      </c>
      <c r="N5491" s="17"/>
      <c r="O5491" s="17"/>
      <c r="P5491" s="22"/>
    </row>
    <row r="5492" spans="1:16" ht="24.95" hidden="1" customHeight="1" x14ac:dyDescent="0.2">
      <c r="A5492" s="21" t="str">
        <f t="shared" si="379"/>
        <v>||||||0</v>
      </c>
      <c r="B5492" s="21" t="str">
        <f t="shared" si="380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381"/>
        <v>0</v>
      </c>
      <c r="N5492" s="17"/>
      <c r="O5492" s="17"/>
      <c r="P5492" s="22"/>
    </row>
    <row r="5493" spans="1:16" ht="24.95" hidden="1" customHeight="1" x14ac:dyDescent="0.2">
      <c r="A5493" s="21" t="str">
        <f t="shared" si="379"/>
        <v>||||||0</v>
      </c>
      <c r="B5493" s="21" t="str">
        <f t="shared" si="380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381"/>
        <v>0</v>
      </c>
      <c r="N5493" s="17"/>
      <c r="O5493" s="17"/>
      <c r="P5493" s="22"/>
    </row>
    <row r="5494" spans="1:16" ht="24.95" hidden="1" customHeight="1" x14ac:dyDescent="0.2">
      <c r="A5494" s="21" t="str">
        <f t="shared" si="379"/>
        <v>||||||0</v>
      </c>
      <c r="B5494" s="21" t="str">
        <f t="shared" si="380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381"/>
        <v>0</v>
      </c>
      <c r="N5494" s="17"/>
      <c r="O5494" s="17"/>
      <c r="P5494" s="22"/>
    </row>
    <row r="5495" spans="1:16" ht="24.95" hidden="1" customHeight="1" x14ac:dyDescent="0.2">
      <c r="A5495" s="21" t="str">
        <f t="shared" si="379"/>
        <v>||||||0</v>
      </c>
      <c r="B5495" s="21" t="str">
        <f t="shared" si="380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381"/>
        <v>0</v>
      </c>
      <c r="N5495" s="17"/>
      <c r="O5495" s="17"/>
      <c r="P5495" s="22"/>
    </row>
    <row r="5496" spans="1:16" ht="24.95" hidden="1" customHeight="1" x14ac:dyDescent="0.2">
      <c r="A5496" s="21" t="str">
        <f t="shared" si="379"/>
        <v>||||||0</v>
      </c>
      <c r="B5496" s="21" t="str">
        <f t="shared" si="380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381"/>
        <v>0</v>
      </c>
      <c r="N5496" s="17"/>
      <c r="O5496" s="17"/>
      <c r="P5496" s="22"/>
    </row>
    <row r="5497" spans="1:16" ht="24.95" hidden="1" customHeight="1" x14ac:dyDescent="0.2">
      <c r="A5497" s="21" t="str">
        <f t="shared" ref="A5497:A5560" si="382">C5497&amp;"|"&amp;D5497&amp;"|"&amp;E5497&amp;"|"&amp;F5497&amp;"|"&amp;G5497&amp;"|"&amp;I5497&amp;"|"&amp;N5497+O5497-P5497</f>
        <v>||||||0</v>
      </c>
      <c r="B5497" s="21" t="str">
        <f t="shared" ref="B5497:B5560" si="383">C5497&amp;"|"&amp;D5497&amp;"|"&amp;E5497&amp;"|"&amp;F5497&amp;"|"&amp;L5497</f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381"/>
        <v>0</v>
      </c>
      <c r="N5497" s="17"/>
      <c r="O5497" s="17"/>
      <c r="P5497" s="22"/>
    </row>
    <row r="5498" spans="1:16" ht="24.95" hidden="1" customHeight="1" x14ac:dyDescent="0.2">
      <c r="A5498" s="21" t="str">
        <f t="shared" si="382"/>
        <v>||||||0</v>
      </c>
      <c r="B5498" s="21" t="str">
        <f t="shared" si="383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381"/>
        <v>0</v>
      </c>
      <c r="N5498" s="17"/>
      <c r="O5498" s="17"/>
      <c r="P5498" s="22"/>
    </row>
    <row r="5499" spans="1:16" ht="24.95" hidden="1" customHeight="1" x14ac:dyDescent="0.2">
      <c r="A5499" s="21" t="str">
        <f t="shared" si="382"/>
        <v>||||||0</v>
      </c>
      <c r="B5499" s="21" t="str">
        <f t="shared" si="383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381"/>
        <v>0</v>
      </c>
      <c r="N5499" s="17"/>
      <c r="O5499" s="17"/>
      <c r="P5499" s="22"/>
    </row>
    <row r="5500" spans="1:16" ht="24.95" hidden="1" customHeight="1" x14ac:dyDescent="0.2">
      <c r="A5500" s="21" t="str">
        <f t="shared" si="382"/>
        <v>||||||0</v>
      </c>
      <c r="B5500" s="21" t="str">
        <f t="shared" si="383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381"/>
        <v>0</v>
      </c>
      <c r="N5500" s="17"/>
      <c r="O5500" s="17"/>
      <c r="P5500" s="22"/>
    </row>
    <row r="5501" spans="1:16" ht="24.95" hidden="1" customHeight="1" x14ac:dyDescent="0.2">
      <c r="A5501" s="21" t="str">
        <f t="shared" si="382"/>
        <v>||||||0</v>
      </c>
      <c r="B5501" s="21" t="str">
        <f t="shared" si="383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381"/>
        <v>0</v>
      </c>
      <c r="N5501" s="17"/>
      <c r="O5501" s="17"/>
      <c r="P5501" s="22"/>
    </row>
    <row r="5502" spans="1:16" ht="24.95" hidden="1" customHeight="1" x14ac:dyDescent="0.2">
      <c r="A5502" s="21" t="str">
        <f t="shared" si="382"/>
        <v>||||||0</v>
      </c>
      <c r="B5502" s="21" t="str">
        <f t="shared" si="383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si="381"/>
        <v>0</v>
      </c>
      <c r="N5502" s="17"/>
      <c r="O5502" s="17"/>
      <c r="P5502" s="22"/>
    </row>
    <row r="5503" spans="1:16" ht="24.95" hidden="1" customHeight="1" x14ac:dyDescent="0.2">
      <c r="A5503" s="21" t="str">
        <f t="shared" si="382"/>
        <v>||||||0</v>
      </c>
      <c r="B5503" s="21" t="str">
        <f t="shared" si="383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381"/>
        <v>0</v>
      </c>
      <c r="N5503" s="17"/>
      <c r="O5503" s="17"/>
      <c r="P5503" s="22"/>
    </row>
    <row r="5504" spans="1:16" ht="24.95" hidden="1" customHeight="1" x14ac:dyDescent="0.2">
      <c r="A5504" s="21" t="str">
        <f t="shared" si="382"/>
        <v>||||||0</v>
      </c>
      <c r="B5504" s="21" t="str">
        <f t="shared" si="383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381"/>
        <v>0</v>
      </c>
      <c r="N5504" s="17"/>
      <c r="O5504" s="17"/>
      <c r="P5504" s="22"/>
    </row>
    <row r="5505" spans="1:16" ht="24.95" hidden="1" customHeight="1" x14ac:dyDescent="0.2">
      <c r="A5505" s="21" t="str">
        <f t="shared" si="382"/>
        <v>||||||0</v>
      </c>
      <c r="B5505" s="21" t="str">
        <f t="shared" si="383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381"/>
        <v>0</v>
      </c>
      <c r="N5505" s="17"/>
      <c r="O5505" s="17"/>
      <c r="P5505" s="22"/>
    </row>
    <row r="5506" spans="1:16" ht="24.95" hidden="1" customHeight="1" x14ac:dyDescent="0.2">
      <c r="A5506" s="21" t="str">
        <f t="shared" si="382"/>
        <v>||||||0</v>
      </c>
      <c r="B5506" s="21" t="str">
        <f t="shared" si="383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381"/>
        <v>0</v>
      </c>
      <c r="N5506" s="17"/>
      <c r="O5506" s="17"/>
      <c r="P5506" s="22"/>
    </row>
    <row r="5507" spans="1:16" ht="24.95" hidden="1" customHeight="1" x14ac:dyDescent="0.2">
      <c r="A5507" s="21" t="str">
        <f t="shared" si="382"/>
        <v>||||||0</v>
      </c>
      <c r="B5507" s="21" t="str">
        <f t="shared" si="383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381"/>
        <v>0</v>
      </c>
      <c r="N5507" s="17"/>
      <c r="O5507" s="17"/>
      <c r="P5507" s="22"/>
    </row>
    <row r="5508" spans="1:16" ht="24.95" hidden="1" customHeight="1" x14ac:dyDescent="0.2">
      <c r="A5508" s="21" t="str">
        <f t="shared" si="382"/>
        <v>||||||0</v>
      </c>
      <c r="B5508" s="21" t="str">
        <f t="shared" si="383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381"/>
        <v>0</v>
      </c>
      <c r="N5508" s="17"/>
      <c r="O5508" s="17"/>
      <c r="P5508" s="22"/>
    </row>
    <row r="5509" spans="1:16" ht="24.95" hidden="1" customHeight="1" x14ac:dyDescent="0.2">
      <c r="A5509" s="21" t="str">
        <f t="shared" si="382"/>
        <v>||||||0</v>
      </c>
      <c r="B5509" s="21" t="str">
        <f t="shared" si="383"/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381"/>
        <v>0</v>
      </c>
      <c r="N5509" s="17"/>
      <c r="O5509" s="17"/>
      <c r="P5509" s="22"/>
    </row>
    <row r="5510" spans="1:16" ht="24.95" hidden="1" customHeight="1" x14ac:dyDescent="0.2">
      <c r="A5510" s="21" t="str">
        <f t="shared" si="382"/>
        <v>||||||0</v>
      </c>
      <c r="B5510" s="21" t="str">
        <f t="shared" si="383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381"/>
        <v>0</v>
      </c>
      <c r="N5510" s="17"/>
      <c r="O5510" s="17"/>
      <c r="P5510" s="22"/>
    </row>
    <row r="5511" spans="1:16" ht="24.95" hidden="1" customHeight="1" x14ac:dyDescent="0.2">
      <c r="A5511" s="21" t="str">
        <f t="shared" si="382"/>
        <v>||||||0</v>
      </c>
      <c r="B5511" s="21" t="str">
        <f t="shared" si="383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381"/>
        <v>0</v>
      </c>
      <c r="N5511" s="17"/>
      <c r="O5511" s="17"/>
      <c r="P5511" s="22"/>
    </row>
    <row r="5512" spans="1:16" ht="24.95" hidden="1" customHeight="1" x14ac:dyDescent="0.2">
      <c r="A5512" s="21" t="str">
        <f t="shared" si="382"/>
        <v>||||||0</v>
      </c>
      <c r="B5512" s="21" t="str">
        <f t="shared" si="383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381"/>
        <v>0</v>
      </c>
      <c r="N5512" s="17"/>
      <c r="O5512" s="17"/>
      <c r="P5512" s="22"/>
    </row>
    <row r="5513" spans="1:16" ht="24.95" hidden="1" customHeight="1" x14ac:dyDescent="0.2">
      <c r="A5513" s="21" t="str">
        <f t="shared" si="382"/>
        <v>||||||0</v>
      </c>
      <c r="B5513" s="21" t="str">
        <f t="shared" si="383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381"/>
        <v>0</v>
      </c>
      <c r="N5513" s="17"/>
      <c r="O5513" s="17"/>
      <c r="P5513" s="22"/>
    </row>
    <row r="5514" spans="1:16" ht="24.95" hidden="1" customHeight="1" x14ac:dyDescent="0.2">
      <c r="A5514" s="21" t="str">
        <f t="shared" si="382"/>
        <v>||||||0</v>
      </c>
      <c r="B5514" s="21" t="str">
        <f t="shared" si="383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381"/>
        <v>0</v>
      </c>
      <c r="N5514" s="17"/>
      <c r="O5514" s="17"/>
      <c r="P5514" s="22"/>
    </row>
    <row r="5515" spans="1:16" ht="24.95" hidden="1" customHeight="1" x14ac:dyDescent="0.2">
      <c r="A5515" s="21" t="str">
        <f t="shared" si="382"/>
        <v>||||||0</v>
      </c>
      <c r="B5515" s="21" t="str">
        <f t="shared" si="383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381"/>
        <v>0</v>
      </c>
      <c r="N5515" s="17"/>
      <c r="O5515" s="17"/>
      <c r="P5515" s="22"/>
    </row>
    <row r="5516" spans="1:16" ht="24.95" hidden="1" customHeight="1" x14ac:dyDescent="0.2">
      <c r="A5516" s="21" t="str">
        <f t="shared" si="382"/>
        <v>||||||0</v>
      </c>
      <c r="B5516" s="21" t="str">
        <f t="shared" si="383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381"/>
        <v>0</v>
      </c>
      <c r="N5516" s="17"/>
      <c r="O5516" s="17"/>
      <c r="P5516" s="22"/>
    </row>
    <row r="5517" spans="1:16" ht="24.95" hidden="1" customHeight="1" x14ac:dyDescent="0.2">
      <c r="A5517" s="21" t="str">
        <f t="shared" si="382"/>
        <v>||||||0</v>
      </c>
      <c r="B5517" s="21" t="str">
        <f t="shared" si="383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381"/>
        <v>0</v>
      </c>
      <c r="N5517" s="17"/>
      <c r="O5517" s="17"/>
      <c r="P5517" s="22"/>
    </row>
    <row r="5518" spans="1:16" ht="24.95" hidden="1" customHeight="1" x14ac:dyDescent="0.2">
      <c r="A5518" s="21" t="str">
        <f t="shared" si="382"/>
        <v>||||||0</v>
      </c>
      <c r="B5518" s="21" t="str">
        <f t="shared" si="383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381"/>
        <v>0</v>
      </c>
      <c r="N5518" s="17"/>
      <c r="O5518" s="17"/>
      <c r="P5518" s="22"/>
    </row>
    <row r="5519" spans="1:16" ht="24.95" hidden="1" customHeight="1" x14ac:dyDescent="0.2">
      <c r="A5519" s="21" t="str">
        <f t="shared" si="382"/>
        <v>||||||0</v>
      </c>
      <c r="B5519" s="21" t="str">
        <f t="shared" si="383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381"/>
        <v>0</v>
      </c>
      <c r="N5519" s="17"/>
      <c r="O5519" s="17"/>
      <c r="P5519" s="22"/>
    </row>
    <row r="5520" spans="1:16" ht="24.95" hidden="1" customHeight="1" x14ac:dyDescent="0.2">
      <c r="A5520" s="21" t="str">
        <f t="shared" si="382"/>
        <v>||||||0</v>
      </c>
      <c r="B5520" s="21" t="str">
        <f t="shared" si="383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381"/>
        <v>0</v>
      </c>
      <c r="N5520" s="17"/>
      <c r="O5520" s="17"/>
      <c r="P5520" s="22"/>
    </row>
    <row r="5521" spans="1:16" ht="24.95" hidden="1" customHeight="1" x14ac:dyDescent="0.2">
      <c r="A5521" s="21" t="str">
        <f t="shared" si="382"/>
        <v>||||||0</v>
      </c>
      <c r="B5521" s="21" t="str">
        <f t="shared" si="383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381"/>
        <v>0</v>
      </c>
      <c r="N5521" s="17"/>
      <c r="O5521" s="17"/>
      <c r="P5521" s="22"/>
    </row>
    <row r="5522" spans="1:16" ht="24.95" hidden="1" customHeight="1" x14ac:dyDescent="0.2">
      <c r="A5522" s="21" t="str">
        <f t="shared" si="382"/>
        <v>||||||0</v>
      </c>
      <c r="B5522" s="21" t="str">
        <f t="shared" si="383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381"/>
        <v>0</v>
      </c>
      <c r="N5522" s="17"/>
      <c r="O5522" s="17"/>
      <c r="P5522" s="22"/>
    </row>
    <row r="5523" spans="1:16" ht="24.95" hidden="1" customHeight="1" x14ac:dyDescent="0.2">
      <c r="A5523" s="21" t="str">
        <f t="shared" si="382"/>
        <v>||||||0</v>
      </c>
      <c r="B5523" s="21" t="str">
        <f t="shared" si="383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381"/>
        <v>0</v>
      </c>
      <c r="N5523" s="17"/>
      <c r="O5523" s="17"/>
      <c r="P5523" s="22"/>
    </row>
    <row r="5524" spans="1:16" ht="24.95" hidden="1" customHeight="1" x14ac:dyDescent="0.2">
      <c r="A5524" s="21" t="str">
        <f t="shared" si="382"/>
        <v>||||||0</v>
      </c>
      <c r="B5524" s="21" t="str">
        <f t="shared" si="383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381"/>
        <v>0</v>
      </c>
      <c r="N5524" s="17"/>
      <c r="O5524" s="17"/>
      <c r="P5524" s="22"/>
    </row>
    <row r="5525" spans="1:16" ht="24.95" hidden="1" customHeight="1" x14ac:dyDescent="0.2">
      <c r="A5525" s="21" t="str">
        <f t="shared" si="382"/>
        <v>||||||0</v>
      </c>
      <c r="B5525" s="21" t="str">
        <f t="shared" si="383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381"/>
        <v>0</v>
      </c>
      <c r="N5525" s="17"/>
      <c r="O5525" s="17"/>
      <c r="P5525" s="22"/>
    </row>
    <row r="5526" spans="1:16" ht="24.95" hidden="1" customHeight="1" x14ac:dyDescent="0.2">
      <c r="A5526" s="21" t="str">
        <f t="shared" si="382"/>
        <v>||||||0</v>
      </c>
      <c r="B5526" s="21" t="str">
        <f t="shared" si="383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381"/>
        <v>0</v>
      </c>
      <c r="N5526" s="17"/>
      <c r="O5526" s="17"/>
      <c r="P5526" s="22"/>
    </row>
    <row r="5527" spans="1:16" ht="24.95" hidden="1" customHeight="1" x14ac:dyDescent="0.2">
      <c r="A5527" s="21" t="str">
        <f t="shared" si="382"/>
        <v>||||||0</v>
      </c>
      <c r="B5527" s="21" t="str">
        <f t="shared" si="383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381"/>
        <v>0</v>
      </c>
      <c r="N5527" s="17"/>
      <c r="O5527" s="17"/>
      <c r="P5527" s="22"/>
    </row>
    <row r="5528" spans="1:16" ht="24.95" hidden="1" customHeight="1" x14ac:dyDescent="0.2">
      <c r="A5528" s="21" t="str">
        <f t="shared" si="382"/>
        <v>||||||0</v>
      </c>
      <c r="B5528" s="21" t="str">
        <f t="shared" si="383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381"/>
        <v>0</v>
      </c>
      <c r="N5528" s="17"/>
      <c r="O5528" s="17"/>
      <c r="P5528" s="22"/>
    </row>
    <row r="5529" spans="1:16" ht="24.95" hidden="1" customHeight="1" x14ac:dyDescent="0.2">
      <c r="A5529" s="21" t="str">
        <f t="shared" si="382"/>
        <v>||||||0</v>
      </c>
      <c r="B5529" s="21" t="str">
        <f t="shared" si="383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381"/>
        <v>0</v>
      </c>
      <c r="N5529" s="17"/>
      <c r="O5529" s="17"/>
      <c r="P5529" s="22"/>
    </row>
    <row r="5530" spans="1:16" ht="24.95" hidden="1" customHeight="1" x14ac:dyDescent="0.2">
      <c r="A5530" s="21" t="str">
        <f t="shared" si="382"/>
        <v>||||||0</v>
      </c>
      <c r="B5530" s="21" t="str">
        <f t="shared" si="383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381"/>
        <v>0</v>
      </c>
      <c r="N5530" s="17"/>
      <c r="O5530" s="17"/>
      <c r="P5530" s="22"/>
    </row>
    <row r="5531" spans="1:16" ht="24.95" hidden="1" customHeight="1" x14ac:dyDescent="0.2">
      <c r="A5531" s="21" t="str">
        <f t="shared" si="382"/>
        <v>||||||0</v>
      </c>
      <c r="B5531" s="21" t="str">
        <f t="shared" si="383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381"/>
        <v>0</v>
      </c>
      <c r="N5531" s="17"/>
      <c r="O5531" s="17"/>
      <c r="P5531" s="22"/>
    </row>
    <row r="5532" spans="1:16" ht="24.95" hidden="1" customHeight="1" x14ac:dyDescent="0.2">
      <c r="A5532" s="21" t="str">
        <f t="shared" si="382"/>
        <v>||||||0</v>
      </c>
      <c r="B5532" s="21" t="str">
        <f t="shared" si="383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381"/>
        <v>0</v>
      </c>
      <c r="N5532" s="17"/>
      <c r="O5532" s="17"/>
      <c r="P5532" s="22"/>
    </row>
    <row r="5533" spans="1:16" ht="24.95" hidden="1" customHeight="1" x14ac:dyDescent="0.2">
      <c r="A5533" s="21" t="str">
        <f t="shared" si="382"/>
        <v>||||||0</v>
      </c>
      <c r="B5533" s="21" t="str">
        <f t="shared" si="383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381"/>
        <v>0</v>
      </c>
      <c r="N5533" s="17"/>
      <c r="O5533" s="17"/>
      <c r="P5533" s="22"/>
    </row>
    <row r="5534" spans="1:16" ht="24.95" hidden="1" customHeight="1" x14ac:dyDescent="0.2">
      <c r="A5534" s="21" t="str">
        <f t="shared" si="382"/>
        <v>||||||0</v>
      </c>
      <c r="B5534" s="21" t="str">
        <f t="shared" si="383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381"/>
        <v>0</v>
      </c>
      <c r="N5534" s="17"/>
      <c r="O5534" s="17"/>
      <c r="P5534" s="22"/>
    </row>
    <row r="5535" spans="1:16" ht="24.95" hidden="1" customHeight="1" x14ac:dyDescent="0.2">
      <c r="A5535" s="21" t="str">
        <f t="shared" si="382"/>
        <v>||||||0</v>
      </c>
      <c r="B5535" s="21" t="str">
        <f t="shared" si="383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381"/>
        <v>0</v>
      </c>
      <c r="N5535" s="17"/>
      <c r="O5535" s="17"/>
      <c r="P5535" s="22"/>
    </row>
    <row r="5536" spans="1:16" ht="24.95" hidden="1" customHeight="1" x14ac:dyDescent="0.2">
      <c r="A5536" s="21" t="str">
        <f t="shared" si="382"/>
        <v>||||||0</v>
      </c>
      <c r="B5536" s="21" t="str">
        <f t="shared" si="383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381"/>
        <v>0</v>
      </c>
      <c r="N5536" s="17"/>
      <c r="O5536" s="17"/>
      <c r="P5536" s="22"/>
    </row>
    <row r="5537" spans="1:16" ht="24.95" hidden="1" customHeight="1" x14ac:dyDescent="0.2">
      <c r="A5537" s="21" t="str">
        <f t="shared" si="382"/>
        <v>||||||0</v>
      </c>
      <c r="B5537" s="21" t="str">
        <f t="shared" si="383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381"/>
        <v>0</v>
      </c>
      <c r="N5537" s="17"/>
      <c r="O5537" s="17"/>
      <c r="P5537" s="22"/>
    </row>
    <row r="5538" spans="1:16" ht="24.95" hidden="1" customHeight="1" x14ac:dyDescent="0.2">
      <c r="A5538" s="21" t="str">
        <f t="shared" si="382"/>
        <v>||||||0</v>
      </c>
      <c r="B5538" s="21" t="str">
        <f t="shared" si="383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381"/>
        <v>0</v>
      </c>
      <c r="N5538" s="17"/>
      <c r="O5538" s="17"/>
      <c r="P5538" s="22"/>
    </row>
    <row r="5539" spans="1:16" ht="24.95" hidden="1" customHeight="1" x14ac:dyDescent="0.2">
      <c r="A5539" s="21" t="str">
        <f t="shared" si="382"/>
        <v>||||||0</v>
      </c>
      <c r="B5539" s="21" t="str">
        <f t="shared" si="383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381"/>
        <v>0</v>
      </c>
      <c r="N5539" s="17"/>
      <c r="O5539" s="17"/>
      <c r="P5539" s="22"/>
    </row>
    <row r="5540" spans="1:16" ht="24.95" hidden="1" customHeight="1" x14ac:dyDescent="0.2">
      <c r="A5540" s="21" t="str">
        <f t="shared" si="382"/>
        <v>||||||0</v>
      </c>
      <c r="B5540" s="21" t="str">
        <f t="shared" si="383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381"/>
        <v>0</v>
      </c>
      <c r="N5540" s="17"/>
      <c r="O5540" s="17"/>
      <c r="P5540" s="22"/>
    </row>
    <row r="5541" spans="1:16" ht="24.95" hidden="1" customHeight="1" x14ac:dyDescent="0.2">
      <c r="A5541" s="21" t="str">
        <f t="shared" si="382"/>
        <v>||||||0</v>
      </c>
      <c r="B5541" s="21" t="str">
        <f t="shared" si="383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381"/>
        <v>0</v>
      </c>
      <c r="N5541" s="17"/>
      <c r="O5541" s="17"/>
      <c r="P5541" s="22"/>
    </row>
    <row r="5542" spans="1:16" ht="24.95" hidden="1" customHeight="1" x14ac:dyDescent="0.2">
      <c r="A5542" s="21" t="str">
        <f t="shared" si="382"/>
        <v>||||||0</v>
      </c>
      <c r="B5542" s="21" t="str">
        <f t="shared" si="383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381"/>
        <v>0</v>
      </c>
      <c r="N5542" s="17"/>
      <c r="O5542" s="17"/>
      <c r="P5542" s="22"/>
    </row>
    <row r="5543" spans="1:16" ht="24.95" hidden="1" customHeight="1" x14ac:dyDescent="0.2">
      <c r="A5543" s="21" t="str">
        <f t="shared" si="382"/>
        <v>||||||0</v>
      </c>
      <c r="B5543" s="21" t="str">
        <f t="shared" si="383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381"/>
        <v>0</v>
      </c>
      <c r="N5543" s="17"/>
      <c r="O5543" s="17"/>
      <c r="P5543" s="22"/>
    </row>
    <row r="5544" spans="1:16" ht="24.95" hidden="1" customHeight="1" x14ac:dyDescent="0.2">
      <c r="A5544" s="21" t="str">
        <f t="shared" si="382"/>
        <v>||||||0</v>
      </c>
      <c r="B5544" s="21" t="str">
        <f t="shared" si="383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381"/>
        <v>0</v>
      </c>
      <c r="N5544" s="17"/>
      <c r="O5544" s="17"/>
      <c r="P5544" s="22"/>
    </row>
    <row r="5545" spans="1:16" ht="24.95" hidden="1" customHeight="1" x14ac:dyDescent="0.2">
      <c r="A5545" s="21" t="str">
        <f t="shared" si="382"/>
        <v>||||||0</v>
      </c>
      <c r="B5545" s="21" t="str">
        <f t="shared" si="383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381"/>
        <v>0</v>
      </c>
      <c r="N5545" s="17"/>
      <c r="O5545" s="17"/>
      <c r="P5545" s="22"/>
    </row>
    <row r="5546" spans="1:16" ht="24.95" hidden="1" customHeight="1" x14ac:dyDescent="0.2">
      <c r="A5546" s="21" t="str">
        <f t="shared" si="382"/>
        <v>||||||0</v>
      </c>
      <c r="B5546" s="21" t="str">
        <f t="shared" si="383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381"/>
        <v>0</v>
      </c>
      <c r="N5546" s="17"/>
      <c r="O5546" s="17"/>
      <c r="P5546" s="22"/>
    </row>
    <row r="5547" spans="1:16" ht="24.95" hidden="1" customHeight="1" x14ac:dyDescent="0.2">
      <c r="A5547" s="21" t="str">
        <f t="shared" si="382"/>
        <v>||||||0</v>
      </c>
      <c r="B5547" s="21" t="str">
        <f t="shared" si="383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381"/>
        <v>0</v>
      </c>
      <c r="N5547" s="17"/>
      <c r="O5547" s="17"/>
      <c r="P5547" s="22"/>
    </row>
    <row r="5548" spans="1:16" ht="24.95" hidden="1" customHeight="1" x14ac:dyDescent="0.2">
      <c r="A5548" s="21" t="str">
        <f t="shared" si="382"/>
        <v>||||||0</v>
      </c>
      <c r="B5548" s="21" t="str">
        <f t="shared" si="383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381"/>
        <v>0</v>
      </c>
      <c r="N5548" s="17"/>
      <c r="O5548" s="17"/>
      <c r="P5548" s="22"/>
    </row>
    <row r="5549" spans="1:16" ht="24.95" hidden="1" customHeight="1" x14ac:dyDescent="0.2">
      <c r="A5549" s="21" t="str">
        <f t="shared" si="382"/>
        <v>||||||0</v>
      </c>
      <c r="B5549" s="21" t="str">
        <f t="shared" si="383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381"/>
        <v>0</v>
      </c>
      <c r="N5549" s="17"/>
      <c r="O5549" s="17"/>
      <c r="P5549" s="22"/>
    </row>
    <row r="5550" spans="1:16" ht="24.95" hidden="1" customHeight="1" x14ac:dyDescent="0.2">
      <c r="A5550" s="21" t="str">
        <f t="shared" si="382"/>
        <v>||||||0</v>
      </c>
      <c r="B5550" s="21" t="str">
        <f t="shared" si="383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381"/>
        <v>0</v>
      </c>
      <c r="N5550" s="17"/>
      <c r="O5550" s="17"/>
      <c r="P5550" s="22"/>
    </row>
    <row r="5551" spans="1:16" ht="24.95" hidden="1" customHeight="1" x14ac:dyDescent="0.2">
      <c r="A5551" s="21" t="str">
        <f t="shared" si="382"/>
        <v>||||||0</v>
      </c>
      <c r="B5551" s="21" t="str">
        <f t="shared" si="383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381"/>
        <v>0</v>
      </c>
      <c r="N5551" s="17"/>
      <c r="O5551" s="17"/>
      <c r="P5551" s="22"/>
    </row>
    <row r="5552" spans="1:16" ht="24.95" hidden="1" customHeight="1" x14ac:dyDescent="0.2">
      <c r="A5552" s="21" t="str">
        <f t="shared" si="382"/>
        <v>||||||0</v>
      </c>
      <c r="B5552" s="21" t="str">
        <f t="shared" si="383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381"/>
        <v>0</v>
      </c>
      <c r="N5552" s="17"/>
      <c r="O5552" s="17"/>
      <c r="P5552" s="22"/>
    </row>
    <row r="5553" spans="1:16" ht="24.95" hidden="1" customHeight="1" x14ac:dyDescent="0.2">
      <c r="A5553" s="21" t="str">
        <f t="shared" si="382"/>
        <v>||||||0</v>
      </c>
      <c r="B5553" s="21" t="str">
        <f t="shared" si="383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381"/>
        <v>0</v>
      </c>
      <c r="N5553" s="17"/>
      <c r="O5553" s="17"/>
      <c r="P5553" s="22"/>
    </row>
    <row r="5554" spans="1:16" ht="24.95" hidden="1" customHeight="1" x14ac:dyDescent="0.2">
      <c r="A5554" s="21" t="str">
        <f t="shared" si="382"/>
        <v>||||||0</v>
      </c>
      <c r="B5554" s="21" t="str">
        <f t="shared" si="383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ref="M5554:M5617" si="384">N5554+O5554</f>
        <v>0</v>
      </c>
      <c r="N5554" s="17"/>
      <c r="O5554" s="17"/>
      <c r="P5554" s="22"/>
    </row>
    <row r="5555" spans="1:16" ht="24.95" hidden="1" customHeight="1" x14ac:dyDescent="0.2">
      <c r="A5555" s="21" t="str">
        <f t="shared" si="382"/>
        <v>||||||0</v>
      </c>
      <c r="B5555" s="21" t="str">
        <f t="shared" si="383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384"/>
        <v>0</v>
      </c>
      <c r="N5555" s="17"/>
      <c r="O5555" s="17"/>
      <c r="P5555" s="22"/>
    </row>
    <row r="5556" spans="1:16" ht="24.95" hidden="1" customHeight="1" x14ac:dyDescent="0.2">
      <c r="A5556" s="21" t="str">
        <f t="shared" si="382"/>
        <v>||||||0</v>
      </c>
      <c r="B5556" s="21" t="str">
        <f t="shared" si="383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384"/>
        <v>0</v>
      </c>
      <c r="N5556" s="17"/>
      <c r="O5556" s="17"/>
      <c r="P5556" s="22"/>
    </row>
    <row r="5557" spans="1:16" ht="24.95" hidden="1" customHeight="1" x14ac:dyDescent="0.2">
      <c r="A5557" s="21" t="str">
        <f t="shared" si="382"/>
        <v>||||||0</v>
      </c>
      <c r="B5557" s="21" t="str">
        <f t="shared" si="383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384"/>
        <v>0</v>
      </c>
      <c r="N5557" s="17"/>
      <c r="O5557" s="17"/>
      <c r="P5557" s="22"/>
    </row>
    <row r="5558" spans="1:16" ht="24.95" hidden="1" customHeight="1" x14ac:dyDescent="0.2">
      <c r="A5558" s="21" t="str">
        <f t="shared" si="382"/>
        <v>||||||0</v>
      </c>
      <c r="B5558" s="21" t="str">
        <f t="shared" si="383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384"/>
        <v>0</v>
      </c>
      <c r="N5558" s="17"/>
      <c r="O5558" s="17"/>
      <c r="P5558" s="22"/>
    </row>
    <row r="5559" spans="1:16" ht="24.95" hidden="1" customHeight="1" x14ac:dyDescent="0.2">
      <c r="A5559" s="21" t="str">
        <f t="shared" si="382"/>
        <v>||||||0</v>
      </c>
      <c r="B5559" s="21" t="str">
        <f t="shared" si="383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384"/>
        <v>0</v>
      </c>
      <c r="N5559" s="17"/>
      <c r="O5559" s="17"/>
      <c r="P5559" s="22"/>
    </row>
    <row r="5560" spans="1:16" ht="24.95" hidden="1" customHeight="1" x14ac:dyDescent="0.2">
      <c r="A5560" s="21" t="str">
        <f t="shared" si="382"/>
        <v>||||||0</v>
      </c>
      <c r="B5560" s="21" t="str">
        <f t="shared" si="383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384"/>
        <v>0</v>
      </c>
      <c r="N5560" s="17"/>
      <c r="O5560" s="17"/>
      <c r="P5560" s="22"/>
    </row>
    <row r="5561" spans="1:16" ht="24.95" hidden="1" customHeight="1" x14ac:dyDescent="0.2">
      <c r="A5561" s="21" t="str">
        <f t="shared" ref="A5561:A5624" si="385">C5561&amp;"|"&amp;D5561&amp;"|"&amp;E5561&amp;"|"&amp;F5561&amp;"|"&amp;G5561&amp;"|"&amp;I5561&amp;"|"&amp;N5561+O5561-P5561</f>
        <v>||||||0</v>
      </c>
      <c r="B5561" s="21" t="str">
        <f t="shared" ref="B5561:B5624" si="386">C5561&amp;"|"&amp;D5561&amp;"|"&amp;E5561&amp;"|"&amp;F5561&amp;"|"&amp;L5561</f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384"/>
        <v>0</v>
      </c>
      <c r="N5561" s="17"/>
      <c r="O5561" s="17"/>
      <c r="P5561" s="22"/>
    </row>
    <row r="5562" spans="1:16" ht="24.95" hidden="1" customHeight="1" x14ac:dyDescent="0.2">
      <c r="A5562" s="21" t="str">
        <f t="shared" si="385"/>
        <v>||||||0</v>
      </c>
      <c r="B5562" s="21" t="str">
        <f t="shared" si="386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384"/>
        <v>0</v>
      </c>
      <c r="N5562" s="17"/>
      <c r="O5562" s="17"/>
      <c r="P5562" s="22"/>
    </row>
    <row r="5563" spans="1:16" ht="24.95" hidden="1" customHeight="1" x14ac:dyDescent="0.2">
      <c r="A5563" s="21" t="str">
        <f t="shared" si="385"/>
        <v>||||||0</v>
      </c>
      <c r="B5563" s="21" t="str">
        <f t="shared" si="386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384"/>
        <v>0</v>
      </c>
      <c r="N5563" s="17"/>
      <c r="O5563" s="17"/>
      <c r="P5563" s="22"/>
    </row>
    <row r="5564" spans="1:16" ht="24.95" hidden="1" customHeight="1" x14ac:dyDescent="0.2">
      <c r="A5564" s="21" t="str">
        <f t="shared" si="385"/>
        <v>||||||0</v>
      </c>
      <c r="B5564" s="21" t="str">
        <f t="shared" si="386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384"/>
        <v>0</v>
      </c>
      <c r="N5564" s="17"/>
      <c r="O5564" s="17"/>
      <c r="P5564" s="22"/>
    </row>
    <row r="5565" spans="1:16" ht="24.95" hidden="1" customHeight="1" x14ac:dyDescent="0.2">
      <c r="A5565" s="21" t="str">
        <f t="shared" si="385"/>
        <v>||||||0</v>
      </c>
      <c r="B5565" s="21" t="str">
        <f t="shared" si="386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384"/>
        <v>0</v>
      </c>
      <c r="N5565" s="17"/>
      <c r="O5565" s="17"/>
      <c r="P5565" s="22"/>
    </row>
    <row r="5566" spans="1:16" ht="24.95" hidden="1" customHeight="1" x14ac:dyDescent="0.2">
      <c r="A5566" s="21" t="str">
        <f t="shared" si="385"/>
        <v>||||||0</v>
      </c>
      <c r="B5566" s="21" t="str">
        <f t="shared" si="386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si="384"/>
        <v>0</v>
      </c>
      <c r="N5566" s="17"/>
      <c r="O5566" s="17"/>
      <c r="P5566" s="22"/>
    </row>
    <row r="5567" spans="1:16" ht="24.95" hidden="1" customHeight="1" x14ac:dyDescent="0.2">
      <c r="A5567" s="21" t="str">
        <f t="shared" si="385"/>
        <v>||||||0</v>
      </c>
      <c r="B5567" s="21" t="str">
        <f t="shared" si="386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384"/>
        <v>0</v>
      </c>
      <c r="N5567" s="17"/>
      <c r="O5567" s="17"/>
      <c r="P5567" s="22"/>
    </row>
    <row r="5568" spans="1:16" ht="24.95" hidden="1" customHeight="1" x14ac:dyDescent="0.2">
      <c r="A5568" s="21" t="str">
        <f t="shared" si="385"/>
        <v>||||||0</v>
      </c>
      <c r="B5568" s="21" t="str">
        <f t="shared" si="386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384"/>
        <v>0</v>
      </c>
      <c r="N5568" s="17"/>
      <c r="O5568" s="17"/>
      <c r="P5568" s="22"/>
    </row>
    <row r="5569" spans="1:16" ht="24.95" hidden="1" customHeight="1" x14ac:dyDescent="0.2">
      <c r="A5569" s="21" t="str">
        <f t="shared" si="385"/>
        <v>||||||0</v>
      </c>
      <c r="B5569" s="21" t="str">
        <f t="shared" si="386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384"/>
        <v>0</v>
      </c>
      <c r="N5569" s="17"/>
      <c r="O5569" s="17"/>
      <c r="P5569" s="22"/>
    </row>
    <row r="5570" spans="1:16" ht="24.95" hidden="1" customHeight="1" x14ac:dyDescent="0.2">
      <c r="A5570" s="21" t="str">
        <f t="shared" si="385"/>
        <v>||||||0</v>
      </c>
      <c r="B5570" s="21" t="str">
        <f t="shared" si="386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384"/>
        <v>0</v>
      </c>
      <c r="N5570" s="17"/>
      <c r="O5570" s="17"/>
      <c r="P5570" s="22"/>
    </row>
    <row r="5571" spans="1:16" ht="24.95" hidden="1" customHeight="1" x14ac:dyDescent="0.2">
      <c r="A5571" s="21" t="str">
        <f t="shared" si="385"/>
        <v>||||||0</v>
      </c>
      <c r="B5571" s="21" t="str">
        <f t="shared" si="386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384"/>
        <v>0</v>
      </c>
      <c r="N5571" s="17"/>
      <c r="O5571" s="17"/>
      <c r="P5571" s="22"/>
    </row>
    <row r="5572" spans="1:16" ht="24.95" hidden="1" customHeight="1" x14ac:dyDescent="0.2">
      <c r="A5572" s="21" t="str">
        <f t="shared" si="385"/>
        <v>||||||0</v>
      </c>
      <c r="B5572" s="21" t="str">
        <f t="shared" si="386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384"/>
        <v>0</v>
      </c>
      <c r="N5572" s="17"/>
      <c r="O5572" s="17"/>
      <c r="P5572" s="22"/>
    </row>
    <row r="5573" spans="1:16" ht="24.95" hidden="1" customHeight="1" x14ac:dyDescent="0.2">
      <c r="A5573" s="21" t="str">
        <f t="shared" si="385"/>
        <v>||||||0</v>
      </c>
      <c r="B5573" s="21" t="str">
        <f t="shared" si="386"/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384"/>
        <v>0</v>
      </c>
      <c r="N5573" s="17"/>
      <c r="O5573" s="17"/>
      <c r="P5573" s="22"/>
    </row>
    <row r="5574" spans="1:16" ht="24.95" hidden="1" customHeight="1" x14ac:dyDescent="0.2">
      <c r="A5574" s="21" t="str">
        <f t="shared" si="385"/>
        <v>||||||0</v>
      </c>
      <c r="B5574" s="21" t="str">
        <f t="shared" si="386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384"/>
        <v>0</v>
      </c>
      <c r="N5574" s="17"/>
      <c r="O5574" s="17"/>
      <c r="P5574" s="22"/>
    </row>
    <row r="5575" spans="1:16" ht="24.95" hidden="1" customHeight="1" x14ac:dyDescent="0.2">
      <c r="A5575" s="21" t="str">
        <f t="shared" si="385"/>
        <v>||||||0</v>
      </c>
      <c r="B5575" s="21" t="str">
        <f t="shared" si="386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384"/>
        <v>0</v>
      </c>
      <c r="N5575" s="17"/>
      <c r="O5575" s="17"/>
      <c r="P5575" s="22"/>
    </row>
    <row r="5576" spans="1:16" ht="24.95" hidden="1" customHeight="1" x14ac:dyDescent="0.2">
      <c r="A5576" s="21" t="str">
        <f t="shared" si="385"/>
        <v>||||||0</v>
      </c>
      <c r="B5576" s="21" t="str">
        <f t="shared" si="386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384"/>
        <v>0</v>
      </c>
      <c r="N5576" s="17"/>
      <c r="O5576" s="17"/>
      <c r="P5576" s="22"/>
    </row>
    <row r="5577" spans="1:16" ht="24.95" hidden="1" customHeight="1" x14ac:dyDescent="0.2">
      <c r="A5577" s="21" t="str">
        <f t="shared" si="385"/>
        <v>||||||0</v>
      </c>
      <c r="B5577" s="21" t="str">
        <f t="shared" si="386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384"/>
        <v>0</v>
      </c>
      <c r="N5577" s="17"/>
      <c r="O5577" s="17"/>
      <c r="P5577" s="22"/>
    </row>
    <row r="5578" spans="1:16" ht="24.95" hidden="1" customHeight="1" x14ac:dyDescent="0.2">
      <c r="A5578" s="21" t="str">
        <f t="shared" si="385"/>
        <v>||||||0</v>
      </c>
      <c r="B5578" s="21" t="str">
        <f t="shared" si="386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384"/>
        <v>0</v>
      </c>
      <c r="N5578" s="17"/>
      <c r="O5578" s="17"/>
      <c r="P5578" s="22"/>
    </row>
    <row r="5579" spans="1:16" ht="24.95" hidden="1" customHeight="1" x14ac:dyDescent="0.2">
      <c r="A5579" s="21" t="str">
        <f t="shared" si="385"/>
        <v>||||||0</v>
      </c>
      <c r="B5579" s="21" t="str">
        <f t="shared" si="386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384"/>
        <v>0</v>
      </c>
      <c r="N5579" s="17"/>
      <c r="O5579" s="17"/>
      <c r="P5579" s="22"/>
    </row>
    <row r="5580" spans="1:16" ht="24.95" hidden="1" customHeight="1" x14ac:dyDescent="0.2">
      <c r="A5580" s="21" t="str">
        <f t="shared" si="385"/>
        <v>||||||0</v>
      </c>
      <c r="B5580" s="21" t="str">
        <f t="shared" si="386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384"/>
        <v>0</v>
      </c>
      <c r="N5580" s="17"/>
      <c r="O5580" s="17"/>
      <c r="P5580" s="22"/>
    </row>
    <row r="5581" spans="1:16" ht="24.95" hidden="1" customHeight="1" x14ac:dyDescent="0.2">
      <c r="A5581" s="21" t="str">
        <f t="shared" si="385"/>
        <v>||||||0</v>
      </c>
      <c r="B5581" s="21" t="str">
        <f t="shared" si="386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384"/>
        <v>0</v>
      </c>
      <c r="N5581" s="17"/>
      <c r="O5581" s="17"/>
      <c r="P5581" s="22"/>
    </row>
    <row r="5582" spans="1:16" ht="24.95" hidden="1" customHeight="1" x14ac:dyDescent="0.2">
      <c r="A5582" s="21" t="str">
        <f t="shared" si="385"/>
        <v>||||||0</v>
      </c>
      <c r="B5582" s="21" t="str">
        <f t="shared" si="386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384"/>
        <v>0</v>
      </c>
      <c r="N5582" s="17"/>
      <c r="O5582" s="17"/>
      <c r="P5582" s="22"/>
    </row>
    <row r="5583" spans="1:16" ht="24.95" hidden="1" customHeight="1" x14ac:dyDescent="0.2">
      <c r="A5583" s="21" t="str">
        <f t="shared" si="385"/>
        <v>||||||0</v>
      </c>
      <c r="B5583" s="21" t="str">
        <f t="shared" si="386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384"/>
        <v>0</v>
      </c>
      <c r="N5583" s="17"/>
      <c r="O5583" s="17"/>
      <c r="P5583" s="22"/>
    </row>
    <row r="5584" spans="1:16" ht="24.95" hidden="1" customHeight="1" x14ac:dyDescent="0.2">
      <c r="A5584" s="21" t="str">
        <f t="shared" si="385"/>
        <v>||||||0</v>
      </c>
      <c r="B5584" s="21" t="str">
        <f t="shared" si="386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384"/>
        <v>0</v>
      </c>
      <c r="N5584" s="17"/>
      <c r="O5584" s="17"/>
      <c r="P5584" s="22"/>
    </row>
    <row r="5585" spans="1:16" ht="24.95" hidden="1" customHeight="1" x14ac:dyDescent="0.2">
      <c r="A5585" s="21" t="str">
        <f t="shared" si="385"/>
        <v>||||||0</v>
      </c>
      <c r="B5585" s="21" t="str">
        <f t="shared" si="386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384"/>
        <v>0</v>
      </c>
      <c r="N5585" s="17"/>
      <c r="O5585" s="17"/>
      <c r="P5585" s="22"/>
    </row>
    <row r="5586" spans="1:16" ht="24.95" hidden="1" customHeight="1" x14ac:dyDescent="0.2">
      <c r="A5586" s="21" t="str">
        <f t="shared" si="385"/>
        <v>||||||0</v>
      </c>
      <c r="B5586" s="21" t="str">
        <f t="shared" si="386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384"/>
        <v>0</v>
      </c>
      <c r="N5586" s="17"/>
      <c r="O5586" s="17"/>
      <c r="P5586" s="22"/>
    </row>
    <row r="5587" spans="1:16" ht="24.95" hidden="1" customHeight="1" x14ac:dyDescent="0.2">
      <c r="A5587" s="21" t="str">
        <f t="shared" si="385"/>
        <v>||||||0</v>
      </c>
      <c r="B5587" s="21" t="str">
        <f t="shared" si="386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384"/>
        <v>0</v>
      </c>
      <c r="N5587" s="17"/>
      <c r="O5587" s="17"/>
      <c r="P5587" s="22"/>
    </row>
    <row r="5588" spans="1:16" ht="24.95" hidden="1" customHeight="1" x14ac:dyDescent="0.2">
      <c r="A5588" s="21" t="str">
        <f t="shared" si="385"/>
        <v>||||||0</v>
      </c>
      <c r="B5588" s="21" t="str">
        <f t="shared" si="386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384"/>
        <v>0</v>
      </c>
      <c r="N5588" s="17"/>
      <c r="O5588" s="17"/>
      <c r="P5588" s="22"/>
    </row>
    <row r="5589" spans="1:16" ht="24.95" hidden="1" customHeight="1" x14ac:dyDescent="0.2">
      <c r="A5589" s="21" t="str">
        <f t="shared" si="385"/>
        <v>||||||0</v>
      </c>
      <c r="B5589" s="21" t="str">
        <f t="shared" si="386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384"/>
        <v>0</v>
      </c>
      <c r="N5589" s="17"/>
      <c r="O5589" s="17"/>
      <c r="P5589" s="22"/>
    </row>
    <row r="5590" spans="1:16" ht="24.95" hidden="1" customHeight="1" x14ac:dyDescent="0.2">
      <c r="A5590" s="21" t="str">
        <f t="shared" si="385"/>
        <v>||||||0</v>
      </c>
      <c r="B5590" s="21" t="str">
        <f t="shared" si="386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384"/>
        <v>0</v>
      </c>
      <c r="N5590" s="17"/>
      <c r="O5590" s="17"/>
      <c r="P5590" s="22"/>
    </row>
    <row r="5591" spans="1:16" ht="24.95" hidden="1" customHeight="1" x14ac:dyDescent="0.2">
      <c r="A5591" s="21" t="str">
        <f t="shared" si="385"/>
        <v>||||||0</v>
      </c>
      <c r="B5591" s="21" t="str">
        <f t="shared" si="386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384"/>
        <v>0</v>
      </c>
      <c r="N5591" s="17"/>
      <c r="O5591" s="17"/>
      <c r="P5591" s="22"/>
    </row>
    <row r="5592" spans="1:16" ht="24.95" hidden="1" customHeight="1" x14ac:dyDescent="0.2">
      <c r="A5592" s="21" t="str">
        <f t="shared" si="385"/>
        <v>||||||0</v>
      </c>
      <c r="B5592" s="21" t="str">
        <f t="shared" si="386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384"/>
        <v>0</v>
      </c>
      <c r="N5592" s="17"/>
      <c r="O5592" s="17"/>
      <c r="P5592" s="22"/>
    </row>
    <row r="5593" spans="1:16" ht="24.95" hidden="1" customHeight="1" x14ac:dyDescent="0.2">
      <c r="A5593" s="21" t="str">
        <f t="shared" si="385"/>
        <v>||||||0</v>
      </c>
      <c r="B5593" s="21" t="str">
        <f t="shared" si="386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384"/>
        <v>0</v>
      </c>
      <c r="N5593" s="17"/>
      <c r="O5593" s="17"/>
      <c r="P5593" s="22"/>
    </row>
    <row r="5594" spans="1:16" ht="24.95" hidden="1" customHeight="1" x14ac:dyDescent="0.2">
      <c r="A5594" s="21" t="str">
        <f t="shared" si="385"/>
        <v>||||||0</v>
      </c>
      <c r="B5594" s="21" t="str">
        <f t="shared" si="386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384"/>
        <v>0</v>
      </c>
      <c r="N5594" s="17"/>
      <c r="O5594" s="17"/>
      <c r="P5594" s="22"/>
    </row>
    <row r="5595" spans="1:16" ht="24.95" hidden="1" customHeight="1" x14ac:dyDescent="0.2">
      <c r="A5595" s="21" t="str">
        <f t="shared" si="385"/>
        <v>||||||0</v>
      </c>
      <c r="B5595" s="21" t="str">
        <f t="shared" si="386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384"/>
        <v>0</v>
      </c>
      <c r="N5595" s="17"/>
      <c r="O5595" s="17"/>
      <c r="P5595" s="22"/>
    </row>
    <row r="5596" spans="1:16" ht="24.95" hidden="1" customHeight="1" x14ac:dyDescent="0.2">
      <c r="A5596" s="21" t="str">
        <f t="shared" si="385"/>
        <v>||||||0</v>
      </c>
      <c r="B5596" s="21" t="str">
        <f t="shared" si="386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384"/>
        <v>0</v>
      </c>
      <c r="N5596" s="17"/>
      <c r="O5596" s="17"/>
      <c r="P5596" s="22"/>
    </row>
    <row r="5597" spans="1:16" ht="24.95" hidden="1" customHeight="1" x14ac:dyDescent="0.2">
      <c r="A5597" s="21" t="str">
        <f t="shared" si="385"/>
        <v>||||||0</v>
      </c>
      <c r="B5597" s="21" t="str">
        <f t="shared" si="386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384"/>
        <v>0</v>
      </c>
      <c r="N5597" s="17"/>
      <c r="O5597" s="17"/>
      <c r="P5597" s="22"/>
    </row>
    <row r="5598" spans="1:16" ht="24.95" hidden="1" customHeight="1" x14ac:dyDescent="0.2">
      <c r="A5598" s="21" t="str">
        <f t="shared" si="385"/>
        <v>||||||0</v>
      </c>
      <c r="B5598" s="21" t="str">
        <f t="shared" si="386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384"/>
        <v>0</v>
      </c>
      <c r="N5598" s="17"/>
      <c r="O5598" s="17"/>
      <c r="P5598" s="22"/>
    </row>
    <row r="5599" spans="1:16" ht="24.95" hidden="1" customHeight="1" x14ac:dyDescent="0.2">
      <c r="A5599" s="21" t="str">
        <f t="shared" si="385"/>
        <v>||||||0</v>
      </c>
      <c r="B5599" s="21" t="str">
        <f t="shared" si="386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384"/>
        <v>0</v>
      </c>
      <c r="N5599" s="17"/>
      <c r="O5599" s="17"/>
      <c r="P5599" s="22"/>
    </row>
    <row r="5600" spans="1:16" ht="24.95" hidden="1" customHeight="1" x14ac:dyDescent="0.2">
      <c r="A5600" s="21" t="str">
        <f t="shared" si="385"/>
        <v>||||||0</v>
      </c>
      <c r="B5600" s="21" t="str">
        <f t="shared" si="386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384"/>
        <v>0</v>
      </c>
      <c r="N5600" s="17"/>
      <c r="O5600" s="17"/>
      <c r="P5600" s="22"/>
    </row>
    <row r="5601" spans="1:16" ht="24.95" hidden="1" customHeight="1" x14ac:dyDescent="0.2">
      <c r="A5601" s="21" t="str">
        <f t="shared" si="385"/>
        <v>||||||0</v>
      </c>
      <c r="B5601" s="21" t="str">
        <f t="shared" si="386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384"/>
        <v>0</v>
      </c>
      <c r="N5601" s="17"/>
      <c r="O5601" s="17"/>
      <c r="P5601" s="22"/>
    </row>
    <row r="5602" spans="1:16" ht="24.95" hidden="1" customHeight="1" x14ac:dyDescent="0.2">
      <c r="A5602" s="21" t="str">
        <f t="shared" si="385"/>
        <v>||||||0</v>
      </c>
      <c r="B5602" s="21" t="str">
        <f t="shared" si="386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384"/>
        <v>0</v>
      </c>
      <c r="N5602" s="17"/>
      <c r="O5602" s="17"/>
      <c r="P5602" s="22"/>
    </row>
    <row r="5603" spans="1:16" ht="24.95" hidden="1" customHeight="1" x14ac:dyDescent="0.2">
      <c r="A5603" s="21" t="str">
        <f t="shared" si="385"/>
        <v>||||||0</v>
      </c>
      <c r="B5603" s="21" t="str">
        <f t="shared" si="386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384"/>
        <v>0</v>
      </c>
      <c r="N5603" s="17"/>
      <c r="O5603" s="17"/>
      <c r="P5603" s="22"/>
    </row>
    <row r="5604" spans="1:16" ht="24.95" hidden="1" customHeight="1" x14ac:dyDescent="0.2">
      <c r="A5604" s="21" t="str">
        <f t="shared" si="385"/>
        <v>||||||0</v>
      </c>
      <c r="B5604" s="21" t="str">
        <f t="shared" si="386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384"/>
        <v>0</v>
      </c>
      <c r="N5604" s="17"/>
      <c r="O5604" s="17"/>
      <c r="P5604" s="22"/>
    </row>
    <row r="5605" spans="1:16" ht="24.95" hidden="1" customHeight="1" x14ac:dyDescent="0.2">
      <c r="A5605" s="21" t="str">
        <f t="shared" si="385"/>
        <v>||||||0</v>
      </c>
      <c r="B5605" s="21" t="str">
        <f t="shared" si="386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384"/>
        <v>0</v>
      </c>
      <c r="N5605" s="17"/>
      <c r="O5605" s="17"/>
      <c r="P5605" s="22"/>
    </row>
    <row r="5606" spans="1:16" ht="24.95" hidden="1" customHeight="1" x14ac:dyDescent="0.2">
      <c r="A5606" s="21" t="str">
        <f t="shared" si="385"/>
        <v>||||||0</v>
      </c>
      <c r="B5606" s="21" t="str">
        <f t="shared" si="386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384"/>
        <v>0</v>
      </c>
      <c r="N5606" s="17"/>
      <c r="O5606" s="17"/>
      <c r="P5606" s="22"/>
    </row>
    <row r="5607" spans="1:16" ht="24.95" hidden="1" customHeight="1" x14ac:dyDescent="0.2">
      <c r="A5607" s="21" t="str">
        <f t="shared" si="385"/>
        <v>||||||0</v>
      </c>
      <c r="B5607" s="21" t="str">
        <f t="shared" si="386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384"/>
        <v>0</v>
      </c>
      <c r="N5607" s="17"/>
      <c r="O5607" s="17"/>
      <c r="P5607" s="22"/>
    </row>
    <row r="5608" spans="1:16" ht="24.95" hidden="1" customHeight="1" x14ac:dyDescent="0.2">
      <c r="A5608" s="21" t="str">
        <f t="shared" si="385"/>
        <v>||||||0</v>
      </c>
      <c r="B5608" s="21" t="str">
        <f t="shared" si="386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384"/>
        <v>0</v>
      </c>
      <c r="N5608" s="17"/>
      <c r="O5608" s="17"/>
      <c r="P5608" s="22"/>
    </row>
    <row r="5609" spans="1:16" ht="24.95" hidden="1" customHeight="1" x14ac:dyDescent="0.2">
      <c r="A5609" s="21" t="str">
        <f t="shared" si="385"/>
        <v>||||||0</v>
      </c>
      <c r="B5609" s="21" t="str">
        <f t="shared" si="386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384"/>
        <v>0</v>
      </c>
      <c r="N5609" s="17"/>
      <c r="O5609" s="17"/>
      <c r="P5609" s="22"/>
    </row>
    <row r="5610" spans="1:16" ht="24.95" hidden="1" customHeight="1" x14ac:dyDescent="0.2">
      <c r="A5610" s="21" t="str">
        <f t="shared" si="385"/>
        <v>||||||0</v>
      </c>
      <c r="B5610" s="21" t="str">
        <f t="shared" si="386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384"/>
        <v>0</v>
      </c>
      <c r="N5610" s="17"/>
      <c r="O5610" s="17"/>
      <c r="P5610" s="22"/>
    </row>
    <row r="5611" spans="1:16" ht="24.95" hidden="1" customHeight="1" x14ac:dyDescent="0.2">
      <c r="A5611" s="21" t="str">
        <f t="shared" si="385"/>
        <v>||||||0</v>
      </c>
      <c r="B5611" s="21" t="str">
        <f t="shared" si="386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384"/>
        <v>0</v>
      </c>
      <c r="N5611" s="17"/>
      <c r="O5611" s="17"/>
      <c r="P5611" s="22"/>
    </row>
    <row r="5612" spans="1:16" ht="24.95" hidden="1" customHeight="1" x14ac:dyDescent="0.2">
      <c r="A5612" s="21" t="str">
        <f t="shared" si="385"/>
        <v>||||||0</v>
      </c>
      <c r="B5612" s="21" t="str">
        <f t="shared" si="386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384"/>
        <v>0</v>
      </c>
      <c r="N5612" s="17"/>
      <c r="O5612" s="17"/>
      <c r="P5612" s="22"/>
    </row>
    <row r="5613" spans="1:16" ht="24.95" hidden="1" customHeight="1" x14ac:dyDescent="0.2">
      <c r="A5613" s="21" t="str">
        <f t="shared" si="385"/>
        <v>||||||0</v>
      </c>
      <c r="B5613" s="21" t="str">
        <f t="shared" si="386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384"/>
        <v>0</v>
      </c>
      <c r="N5613" s="17"/>
      <c r="O5613" s="17"/>
      <c r="P5613" s="22"/>
    </row>
    <row r="5614" spans="1:16" ht="24.95" hidden="1" customHeight="1" x14ac:dyDescent="0.2">
      <c r="A5614" s="21" t="str">
        <f t="shared" si="385"/>
        <v>||||||0</v>
      </c>
      <c r="B5614" s="21" t="str">
        <f t="shared" si="386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384"/>
        <v>0</v>
      </c>
      <c r="N5614" s="17"/>
      <c r="O5614" s="17"/>
      <c r="P5614" s="22"/>
    </row>
    <row r="5615" spans="1:16" ht="24.95" hidden="1" customHeight="1" x14ac:dyDescent="0.2">
      <c r="A5615" s="21" t="str">
        <f t="shared" si="385"/>
        <v>||||||0</v>
      </c>
      <c r="B5615" s="21" t="str">
        <f t="shared" si="386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384"/>
        <v>0</v>
      </c>
      <c r="N5615" s="17"/>
      <c r="O5615" s="17"/>
      <c r="P5615" s="22"/>
    </row>
    <row r="5616" spans="1:16" ht="24.95" hidden="1" customHeight="1" x14ac:dyDescent="0.2">
      <c r="A5616" s="21" t="str">
        <f t="shared" si="385"/>
        <v>||||||0</v>
      </c>
      <c r="B5616" s="21" t="str">
        <f t="shared" si="386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384"/>
        <v>0</v>
      </c>
      <c r="N5616" s="17"/>
      <c r="O5616" s="17"/>
      <c r="P5616" s="22"/>
    </row>
    <row r="5617" spans="1:16" ht="24.95" hidden="1" customHeight="1" x14ac:dyDescent="0.2">
      <c r="A5617" s="21" t="str">
        <f t="shared" si="385"/>
        <v>||||||0</v>
      </c>
      <c r="B5617" s="21" t="str">
        <f t="shared" si="386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384"/>
        <v>0</v>
      </c>
      <c r="N5617" s="17"/>
      <c r="O5617" s="17"/>
      <c r="P5617" s="22"/>
    </row>
    <row r="5618" spans="1:16" ht="24.95" hidden="1" customHeight="1" x14ac:dyDescent="0.2">
      <c r="A5618" s="21" t="str">
        <f t="shared" si="385"/>
        <v>||||||0</v>
      </c>
      <c r="B5618" s="21" t="str">
        <f t="shared" si="386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ref="M5618:M5631" si="387">N5618+O5618</f>
        <v>0</v>
      </c>
      <c r="N5618" s="17"/>
      <c r="O5618" s="17"/>
      <c r="P5618" s="22"/>
    </row>
    <row r="5619" spans="1:16" ht="24.95" hidden="1" customHeight="1" x14ac:dyDescent="0.2">
      <c r="A5619" s="21" t="str">
        <f t="shared" si="385"/>
        <v>||||||0</v>
      </c>
      <c r="B5619" s="21" t="str">
        <f t="shared" si="386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387"/>
        <v>0</v>
      </c>
      <c r="N5619" s="17"/>
      <c r="O5619" s="17"/>
      <c r="P5619" s="22"/>
    </row>
    <row r="5620" spans="1:16" ht="24.95" hidden="1" customHeight="1" x14ac:dyDescent="0.2">
      <c r="A5620" s="21" t="str">
        <f t="shared" si="385"/>
        <v>||||||0</v>
      </c>
      <c r="B5620" s="21" t="str">
        <f t="shared" si="386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387"/>
        <v>0</v>
      </c>
      <c r="N5620" s="17"/>
      <c r="O5620" s="17"/>
      <c r="P5620" s="22"/>
    </row>
    <row r="5621" spans="1:16" ht="24.95" hidden="1" customHeight="1" x14ac:dyDescent="0.2">
      <c r="A5621" s="21" t="str">
        <f t="shared" si="385"/>
        <v>||||||0</v>
      </c>
      <c r="B5621" s="21" t="str">
        <f t="shared" si="386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387"/>
        <v>0</v>
      </c>
      <c r="N5621" s="17"/>
      <c r="O5621" s="17"/>
      <c r="P5621" s="22"/>
    </row>
    <row r="5622" spans="1:16" ht="24.95" hidden="1" customHeight="1" x14ac:dyDescent="0.2">
      <c r="A5622" s="21" t="str">
        <f t="shared" si="385"/>
        <v>||||||0</v>
      </c>
      <c r="B5622" s="21" t="str">
        <f t="shared" si="386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387"/>
        <v>0</v>
      </c>
      <c r="N5622" s="17"/>
      <c r="O5622" s="17"/>
      <c r="P5622" s="22"/>
    </row>
    <row r="5623" spans="1:16" ht="24.95" hidden="1" customHeight="1" x14ac:dyDescent="0.2">
      <c r="A5623" s="21" t="str">
        <f t="shared" si="385"/>
        <v>||||||0</v>
      </c>
      <c r="B5623" s="21" t="str">
        <f t="shared" si="386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387"/>
        <v>0</v>
      </c>
      <c r="N5623" s="17"/>
      <c r="O5623" s="17"/>
      <c r="P5623" s="22"/>
    </row>
    <row r="5624" spans="1:16" ht="24.95" hidden="1" customHeight="1" x14ac:dyDescent="0.2">
      <c r="A5624" s="21" t="str">
        <f t="shared" si="385"/>
        <v>||||||0</v>
      </c>
      <c r="B5624" s="21" t="str">
        <f t="shared" si="386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387"/>
        <v>0</v>
      </c>
      <c r="N5624" s="17"/>
      <c r="O5624" s="17"/>
      <c r="P5624" s="22"/>
    </row>
    <row r="5625" spans="1:16" ht="24.95" hidden="1" customHeight="1" x14ac:dyDescent="0.2">
      <c r="A5625" s="21" t="str">
        <f t="shared" ref="A5625:A5631" si="388">C5625&amp;"|"&amp;D5625&amp;"|"&amp;E5625&amp;"|"&amp;F5625&amp;"|"&amp;G5625&amp;"|"&amp;I5625&amp;"|"&amp;N5625+O5625-P5625</f>
        <v>||||||0</v>
      </c>
      <c r="B5625" s="21" t="str">
        <f t="shared" ref="B5625:B5631" si="389">C5625&amp;"|"&amp;D5625&amp;"|"&amp;E5625&amp;"|"&amp;F5625&amp;"|"&amp;L5625</f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387"/>
        <v>0</v>
      </c>
      <c r="N5625" s="17"/>
      <c r="O5625" s="17"/>
      <c r="P5625" s="22"/>
    </row>
    <row r="5626" spans="1:16" ht="24.95" hidden="1" customHeight="1" x14ac:dyDescent="0.2">
      <c r="A5626" s="21" t="str">
        <f t="shared" si="388"/>
        <v>||||||0</v>
      </c>
      <c r="B5626" s="21" t="str">
        <f t="shared" si="389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387"/>
        <v>0</v>
      </c>
      <c r="N5626" s="17"/>
      <c r="O5626" s="17"/>
      <c r="P5626" s="22"/>
    </row>
    <row r="5627" spans="1:16" ht="24.95" hidden="1" customHeight="1" x14ac:dyDescent="0.2">
      <c r="A5627" s="21" t="str">
        <f t="shared" si="388"/>
        <v>||||||0</v>
      </c>
      <c r="B5627" s="21" t="str">
        <f t="shared" si="389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387"/>
        <v>0</v>
      </c>
      <c r="N5627" s="17"/>
      <c r="O5627" s="17"/>
      <c r="P5627" s="22"/>
    </row>
    <row r="5628" spans="1:16" ht="24.95" hidden="1" customHeight="1" x14ac:dyDescent="0.2">
      <c r="A5628" s="21" t="str">
        <f t="shared" si="388"/>
        <v>||||||0</v>
      </c>
      <c r="B5628" s="21" t="str">
        <f t="shared" si="389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387"/>
        <v>0</v>
      </c>
      <c r="N5628" s="17"/>
      <c r="O5628" s="17"/>
      <c r="P5628" s="22"/>
    </row>
    <row r="5629" spans="1:16" ht="24.95" hidden="1" customHeight="1" x14ac:dyDescent="0.2">
      <c r="A5629" s="21" t="str">
        <f t="shared" si="388"/>
        <v>||||||0</v>
      </c>
      <c r="B5629" s="21" t="str">
        <f t="shared" si="389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387"/>
        <v>0</v>
      </c>
      <c r="N5629" s="17"/>
      <c r="O5629" s="17"/>
      <c r="P5629" s="22"/>
    </row>
    <row r="5630" spans="1:16" ht="24.95" hidden="1" customHeight="1" x14ac:dyDescent="0.2">
      <c r="A5630" s="21" t="str">
        <f t="shared" si="388"/>
        <v>||||||0</v>
      </c>
      <c r="B5630" s="21" t="str">
        <f t="shared" si="389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si="387"/>
        <v>0</v>
      </c>
      <c r="N5630" s="17"/>
      <c r="O5630" s="17"/>
      <c r="P5630" s="22"/>
    </row>
    <row r="5631" spans="1:16" ht="24.95" hidden="1" customHeight="1" x14ac:dyDescent="0.2">
      <c r="A5631" s="21" t="str">
        <f t="shared" si="388"/>
        <v>||||||0</v>
      </c>
      <c r="B5631" s="21" t="str">
        <f t="shared" si="389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387"/>
        <v>0</v>
      </c>
      <c r="N5631" s="17"/>
      <c r="O5631" s="17"/>
      <c r="P5631" s="22"/>
    </row>
    <row r="5632" spans="1:16" ht="24.95" hidden="1" customHeight="1" x14ac:dyDescent="0.2">
      <c r="A5632" s="21" t="str">
        <f t="shared" ref="A5632:A5661" si="390">C5632&amp;"|"&amp;D5632&amp;"|"&amp;E5632&amp;"|"&amp;F5632&amp;"|"&amp;G5632&amp;"|"&amp;I5632&amp;"|"&amp;N5632+O5632-P5632</f>
        <v>||||||0</v>
      </c>
      <c r="B5632" s="21" t="str">
        <f t="shared" ref="B5632:B5661" si="391">C5632&amp;"|"&amp;D5632&amp;"|"&amp;E5632&amp;"|"&amp;F5632&amp;"|"&amp;L5632</f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ref="M5632:M5659" si="392">N5632+O5632</f>
        <v>0</v>
      </c>
      <c r="N5632" s="17"/>
      <c r="O5632" s="17"/>
      <c r="P5632" s="22"/>
    </row>
    <row r="5633" spans="1:16" ht="24.95" hidden="1" customHeight="1" x14ac:dyDescent="0.2">
      <c r="A5633" s="21" t="str">
        <f t="shared" si="390"/>
        <v>||||||0</v>
      </c>
      <c r="B5633" s="21" t="str">
        <f t="shared" si="391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392"/>
        <v>0</v>
      </c>
      <c r="N5633" s="17"/>
      <c r="O5633" s="17"/>
      <c r="P5633" s="22"/>
    </row>
    <row r="5634" spans="1:16" ht="24.95" hidden="1" customHeight="1" x14ac:dyDescent="0.2">
      <c r="A5634" s="21" t="str">
        <f t="shared" si="390"/>
        <v>||||||0</v>
      </c>
      <c r="B5634" s="21" t="str">
        <f t="shared" si="391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392"/>
        <v>0</v>
      </c>
      <c r="N5634" s="17"/>
      <c r="O5634" s="17"/>
      <c r="P5634" s="22"/>
    </row>
    <row r="5635" spans="1:16" ht="24.95" hidden="1" customHeight="1" x14ac:dyDescent="0.2">
      <c r="A5635" s="21" t="str">
        <f t="shared" si="390"/>
        <v>||||||0</v>
      </c>
      <c r="B5635" s="21" t="str">
        <f t="shared" si="391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392"/>
        <v>0</v>
      </c>
      <c r="N5635" s="17"/>
      <c r="O5635" s="17"/>
      <c r="P5635" s="22"/>
    </row>
    <row r="5636" spans="1:16" ht="24.95" hidden="1" customHeight="1" x14ac:dyDescent="0.2">
      <c r="A5636" s="21" t="str">
        <f t="shared" si="390"/>
        <v>||||||0</v>
      </c>
      <c r="B5636" s="21" t="str">
        <f t="shared" si="391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392"/>
        <v>0</v>
      </c>
      <c r="N5636" s="17"/>
      <c r="O5636" s="17"/>
      <c r="P5636" s="22"/>
    </row>
    <row r="5637" spans="1:16" ht="24.95" hidden="1" customHeight="1" x14ac:dyDescent="0.2">
      <c r="A5637" s="21" t="str">
        <f t="shared" si="390"/>
        <v>||||||0</v>
      </c>
      <c r="B5637" s="21" t="str">
        <f t="shared" si="391"/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392"/>
        <v>0</v>
      </c>
      <c r="N5637" s="17"/>
      <c r="O5637" s="17"/>
      <c r="P5637" s="22"/>
    </row>
    <row r="5638" spans="1:16" ht="24.95" hidden="1" customHeight="1" x14ac:dyDescent="0.2">
      <c r="A5638" s="21" t="str">
        <f t="shared" si="390"/>
        <v>||||||0</v>
      </c>
      <c r="B5638" s="21" t="str">
        <f t="shared" si="391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392"/>
        <v>0</v>
      </c>
      <c r="N5638" s="17"/>
      <c r="O5638" s="17"/>
      <c r="P5638" s="22"/>
    </row>
    <row r="5639" spans="1:16" ht="24.95" hidden="1" customHeight="1" x14ac:dyDescent="0.2">
      <c r="A5639" s="21" t="str">
        <f t="shared" si="390"/>
        <v>||||||0</v>
      </c>
      <c r="B5639" s="21" t="str">
        <f t="shared" si="391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392"/>
        <v>0</v>
      </c>
      <c r="N5639" s="17"/>
      <c r="O5639" s="17"/>
      <c r="P5639" s="22"/>
    </row>
    <row r="5640" spans="1:16" ht="24.95" hidden="1" customHeight="1" x14ac:dyDescent="0.2">
      <c r="A5640" s="21" t="str">
        <f t="shared" si="390"/>
        <v>||||||0</v>
      </c>
      <c r="B5640" s="21" t="str">
        <f t="shared" si="391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392"/>
        <v>0</v>
      </c>
      <c r="N5640" s="17"/>
      <c r="O5640" s="17"/>
      <c r="P5640" s="22"/>
    </row>
    <row r="5641" spans="1:16" ht="24.95" hidden="1" customHeight="1" x14ac:dyDescent="0.2">
      <c r="A5641" s="21" t="str">
        <f t="shared" si="390"/>
        <v>||||||0</v>
      </c>
      <c r="B5641" s="21" t="str">
        <f t="shared" si="391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392"/>
        <v>0</v>
      </c>
      <c r="N5641" s="17"/>
      <c r="O5641" s="17"/>
      <c r="P5641" s="22"/>
    </row>
    <row r="5642" spans="1:16" ht="24.95" hidden="1" customHeight="1" x14ac:dyDescent="0.2">
      <c r="A5642" s="21" t="str">
        <f t="shared" si="390"/>
        <v>||||||0</v>
      </c>
      <c r="B5642" s="21" t="str">
        <f t="shared" si="391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392"/>
        <v>0</v>
      </c>
      <c r="N5642" s="17"/>
      <c r="O5642" s="17"/>
      <c r="P5642" s="22"/>
    </row>
    <row r="5643" spans="1:16" ht="24.95" hidden="1" customHeight="1" x14ac:dyDescent="0.2">
      <c r="A5643" s="21" t="str">
        <f t="shared" si="390"/>
        <v>||||||0</v>
      </c>
      <c r="B5643" s="21" t="str">
        <f t="shared" si="391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392"/>
        <v>0</v>
      </c>
      <c r="N5643" s="17"/>
      <c r="O5643" s="17"/>
      <c r="P5643" s="22"/>
    </row>
    <row r="5644" spans="1:16" ht="24.95" hidden="1" customHeight="1" x14ac:dyDescent="0.2">
      <c r="A5644" s="21" t="str">
        <f t="shared" si="390"/>
        <v>||||||0</v>
      </c>
      <c r="B5644" s="21" t="str">
        <f t="shared" si="391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392"/>
        <v>0</v>
      </c>
      <c r="N5644" s="17"/>
      <c r="O5644" s="17"/>
      <c r="P5644" s="22"/>
    </row>
    <row r="5645" spans="1:16" ht="24.95" hidden="1" customHeight="1" x14ac:dyDescent="0.2">
      <c r="A5645" s="21" t="str">
        <f t="shared" si="390"/>
        <v>||||||0</v>
      </c>
      <c r="B5645" s="21" t="str">
        <f t="shared" si="391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392"/>
        <v>0</v>
      </c>
      <c r="N5645" s="17"/>
      <c r="O5645" s="17"/>
      <c r="P5645" s="22"/>
    </row>
    <row r="5646" spans="1:16" ht="24.95" hidden="1" customHeight="1" x14ac:dyDescent="0.2">
      <c r="A5646" s="21" t="str">
        <f t="shared" si="390"/>
        <v>||||||0</v>
      </c>
      <c r="B5646" s="21" t="str">
        <f t="shared" si="391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392"/>
        <v>0</v>
      </c>
      <c r="N5646" s="17"/>
      <c r="O5646" s="17"/>
      <c r="P5646" s="22"/>
    </row>
    <row r="5647" spans="1:16" ht="24.95" hidden="1" customHeight="1" x14ac:dyDescent="0.2">
      <c r="A5647" s="21" t="str">
        <f t="shared" si="390"/>
        <v>||||||0</v>
      </c>
      <c r="B5647" s="21" t="str">
        <f t="shared" si="391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392"/>
        <v>0</v>
      </c>
      <c r="N5647" s="17"/>
      <c r="O5647" s="17"/>
      <c r="P5647" s="22"/>
    </row>
    <row r="5648" spans="1:16" ht="24.95" hidden="1" customHeight="1" x14ac:dyDescent="0.2">
      <c r="A5648" s="21" t="str">
        <f t="shared" si="390"/>
        <v>||||||0</v>
      </c>
      <c r="B5648" s="21" t="str">
        <f t="shared" si="391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392"/>
        <v>0</v>
      </c>
      <c r="N5648" s="17"/>
      <c r="O5648" s="17"/>
      <c r="P5648" s="22"/>
    </row>
    <row r="5649" spans="1:16" ht="24.95" hidden="1" customHeight="1" x14ac:dyDescent="0.2">
      <c r="A5649" s="21" t="str">
        <f t="shared" si="390"/>
        <v>||||||0</v>
      </c>
      <c r="B5649" s="21" t="str">
        <f t="shared" si="391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392"/>
        <v>0</v>
      </c>
      <c r="N5649" s="17"/>
      <c r="O5649" s="17"/>
      <c r="P5649" s="22"/>
    </row>
    <row r="5650" spans="1:16" ht="24.95" hidden="1" customHeight="1" x14ac:dyDescent="0.2">
      <c r="A5650" s="21" t="str">
        <f t="shared" si="390"/>
        <v>||||||0</v>
      </c>
      <c r="B5650" s="21" t="str">
        <f t="shared" si="391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392"/>
        <v>0</v>
      </c>
      <c r="N5650" s="17"/>
      <c r="O5650" s="17"/>
      <c r="P5650" s="22"/>
    </row>
    <row r="5651" spans="1:16" ht="24.95" hidden="1" customHeight="1" x14ac:dyDescent="0.2">
      <c r="A5651" s="21" t="str">
        <f t="shared" si="390"/>
        <v>||||||0</v>
      </c>
      <c r="B5651" s="21" t="str">
        <f t="shared" si="391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392"/>
        <v>0</v>
      </c>
      <c r="N5651" s="17"/>
      <c r="O5651" s="17"/>
      <c r="P5651" s="22"/>
    </row>
    <row r="5652" spans="1:16" ht="24.95" hidden="1" customHeight="1" x14ac:dyDescent="0.2">
      <c r="A5652" s="21" t="str">
        <f t="shared" si="390"/>
        <v>||||||0</v>
      </c>
      <c r="B5652" s="21" t="str">
        <f t="shared" si="391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392"/>
        <v>0</v>
      </c>
      <c r="N5652" s="17"/>
      <c r="O5652" s="17"/>
      <c r="P5652" s="22"/>
    </row>
    <row r="5653" spans="1:16" ht="24.95" hidden="1" customHeight="1" x14ac:dyDescent="0.2">
      <c r="A5653" s="21" t="str">
        <f t="shared" si="390"/>
        <v>||||||0</v>
      </c>
      <c r="B5653" s="21" t="str">
        <f t="shared" si="391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392"/>
        <v>0</v>
      </c>
      <c r="N5653" s="17"/>
      <c r="O5653" s="17"/>
      <c r="P5653" s="22"/>
    </row>
    <row r="5654" spans="1:16" ht="24.95" hidden="1" customHeight="1" x14ac:dyDescent="0.2">
      <c r="A5654" s="21" t="str">
        <f t="shared" si="390"/>
        <v>||||||0</v>
      </c>
      <c r="B5654" s="21" t="str">
        <f t="shared" si="391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392"/>
        <v>0</v>
      </c>
      <c r="N5654" s="17"/>
      <c r="O5654" s="17"/>
      <c r="P5654" s="22"/>
    </row>
    <row r="5655" spans="1:16" ht="24.95" hidden="1" customHeight="1" x14ac:dyDescent="0.2">
      <c r="A5655" s="21" t="str">
        <f t="shared" si="390"/>
        <v>||||||0</v>
      </c>
      <c r="B5655" s="21" t="str">
        <f t="shared" si="391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392"/>
        <v>0</v>
      </c>
      <c r="N5655" s="17"/>
      <c r="O5655" s="17"/>
      <c r="P5655" s="22"/>
    </row>
    <row r="5656" spans="1:16" ht="24.95" hidden="1" customHeight="1" x14ac:dyDescent="0.2">
      <c r="A5656" s="21" t="str">
        <f t="shared" si="390"/>
        <v>||||||0</v>
      </c>
      <c r="B5656" s="21" t="str">
        <f t="shared" si="391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392"/>
        <v>0</v>
      </c>
      <c r="N5656" s="17"/>
      <c r="O5656" s="17"/>
      <c r="P5656" s="22"/>
    </row>
    <row r="5657" spans="1:16" ht="24.95" hidden="1" customHeight="1" x14ac:dyDescent="0.2">
      <c r="A5657" s="21" t="str">
        <f t="shared" si="390"/>
        <v>||||||0</v>
      </c>
      <c r="B5657" s="21" t="str">
        <f t="shared" si="391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392"/>
        <v>0</v>
      </c>
      <c r="N5657" s="17"/>
      <c r="O5657" s="17"/>
      <c r="P5657" s="22"/>
    </row>
    <row r="5658" spans="1:16" ht="24.95" hidden="1" customHeight="1" x14ac:dyDescent="0.2">
      <c r="A5658" s="21" t="str">
        <f t="shared" si="390"/>
        <v>||||||0</v>
      </c>
      <c r="B5658" s="21" t="str">
        <f t="shared" si="391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392"/>
        <v>0</v>
      </c>
      <c r="N5658" s="17"/>
      <c r="O5658" s="17"/>
      <c r="P5658" s="22"/>
    </row>
    <row r="5659" spans="1:16" ht="24.95" hidden="1" customHeight="1" x14ac:dyDescent="0.2">
      <c r="A5659" s="21" t="str">
        <f t="shared" si="390"/>
        <v>||||||0</v>
      </c>
      <c r="B5659" s="21" t="str">
        <f t="shared" si="391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392"/>
        <v>0</v>
      </c>
      <c r="N5659" s="17"/>
      <c r="O5659" s="17"/>
      <c r="P5659" s="22"/>
    </row>
    <row r="5660" spans="1:16" ht="24.95" hidden="1" customHeight="1" x14ac:dyDescent="0.2">
      <c r="A5660" s="21" t="str">
        <f t="shared" si="390"/>
        <v>||||||0</v>
      </c>
      <c r="B5660" s="21" t="str">
        <f t="shared" si="391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ref="M5660:M5695" si="393">N5660+O5660</f>
        <v>0</v>
      </c>
      <c r="N5660" s="17"/>
      <c r="O5660" s="17"/>
      <c r="P5660" s="22"/>
    </row>
    <row r="5661" spans="1:16" ht="24.95" hidden="1" customHeight="1" x14ac:dyDescent="0.2">
      <c r="A5661" s="21" t="str">
        <f t="shared" si="390"/>
        <v>||||||0</v>
      </c>
      <c r="B5661" s="21" t="str">
        <f t="shared" si="391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393"/>
        <v>0</v>
      </c>
      <c r="N5661" s="17"/>
      <c r="O5661" s="17"/>
      <c r="P5661" s="22"/>
    </row>
    <row r="5662" spans="1:16" ht="24.95" hidden="1" customHeight="1" x14ac:dyDescent="0.2">
      <c r="A5662" s="21" t="str">
        <f t="shared" ref="A5662:A5695" si="394">C5662&amp;"|"&amp;D5662&amp;"|"&amp;E5662&amp;"|"&amp;F5662&amp;"|"&amp;G5662&amp;"|"&amp;I5662&amp;"|"&amp;N5662+O5662-P5662</f>
        <v>||||||0</v>
      </c>
      <c r="B5662" s="21" t="str">
        <f t="shared" ref="B5662:B5695" si="395">C5662&amp;"|"&amp;D5662&amp;"|"&amp;E5662&amp;"|"&amp;F5662&amp;"|"&amp;L5662</f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393"/>
        <v>0</v>
      </c>
      <c r="N5662" s="17"/>
      <c r="O5662" s="17"/>
      <c r="P5662" s="22"/>
    </row>
    <row r="5663" spans="1:16" ht="24.95" hidden="1" customHeight="1" x14ac:dyDescent="0.2">
      <c r="A5663" s="21" t="str">
        <f t="shared" si="394"/>
        <v>||||||0</v>
      </c>
      <c r="B5663" s="21" t="str">
        <f t="shared" si="395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393"/>
        <v>0</v>
      </c>
      <c r="N5663" s="17"/>
      <c r="O5663" s="17"/>
      <c r="P5663" s="22"/>
    </row>
    <row r="5664" spans="1:16" ht="24.95" hidden="1" customHeight="1" x14ac:dyDescent="0.2">
      <c r="A5664" s="21" t="str">
        <f t="shared" si="394"/>
        <v>||||||0</v>
      </c>
      <c r="B5664" s="21" t="str">
        <f t="shared" si="395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393"/>
        <v>0</v>
      </c>
      <c r="N5664" s="17"/>
      <c r="O5664" s="17"/>
      <c r="P5664" s="22"/>
    </row>
    <row r="5665" spans="1:16" ht="24.95" hidden="1" customHeight="1" x14ac:dyDescent="0.2">
      <c r="A5665" s="21" t="str">
        <f t="shared" si="394"/>
        <v>||||||0</v>
      </c>
      <c r="B5665" s="21" t="str">
        <f t="shared" si="395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393"/>
        <v>0</v>
      </c>
      <c r="N5665" s="17"/>
      <c r="O5665" s="17"/>
      <c r="P5665" s="22"/>
    </row>
    <row r="5666" spans="1:16" ht="24.95" hidden="1" customHeight="1" x14ac:dyDescent="0.2">
      <c r="A5666" s="21" t="str">
        <f t="shared" si="394"/>
        <v>||||||0</v>
      </c>
      <c r="B5666" s="21" t="str">
        <f t="shared" si="395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393"/>
        <v>0</v>
      </c>
      <c r="N5666" s="17"/>
      <c r="O5666" s="17"/>
      <c r="P5666" s="22"/>
    </row>
    <row r="5667" spans="1:16" ht="24.95" hidden="1" customHeight="1" x14ac:dyDescent="0.2">
      <c r="A5667" s="21" t="str">
        <f t="shared" si="394"/>
        <v>||||||0</v>
      </c>
      <c r="B5667" s="21" t="str">
        <f t="shared" si="395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393"/>
        <v>0</v>
      </c>
      <c r="N5667" s="17"/>
      <c r="O5667" s="17"/>
      <c r="P5667" s="22"/>
    </row>
    <row r="5668" spans="1:16" ht="24.95" hidden="1" customHeight="1" x14ac:dyDescent="0.2">
      <c r="A5668" s="21" t="str">
        <f t="shared" si="394"/>
        <v>||||||0</v>
      </c>
      <c r="B5668" s="21" t="str">
        <f t="shared" si="395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393"/>
        <v>0</v>
      </c>
      <c r="N5668" s="17"/>
      <c r="O5668" s="17"/>
      <c r="P5668" s="22"/>
    </row>
    <row r="5669" spans="1:16" ht="24.95" hidden="1" customHeight="1" x14ac:dyDescent="0.2">
      <c r="A5669" s="21" t="str">
        <f t="shared" si="394"/>
        <v>||||||0</v>
      </c>
      <c r="B5669" s="21" t="str">
        <f t="shared" si="395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393"/>
        <v>0</v>
      </c>
      <c r="N5669" s="17"/>
      <c r="O5669" s="17"/>
      <c r="P5669" s="22"/>
    </row>
    <row r="5670" spans="1:16" ht="24.95" hidden="1" customHeight="1" x14ac:dyDescent="0.2">
      <c r="A5670" s="21" t="str">
        <f t="shared" si="394"/>
        <v>||||||0</v>
      </c>
      <c r="B5670" s="21" t="str">
        <f t="shared" si="395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393"/>
        <v>0</v>
      </c>
      <c r="N5670" s="17"/>
      <c r="O5670" s="17"/>
      <c r="P5670" s="22"/>
    </row>
    <row r="5671" spans="1:16" ht="24.95" hidden="1" customHeight="1" x14ac:dyDescent="0.2">
      <c r="A5671" s="21" t="str">
        <f t="shared" si="394"/>
        <v>||||||0</v>
      </c>
      <c r="B5671" s="21" t="str">
        <f t="shared" si="395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393"/>
        <v>0</v>
      </c>
      <c r="N5671" s="17"/>
      <c r="O5671" s="17"/>
      <c r="P5671" s="22"/>
    </row>
    <row r="5672" spans="1:16" ht="24.95" hidden="1" customHeight="1" x14ac:dyDescent="0.2">
      <c r="A5672" s="21" t="str">
        <f t="shared" si="394"/>
        <v>||||||0</v>
      </c>
      <c r="B5672" s="21" t="str">
        <f t="shared" si="395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393"/>
        <v>0</v>
      </c>
      <c r="N5672" s="17"/>
      <c r="O5672" s="17"/>
      <c r="P5672" s="22"/>
    </row>
    <row r="5673" spans="1:16" ht="24.95" hidden="1" customHeight="1" x14ac:dyDescent="0.2">
      <c r="A5673" s="21" t="str">
        <f t="shared" si="394"/>
        <v>||||||0</v>
      </c>
      <c r="B5673" s="21" t="str">
        <f t="shared" si="395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393"/>
        <v>0</v>
      </c>
      <c r="N5673" s="17"/>
      <c r="O5673" s="17"/>
      <c r="P5673" s="22"/>
    </row>
    <row r="5674" spans="1:16" ht="24.95" hidden="1" customHeight="1" x14ac:dyDescent="0.2">
      <c r="A5674" s="21" t="str">
        <f t="shared" si="394"/>
        <v>||||||0</v>
      </c>
      <c r="B5674" s="21" t="str">
        <f t="shared" si="395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393"/>
        <v>0</v>
      </c>
      <c r="N5674" s="17"/>
      <c r="O5674" s="17"/>
      <c r="P5674" s="22"/>
    </row>
    <row r="5675" spans="1:16" ht="24.95" hidden="1" customHeight="1" x14ac:dyDescent="0.2">
      <c r="A5675" s="21" t="str">
        <f t="shared" si="394"/>
        <v>||||||0</v>
      </c>
      <c r="B5675" s="21" t="str">
        <f t="shared" si="395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393"/>
        <v>0</v>
      </c>
      <c r="N5675" s="17"/>
      <c r="O5675" s="17"/>
      <c r="P5675" s="22"/>
    </row>
    <row r="5676" spans="1:16" ht="24.95" hidden="1" customHeight="1" x14ac:dyDescent="0.2">
      <c r="A5676" s="21" t="str">
        <f t="shared" si="394"/>
        <v>||||||0</v>
      </c>
      <c r="B5676" s="21" t="str">
        <f t="shared" si="395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393"/>
        <v>0</v>
      </c>
      <c r="N5676" s="17"/>
      <c r="O5676" s="17"/>
      <c r="P5676" s="22"/>
    </row>
    <row r="5677" spans="1:16" ht="24.95" hidden="1" customHeight="1" x14ac:dyDescent="0.2">
      <c r="A5677" s="21" t="str">
        <f t="shared" si="394"/>
        <v>||||||0</v>
      </c>
      <c r="B5677" s="21" t="str">
        <f t="shared" si="395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393"/>
        <v>0</v>
      </c>
      <c r="N5677" s="17"/>
      <c r="O5677" s="17"/>
      <c r="P5677" s="22"/>
    </row>
    <row r="5678" spans="1:16" ht="24.95" hidden="1" customHeight="1" x14ac:dyDescent="0.2">
      <c r="A5678" s="21" t="str">
        <f t="shared" si="394"/>
        <v>||||||0</v>
      </c>
      <c r="B5678" s="21" t="str">
        <f t="shared" si="395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393"/>
        <v>0</v>
      </c>
      <c r="N5678" s="17"/>
      <c r="O5678" s="17"/>
      <c r="P5678" s="22"/>
    </row>
    <row r="5679" spans="1:16" ht="24.95" hidden="1" customHeight="1" x14ac:dyDescent="0.2">
      <c r="A5679" s="21" t="str">
        <f t="shared" si="394"/>
        <v>||||||0</v>
      </c>
      <c r="B5679" s="21" t="str">
        <f t="shared" si="395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393"/>
        <v>0</v>
      </c>
      <c r="N5679" s="17"/>
      <c r="O5679" s="17"/>
      <c r="P5679" s="22"/>
    </row>
    <row r="5680" spans="1:16" ht="24.95" hidden="1" customHeight="1" x14ac:dyDescent="0.2">
      <c r="A5680" s="21" t="str">
        <f t="shared" si="394"/>
        <v>||||||0</v>
      </c>
      <c r="B5680" s="21" t="str">
        <f t="shared" si="395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393"/>
        <v>0</v>
      </c>
      <c r="N5680" s="17"/>
      <c r="O5680" s="17"/>
      <c r="P5680" s="22"/>
    </row>
    <row r="5681" spans="1:16" ht="24.95" hidden="1" customHeight="1" x14ac:dyDescent="0.2">
      <c r="A5681" s="21" t="str">
        <f t="shared" si="394"/>
        <v>||||||0</v>
      </c>
      <c r="B5681" s="21" t="str">
        <f t="shared" si="395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393"/>
        <v>0</v>
      </c>
      <c r="N5681" s="17"/>
      <c r="O5681" s="17"/>
      <c r="P5681" s="22"/>
    </row>
    <row r="5682" spans="1:16" ht="24.95" hidden="1" customHeight="1" x14ac:dyDescent="0.2">
      <c r="A5682" s="21" t="str">
        <f t="shared" si="394"/>
        <v>||||||0</v>
      </c>
      <c r="B5682" s="21" t="str">
        <f t="shared" si="395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393"/>
        <v>0</v>
      </c>
      <c r="N5682" s="17"/>
      <c r="O5682" s="17"/>
      <c r="P5682" s="22"/>
    </row>
    <row r="5683" spans="1:16" ht="24.95" hidden="1" customHeight="1" x14ac:dyDescent="0.2">
      <c r="A5683" s="21" t="str">
        <f t="shared" si="394"/>
        <v>||||||0</v>
      </c>
      <c r="B5683" s="21" t="str">
        <f t="shared" si="395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393"/>
        <v>0</v>
      </c>
      <c r="N5683" s="17"/>
      <c r="O5683" s="17"/>
      <c r="P5683" s="22"/>
    </row>
    <row r="5684" spans="1:16" ht="24.95" hidden="1" customHeight="1" x14ac:dyDescent="0.2">
      <c r="A5684" s="21" t="str">
        <f t="shared" si="394"/>
        <v>||||||0</v>
      </c>
      <c r="B5684" s="21" t="str">
        <f t="shared" si="395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393"/>
        <v>0</v>
      </c>
      <c r="N5684" s="17"/>
      <c r="O5684" s="17"/>
      <c r="P5684" s="22"/>
    </row>
    <row r="5685" spans="1:16" ht="24.95" hidden="1" customHeight="1" x14ac:dyDescent="0.2">
      <c r="A5685" s="21" t="str">
        <f t="shared" si="394"/>
        <v>||||||0</v>
      </c>
      <c r="B5685" s="21" t="str">
        <f t="shared" si="395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393"/>
        <v>0</v>
      </c>
      <c r="N5685" s="17"/>
      <c r="O5685" s="17"/>
      <c r="P5685" s="22"/>
    </row>
    <row r="5686" spans="1:16" ht="24.95" hidden="1" customHeight="1" x14ac:dyDescent="0.2">
      <c r="A5686" s="21" t="str">
        <f t="shared" si="394"/>
        <v>||||||0</v>
      </c>
      <c r="B5686" s="21" t="str">
        <f t="shared" si="395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393"/>
        <v>0</v>
      </c>
      <c r="N5686" s="17"/>
      <c r="O5686" s="17"/>
      <c r="P5686" s="22"/>
    </row>
    <row r="5687" spans="1:16" ht="24.95" hidden="1" customHeight="1" x14ac:dyDescent="0.2">
      <c r="A5687" s="21" t="str">
        <f t="shared" si="394"/>
        <v>||||||0</v>
      </c>
      <c r="B5687" s="21" t="str">
        <f t="shared" si="395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393"/>
        <v>0</v>
      </c>
      <c r="N5687" s="17"/>
      <c r="O5687" s="17"/>
      <c r="P5687" s="22"/>
    </row>
    <row r="5688" spans="1:16" ht="24.95" hidden="1" customHeight="1" x14ac:dyDescent="0.2">
      <c r="A5688" s="21" t="str">
        <f t="shared" si="394"/>
        <v>||||||0</v>
      </c>
      <c r="B5688" s="21" t="str">
        <f t="shared" si="395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393"/>
        <v>0</v>
      </c>
      <c r="N5688" s="17"/>
      <c r="O5688" s="17"/>
      <c r="P5688" s="22"/>
    </row>
    <row r="5689" spans="1:16" ht="24.95" hidden="1" customHeight="1" x14ac:dyDescent="0.2">
      <c r="A5689" s="21" t="str">
        <f t="shared" si="394"/>
        <v>||||||0</v>
      </c>
      <c r="B5689" s="21" t="str">
        <f t="shared" si="395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393"/>
        <v>0</v>
      </c>
      <c r="N5689" s="17"/>
      <c r="O5689" s="17"/>
      <c r="P5689" s="22"/>
    </row>
    <row r="5690" spans="1:16" ht="24.95" hidden="1" customHeight="1" x14ac:dyDescent="0.2">
      <c r="A5690" s="21" t="str">
        <f t="shared" si="394"/>
        <v>||||||0</v>
      </c>
      <c r="B5690" s="21" t="str">
        <f t="shared" si="395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393"/>
        <v>0</v>
      </c>
      <c r="N5690" s="17"/>
      <c r="O5690" s="17"/>
      <c r="P5690" s="22"/>
    </row>
    <row r="5691" spans="1:16" ht="24.95" hidden="1" customHeight="1" x14ac:dyDescent="0.2">
      <c r="A5691" s="21" t="str">
        <f t="shared" si="394"/>
        <v>||||||0</v>
      </c>
      <c r="B5691" s="21" t="str">
        <f t="shared" si="395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393"/>
        <v>0</v>
      </c>
      <c r="N5691" s="17"/>
      <c r="O5691" s="17"/>
      <c r="P5691" s="22"/>
    </row>
    <row r="5692" spans="1:16" ht="24.95" hidden="1" customHeight="1" x14ac:dyDescent="0.2">
      <c r="A5692" s="21" t="str">
        <f t="shared" si="394"/>
        <v>||||||0</v>
      </c>
      <c r="B5692" s="21" t="str">
        <f t="shared" si="395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393"/>
        <v>0</v>
      </c>
      <c r="N5692" s="17"/>
      <c r="O5692" s="17"/>
      <c r="P5692" s="22"/>
    </row>
    <row r="5693" spans="1:16" ht="24.95" hidden="1" customHeight="1" x14ac:dyDescent="0.2">
      <c r="A5693" s="21" t="str">
        <f t="shared" si="394"/>
        <v>||||||0</v>
      </c>
      <c r="B5693" s="21" t="str">
        <f t="shared" si="395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393"/>
        <v>0</v>
      </c>
      <c r="N5693" s="17"/>
      <c r="O5693" s="17"/>
      <c r="P5693" s="22"/>
    </row>
    <row r="5694" spans="1:16" ht="24.95" hidden="1" customHeight="1" x14ac:dyDescent="0.2">
      <c r="A5694" s="21" t="str">
        <f t="shared" si="394"/>
        <v>||||||0</v>
      </c>
      <c r="B5694" s="21" t="str">
        <f t="shared" si="395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si="393"/>
        <v>0</v>
      </c>
      <c r="N5694" s="17"/>
      <c r="O5694" s="17"/>
      <c r="P5694" s="22"/>
    </row>
    <row r="5695" spans="1:16" ht="24.95" hidden="1" customHeight="1" x14ac:dyDescent="0.2">
      <c r="A5695" s="21" t="str">
        <f t="shared" si="394"/>
        <v>||||||0</v>
      </c>
      <c r="B5695" s="21" t="str">
        <f t="shared" si="395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393"/>
        <v>0</v>
      </c>
      <c r="N5695" s="17"/>
      <c r="O5695" s="17"/>
      <c r="P5695" s="22"/>
    </row>
    <row r="5696" spans="1:16" ht="24.95" hidden="1" customHeight="1" x14ac:dyDescent="0.2">
      <c r="A5696" s="21" t="str">
        <f t="shared" ref="A5696:A5758" si="396">C5696&amp;"|"&amp;D5696&amp;"|"&amp;E5696&amp;"|"&amp;F5696&amp;"|"&amp;G5696&amp;"|"&amp;I5696&amp;"|"&amp;N5696+O5696-P5696</f>
        <v>||||||0</v>
      </c>
      <c r="B5696" s="21" t="str">
        <f t="shared" ref="B5696:B5758" si="397">C5696&amp;"|"&amp;D5696&amp;"|"&amp;E5696&amp;"|"&amp;F5696&amp;"|"&amp;L5696</f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ref="M5696:M5751" si="398">N5696+O5696</f>
        <v>0</v>
      </c>
      <c r="N5696" s="17"/>
      <c r="O5696" s="17"/>
      <c r="P5696" s="22"/>
    </row>
    <row r="5697" spans="1:16" ht="24.95" hidden="1" customHeight="1" x14ac:dyDescent="0.2">
      <c r="A5697" s="21" t="str">
        <f t="shared" si="396"/>
        <v>||||||0</v>
      </c>
      <c r="B5697" s="21" t="str">
        <f t="shared" si="397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398"/>
        <v>0</v>
      </c>
      <c r="N5697" s="17"/>
      <c r="O5697" s="17"/>
      <c r="P5697" s="22"/>
    </row>
    <row r="5698" spans="1:16" ht="24.95" hidden="1" customHeight="1" x14ac:dyDescent="0.2">
      <c r="A5698" s="21" t="str">
        <f t="shared" si="396"/>
        <v>||||||0</v>
      </c>
      <c r="B5698" s="21" t="str">
        <f t="shared" si="397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398"/>
        <v>0</v>
      </c>
      <c r="N5698" s="17"/>
      <c r="O5698" s="17"/>
      <c r="P5698" s="22"/>
    </row>
    <row r="5699" spans="1:16" ht="24.95" hidden="1" customHeight="1" x14ac:dyDescent="0.2">
      <c r="A5699" s="21" t="str">
        <f t="shared" si="396"/>
        <v>||||||0</v>
      </c>
      <c r="B5699" s="21" t="str">
        <f t="shared" si="397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398"/>
        <v>0</v>
      </c>
      <c r="N5699" s="17"/>
      <c r="O5699" s="17"/>
      <c r="P5699" s="22"/>
    </row>
    <row r="5700" spans="1:16" ht="24.95" hidden="1" customHeight="1" x14ac:dyDescent="0.2">
      <c r="A5700" s="21" t="str">
        <f t="shared" si="396"/>
        <v>||||||0</v>
      </c>
      <c r="B5700" s="21" t="str">
        <f t="shared" si="397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398"/>
        <v>0</v>
      </c>
      <c r="N5700" s="17"/>
      <c r="O5700" s="17"/>
      <c r="P5700" s="22"/>
    </row>
    <row r="5701" spans="1:16" ht="24.95" hidden="1" customHeight="1" x14ac:dyDescent="0.2">
      <c r="A5701" s="21" t="str">
        <f t="shared" si="396"/>
        <v>||||||0</v>
      </c>
      <c r="B5701" s="21" t="str">
        <f t="shared" si="397"/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398"/>
        <v>0</v>
      </c>
      <c r="N5701" s="17"/>
      <c r="O5701" s="17"/>
      <c r="P5701" s="22"/>
    </row>
    <row r="5702" spans="1:16" ht="24.95" hidden="1" customHeight="1" x14ac:dyDescent="0.2">
      <c r="A5702" s="21" t="str">
        <f t="shared" si="396"/>
        <v>||||||0</v>
      </c>
      <c r="B5702" s="21" t="str">
        <f t="shared" si="397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398"/>
        <v>0</v>
      </c>
      <c r="N5702" s="17"/>
      <c r="O5702" s="17"/>
      <c r="P5702" s="22"/>
    </row>
    <row r="5703" spans="1:16" ht="24.95" hidden="1" customHeight="1" x14ac:dyDescent="0.2">
      <c r="A5703" s="21" t="str">
        <f t="shared" si="396"/>
        <v>||||||0</v>
      </c>
      <c r="B5703" s="21" t="str">
        <f t="shared" si="397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398"/>
        <v>0</v>
      </c>
      <c r="N5703" s="17"/>
      <c r="O5703" s="17"/>
      <c r="P5703" s="22"/>
    </row>
    <row r="5704" spans="1:16" ht="24.95" hidden="1" customHeight="1" x14ac:dyDescent="0.2">
      <c r="A5704" s="21" t="str">
        <f t="shared" si="396"/>
        <v>||||||0</v>
      </c>
      <c r="B5704" s="21" t="str">
        <f t="shared" si="397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398"/>
        <v>0</v>
      </c>
      <c r="N5704" s="17"/>
      <c r="O5704" s="17"/>
      <c r="P5704" s="22"/>
    </row>
    <row r="5705" spans="1:16" ht="24.95" hidden="1" customHeight="1" x14ac:dyDescent="0.2">
      <c r="A5705" s="21" t="str">
        <f t="shared" si="396"/>
        <v>||||||0</v>
      </c>
      <c r="B5705" s="21" t="str">
        <f t="shared" si="397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398"/>
        <v>0</v>
      </c>
      <c r="N5705" s="17"/>
      <c r="O5705" s="17"/>
      <c r="P5705" s="22"/>
    </row>
    <row r="5706" spans="1:16" ht="24.95" hidden="1" customHeight="1" x14ac:dyDescent="0.2">
      <c r="A5706" s="21" t="str">
        <f t="shared" si="396"/>
        <v>||||||0</v>
      </c>
      <c r="B5706" s="21" t="str">
        <f t="shared" si="397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398"/>
        <v>0</v>
      </c>
      <c r="N5706" s="17"/>
      <c r="O5706" s="17"/>
      <c r="P5706" s="22"/>
    </row>
    <row r="5707" spans="1:16" ht="24.95" hidden="1" customHeight="1" x14ac:dyDescent="0.2">
      <c r="A5707" s="21" t="str">
        <f t="shared" si="396"/>
        <v>||||||0</v>
      </c>
      <c r="B5707" s="21" t="str">
        <f t="shared" si="397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398"/>
        <v>0</v>
      </c>
      <c r="N5707" s="17"/>
      <c r="O5707" s="17"/>
      <c r="P5707" s="22"/>
    </row>
    <row r="5708" spans="1:16" ht="24.95" hidden="1" customHeight="1" x14ac:dyDescent="0.2">
      <c r="A5708" s="21" t="str">
        <f t="shared" si="396"/>
        <v>||||||0</v>
      </c>
      <c r="B5708" s="21" t="str">
        <f t="shared" si="397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398"/>
        <v>0</v>
      </c>
      <c r="N5708" s="17"/>
      <c r="O5708" s="17"/>
      <c r="P5708" s="22"/>
    </row>
    <row r="5709" spans="1:16" ht="24.95" hidden="1" customHeight="1" x14ac:dyDescent="0.2">
      <c r="A5709" s="21" t="str">
        <f t="shared" si="396"/>
        <v>||||||0</v>
      </c>
      <c r="B5709" s="21" t="str">
        <f t="shared" si="397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398"/>
        <v>0</v>
      </c>
      <c r="N5709" s="17"/>
      <c r="O5709" s="17"/>
      <c r="P5709" s="22"/>
    </row>
    <row r="5710" spans="1:16" ht="24.95" hidden="1" customHeight="1" x14ac:dyDescent="0.2">
      <c r="A5710" s="21" t="str">
        <f t="shared" si="396"/>
        <v>||||||0</v>
      </c>
      <c r="B5710" s="21" t="str">
        <f t="shared" si="397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398"/>
        <v>0</v>
      </c>
      <c r="N5710" s="17"/>
      <c r="O5710" s="17"/>
      <c r="P5710" s="22"/>
    </row>
    <row r="5711" spans="1:16" ht="24.95" hidden="1" customHeight="1" x14ac:dyDescent="0.2">
      <c r="A5711" s="21" t="str">
        <f t="shared" si="396"/>
        <v>||||||0</v>
      </c>
      <c r="B5711" s="21" t="str">
        <f t="shared" si="397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398"/>
        <v>0</v>
      </c>
      <c r="N5711" s="17"/>
      <c r="O5711" s="17"/>
      <c r="P5711" s="22"/>
    </row>
    <row r="5712" spans="1:16" ht="24.95" hidden="1" customHeight="1" x14ac:dyDescent="0.2">
      <c r="A5712" s="21" t="str">
        <f t="shared" si="396"/>
        <v>||||||0</v>
      </c>
      <c r="B5712" s="21" t="str">
        <f t="shared" si="397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398"/>
        <v>0</v>
      </c>
      <c r="N5712" s="17"/>
      <c r="O5712" s="17"/>
      <c r="P5712" s="22"/>
    </row>
    <row r="5713" spans="1:16" ht="24.95" hidden="1" customHeight="1" x14ac:dyDescent="0.2">
      <c r="A5713" s="21" t="str">
        <f t="shared" si="396"/>
        <v>||||||0</v>
      </c>
      <c r="B5713" s="21" t="str">
        <f t="shared" si="397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398"/>
        <v>0</v>
      </c>
      <c r="N5713" s="17"/>
      <c r="O5713" s="17"/>
      <c r="P5713" s="22"/>
    </row>
    <row r="5714" spans="1:16" ht="24.95" hidden="1" customHeight="1" x14ac:dyDescent="0.2">
      <c r="A5714" s="21" t="str">
        <f t="shared" si="396"/>
        <v>||||||0</v>
      </c>
      <c r="B5714" s="21" t="str">
        <f t="shared" si="397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398"/>
        <v>0</v>
      </c>
      <c r="N5714" s="17"/>
      <c r="O5714" s="17"/>
      <c r="P5714" s="22"/>
    </row>
    <row r="5715" spans="1:16" ht="24.95" hidden="1" customHeight="1" x14ac:dyDescent="0.2">
      <c r="A5715" s="21" t="str">
        <f t="shared" si="396"/>
        <v>||||||0</v>
      </c>
      <c r="B5715" s="21" t="str">
        <f t="shared" si="397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398"/>
        <v>0</v>
      </c>
      <c r="N5715" s="17"/>
      <c r="O5715" s="17"/>
      <c r="P5715" s="22"/>
    </row>
    <row r="5716" spans="1:16" ht="24.95" hidden="1" customHeight="1" x14ac:dyDescent="0.2">
      <c r="A5716" s="21" t="str">
        <f t="shared" si="396"/>
        <v>||||||0</v>
      </c>
      <c r="B5716" s="21" t="str">
        <f t="shared" si="397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398"/>
        <v>0</v>
      </c>
      <c r="N5716" s="17"/>
      <c r="O5716" s="17"/>
      <c r="P5716" s="22"/>
    </row>
    <row r="5717" spans="1:16" ht="24.95" hidden="1" customHeight="1" x14ac:dyDescent="0.2">
      <c r="A5717" s="21" t="str">
        <f t="shared" si="396"/>
        <v>||||||0</v>
      </c>
      <c r="B5717" s="21" t="str">
        <f t="shared" si="397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398"/>
        <v>0</v>
      </c>
      <c r="N5717" s="17"/>
      <c r="O5717" s="17"/>
      <c r="P5717" s="22"/>
    </row>
    <row r="5718" spans="1:16" ht="24.95" hidden="1" customHeight="1" x14ac:dyDescent="0.2">
      <c r="A5718" s="21" t="str">
        <f t="shared" si="396"/>
        <v>||||||0</v>
      </c>
      <c r="B5718" s="21" t="str">
        <f t="shared" si="397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398"/>
        <v>0</v>
      </c>
      <c r="N5718" s="17"/>
      <c r="O5718" s="17"/>
      <c r="P5718" s="22"/>
    </row>
    <row r="5719" spans="1:16" ht="24.95" hidden="1" customHeight="1" x14ac:dyDescent="0.2">
      <c r="A5719" s="21" t="str">
        <f t="shared" si="396"/>
        <v>||||||0</v>
      </c>
      <c r="B5719" s="21" t="str">
        <f t="shared" si="397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398"/>
        <v>0</v>
      </c>
      <c r="N5719" s="17"/>
      <c r="O5719" s="17"/>
      <c r="P5719" s="22"/>
    </row>
    <row r="5720" spans="1:16" ht="24.95" hidden="1" customHeight="1" x14ac:dyDescent="0.2">
      <c r="A5720" s="21" t="str">
        <f t="shared" si="396"/>
        <v>||||||0</v>
      </c>
      <c r="B5720" s="21" t="str">
        <f t="shared" si="397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398"/>
        <v>0</v>
      </c>
      <c r="N5720" s="17"/>
      <c r="O5720" s="17"/>
      <c r="P5720" s="22"/>
    </row>
    <row r="5721" spans="1:16" ht="24.95" hidden="1" customHeight="1" x14ac:dyDescent="0.2">
      <c r="A5721" s="21" t="str">
        <f t="shared" si="396"/>
        <v>||||||0</v>
      </c>
      <c r="B5721" s="21" t="str">
        <f t="shared" si="397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398"/>
        <v>0</v>
      </c>
      <c r="N5721" s="17"/>
      <c r="O5721" s="17"/>
      <c r="P5721" s="22"/>
    </row>
    <row r="5722" spans="1:16" ht="24.95" hidden="1" customHeight="1" x14ac:dyDescent="0.2">
      <c r="A5722" s="21" t="str">
        <f t="shared" si="396"/>
        <v>||||||0</v>
      </c>
      <c r="B5722" s="21" t="str">
        <f t="shared" si="397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398"/>
        <v>0</v>
      </c>
      <c r="N5722" s="17"/>
      <c r="O5722" s="17"/>
      <c r="P5722" s="22"/>
    </row>
    <row r="5723" spans="1:16" ht="24.95" hidden="1" customHeight="1" x14ac:dyDescent="0.2">
      <c r="A5723" s="21" t="str">
        <f t="shared" si="396"/>
        <v>||||||0</v>
      </c>
      <c r="B5723" s="21" t="str">
        <f t="shared" si="397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398"/>
        <v>0</v>
      </c>
      <c r="N5723" s="17"/>
      <c r="O5723" s="17"/>
      <c r="P5723" s="22"/>
    </row>
    <row r="5724" spans="1:16" ht="24.95" hidden="1" customHeight="1" x14ac:dyDescent="0.2">
      <c r="A5724" s="21" t="str">
        <f t="shared" si="396"/>
        <v>||||||0</v>
      </c>
      <c r="B5724" s="21" t="str">
        <f t="shared" si="397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398"/>
        <v>0</v>
      </c>
      <c r="N5724" s="17"/>
      <c r="O5724" s="17"/>
      <c r="P5724" s="22"/>
    </row>
    <row r="5725" spans="1:16" ht="24.95" hidden="1" customHeight="1" x14ac:dyDescent="0.2">
      <c r="A5725" s="21" t="str">
        <f t="shared" si="396"/>
        <v>||||||0</v>
      </c>
      <c r="B5725" s="21" t="str">
        <f t="shared" si="397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398"/>
        <v>0</v>
      </c>
      <c r="N5725" s="17"/>
      <c r="O5725" s="17"/>
      <c r="P5725" s="22"/>
    </row>
    <row r="5726" spans="1:16" ht="24.95" hidden="1" customHeight="1" x14ac:dyDescent="0.2">
      <c r="A5726" s="21" t="str">
        <f t="shared" si="396"/>
        <v>||||||0</v>
      </c>
      <c r="B5726" s="21" t="str">
        <f t="shared" si="397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398"/>
        <v>0</v>
      </c>
      <c r="N5726" s="17"/>
      <c r="O5726" s="17"/>
      <c r="P5726" s="22"/>
    </row>
    <row r="5727" spans="1:16" ht="24.95" hidden="1" customHeight="1" x14ac:dyDescent="0.2">
      <c r="A5727" s="21" t="str">
        <f t="shared" si="396"/>
        <v>||||||0</v>
      </c>
      <c r="B5727" s="21" t="str">
        <f t="shared" si="397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398"/>
        <v>0</v>
      </c>
      <c r="N5727" s="17"/>
      <c r="O5727" s="17"/>
      <c r="P5727" s="22"/>
    </row>
    <row r="5728" spans="1:16" ht="24.95" hidden="1" customHeight="1" x14ac:dyDescent="0.2">
      <c r="A5728" s="21" t="str">
        <f t="shared" si="396"/>
        <v>||||||0</v>
      </c>
      <c r="B5728" s="21" t="str">
        <f t="shared" si="397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398"/>
        <v>0</v>
      </c>
      <c r="N5728" s="17"/>
      <c r="O5728" s="17"/>
      <c r="P5728" s="22"/>
    </row>
    <row r="5729" spans="1:16" ht="24.95" hidden="1" customHeight="1" x14ac:dyDescent="0.2">
      <c r="A5729" s="21" t="str">
        <f t="shared" si="396"/>
        <v>||||||0</v>
      </c>
      <c r="B5729" s="21" t="str">
        <f t="shared" si="397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398"/>
        <v>0</v>
      </c>
      <c r="N5729" s="17"/>
      <c r="O5729" s="17"/>
      <c r="P5729" s="22"/>
    </row>
    <row r="5730" spans="1:16" ht="24.95" hidden="1" customHeight="1" x14ac:dyDescent="0.2">
      <c r="A5730" s="21" t="str">
        <f t="shared" si="396"/>
        <v>||||||0</v>
      </c>
      <c r="B5730" s="21" t="str">
        <f t="shared" si="397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398"/>
        <v>0</v>
      </c>
      <c r="N5730" s="17"/>
      <c r="O5730" s="17"/>
      <c r="P5730" s="22"/>
    </row>
    <row r="5731" spans="1:16" ht="24.95" hidden="1" customHeight="1" x14ac:dyDescent="0.2">
      <c r="A5731" s="21" t="str">
        <f t="shared" si="396"/>
        <v>||||||0</v>
      </c>
      <c r="B5731" s="21" t="str">
        <f t="shared" si="397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398"/>
        <v>0</v>
      </c>
      <c r="N5731" s="17"/>
      <c r="O5731" s="17"/>
      <c r="P5731" s="22"/>
    </row>
    <row r="5732" spans="1:16" ht="24.95" hidden="1" customHeight="1" x14ac:dyDescent="0.2">
      <c r="A5732" s="21" t="str">
        <f t="shared" si="396"/>
        <v>||||||0</v>
      </c>
      <c r="B5732" s="21" t="str">
        <f t="shared" si="397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398"/>
        <v>0</v>
      </c>
      <c r="N5732" s="17"/>
      <c r="O5732" s="17"/>
      <c r="P5732" s="22"/>
    </row>
    <row r="5733" spans="1:16" ht="24.95" hidden="1" customHeight="1" x14ac:dyDescent="0.2">
      <c r="A5733" s="21" t="str">
        <f t="shared" si="396"/>
        <v>||||||0</v>
      </c>
      <c r="B5733" s="21" t="str">
        <f t="shared" si="397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398"/>
        <v>0</v>
      </c>
      <c r="N5733" s="17"/>
      <c r="O5733" s="17"/>
      <c r="P5733" s="22"/>
    </row>
    <row r="5734" spans="1:16" ht="24.95" hidden="1" customHeight="1" x14ac:dyDescent="0.2">
      <c r="A5734" s="21" t="str">
        <f t="shared" si="396"/>
        <v>||||||0</v>
      </c>
      <c r="B5734" s="21" t="str">
        <f t="shared" si="397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398"/>
        <v>0</v>
      </c>
      <c r="N5734" s="17"/>
      <c r="O5734" s="17"/>
      <c r="P5734" s="22"/>
    </row>
    <row r="5735" spans="1:16" ht="24.95" hidden="1" customHeight="1" x14ac:dyDescent="0.2">
      <c r="A5735" s="21" t="str">
        <f t="shared" si="396"/>
        <v>||||||0</v>
      </c>
      <c r="B5735" s="21" t="str">
        <f t="shared" si="397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398"/>
        <v>0</v>
      </c>
      <c r="N5735" s="17"/>
      <c r="O5735" s="17"/>
      <c r="P5735" s="22"/>
    </row>
    <row r="5736" spans="1:16" ht="24.95" hidden="1" customHeight="1" x14ac:dyDescent="0.2">
      <c r="A5736" s="21" t="str">
        <f t="shared" si="396"/>
        <v>||||||0</v>
      </c>
      <c r="B5736" s="21" t="str">
        <f t="shared" si="397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398"/>
        <v>0</v>
      </c>
      <c r="N5736" s="17"/>
      <c r="O5736" s="17"/>
      <c r="P5736" s="22"/>
    </row>
    <row r="5737" spans="1:16" ht="24.95" hidden="1" customHeight="1" x14ac:dyDescent="0.2">
      <c r="A5737" s="21" t="str">
        <f t="shared" si="396"/>
        <v>||||||0</v>
      </c>
      <c r="B5737" s="21" t="str">
        <f t="shared" si="397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398"/>
        <v>0</v>
      </c>
      <c r="N5737" s="17"/>
      <c r="O5737" s="17"/>
      <c r="P5737" s="22"/>
    </row>
    <row r="5738" spans="1:16" ht="24.95" hidden="1" customHeight="1" x14ac:dyDescent="0.2">
      <c r="A5738" s="21" t="str">
        <f t="shared" si="396"/>
        <v>||||||0</v>
      </c>
      <c r="B5738" s="21" t="str">
        <f t="shared" si="397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398"/>
        <v>0</v>
      </c>
      <c r="N5738" s="17"/>
      <c r="O5738" s="17"/>
      <c r="P5738" s="22"/>
    </row>
    <row r="5739" spans="1:16" ht="24.95" hidden="1" customHeight="1" x14ac:dyDescent="0.2">
      <c r="A5739" s="21" t="str">
        <f t="shared" si="396"/>
        <v>||||||0</v>
      </c>
      <c r="B5739" s="21" t="str">
        <f t="shared" si="397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398"/>
        <v>0</v>
      </c>
      <c r="N5739" s="17"/>
      <c r="O5739" s="17"/>
      <c r="P5739" s="22"/>
    </row>
    <row r="5740" spans="1:16" ht="24.95" hidden="1" customHeight="1" x14ac:dyDescent="0.2">
      <c r="A5740" s="21" t="str">
        <f t="shared" si="396"/>
        <v>||||||0</v>
      </c>
      <c r="B5740" s="21" t="str">
        <f t="shared" si="397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398"/>
        <v>0</v>
      </c>
      <c r="N5740" s="17"/>
      <c r="O5740" s="17"/>
      <c r="P5740" s="22"/>
    </row>
    <row r="5741" spans="1:16" ht="24.95" hidden="1" customHeight="1" x14ac:dyDescent="0.2">
      <c r="A5741" s="21" t="str">
        <f t="shared" si="396"/>
        <v>||||||0</v>
      </c>
      <c r="B5741" s="21" t="str">
        <f t="shared" si="397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398"/>
        <v>0</v>
      </c>
      <c r="N5741" s="17"/>
      <c r="O5741" s="17"/>
      <c r="P5741" s="22"/>
    </row>
    <row r="5742" spans="1:16" ht="24.95" hidden="1" customHeight="1" x14ac:dyDescent="0.2">
      <c r="A5742" s="21" t="str">
        <f t="shared" si="396"/>
        <v>||||||0</v>
      </c>
      <c r="B5742" s="21" t="str">
        <f t="shared" si="397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398"/>
        <v>0</v>
      </c>
      <c r="N5742" s="17"/>
      <c r="O5742" s="17"/>
      <c r="P5742" s="22"/>
    </row>
    <row r="5743" spans="1:16" ht="24.95" hidden="1" customHeight="1" x14ac:dyDescent="0.2">
      <c r="A5743" s="21" t="str">
        <f t="shared" si="396"/>
        <v>||||||0</v>
      </c>
      <c r="B5743" s="21" t="str">
        <f t="shared" si="397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398"/>
        <v>0</v>
      </c>
      <c r="N5743" s="17"/>
      <c r="O5743" s="17"/>
      <c r="P5743" s="22"/>
    </row>
    <row r="5744" spans="1:16" ht="24.95" hidden="1" customHeight="1" x14ac:dyDescent="0.2">
      <c r="A5744" s="21" t="str">
        <f t="shared" si="396"/>
        <v>||||||0</v>
      </c>
      <c r="B5744" s="21" t="str">
        <f t="shared" si="397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398"/>
        <v>0</v>
      </c>
      <c r="N5744" s="17"/>
      <c r="O5744" s="17"/>
      <c r="P5744" s="22"/>
    </row>
    <row r="5745" spans="1:16" ht="24.95" hidden="1" customHeight="1" x14ac:dyDescent="0.2">
      <c r="A5745" s="21" t="str">
        <f t="shared" si="396"/>
        <v>||||||0</v>
      </c>
      <c r="B5745" s="21" t="str">
        <f t="shared" si="397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398"/>
        <v>0</v>
      </c>
      <c r="N5745" s="17"/>
      <c r="O5745" s="17"/>
      <c r="P5745" s="22"/>
    </row>
    <row r="5746" spans="1:16" ht="24.95" hidden="1" customHeight="1" x14ac:dyDescent="0.2">
      <c r="A5746" s="21" t="str">
        <f t="shared" si="396"/>
        <v>||||||0</v>
      </c>
      <c r="B5746" s="21" t="str">
        <f t="shared" si="397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398"/>
        <v>0</v>
      </c>
      <c r="N5746" s="17"/>
      <c r="O5746" s="17"/>
      <c r="P5746" s="22"/>
    </row>
    <row r="5747" spans="1:16" ht="24.95" hidden="1" customHeight="1" x14ac:dyDescent="0.2">
      <c r="A5747" s="21" t="str">
        <f t="shared" si="396"/>
        <v>||||||0</v>
      </c>
      <c r="B5747" s="21" t="str">
        <f t="shared" si="397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398"/>
        <v>0</v>
      </c>
      <c r="N5747" s="17"/>
      <c r="O5747" s="17"/>
      <c r="P5747" s="22"/>
    </row>
    <row r="5748" spans="1:16" ht="24.95" hidden="1" customHeight="1" x14ac:dyDescent="0.2">
      <c r="A5748" s="21" t="str">
        <f t="shared" si="396"/>
        <v>||||||0</v>
      </c>
      <c r="B5748" s="21" t="str">
        <f t="shared" si="397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398"/>
        <v>0</v>
      </c>
      <c r="N5748" s="17"/>
      <c r="O5748" s="17"/>
      <c r="P5748" s="22"/>
    </row>
    <row r="5749" spans="1:16" ht="24.95" hidden="1" customHeight="1" x14ac:dyDescent="0.2">
      <c r="A5749" s="21" t="str">
        <f t="shared" si="396"/>
        <v>||||||0</v>
      </c>
      <c r="B5749" s="21" t="str">
        <f t="shared" si="397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398"/>
        <v>0</v>
      </c>
      <c r="N5749" s="17"/>
      <c r="O5749" s="17"/>
      <c r="P5749" s="22"/>
    </row>
    <row r="5750" spans="1:16" ht="24.95" hidden="1" customHeight="1" x14ac:dyDescent="0.2">
      <c r="A5750" s="21" t="str">
        <f t="shared" si="396"/>
        <v>||||||0</v>
      </c>
      <c r="B5750" s="21" t="str">
        <f t="shared" si="397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398"/>
        <v>0</v>
      </c>
      <c r="N5750" s="17"/>
      <c r="O5750" s="17"/>
      <c r="P5750" s="22"/>
    </row>
    <row r="5751" spans="1:16" ht="24.95" hidden="1" customHeight="1" x14ac:dyDescent="0.2">
      <c r="A5751" s="21" t="str">
        <f t="shared" si="396"/>
        <v>||||||0</v>
      </c>
      <c r="B5751" s="21" t="str">
        <f t="shared" si="397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398"/>
        <v>0</v>
      </c>
      <c r="N5751" s="17"/>
      <c r="O5751" s="17"/>
      <c r="P5751" s="22"/>
    </row>
    <row r="5752" spans="1:16" ht="24.95" hidden="1" customHeight="1" x14ac:dyDescent="0.2">
      <c r="A5752" s="21" t="str">
        <f t="shared" si="396"/>
        <v>||||||0</v>
      </c>
      <c r="B5752" s="21" t="str">
        <f t="shared" si="397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ref="M5752:M5815" si="399">N5752+O5752</f>
        <v>0</v>
      </c>
      <c r="N5752" s="17"/>
      <c r="O5752" s="17"/>
      <c r="P5752" s="22"/>
    </row>
    <row r="5753" spans="1:16" ht="24.95" hidden="1" customHeight="1" x14ac:dyDescent="0.2">
      <c r="A5753" s="21" t="str">
        <f t="shared" si="396"/>
        <v>||||||0</v>
      </c>
      <c r="B5753" s="21" t="str">
        <f t="shared" si="397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399"/>
        <v>0</v>
      </c>
      <c r="N5753" s="17"/>
      <c r="O5753" s="17"/>
      <c r="P5753" s="22"/>
    </row>
    <row r="5754" spans="1:16" ht="24.95" hidden="1" customHeight="1" x14ac:dyDescent="0.2">
      <c r="A5754" s="21" t="str">
        <f t="shared" si="396"/>
        <v>||||||0</v>
      </c>
      <c r="B5754" s="21" t="str">
        <f t="shared" si="397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399"/>
        <v>0</v>
      </c>
      <c r="N5754" s="17"/>
      <c r="O5754" s="17"/>
      <c r="P5754" s="22"/>
    </row>
    <row r="5755" spans="1:16" ht="24.95" hidden="1" customHeight="1" x14ac:dyDescent="0.2">
      <c r="A5755" s="21" t="str">
        <f t="shared" si="396"/>
        <v>||||||0</v>
      </c>
      <c r="B5755" s="21" t="str">
        <f t="shared" si="397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399"/>
        <v>0</v>
      </c>
      <c r="N5755" s="17"/>
      <c r="O5755" s="17"/>
      <c r="P5755" s="22"/>
    </row>
    <row r="5756" spans="1:16" ht="24.95" hidden="1" customHeight="1" x14ac:dyDescent="0.2">
      <c r="A5756" s="21" t="str">
        <f t="shared" si="396"/>
        <v>||||||0</v>
      </c>
      <c r="B5756" s="21" t="str">
        <f t="shared" si="397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399"/>
        <v>0</v>
      </c>
      <c r="N5756" s="17"/>
      <c r="O5756" s="17"/>
      <c r="P5756" s="22"/>
    </row>
    <row r="5757" spans="1:16" ht="24.95" hidden="1" customHeight="1" x14ac:dyDescent="0.2">
      <c r="A5757" s="21" t="str">
        <f t="shared" si="396"/>
        <v>||||||0</v>
      </c>
      <c r="B5757" s="21" t="str">
        <f t="shared" si="397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399"/>
        <v>0</v>
      </c>
      <c r="N5757" s="17"/>
      <c r="O5757" s="17"/>
      <c r="P5757" s="22"/>
    </row>
    <row r="5758" spans="1:16" ht="24.95" hidden="1" customHeight="1" x14ac:dyDescent="0.2">
      <c r="A5758" s="21" t="str">
        <f t="shared" si="396"/>
        <v>||||||0</v>
      </c>
      <c r="B5758" s="21" t="str">
        <f t="shared" si="397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si="399"/>
        <v>0</v>
      </c>
      <c r="N5758" s="17"/>
      <c r="O5758" s="17"/>
      <c r="P5758" s="22"/>
    </row>
    <row r="5759" spans="1:16" ht="24.95" hidden="1" customHeight="1" x14ac:dyDescent="0.2">
      <c r="A5759" s="21" t="str">
        <f t="shared" ref="A5759:A5822" si="400">C5759&amp;"|"&amp;D5759&amp;"|"&amp;E5759&amp;"|"&amp;F5759&amp;"|"&amp;G5759&amp;"|"&amp;I5759&amp;"|"&amp;N5759+O5759-P5759</f>
        <v>||||||0</v>
      </c>
      <c r="B5759" s="21" t="str">
        <f t="shared" ref="B5759:B5822" si="401">C5759&amp;"|"&amp;D5759&amp;"|"&amp;E5759&amp;"|"&amp;F5759&amp;"|"&amp;L5759</f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399"/>
        <v>0</v>
      </c>
      <c r="N5759" s="17"/>
      <c r="O5759" s="17"/>
      <c r="P5759" s="22"/>
    </row>
    <row r="5760" spans="1:16" ht="24.95" hidden="1" customHeight="1" x14ac:dyDescent="0.2">
      <c r="A5760" s="21" t="str">
        <f t="shared" si="400"/>
        <v>||||||0</v>
      </c>
      <c r="B5760" s="21" t="str">
        <f t="shared" si="401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399"/>
        <v>0</v>
      </c>
      <c r="N5760" s="17"/>
      <c r="O5760" s="17"/>
      <c r="P5760" s="22"/>
    </row>
    <row r="5761" spans="1:16" ht="24.95" hidden="1" customHeight="1" x14ac:dyDescent="0.2">
      <c r="A5761" s="21" t="str">
        <f t="shared" si="400"/>
        <v>||||||0</v>
      </c>
      <c r="B5761" s="21" t="str">
        <f t="shared" si="401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399"/>
        <v>0</v>
      </c>
      <c r="N5761" s="17"/>
      <c r="O5761" s="17"/>
      <c r="P5761" s="22"/>
    </row>
    <row r="5762" spans="1:16" ht="24.95" hidden="1" customHeight="1" x14ac:dyDescent="0.2">
      <c r="A5762" s="21" t="str">
        <f t="shared" si="400"/>
        <v>||||||0</v>
      </c>
      <c r="B5762" s="21" t="str">
        <f t="shared" si="401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399"/>
        <v>0</v>
      </c>
      <c r="N5762" s="17"/>
      <c r="O5762" s="17"/>
      <c r="P5762" s="22"/>
    </row>
    <row r="5763" spans="1:16" ht="24.95" hidden="1" customHeight="1" x14ac:dyDescent="0.2">
      <c r="A5763" s="21" t="str">
        <f t="shared" si="400"/>
        <v>||||||0</v>
      </c>
      <c r="B5763" s="21" t="str">
        <f t="shared" si="401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399"/>
        <v>0</v>
      </c>
      <c r="N5763" s="17"/>
      <c r="O5763" s="17"/>
      <c r="P5763" s="22"/>
    </row>
    <row r="5764" spans="1:16" ht="24.95" hidden="1" customHeight="1" x14ac:dyDescent="0.2">
      <c r="A5764" s="21" t="str">
        <f t="shared" si="400"/>
        <v>||||||0</v>
      </c>
      <c r="B5764" s="21" t="str">
        <f t="shared" si="401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399"/>
        <v>0</v>
      </c>
      <c r="N5764" s="17"/>
      <c r="O5764" s="17"/>
      <c r="P5764" s="22"/>
    </row>
    <row r="5765" spans="1:16" ht="24.95" hidden="1" customHeight="1" x14ac:dyDescent="0.2">
      <c r="A5765" s="21" t="str">
        <f t="shared" si="400"/>
        <v>||||||0</v>
      </c>
      <c r="B5765" s="21" t="str">
        <f t="shared" si="401"/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399"/>
        <v>0</v>
      </c>
      <c r="N5765" s="17"/>
      <c r="O5765" s="17"/>
      <c r="P5765" s="22"/>
    </row>
    <row r="5766" spans="1:16" ht="24.95" hidden="1" customHeight="1" x14ac:dyDescent="0.2">
      <c r="A5766" s="21" t="str">
        <f t="shared" si="400"/>
        <v>||||||0</v>
      </c>
      <c r="B5766" s="21" t="str">
        <f t="shared" si="401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399"/>
        <v>0</v>
      </c>
      <c r="N5766" s="17"/>
      <c r="O5766" s="17"/>
      <c r="P5766" s="22"/>
    </row>
    <row r="5767" spans="1:16" ht="24.95" hidden="1" customHeight="1" x14ac:dyDescent="0.2">
      <c r="A5767" s="21" t="str">
        <f t="shared" si="400"/>
        <v>||||||0</v>
      </c>
      <c r="B5767" s="21" t="str">
        <f t="shared" si="401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399"/>
        <v>0</v>
      </c>
      <c r="N5767" s="17"/>
      <c r="O5767" s="17"/>
      <c r="P5767" s="22"/>
    </row>
    <row r="5768" spans="1:16" ht="24.95" hidden="1" customHeight="1" x14ac:dyDescent="0.2">
      <c r="A5768" s="21" t="str">
        <f t="shared" si="400"/>
        <v>||||||0</v>
      </c>
      <c r="B5768" s="21" t="str">
        <f t="shared" si="401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399"/>
        <v>0</v>
      </c>
      <c r="N5768" s="17"/>
      <c r="O5768" s="17"/>
      <c r="P5768" s="22"/>
    </row>
    <row r="5769" spans="1:16" ht="24.95" hidden="1" customHeight="1" x14ac:dyDescent="0.2">
      <c r="A5769" s="21" t="str">
        <f t="shared" si="400"/>
        <v>||||||0</v>
      </c>
      <c r="B5769" s="21" t="str">
        <f t="shared" si="401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399"/>
        <v>0</v>
      </c>
      <c r="N5769" s="17"/>
      <c r="O5769" s="17"/>
      <c r="P5769" s="22"/>
    </row>
    <row r="5770" spans="1:16" ht="24.95" hidden="1" customHeight="1" x14ac:dyDescent="0.2">
      <c r="A5770" s="21" t="str">
        <f t="shared" si="400"/>
        <v>||||||0</v>
      </c>
      <c r="B5770" s="21" t="str">
        <f t="shared" si="401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399"/>
        <v>0</v>
      </c>
      <c r="N5770" s="17"/>
      <c r="O5770" s="17"/>
      <c r="P5770" s="22"/>
    </row>
    <row r="5771" spans="1:16" ht="24.95" hidden="1" customHeight="1" x14ac:dyDescent="0.2">
      <c r="A5771" s="21" t="str">
        <f t="shared" si="400"/>
        <v>||||||0</v>
      </c>
      <c r="B5771" s="21" t="str">
        <f t="shared" si="401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399"/>
        <v>0</v>
      </c>
      <c r="N5771" s="17"/>
      <c r="O5771" s="17"/>
      <c r="P5771" s="22"/>
    </row>
    <row r="5772" spans="1:16" ht="24.95" hidden="1" customHeight="1" x14ac:dyDescent="0.2">
      <c r="A5772" s="21" t="str">
        <f t="shared" si="400"/>
        <v>||||||0</v>
      </c>
      <c r="B5772" s="21" t="str">
        <f t="shared" si="401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399"/>
        <v>0</v>
      </c>
      <c r="N5772" s="17"/>
      <c r="O5772" s="17"/>
      <c r="P5772" s="22"/>
    </row>
    <row r="5773" spans="1:16" ht="24.95" hidden="1" customHeight="1" x14ac:dyDescent="0.2">
      <c r="A5773" s="21" t="str">
        <f t="shared" si="400"/>
        <v>||||||0</v>
      </c>
      <c r="B5773" s="21" t="str">
        <f t="shared" si="401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399"/>
        <v>0</v>
      </c>
      <c r="N5773" s="17"/>
      <c r="O5773" s="17"/>
      <c r="P5773" s="22"/>
    </row>
    <row r="5774" spans="1:16" ht="24.95" hidden="1" customHeight="1" x14ac:dyDescent="0.2">
      <c r="A5774" s="21" t="str">
        <f t="shared" si="400"/>
        <v>||||||0</v>
      </c>
      <c r="B5774" s="21" t="str">
        <f t="shared" si="401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399"/>
        <v>0</v>
      </c>
      <c r="N5774" s="17"/>
      <c r="O5774" s="17"/>
      <c r="P5774" s="22"/>
    </row>
    <row r="5775" spans="1:16" ht="24.95" hidden="1" customHeight="1" x14ac:dyDescent="0.2">
      <c r="A5775" s="21" t="str">
        <f t="shared" si="400"/>
        <v>||||||0</v>
      </c>
      <c r="B5775" s="21" t="str">
        <f t="shared" si="401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399"/>
        <v>0</v>
      </c>
      <c r="N5775" s="17"/>
      <c r="O5775" s="17"/>
      <c r="P5775" s="22"/>
    </row>
    <row r="5776" spans="1:16" ht="24.95" hidden="1" customHeight="1" x14ac:dyDescent="0.2">
      <c r="A5776" s="21" t="str">
        <f t="shared" si="400"/>
        <v>||||||0</v>
      </c>
      <c r="B5776" s="21" t="str">
        <f t="shared" si="401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399"/>
        <v>0</v>
      </c>
      <c r="N5776" s="17"/>
      <c r="O5776" s="17"/>
      <c r="P5776" s="22"/>
    </row>
    <row r="5777" spans="1:16" ht="24.95" hidden="1" customHeight="1" x14ac:dyDescent="0.2">
      <c r="A5777" s="21" t="str">
        <f t="shared" si="400"/>
        <v>||||||0</v>
      </c>
      <c r="B5777" s="21" t="str">
        <f t="shared" si="401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399"/>
        <v>0</v>
      </c>
      <c r="N5777" s="17"/>
      <c r="O5777" s="17"/>
      <c r="P5777" s="22"/>
    </row>
    <row r="5778" spans="1:16" ht="24.95" hidden="1" customHeight="1" x14ac:dyDescent="0.2">
      <c r="A5778" s="21" t="str">
        <f t="shared" si="400"/>
        <v>||||||0</v>
      </c>
      <c r="B5778" s="21" t="str">
        <f t="shared" si="401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399"/>
        <v>0</v>
      </c>
      <c r="N5778" s="17"/>
      <c r="O5778" s="17"/>
      <c r="P5778" s="22"/>
    </row>
    <row r="5779" spans="1:16" ht="24.95" hidden="1" customHeight="1" x14ac:dyDescent="0.2">
      <c r="A5779" s="21" t="str">
        <f t="shared" si="400"/>
        <v>||||||0</v>
      </c>
      <c r="B5779" s="21" t="str">
        <f t="shared" si="401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399"/>
        <v>0</v>
      </c>
      <c r="N5779" s="17"/>
      <c r="O5779" s="17"/>
      <c r="P5779" s="22"/>
    </row>
    <row r="5780" spans="1:16" ht="24.95" hidden="1" customHeight="1" x14ac:dyDescent="0.2">
      <c r="A5780" s="21" t="str">
        <f t="shared" si="400"/>
        <v>||||||0</v>
      </c>
      <c r="B5780" s="21" t="str">
        <f t="shared" si="401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399"/>
        <v>0</v>
      </c>
      <c r="N5780" s="17"/>
      <c r="O5780" s="17"/>
      <c r="P5780" s="22"/>
    </row>
    <row r="5781" spans="1:16" ht="24.95" hidden="1" customHeight="1" x14ac:dyDescent="0.2">
      <c r="A5781" s="21" t="str">
        <f t="shared" si="400"/>
        <v>||||||0</v>
      </c>
      <c r="B5781" s="21" t="str">
        <f t="shared" si="401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399"/>
        <v>0</v>
      </c>
      <c r="N5781" s="17"/>
      <c r="O5781" s="17"/>
      <c r="P5781" s="22"/>
    </row>
    <row r="5782" spans="1:16" ht="24.95" hidden="1" customHeight="1" x14ac:dyDescent="0.2">
      <c r="A5782" s="21" t="str">
        <f t="shared" si="400"/>
        <v>||||||0</v>
      </c>
      <c r="B5782" s="21" t="str">
        <f t="shared" si="401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399"/>
        <v>0</v>
      </c>
      <c r="N5782" s="17"/>
      <c r="O5782" s="17"/>
      <c r="P5782" s="22"/>
    </row>
    <row r="5783" spans="1:16" ht="24.95" hidden="1" customHeight="1" x14ac:dyDescent="0.2">
      <c r="A5783" s="21" t="str">
        <f t="shared" si="400"/>
        <v>||||||0</v>
      </c>
      <c r="B5783" s="21" t="str">
        <f t="shared" si="401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399"/>
        <v>0</v>
      </c>
      <c r="N5783" s="17"/>
      <c r="O5783" s="17"/>
      <c r="P5783" s="22"/>
    </row>
    <row r="5784" spans="1:16" ht="24.95" hidden="1" customHeight="1" x14ac:dyDescent="0.2">
      <c r="A5784" s="21" t="str">
        <f t="shared" si="400"/>
        <v>||||||0</v>
      </c>
      <c r="B5784" s="21" t="str">
        <f t="shared" si="401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399"/>
        <v>0</v>
      </c>
      <c r="N5784" s="17"/>
      <c r="O5784" s="17"/>
      <c r="P5784" s="22"/>
    </row>
    <row r="5785" spans="1:16" ht="24.95" hidden="1" customHeight="1" x14ac:dyDescent="0.2">
      <c r="A5785" s="21" t="str">
        <f t="shared" si="400"/>
        <v>||||||0</v>
      </c>
      <c r="B5785" s="21" t="str">
        <f t="shared" si="401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399"/>
        <v>0</v>
      </c>
      <c r="N5785" s="17"/>
      <c r="O5785" s="17"/>
      <c r="P5785" s="22"/>
    </row>
    <row r="5786" spans="1:16" ht="24.95" hidden="1" customHeight="1" x14ac:dyDescent="0.2">
      <c r="A5786" s="21" t="str">
        <f t="shared" si="400"/>
        <v>||||||0</v>
      </c>
      <c r="B5786" s="21" t="str">
        <f t="shared" si="401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399"/>
        <v>0</v>
      </c>
      <c r="N5786" s="17"/>
      <c r="O5786" s="17"/>
      <c r="P5786" s="22"/>
    </row>
    <row r="5787" spans="1:16" ht="24.95" hidden="1" customHeight="1" x14ac:dyDescent="0.2">
      <c r="A5787" s="21" t="str">
        <f t="shared" si="400"/>
        <v>||||||0</v>
      </c>
      <c r="B5787" s="21" t="str">
        <f t="shared" si="401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399"/>
        <v>0</v>
      </c>
      <c r="N5787" s="17"/>
      <c r="O5787" s="17"/>
      <c r="P5787" s="22"/>
    </row>
    <row r="5788" spans="1:16" ht="24.95" hidden="1" customHeight="1" x14ac:dyDescent="0.2">
      <c r="A5788" s="21" t="str">
        <f t="shared" si="400"/>
        <v>||||||0</v>
      </c>
      <c r="B5788" s="21" t="str">
        <f t="shared" si="401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399"/>
        <v>0</v>
      </c>
      <c r="N5788" s="17"/>
      <c r="O5788" s="17"/>
      <c r="P5788" s="22"/>
    </row>
    <row r="5789" spans="1:16" ht="24.95" hidden="1" customHeight="1" x14ac:dyDescent="0.2">
      <c r="A5789" s="21" t="str">
        <f t="shared" si="400"/>
        <v>||||||0</v>
      </c>
      <c r="B5789" s="21" t="str">
        <f t="shared" si="401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399"/>
        <v>0</v>
      </c>
      <c r="N5789" s="17"/>
      <c r="O5789" s="17"/>
      <c r="P5789" s="22"/>
    </row>
    <row r="5790" spans="1:16" ht="24.95" hidden="1" customHeight="1" x14ac:dyDescent="0.2">
      <c r="A5790" s="21" t="str">
        <f t="shared" si="400"/>
        <v>||||||0</v>
      </c>
      <c r="B5790" s="21" t="str">
        <f t="shared" si="401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399"/>
        <v>0</v>
      </c>
      <c r="N5790" s="17"/>
      <c r="O5790" s="17"/>
      <c r="P5790" s="22"/>
    </row>
    <row r="5791" spans="1:16" ht="24.95" hidden="1" customHeight="1" x14ac:dyDescent="0.2">
      <c r="A5791" s="21" t="str">
        <f t="shared" si="400"/>
        <v>||||||0</v>
      </c>
      <c r="B5791" s="21" t="str">
        <f t="shared" si="401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399"/>
        <v>0</v>
      </c>
      <c r="N5791" s="17"/>
      <c r="O5791" s="17"/>
      <c r="P5791" s="22"/>
    </row>
    <row r="5792" spans="1:16" ht="24.95" hidden="1" customHeight="1" x14ac:dyDescent="0.2">
      <c r="A5792" s="21" t="str">
        <f t="shared" si="400"/>
        <v>||||||0</v>
      </c>
      <c r="B5792" s="21" t="str">
        <f t="shared" si="401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399"/>
        <v>0</v>
      </c>
      <c r="N5792" s="17"/>
      <c r="O5792" s="17"/>
      <c r="P5792" s="22"/>
    </row>
    <row r="5793" spans="1:16" ht="24.95" hidden="1" customHeight="1" x14ac:dyDescent="0.2">
      <c r="A5793" s="21" t="str">
        <f t="shared" si="400"/>
        <v>||||||0</v>
      </c>
      <c r="B5793" s="21" t="str">
        <f t="shared" si="401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399"/>
        <v>0</v>
      </c>
      <c r="N5793" s="17"/>
      <c r="O5793" s="17"/>
      <c r="P5793" s="22"/>
    </row>
    <row r="5794" spans="1:16" ht="24.95" hidden="1" customHeight="1" x14ac:dyDescent="0.2">
      <c r="A5794" s="21" t="str">
        <f t="shared" si="400"/>
        <v>||||||0</v>
      </c>
      <c r="B5794" s="21" t="str">
        <f t="shared" si="401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399"/>
        <v>0</v>
      </c>
      <c r="N5794" s="17"/>
      <c r="O5794" s="17"/>
      <c r="P5794" s="22"/>
    </row>
    <row r="5795" spans="1:16" ht="24.95" hidden="1" customHeight="1" x14ac:dyDescent="0.2">
      <c r="A5795" s="21" t="str">
        <f t="shared" si="400"/>
        <v>||||||0</v>
      </c>
      <c r="B5795" s="21" t="str">
        <f t="shared" si="401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399"/>
        <v>0</v>
      </c>
      <c r="N5795" s="17"/>
      <c r="O5795" s="17"/>
      <c r="P5795" s="22"/>
    </row>
    <row r="5796" spans="1:16" ht="24.95" hidden="1" customHeight="1" x14ac:dyDescent="0.2">
      <c r="A5796" s="21" t="str">
        <f t="shared" si="400"/>
        <v>||||||0</v>
      </c>
      <c r="B5796" s="21" t="str">
        <f t="shared" si="401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399"/>
        <v>0</v>
      </c>
      <c r="N5796" s="17"/>
      <c r="O5796" s="17"/>
      <c r="P5796" s="22"/>
    </row>
    <row r="5797" spans="1:16" ht="24.95" hidden="1" customHeight="1" x14ac:dyDescent="0.2">
      <c r="A5797" s="21" t="str">
        <f t="shared" si="400"/>
        <v>||||||0</v>
      </c>
      <c r="B5797" s="21" t="str">
        <f t="shared" si="401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399"/>
        <v>0</v>
      </c>
      <c r="N5797" s="17"/>
      <c r="O5797" s="17"/>
      <c r="P5797" s="22"/>
    </row>
    <row r="5798" spans="1:16" ht="24.95" hidden="1" customHeight="1" x14ac:dyDescent="0.2">
      <c r="A5798" s="21" t="str">
        <f t="shared" si="400"/>
        <v>||||||0</v>
      </c>
      <c r="B5798" s="21" t="str">
        <f t="shared" si="401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399"/>
        <v>0</v>
      </c>
      <c r="N5798" s="17"/>
      <c r="O5798" s="17"/>
      <c r="P5798" s="22"/>
    </row>
    <row r="5799" spans="1:16" ht="24.95" hidden="1" customHeight="1" x14ac:dyDescent="0.2">
      <c r="A5799" s="21" t="str">
        <f t="shared" si="400"/>
        <v>||||||0</v>
      </c>
      <c r="B5799" s="21" t="str">
        <f t="shared" si="401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399"/>
        <v>0</v>
      </c>
      <c r="N5799" s="17"/>
      <c r="O5799" s="17"/>
      <c r="P5799" s="22"/>
    </row>
    <row r="5800" spans="1:16" ht="24.95" hidden="1" customHeight="1" x14ac:dyDescent="0.2">
      <c r="A5800" s="21" t="str">
        <f t="shared" si="400"/>
        <v>||||||0</v>
      </c>
      <c r="B5800" s="21" t="str">
        <f t="shared" si="401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399"/>
        <v>0</v>
      </c>
      <c r="N5800" s="17"/>
      <c r="O5800" s="17"/>
      <c r="P5800" s="22"/>
    </row>
    <row r="5801" spans="1:16" ht="24.95" hidden="1" customHeight="1" x14ac:dyDescent="0.2">
      <c r="A5801" s="21" t="str">
        <f t="shared" si="400"/>
        <v>||||||0</v>
      </c>
      <c r="B5801" s="21" t="str">
        <f t="shared" si="401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399"/>
        <v>0</v>
      </c>
      <c r="N5801" s="17"/>
      <c r="O5801" s="17"/>
      <c r="P5801" s="22"/>
    </row>
    <row r="5802" spans="1:16" ht="24.95" hidden="1" customHeight="1" x14ac:dyDescent="0.2">
      <c r="A5802" s="21" t="str">
        <f t="shared" si="400"/>
        <v>||||||0</v>
      </c>
      <c r="B5802" s="21" t="str">
        <f t="shared" si="401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399"/>
        <v>0</v>
      </c>
      <c r="N5802" s="17"/>
      <c r="O5802" s="17"/>
      <c r="P5802" s="22"/>
    </row>
    <row r="5803" spans="1:16" ht="24.95" hidden="1" customHeight="1" x14ac:dyDescent="0.2">
      <c r="A5803" s="21" t="str">
        <f t="shared" si="400"/>
        <v>||||||0</v>
      </c>
      <c r="B5803" s="21" t="str">
        <f t="shared" si="401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399"/>
        <v>0</v>
      </c>
      <c r="N5803" s="17"/>
      <c r="O5803" s="17"/>
      <c r="P5803" s="22"/>
    </row>
    <row r="5804" spans="1:16" ht="24.95" hidden="1" customHeight="1" x14ac:dyDescent="0.2">
      <c r="A5804" s="21" t="str">
        <f t="shared" si="400"/>
        <v>||||||0</v>
      </c>
      <c r="B5804" s="21" t="str">
        <f t="shared" si="401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399"/>
        <v>0</v>
      </c>
      <c r="N5804" s="17"/>
      <c r="O5804" s="17"/>
      <c r="P5804" s="22"/>
    </row>
    <row r="5805" spans="1:16" ht="24.95" hidden="1" customHeight="1" x14ac:dyDescent="0.2">
      <c r="A5805" s="21" t="str">
        <f t="shared" si="400"/>
        <v>||||||0</v>
      </c>
      <c r="B5805" s="21" t="str">
        <f t="shared" si="401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399"/>
        <v>0</v>
      </c>
      <c r="N5805" s="17"/>
      <c r="O5805" s="17"/>
      <c r="P5805" s="22"/>
    </row>
    <row r="5806" spans="1:16" ht="24.95" hidden="1" customHeight="1" x14ac:dyDescent="0.2">
      <c r="A5806" s="21" t="str">
        <f t="shared" si="400"/>
        <v>||||||0</v>
      </c>
      <c r="B5806" s="21" t="str">
        <f t="shared" si="401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399"/>
        <v>0</v>
      </c>
      <c r="N5806" s="17"/>
      <c r="O5806" s="17"/>
      <c r="P5806" s="22"/>
    </row>
    <row r="5807" spans="1:16" ht="24.95" hidden="1" customHeight="1" x14ac:dyDescent="0.2">
      <c r="A5807" s="21" t="str">
        <f t="shared" si="400"/>
        <v>||||||0</v>
      </c>
      <c r="B5807" s="21" t="str">
        <f t="shared" si="401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399"/>
        <v>0</v>
      </c>
      <c r="N5807" s="17"/>
      <c r="O5807" s="17"/>
      <c r="P5807" s="22"/>
    </row>
    <row r="5808" spans="1:16" ht="24.95" hidden="1" customHeight="1" x14ac:dyDescent="0.2">
      <c r="A5808" s="21" t="str">
        <f t="shared" si="400"/>
        <v>||||||0</v>
      </c>
      <c r="B5808" s="21" t="str">
        <f t="shared" si="401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399"/>
        <v>0</v>
      </c>
      <c r="N5808" s="17"/>
      <c r="O5808" s="17"/>
      <c r="P5808" s="22"/>
    </row>
    <row r="5809" spans="1:16" ht="24.95" hidden="1" customHeight="1" x14ac:dyDescent="0.2">
      <c r="A5809" s="21" t="str">
        <f t="shared" si="400"/>
        <v>||||||0</v>
      </c>
      <c r="B5809" s="21" t="str">
        <f t="shared" si="401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399"/>
        <v>0</v>
      </c>
      <c r="N5809" s="17"/>
      <c r="O5809" s="17"/>
      <c r="P5809" s="22"/>
    </row>
    <row r="5810" spans="1:16" ht="24.95" hidden="1" customHeight="1" x14ac:dyDescent="0.2">
      <c r="A5810" s="21" t="str">
        <f t="shared" si="400"/>
        <v>||||||0</v>
      </c>
      <c r="B5810" s="21" t="str">
        <f t="shared" si="401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399"/>
        <v>0</v>
      </c>
      <c r="N5810" s="17"/>
      <c r="O5810" s="17"/>
      <c r="P5810" s="22"/>
    </row>
    <row r="5811" spans="1:16" ht="24.95" hidden="1" customHeight="1" x14ac:dyDescent="0.2">
      <c r="A5811" s="21" t="str">
        <f t="shared" si="400"/>
        <v>||||||0</v>
      </c>
      <c r="B5811" s="21" t="str">
        <f t="shared" si="401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399"/>
        <v>0</v>
      </c>
      <c r="N5811" s="17"/>
      <c r="O5811" s="17"/>
      <c r="P5811" s="22"/>
    </row>
    <row r="5812" spans="1:16" ht="24.95" hidden="1" customHeight="1" x14ac:dyDescent="0.2">
      <c r="A5812" s="21" t="str">
        <f t="shared" si="400"/>
        <v>||||||0</v>
      </c>
      <c r="B5812" s="21" t="str">
        <f t="shared" si="401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399"/>
        <v>0</v>
      </c>
      <c r="N5812" s="17"/>
      <c r="O5812" s="17"/>
      <c r="P5812" s="22"/>
    </row>
    <row r="5813" spans="1:16" ht="24.95" hidden="1" customHeight="1" x14ac:dyDescent="0.2">
      <c r="A5813" s="21" t="str">
        <f t="shared" si="400"/>
        <v>||||||0</v>
      </c>
      <c r="B5813" s="21" t="str">
        <f t="shared" si="401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399"/>
        <v>0</v>
      </c>
      <c r="N5813" s="17"/>
      <c r="O5813" s="17"/>
      <c r="P5813" s="22"/>
    </row>
    <row r="5814" spans="1:16" ht="24.95" hidden="1" customHeight="1" x14ac:dyDescent="0.2">
      <c r="A5814" s="21" t="str">
        <f t="shared" si="400"/>
        <v>||||||0</v>
      </c>
      <c r="B5814" s="21" t="str">
        <f t="shared" si="401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399"/>
        <v>0</v>
      </c>
      <c r="N5814" s="17"/>
      <c r="O5814" s="17"/>
      <c r="P5814" s="22"/>
    </row>
    <row r="5815" spans="1:16" ht="24.95" hidden="1" customHeight="1" x14ac:dyDescent="0.2">
      <c r="A5815" s="21" t="str">
        <f t="shared" si="400"/>
        <v>||||||0</v>
      </c>
      <c r="B5815" s="21" t="str">
        <f t="shared" si="401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399"/>
        <v>0</v>
      </c>
      <c r="N5815" s="17"/>
      <c r="O5815" s="17"/>
      <c r="P5815" s="22"/>
    </row>
    <row r="5816" spans="1:16" ht="24.95" hidden="1" customHeight="1" x14ac:dyDescent="0.2">
      <c r="A5816" s="21" t="str">
        <f t="shared" si="400"/>
        <v>||||||0</v>
      </c>
      <c r="B5816" s="21" t="str">
        <f t="shared" si="401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ref="M5816:M5879" si="402">N5816+O5816</f>
        <v>0</v>
      </c>
      <c r="N5816" s="17"/>
      <c r="O5816" s="17"/>
      <c r="P5816" s="22"/>
    </row>
    <row r="5817" spans="1:16" ht="24.95" hidden="1" customHeight="1" x14ac:dyDescent="0.2">
      <c r="A5817" s="21" t="str">
        <f t="shared" si="400"/>
        <v>||||||0</v>
      </c>
      <c r="B5817" s="21" t="str">
        <f t="shared" si="401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402"/>
        <v>0</v>
      </c>
      <c r="N5817" s="17"/>
      <c r="O5817" s="17"/>
      <c r="P5817" s="22"/>
    </row>
    <row r="5818" spans="1:16" ht="24.95" hidden="1" customHeight="1" x14ac:dyDescent="0.2">
      <c r="A5818" s="21" t="str">
        <f t="shared" si="400"/>
        <v>||||||0</v>
      </c>
      <c r="B5818" s="21" t="str">
        <f t="shared" si="401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402"/>
        <v>0</v>
      </c>
      <c r="N5818" s="17"/>
      <c r="O5818" s="17"/>
      <c r="P5818" s="22"/>
    </row>
    <row r="5819" spans="1:16" ht="24.95" hidden="1" customHeight="1" x14ac:dyDescent="0.2">
      <c r="A5819" s="21" t="str">
        <f t="shared" si="400"/>
        <v>||||||0</v>
      </c>
      <c r="B5819" s="21" t="str">
        <f t="shared" si="401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402"/>
        <v>0</v>
      </c>
      <c r="N5819" s="17"/>
      <c r="O5819" s="17"/>
      <c r="P5819" s="22"/>
    </row>
    <row r="5820" spans="1:16" ht="24.95" hidden="1" customHeight="1" x14ac:dyDescent="0.2">
      <c r="A5820" s="21" t="str">
        <f t="shared" si="400"/>
        <v>||||||0</v>
      </c>
      <c r="B5820" s="21" t="str">
        <f t="shared" si="401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402"/>
        <v>0</v>
      </c>
      <c r="N5820" s="17"/>
      <c r="O5820" s="17"/>
      <c r="P5820" s="22"/>
    </row>
    <row r="5821" spans="1:16" ht="24.95" hidden="1" customHeight="1" x14ac:dyDescent="0.2">
      <c r="A5821" s="21" t="str">
        <f t="shared" si="400"/>
        <v>||||||0</v>
      </c>
      <c r="B5821" s="21" t="str">
        <f t="shared" si="401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402"/>
        <v>0</v>
      </c>
      <c r="N5821" s="17"/>
      <c r="O5821" s="17"/>
      <c r="P5821" s="22"/>
    </row>
    <row r="5822" spans="1:16" ht="24.95" hidden="1" customHeight="1" x14ac:dyDescent="0.2">
      <c r="A5822" s="21" t="str">
        <f t="shared" si="400"/>
        <v>||||||0</v>
      </c>
      <c r="B5822" s="21" t="str">
        <f t="shared" si="401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si="402"/>
        <v>0</v>
      </c>
      <c r="N5822" s="17"/>
      <c r="O5822" s="17"/>
      <c r="P5822" s="22"/>
    </row>
    <row r="5823" spans="1:16" ht="24.95" hidden="1" customHeight="1" x14ac:dyDescent="0.2">
      <c r="A5823" s="21" t="str">
        <f t="shared" ref="A5823:A5886" si="403">C5823&amp;"|"&amp;D5823&amp;"|"&amp;E5823&amp;"|"&amp;F5823&amp;"|"&amp;G5823&amp;"|"&amp;I5823&amp;"|"&amp;N5823+O5823-P5823</f>
        <v>||||||0</v>
      </c>
      <c r="B5823" s="21" t="str">
        <f t="shared" ref="B5823:B5886" si="404">C5823&amp;"|"&amp;D5823&amp;"|"&amp;E5823&amp;"|"&amp;F5823&amp;"|"&amp;L5823</f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402"/>
        <v>0</v>
      </c>
      <c r="N5823" s="17"/>
      <c r="O5823" s="17"/>
      <c r="P5823" s="22"/>
    </row>
    <row r="5824" spans="1:16" ht="24.95" hidden="1" customHeight="1" x14ac:dyDescent="0.2">
      <c r="A5824" s="21" t="str">
        <f t="shared" si="403"/>
        <v>||||||0</v>
      </c>
      <c r="B5824" s="21" t="str">
        <f t="shared" si="404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402"/>
        <v>0</v>
      </c>
      <c r="N5824" s="17"/>
      <c r="O5824" s="17"/>
      <c r="P5824" s="22"/>
    </row>
    <row r="5825" spans="1:16" ht="24.95" hidden="1" customHeight="1" x14ac:dyDescent="0.2">
      <c r="A5825" s="21" t="str">
        <f t="shared" si="403"/>
        <v>||||||0</v>
      </c>
      <c r="B5825" s="21" t="str">
        <f t="shared" si="404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402"/>
        <v>0</v>
      </c>
      <c r="N5825" s="17"/>
      <c r="O5825" s="17"/>
      <c r="P5825" s="22"/>
    </row>
    <row r="5826" spans="1:16" ht="24.95" hidden="1" customHeight="1" x14ac:dyDescent="0.2">
      <c r="A5826" s="21" t="str">
        <f t="shared" si="403"/>
        <v>||||||0</v>
      </c>
      <c r="B5826" s="21" t="str">
        <f t="shared" si="404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402"/>
        <v>0</v>
      </c>
      <c r="N5826" s="17"/>
      <c r="O5826" s="17"/>
      <c r="P5826" s="22"/>
    </row>
    <row r="5827" spans="1:16" ht="24.95" hidden="1" customHeight="1" x14ac:dyDescent="0.2">
      <c r="A5827" s="21" t="str">
        <f t="shared" si="403"/>
        <v>||||||0</v>
      </c>
      <c r="B5827" s="21" t="str">
        <f t="shared" si="404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402"/>
        <v>0</v>
      </c>
      <c r="N5827" s="17"/>
      <c r="O5827" s="17"/>
      <c r="P5827" s="22"/>
    </row>
    <row r="5828" spans="1:16" ht="24.95" hidden="1" customHeight="1" x14ac:dyDescent="0.2">
      <c r="A5828" s="21" t="str">
        <f t="shared" si="403"/>
        <v>||||||0</v>
      </c>
      <c r="B5828" s="21" t="str">
        <f t="shared" si="404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402"/>
        <v>0</v>
      </c>
      <c r="N5828" s="17"/>
      <c r="O5828" s="17"/>
      <c r="P5828" s="22"/>
    </row>
    <row r="5829" spans="1:16" ht="24.95" hidden="1" customHeight="1" x14ac:dyDescent="0.2">
      <c r="A5829" s="21" t="str">
        <f t="shared" si="403"/>
        <v>||||||0</v>
      </c>
      <c r="B5829" s="21" t="str">
        <f t="shared" si="404"/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402"/>
        <v>0</v>
      </c>
      <c r="N5829" s="17"/>
      <c r="O5829" s="17"/>
      <c r="P5829" s="22"/>
    </row>
    <row r="5830" spans="1:16" ht="24.95" hidden="1" customHeight="1" x14ac:dyDescent="0.2">
      <c r="A5830" s="21" t="str">
        <f t="shared" si="403"/>
        <v>||||||0</v>
      </c>
      <c r="B5830" s="21" t="str">
        <f t="shared" si="404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402"/>
        <v>0</v>
      </c>
      <c r="N5830" s="17"/>
      <c r="O5830" s="17"/>
      <c r="P5830" s="22"/>
    </row>
    <row r="5831" spans="1:16" ht="24.95" hidden="1" customHeight="1" x14ac:dyDescent="0.2">
      <c r="A5831" s="21" t="str">
        <f t="shared" si="403"/>
        <v>||||||0</v>
      </c>
      <c r="B5831" s="21" t="str">
        <f t="shared" si="404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402"/>
        <v>0</v>
      </c>
      <c r="N5831" s="17"/>
      <c r="O5831" s="17"/>
      <c r="P5831" s="22"/>
    </row>
    <row r="5832" spans="1:16" ht="24.95" hidden="1" customHeight="1" x14ac:dyDescent="0.2">
      <c r="A5832" s="21" t="str">
        <f t="shared" si="403"/>
        <v>||||||0</v>
      </c>
      <c r="B5832" s="21" t="str">
        <f t="shared" si="404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402"/>
        <v>0</v>
      </c>
      <c r="N5832" s="17"/>
      <c r="O5832" s="17"/>
      <c r="P5832" s="22"/>
    </row>
    <row r="5833" spans="1:16" ht="24.95" hidden="1" customHeight="1" x14ac:dyDescent="0.2">
      <c r="A5833" s="21" t="str">
        <f t="shared" si="403"/>
        <v>||||||0</v>
      </c>
      <c r="B5833" s="21" t="str">
        <f t="shared" si="404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402"/>
        <v>0</v>
      </c>
      <c r="N5833" s="17"/>
      <c r="O5833" s="17"/>
      <c r="P5833" s="22"/>
    </row>
    <row r="5834" spans="1:16" ht="24.95" hidden="1" customHeight="1" x14ac:dyDescent="0.2">
      <c r="A5834" s="21" t="str">
        <f t="shared" si="403"/>
        <v>||||||0</v>
      </c>
      <c r="B5834" s="21" t="str">
        <f t="shared" si="404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402"/>
        <v>0</v>
      </c>
      <c r="N5834" s="17"/>
      <c r="O5834" s="17"/>
      <c r="P5834" s="22"/>
    </row>
    <row r="5835" spans="1:16" ht="24.95" hidden="1" customHeight="1" x14ac:dyDescent="0.2">
      <c r="A5835" s="21" t="str">
        <f t="shared" si="403"/>
        <v>||||||0</v>
      </c>
      <c r="B5835" s="21" t="str">
        <f t="shared" si="404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402"/>
        <v>0</v>
      </c>
      <c r="N5835" s="17"/>
      <c r="O5835" s="17"/>
      <c r="P5835" s="22"/>
    </row>
    <row r="5836" spans="1:16" ht="24.95" hidden="1" customHeight="1" x14ac:dyDescent="0.2">
      <c r="A5836" s="21" t="str">
        <f t="shared" si="403"/>
        <v>||||||0</v>
      </c>
      <c r="B5836" s="21" t="str">
        <f t="shared" si="404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402"/>
        <v>0</v>
      </c>
      <c r="N5836" s="17"/>
      <c r="O5836" s="17"/>
      <c r="P5836" s="22"/>
    </row>
    <row r="5837" spans="1:16" ht="24.95" hidden="1" customHeight="1" x14ac:dyDescent="0.2">
      <c r="A5837" s="21" t="str">
        <f t="shared" si="403"/>
        <v>||||||0</v>
      </c>
      <c r="B5837" s="21" t="str">
        <f t="shared" si="404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402"/>
        <v>0</v>
      </c>
      <c r="N5837" s="17"/>
      <c r="O5837" s="17"/>
      <c r="P5837" s="22"/>
    </row>
    <row r="5838" spans="1:16" ht="24.95" hidden="1" customHeight="1" x14ac:dyDescent="0.2">
      <c r="A5838" s="21" t="str">
        <f t="shared" si="403"/>
        <v>||||||0</v>
      </c>
      <c r="B5838" s="21" t="str">
        <f t="shared" si="404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402"/>
        <v>0</v>
      </c>
      <c r="N5838" s="17"/>
      <c r="O5838" s="17"/>
      <c r="P5838" s="22"/>
    </row>
    <row r="5839" spans="1:16" ht="24.95" hidden="1" customHeight="1" x14ac:dyDescent="0.2">
      <c r="A5839" s="21" t="str">
        <f t="shared" si="403"/>
        <v>||||||0</v>
      </c>
      <c r="B5839" s="21" t="str">
        <f t="shared" si="404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402"/>
        <v>0</v>
      </c>
      <c r="N5839" s="17"/>
      <c r="O5839" s="17"/>
      <c r="P5839" s="22"/>
    </row>
    <row r="5840" spans="1:16" ht="24.95" hidden="1" customHeight="1" x14ac:dyDescent="0.2">
      <c r="A5840" s="21" t="str">
        <f t="shared" si="403"/>
        <v>||||||0</v>
      </c>
      <c r="B5840" s="21" t="str">
        <f t="shared" si="404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402"/>
        <v>0</v>
      </c>
      <c r="N5840" s="17"/>
      <c r="O5840" s="17"/>
      <c r="P5840" s="22"/>
    </row>
    <row r="5841" spans="1:16" ht="24.95" hidden="1" customHeight="1" x14ac:dyDescent="0.2">
      <c r="A5841" s="21" t="str">
        <f t="shared" si="403"/>
        <v>||||||0</v>
      </c>
      <c r="B5841" s="21" t="str">
        <f t="shared" si="404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402"/>
        <v>0</v>
      </c>
      <c r="N5841" s="17"/>
      <c r="O5841" s="17"/>
      <c r="P5841" s="22"/>
    </row>
    <row r="5842" spans="1:16" ht="24.95" hidden="1" customHeight="1" x14ac:dyDescent="0.2">
      <c r="A5842" s="21" t="str">
        <f t="shared" si="403"/>
        <v>||||||0</v>
      </c>
      <c r="B5842" s="21" t="str">
        <f t="shared" si="404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402"/>
        <v>0</v>
      </c>
      <c r="N5842" s="17"/>
      <c r="O5842" s="17"/>
      <c r="P5842" s="22"/>
    </row>
    <row r="5843" spans="1:16" ht="24.95" hidden="1" customHeight="1" x14ac:dyDescent="0.2">
      <c r="A5843" s="21" t="str">
        <f t="shared" si="403"/>
        <v>||||||0</v>
      </c>
      <c r="B5843" s="21" t="str">
        <f t="shared" si="404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402"/>
        <v>0</v>
      </c>
      <c r="N5843" s="17"/>
      <c r="O5843" s="17"/>
      <c r="P5843" s="22"/>
    </row>
    <row r="5844" spans="1:16" ht="24.95" hidden="1" customHeight="1" x14ac:dyDescent="0.2">
      <c r="A5844" s="21" t="str">
        <f t="shared" si="403"/>
        <v>||||||0</v>
      </c>
      <c r="B5844" s="21" t="str">
        <f t="shared" si="404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402"/>
        <v>0</v>
      </c>
      <c r="N5844" s="17"/>
      <c r="O5844" s="17"/>
      <c r="P5844" s="22"/>
    </row>
    <row r="5845" spans="1:16" ht="24.95" hidden="1" customHeight="1" x14ac:dyDescent="0.2">
      <c r="A5845" s="21" t="str">
        <f t="shared" si="403"/>
        <v>||||||0</v>
      </c>
      <c r="B5845" s="21" t="str">
        <f t="shared" si="404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402"/>
        <v>0</v>
      </c>
      <c r="N5845" s="17"/>
      <c r="O5845" s="17"/>
      <c r="P5845" s="22"/>
    </row>
    <row r="5846" spans="1:16" ht="24.95" hidden="1" customHeight="1" x14ac:dyDescent="0.2">
      <c r="A5846" s="21" t="str">
        <f t="shared" si="403"/>
        <v>||||||0</v>
      </c>
      <c r="B5846" s="21" t="str">
        <f t="shared" si="404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402"/>
        <v>0</v>
      </c>
      <c r="N5846" s="17"/>
      <c r="O5846" s="17"/>
      <c r="P5846" s="22"/>
    </row>
    <row r="5847" spans="1:16" ht="24.95" hidden="1" customHeight="1" x14ac:dyDescent="0.2">
      <c r="A5847" s="21" t="str">
        <f t="shared" si="403"/>
        <v>||||||0</v>
      </c>
      <c r="B5847" s="21" t="str">
        <f t="shared" si="404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402"/>
        <v>0</v>
      </c>
      <c r="N5847" s="17"/>
      <c r="O5847" s="17"/>
      <c r="P5847" s="22"/>
    </row>
    <row r="5848" spans="1:16" ht="24.95" hidden="1" customHeight="1" x14ac:dyDescent="0.2">
      <c r="A5848" s="21" t="str">
        <f t="shared" si="403"/>
        <v>||||||0</v>
      </c>
      <c r="B5848" s="21" t="str">
        <f t="shared" si="404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402"/>
        <v>0</v>
      </c>
      <c r="N5848" s="17"/>
      <c r="O5848" s="17"/>
      <c r="P5848" s="22"/>
    </row>
    <row r="5849" spans="1:16" ht="24.95" hidden="1" customHeight="1" x14ac:dyDescent="0.2">
      <c r="A5849" s="21" t="str">
        <f t="shared" si="403"/>
        <v>||||||0</v>
      </c>
      <c r="B5849" s="21" t="str">
        <f t="shared" si="404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402"/>
        <v>0</v>
      </c>
      <c r="N5849" s="17"/>
      <c r="O5849" s="17"/>
      <c r="P5849" s="22"/>
    </row>
    <row r="5850" spans="1:16" ht="24.95" hidden="1" customHeight="1" x14ac:dyDescent="0.2">
      <c r="A5850" s="21" t="str">
        <f t="shared" si="403"/>
        <v>||||||0</v>
      </c>
      <c r="B5850" s="21" t="str">
        <f t="shared" si="404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402"/>
        <v>0</v>
      </c>
      <c r="N5850" s="17"/>
      <c r="O5850" s="17"/>
      <c r="P5850" s="22"/>
    </row>
    <row r="5851" spans="1:16" ht="24.95" hidden="1" customHeight="1" x14ac:dyDescent="0.2">
      <c r="A5851" s="21" t="str">
        <f t="shared" si="403"/>
        <v>||||||0</v>
      </c>
      <c r="B5851" s="21" t="str">
        <f t="shared" si="404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402"/>
        <v>0</v>
      </c>
      <c r="N5851" s="17"/>
      <c r="O5851" s="17"/>
      <c r="P5851" s="22"/>
    </row>
    <row r="5852" spans="1:16" ht="24.95" hidden="1" customHeight="1" x14ac:dyDescent="0.2">
      <c r="A5852" s="21" t="str">
        <f t="shared" si="403"/>
        <v>||||||0</v>
      </c>
      <c r="B5852" s="21" t="str">
        <f t="shared" si="404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402"/>
        <v>0</v>
      </c>
      <c r="N5852" s="17"/>
      <c r="O5852" s="17"/>
      <c r="P5852" s="22"/>
    </row>
    <row r="5853" spans="1:16" ht="24.95" hidden="1" customHeight="1" x14ac:dyDescent="0.2">
      <c r="A5853" s="21" t="str">
        <f t="shared" si="403"/>
        <v>||||||0</v>
      </c>
      <c r="B5853" s="21" t="str">
        <f t="shared" si="404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402"/>
        <v>0</v>
      </c>
      <c r="N5853" s="17"/>
      <c r="O5853" s="17"/>
      <c r="P5853" s="22"/>
    </row>
    <row r="5854" spans="1:16" ht="24.95" hidden="1" customHeight="1" x14ac:dyDescent="0.2">
      <c r="A5854" s="21" t="str">
        <f t="shared" si="403"/>
        <v>||||||0</v>
      </c>
      <c r="B5854" s="21" t="str">
        <f t="shared" si="404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402"/>
        <v>0</v>
      </c>
      <c r="N5854" s="17"/>
      <c r="O5854" s="17"/>
      <c r="P5854" s="22"/>
    </row>
    <row r="5855" spans="1:16" ht="24.95" hidden="1" customHeight="1" x14ac:dyDescent="0.2">
      <c r="A5855" s="21" t="str">
        <f t="shared" si="403"/>
        <v>||||||0</v>
      </c>
      <c r="B5855" s="21" t="str">
        <f t="shared" si="404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402"/>
        <v>0</v>
      </c>
      <c r="N5855" s="17"/>
      <c r="O5855" s="17"/>
      <c r="P5855" s="22"/>
    </row>
    <row r="5856" spans="1:16" ht="24.95" hidden="1" customHeight="1" x14ac:dyDescent="0.2">
      <c r="A5856" s="21" t="str">
        <f t="shared" si="403"/>
        <v>||||||0</v>
      </c>
      <c r="B5856" s="21" t="str">
        <f t="shared" si="404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402"/>
        <v>0</v>
      </c>
      <c r="N5856" s="17"/>
      <c r="O5856" s="17"/>
      <c r="P5856" s="22"/>
    </row>
    <row r="5857" spans="1:16" ht="24.95" hidden="1" customHeight="1" x14ac:dyDescent="0.2">
      <c r="A5857" s="21" t="str">
        <f t="shared" si="403"/>
        <v>||||||0</v>
      </c>
      <c r="B5857" s="21" t="str">
        <f t="shared" si="404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402"/>
        <v>0</v>
      </c>
      <c r="N5857" s="17"/>
      <c r="O5857" s="17"/>
      <c r="P5857" s="22"/>
    </row>
    <row r="5858" spans="1:16" ht="24.95" hidden="1" customHeight="1" x14ac:dyDescent="0.2">
      <c r="A5858" s="21" t="str">
        <f t="shared" si="403"/>
        <v>||||||0</v>
      </c>
      <c r="B5858" s="21" t="str">
        <f t="shared" si="404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402"/>
        <v>0</v>
      </c>
      <c r="N5858" s="17"/>
      <c r="O5858" s="17"/>
      <c r="P5858" s="22"/>
    </row>
    <row r="5859" spans="1:16" ht="24.95" hidden="1" customHeight="1" x14ac:dyDescent="0.2">
      <c r="A5859" s="21" t="str">
        <f t="shared" si="403"/>
        <v>||||||0</v>
      </c>
      <c r="B5859" s="21" t="str">
        <f t="shared" si="404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402"/>
        <v>0</v>
      </c>
      <c r="N5859" s="17"/>
      <c r="O5859" s="17"/>
      <c r="P5859" s="22"/>
    </row>
    <row r="5860" spans="1:16" ht="24.95" hidden="1" customHeight="1" x14ac:dyDescent="0.2">
      <c r="A5860" s="21" t="str">
        <f t="shared" si="403"/>
        <v>||||||0</v>
      </c>
      <c r="B5860" s="21" t="str">
        <f t="shared" si="404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402"/>
        <v>0</v>
      </c>
      <c r="N5860" s="17"/>
      <c r="O5860" s="17"/>
      <c r="P5860" s="22"/>
    </row>
    <row r="5861" spans="1:16" ht="24.95" hidden="1" customHeight="1" x14ac:dyDescent="0.2">
      <c r="A5861" s="21" t="str">
        <f t="shared" si="403"/>
        <v>||||||0</v>
      </c>
      <c r="B5861" s="21" t="str">
        <f t="shared" si="404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402"/>
        <v>0</v>
      </c>
      <c r="N5861" s="17"/>
      <c r="O5861" s="17"/>
      <c r="P5861" s="22"/>
    </row>
    <row r="5862" spans="1:16" ht="24.95" hidden="1" customHeight="1" x14ac:dyDescent="0.2">
      <c r="A5862" s="21" t="str">
        <f t="shared" si="403"/>
        <v>||||||0</v>
      </c>
      <c r="B5862" s="21" t="str">
        <f t="shared" si="404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402"/>
        <v>0</v>
      </c>
      <c r="N5862" s="17"/>
      <c r="O5862" s="17"/>
      <c r="P5862" s="22"/>
    </row>
    <row r="5863" spans="1:16" ht="24.95" hidden="1" customHeight="1" x14ac:dyDescent="0.2">
      <c r="A5863" s="21" t="str">
        <f t="shared" si="403"/>
        <v>||||||0</v>
      </c>
      <c r="B5863" s="21" t="str">
        <f t="shared" si="404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402"/>
        <v>0</v>
      </c>
      <c r="N5863" s="17"/>
      <c r="O5863" s="17"/>
      <c r="P5863" s="22"/>
    </row>
    <row r="5864" spans="1:16" ht="24.95" hidden="1" customHeight="1" x14ac:dyDescent="0.2">
      <c r="A5864" s="21" t="str">
        <f t="shared" si="403"/>
        <v>||||||0</v>
      </c>
      <c r="B5864" s="21" t="str">
        <f t="shared" si="404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402"/>
        <v>0</v>
      </c>
      <c r="N5864" s="17"/>
      <c r="O5864" s="17"/>
      <c r="P5864" s="22"/>
    </row>
    <row r="5865" spans="1:16" ht="24.95" hidden="1" customHeight="1" x14ac:dyDescent="0.2">
      <c r="A5865" s="21" t="str">
        <f t="shared" si="403"/>
        <v>||||||0</v>
      </c>
      <c r="B5865" s="21" t="str">
        <f t="shared" si="404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402"/>
        <v>0</v>
      </c>
      <c r="N5865" s="17"/>
      <c r="O5865" s="17"/>
      <c r="P5865" s="22"/>
    </row>
    <row r="5866" spans="1:16" ht="24.95" hidden="1" customHeight="1" x14ac:dyDescent="0.2">
      <c r="A5866" s="21" t="str">
        <f t="shared" si="403"/>
        <v>||||||0</v>
      </c>
      <c r="B5866" s="21" t="str">
        <f t="shared" si="404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402"/>
        <v>0</v>
      </c>
      <c r="N5866" s="17"/>
      <c r="O5866" s="17"/>
      <c r="P5866" s="22"/>
    </row>
    <row r="5867" spans="1:16" ht="24.95" hidden="1" customHeight="1" x14ac:dyDescent="0.2">
      <c r="A5867" s="21" t="str">
        <f t="shared" si="403"/>
        <v>||||||0</v>
      </c>
      <c r="B5867" s="21" t="str">
        <f t="shared" si="404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402"/>
        <v>0</v>
      </c>
      <c r="N5867" s="17"/>
      <c r="O5867" s="17"/>
      <c r="P5867" s="22"/>
    </row>
    <row r="5868" spans="1:16" ht="24.95" hidden="1" customHeight="1" x14ac:dyDescent="0.2">
      <c r="A5868" s="21" t="str">
        <f t="shared" si="403"/>
        <v>||||||0</v>
      </c>
      <c r="B5868" s="21" t="str">
        <f t="shared" si="404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402"/>
        <v>0</v>
      </c>
      <c r="N5868" s="17"/>
      <c r="O5868" s="17"/>
      <c r="P5868" s="22"/>
    </row>
    <row r="5869" spans="1:16" ht="24.95" hidden="1" customHeight="1" x14ac:dyDescent="0.2">
      <c r="A5869" s="21" t="str">
        <f t="shared" si="403"/>
        <v>||||||0</v>
      </c>
      <c r="B5869" s="21" t="str">
        <f t="shared" si="404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402"/>
        <v>0</v>
      </c>
      <c r="N5869" s="17"/>
      <c r="O5869" s="17"/>
      <c r="P5869" s="22"/>
    </row>
    <row r="5870" spans="1:16" ht="24.95" hidden="1" customHeight="1" x14ac:dyDescent="0.2">
      <c r="A5870" s="21" t="str">
        <f t="shared" si="403"/>
        <v>||||||0</v>
      </c>
      <c r="B5870" s="21" t="str">
        <f t="shared" si="404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402"/>
        <v>0</v>
      </c>
      <c r="N5870" s="17"/>
      <c r="O5870" s="17"/>
      <c r="P5870" s="22"/>
    </row>
    <row r="5871" spans="1:16" ht="24.95" hidden="1" customHeight="1" x14ac:dyDescent="0.2">
      <c r="A5871" s="21" t="str">
        <f t="shared" si="403"/>
        <v>||||||0</v>
      </c>
      <c r="B5871" s="21" t="str">
        <f t="shared" si="404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402"/>
        <v>0</v>
      </c>
      <c r="N5871" s="17"/>
      <c r="O5871" s="17"/>
      <c r="P5871" s="22"/>
    </row>
    <row r="5872" spans="1:16" ht="24.95" hidden="1" customHeight="1" x14ac:dyDescent="0.2">
      <c r="A5872" s="21" t="str">
        <f t="shared" si="403"/>
        <v>||||||0</v>
      </c>
      <c r="B5872" s="21" t="str">
        <f t="shared" si="404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402"/>
        <v>0</v>
      </c>
      <c r="N5872" s="17"/>
      <c r="O5872" s="17"/>
      <c r="P5872" s="22"/>
    </row>
    <row r="5873" spans="1:16" ht="24.95" hidden="1" customHeight="1" x14ac:dyDescent="0.2">
      <c r="A5873" s="21" t="str">
        <f t="shared" si="403"/>
        <v>||||||0</v>
      </c>
      <c r="B5873" s="21" t="str">
        <f t="shared" si="404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402"/>
        <v>0</v>
      </c>
      <c r="N5873" s="17"/>
      <c r="O5873" s="17"/>
      <c r="P5873" s="22"/>
    </row>
    <row r="5874" spans="1:16" ht="24.95" hidden="1" customHeight="1" x14ac:dyDescent="0.2">
      <c r="A5874" s="21" t="str">
        <f t="shared" si="403"/>
        <v>||||||0</v>
      </c>
      <c r="B5874" s="21" t="str">
        <f t="shared" si="404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402"/>
        <v>0</v>
      </c>
      <c r="N5874" s="17"/>
      <c r="O5874" s="17"/>
      <c r="P5874" s="22"/>
    </row>
    <row r="5875" spans="1:16" ht="24.95" hidden="1" customHeight="1" x14ac:dyDescent="0.2">
      <c r="A5875" s="21" t="str">
        <f t="shared" si="403"/>
        <v>||||||0</v>
      </c>
      <c r="B5875" s="21" t="str">
        <f t="shared" si="404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402"/>
        <v>0</v>
      </c>
      <c r="N5875" s="17"/>
      <c r="O5875" s="17"/>
      <c r="P5875" s="22"/>
    </row>
    <row r="5876" spans="1:16" ht="24.95" hidden="1" customHeight="1" x14ac:dyDescent="0.2">
      <c r="A5876" s="21" t="str">
        <f t="shared" si="403"/>
        <v>||||||0</v>
      </c>
      <c r="B5876" s="21" t="str">
        <f t="shared" si="404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402"/>
        <v>0</v>
      </c>
      <c r="N5876" s="17"/>
      <c r="O5876" s="17"/>
      <c r="P5876" s="22"/>
    </row>
    <row r="5877" spans="1:16" ht="24.95" hidden="1" customHeight="1" x14ac:dyDescent="0.2">
      <c r="A5877" s="21" t="str">
        <f t="shared" si="403"/>
        <v>||||||0</v>
      </c>
      <c r="B5877" s="21" t="str">
        <f t="shared" si="404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402"/>
        <v>0</v>
      </c>
      <c r="N5877" s="17"/>
      <c r="O5877" s="17"/>
      <c r="P5877" s="22"/>
    </row>
    <row r="5878" spans="1:16" ht="24.95" hidden="1" customHeight="1" x14ac:dyDescent="0.2">
      <c r="A5878" s="21" t="str">
        <f t="shared" si="403"/>
        <v>||||||0</v>
      </c>
      <c r="B5878" s="21" t="str">
        <f t="shared" si="404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402"/>
        <v>0</v>
      </c>
      <c r="N5878" s="17"/>
      <c r="O5878" s="17"/>
      <c r="P5878" s="22"/>
    </row>
    <row r="5879" spans="1:16" ht="24.95" hidden="1" customHeight="1" x14ac:dyDescent="0.2">
      <c r="A5879" s="21" t="str">
        <f t="shared" si="403"/>
        <v>||||||0</v>
      </c>
      <c r="B5879" s="21" t="str">
        <f t="shared" si="404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402"/>
        <v>0</v>
      </c>
      <c r="N5879" s="17"/>
      <c r="O5879" s="17"/>
      <c r="P5879" s="22"/>
    </row>
    <row r="5880" spans="1:16" ht="24.95" hidden="1" customHeight="1" x14ac:dyDescent="0.2">
      <c r="A5880" s="21" t="str">
        <f t="shared" si="403"/>
        <v>||||||0</v>
      </c>
      <c r="B5880" s="21" t="str">
        <f t="shared" si="404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ref="M5880:M5943" si="405">N5880+O5880</f>
        <v>0</v>
      </c>
      <c r="N5880" s="17"/>
      <c r="O5880" s="17"/>
      <c r="P5880" s="22"/>
    </row>
    <row r="5881" spans="1:16" ht="24.95" hidden="1" customHeight="1" x14ac:dyDescent="0.2">
      <c r="A5881" s="21" t="str">
        <f t="shared" si="403"/>
        <v>||||||0</v>
      </c>
      <c r="B5881" s="21" t="str">
        <f t="shared" si="404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405"/>
        <v>0</v>
      </c>
      <c r="N5881" s="17"/>
      <c r="O5881" s="17"/>
      <c r="P5881" s="22"/>
    </row>
    <row r="5882" spans="1:16" ht="24.95" hidden="1" customHeight="1" x14ac:dyDescent="0.2">
      <c r="A5882" s="21" t="str">
        <f t="shared" si="403"/>
        <v>||||||0</v>
      </c>
      <c r="B5882" s="21" t="str">
        <f t="shared" si="404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405"/>
        <v>0</v>
      </c>
      <c r="N5882" s="17"/>
      <c r="O5882" s="17"/>
      <c r="P5882" s="22"/>
    </row>
    <row r="5883" spans="1:16" ht="24.95" hidden="1" customHeight="1" x14ac:dyDescent="0.2">
      <c r="A5883" s="21" t="str">
        <f t="shared" si="403"/>
        <v>||||||0</v>
      </c>
      <c r="B5883" s="21" t="str">
        <f t="shared" si="404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405"/>
        <v>0</v>
      </c>
      <c r="N5883" s="17"/>
      <c r="O5883" s="17"/>
      <c r="P5883" s="22"/>
    </row>
    <row r="5884" spans="1:16" ht="24.95" hidden="1" customHeight="1" x14ac:dyDescent="0.2">
      <c r="A5884" s="21" t="str">
        <f t="shared" si="403"/>
        <v>||||||0</v>
      </c>
      <c r="B5884" s="21" t="str">
        <f t="shared" si="404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405"/>
        <v>0</v>
      </c>
      <c r="N5884" s="17"/>
      <c r="O5884" s="17"/>
      <c r="P5884" s="22"/>
    </row>
    <row r="5885" spans="1:16" ht="24.95" hidden="1" customHeight="1" x14ac:dyDescent="0.2">
      <c r="A5885" s="21" t="str">
        <f t="shared" si="403"/>
        <v>||||||0</v>
      </c>
      <c r="B5885" s="21" t="str">
        <f t="shared" si="404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405"/>
        <v>0</v>
      </c>
      <c r="N5885" s="17"/>
      <c r="O5885" s="17"/>
      <c r="P5885" s="22"/>
    </row>
    <row r="5886" spans="1:16" ht="24.95" hidden="1" customHeight="1" x14ac:dyDescent="0.2">
      <c r="A5886" s="21" t="str">
        <f t="shared" si="403"/>
        <v>||||||0</v>
      </c>
      <c r="B5886" s="21" t="str">
        <f t="shared" si="404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si="405"/>
        <v>0</v>
      </c>
      <c r="N5886" s="17"/>
      <c r="O5886" s="17"/>
      <c r="P5886" s="22"/>
    </row>
    <row r="5887" spans="1:16" ht="24.95" hidden="1" customHeight="1" x14ac:dyDescent="0.2">
      <c r="A5887" s="21" t="str">
        <f t="shared" ref="A5887:A5950" si="406">C5887&amp;"|"&amp;D5887&amp;"|"&amp;E5887&amp;"|"&amp;F5887&amp;"|"&amp;G5887&amp;"|"&amp;I5887&amp;"|"&amp;N5887+O5887-P5887</f>
        <v>||||||0</v>
      </c>
      <c r="B5887" s="21" t="str">
        <f t="shared" ref="B5887:B5950" si="407">C5887&amp;"|"&amp;D5887&amp;"|"&amp;E5887&amp;"|"&amp;F5887&amp;"|"&amp;L5887</f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405"/>
        <v>0</v>
      </c>
      <c r="N5887" s="17"/>
      <c r="O5887" s="17"/>
      <c r="P5887" s="22"/>
    </row>
    <row r="5888" spans="1:16" ht="24.95" hidden="1" customHeight="1" x14ac:dyDescent="0.2">
      <c r="A5888" s="21" t="str">
        <f t="shared" si="406"/>
        <v>||||||0</v>
      </c>
      <c r="B5888" s="21" t="str">
        <f t="shared" si="407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405"/>
        <v>0</v>
      </c>
      <c r="N5888" s="17"/>
      <c r="O5888" s="17"/>
      <c r="P5888" s="22"/>
    </row>
    <row r="5889" spans="1:16" ht="24.95" hidden="1" customHeight="1" x14ac:dyDescent="0.2">
      <c r="A5889" s="21" t="str">
        <f t="shared" si="406"/>
        <v>||||||0</v>
      </c>
      <c r="B5889" s="21" t="str">
        <f t="shared" si="407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405"/>
        <v>0</v>
      </c>
      <c r="N5889" s="17"/>
      <c r="O5889" s="17"/>
      <c r="P5889" s="22"/>
    </row>
    <row r="5890" spans="1:16" ht="24.95" hidden="1" customHeight="1" x14ac:dyDescent="0.2">
      <c r="A5890" s="21" t="str">
        <f t="shared" si="406"/>
        <v>||||||0</v>
      </c>
      <c r="B5890" s="21" t="str">
        <f t="shared" si="407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405"/>
        <v>0</v>
      </c>
      <c r="N5890" s="17"/>
      <c r="O5890" s="17"/>
      <c r="P5890" s="22"/>
    </row>
    <row r="5891" spans="1:16" ht="24.95" hidden="1" customHeight="1" x14ac:dyDescent="0.2">
      <c r="A5891" s="21" t="str">
        <f t="shared" si="406"/>
        <v>||||||0</v>
      </c>
      <c r="B5891" s="21" t="str">
        <f t="shared" si="407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405"/>
        <v>0</v>
      </c>
      <c r="N5891" s="17"/>
      <c r="O5891" s="17"/>
      <c r="P5891" s="22"/>
    </row>
    <row r="5892" spans="1:16" ht="24.95" hidden="1" customHeight="1" x14ac:dyDescent="0.2">
      <c r="A5892" s="21" t="str">
        <f t="shared" si="406"/>
        <v>||||||0</v>
      </c>
      <c r="B5892" s="21" t="str">
        <f t="shared" si="407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405"/>
        <v>0</v>
      </c>
      <c r="N5892" s="17"/>
      <c r="O5892" s="17"/>
      <c r="P5892" s="22"/>
    </row>
    <row r="5893" spans="1:16" ht="24.95" hidden="1" customHeight="1" x14ac:dyDescent="0.2">
      <c r="A5893" s="21" t="str">
        <f t="shared" si="406"/>
        <v>||||||0</v>
      </c>
      <c r="B5893" s="21" t="str">
        <f t="shared" si="407"/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405"/>
        <v>0</v>
      </c>
      <c r="N5893" s="17"/>
      <c r="O5893" s="17"/>
      <c r="P5893" s="22"/>
    </row>
    <row r="5894" spans="1:16" ht="24.95" hidden="1" customHeight="1" x14ac:dyDescent="0.2">
      <c r="A5894" s="21" t="str">
        <f t="shared" si="406"/>
        <v>||||||0</v>
      </c>
      <c r="B5894" s="21" t="str">
        <f t="shared" si="407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405"/>
        <v>0</v>
      </c>
      <c r="N5894" s="17"/>
      <c r="O5894" s="17"/>
      <c r="P5894" s="22"/>
    </row>
    <row r="5895" spans="1:16" ht="24.95" hidden="1" customHeight="1" x14ac:dyDescent="0.2">
      <c r="A5895" s="21" t="str">
        <f t="shared" si="406"/>
        <v>||||||0</v>
      </c>
      <c r="B5895" s="21" t="str">
        <f t="shared" si="407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405"/>
        <v>0</v>
      </c>
      <c r="N5895" s="17"/>
      <c r="O5895" s="17"/>
      <c r="P5895" s="22"/>
    </row>
    <row r="5896" spans="1:16" ht="24.95" hidden="1" customHeight="1" x14ac:dyDescent="0.2">
      <c r="A5896" s="21" t="str">
        <f t="shared" si="406"/>
        <v>||||||0</v>
      </c>
      <c r="B5896" s="21" t="str">
        <f t="shared" si="407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405"/>
        <v>0</v>
      </c>
      <c r="N5896" s="17"/>
      <c r="O5896" s="17"/>
      <c r="P5896" s="22"/>
    </row>
    <row r="5897" spans="1:16" ht="24.95" hidden="1" customHeight="1" x14ac:dyDescent="0.2">
      <c r="A5897" s="21" t="str">
        <f t="shared" si="406"/>
        <v>||||||0</v>
      </c>
      <c r="B5897" s="21" t="str">
        <f t="shared" si="407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405"/>
        <v>0</v>
      </c>
      <c r="N5897" s="17"/>
      <c r="O5897" s="17"/>
      <c r="P5897" s="22"/>
    </row>
    <row r="5898" spans="1:16" ht="24.95" hidden="1" customHeight="1" x14ac:dyDescent="0.2">
      <c r="A5898" s="21" t="str">
        <f t="shared" si="406"/>
        <v>||||||0</v>
      </c>
      <c r="B5898" s="21" t="str">
        <f t="shared" si="407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405"/>
        <v>0</v>
      </c>
      <c r="N5898" s="17"/>
      <c r="O5898" s="17"/>
      <c r="P5898" s="22"/>
    </row>
    <row r="5899" spans="1:16" ht="24.95" hidden="1" customHeight="1" x14ac:dyDescent="0.2">
      <c r="A5899" s="21" t="str">
        <f t="shared" si="406"/>
        <v>||||||0</v>
      </c>
      <c r="B5899" s="21" t="str">
        <f t="shared" si="407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405"/>
        <v>0</v>
      </c>
      <c r="N5899" s="17"/>
      <c r="O5899" s="17"/>
      <c r="P5899" s="22"/>
    </row>
    <row r="5900" spans="1:16" ht="24.95" hidden="1" customHeight="1" x14ac:dyDescent="0.2">
      <c r="A5900" s="21" t="str">
        <f t="shared" si="406"/>
        <v>||||||0</v>
      </c>
      <c r="B5900" s="21" t="str">
        <f t="shared" si="407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405"/>
        <v>0</v>
      </c>
      <c r="N5900" s="17"/>
      <c r="O5900" s="17"/>
      <c r="P5900" s="22"/>
    </row>
    <row r="5901" spans="1:16" ht="24.95" hidden="1" customHeight="1" x14ac:dyDescent="0.2">
      <c r="A5901" s="21" t="str">
        <f t="shared" si="406"/>
        <v>||||||0</v>
      </c>
      <c r="B5901" s="21" t="str">
        <f t="shared" si="407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405"/>
        <v>0</v>
      </c>
      <c r="N5901" s="17"/>
      <c r="O5901" s="17"/>
      <c r="P5901" s="22"/>
    </row>
    <row r="5902" spans="1:16" ht="24.95" hidden="1" customHeight="1" x14ac:dyDescent="0.2">
      <c r="A5902" s="21" t="str">
        <f t="shared" si="406"/>
        <v>||||||0</v>
      </c>
      <c r="B5902" s="21" t="str">
        <f t="shared" si="407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405"/>
        <v>0</v>
      </c>
      <c r="N5902" s="17"/>
      <c r="O5902" s="17"/>
      <c r="P5902" s="22"/>
    </row>
    <row r="5903" spans="1:16" ht="24.95" hidden="1" customHeight="1" x14ac:dyDescent="0.2">
      <c r="A5903" s="21" t="str">
        <f t="shared" si="406"/>
        <v>||||||0</v>
      </c>
      <c r="B5903" s="21" t="str">
        <f t="shared" si="407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405"/>
        <v>0</v>
      </c>
      <c r="N5903" s="17"/>
      <c r="O5903" s="17"/>
      <c r="P5903" s="22"/>
    </row>
    <row r="5904" spans="1:16" ht="24.95" hidden="1" customHeight="1" x14ac:dyDescent="0.2">
      <c r="A5904" s="21" t="str">
        <f t="shared" si="406"/>
        <v>||||||0</v>
      </c>
      <c r="B5904" s="21" t="str">
        <f t="shared" si="407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405"/>
        <v>0</v>
      </c>
      <c r="N5904" s="17"/>
      <c r="O5904" s="17"/>
      <c r="P5904" s="22"/>
    </row>
    <row r="5905" spans="1:16" ht="24.95" hidden="1" customHeight="1" x14ac:dyDescent="0.2">
      <c r="A5905" s="21" t="str">
        <f t="shared" si="406"/>
        <v>||||||0</v>
      </c>
      <c r="B5905" s="21" t="str">
        <f t="shared" si="407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405"/>
        <v>0</v>
      </c>
      <c r="N5905" s="17"/>
      <c r="O5905" s="17"/>
      <c r="P5905" s="22"/>
    </row>
    <row r="5906" spans="1:16" ht="24.95" hidden="1" customHeight="1" x14ac:dyDescent="0.2">
      <c r="A5906" s="21" t="str">
        <f t="shared" si="406"/>
        <v>||||||0</v>
      </c>
      <c r="B5906" s="21" t="str">
        <f t="shared" si="407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405"/>
        <v>0</v>
      </c>
      <c r="N5906" s="17"/>
      <c r="O5906" s="17"/>
      <c r="P5906" s="22"/>
    </row>
    <row r="5907" spans="1:16" ht="24.95" hidden="1" customHeight="1" x14ac:dyDescent="0.2">
      <c r="A5907" s="21" t="str">
        <f t="shared" si="406"/>
        <v>||||||0</v>
      </c>
      <c r="B5907" s="21" t="str">
        <f t="shared" si="407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405"/>
        <v>0</v>
      </c>
      <c r="N5907" s="17"/>
      <c r="O5907" s="17"/>
      <c r="P5907" s="22"/>
    </row>
    <row r="5908" spans="1:16" ht="24.95" hidden="1" customHeight="1" x14ac:dyDescent="0.2">
      <c r="A5908" s="21" t="str">
        <f t="shared" si="406"/>
        <v>||||||0</v>
      </c>
      <c r="B5908" s="21" t="str">
        <f t="shared" si="407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405"/>
        <v>0</v>
      </c>
      <c r="N5908" s="17"/>
      <c r="O5908" s="17"/>
      <c r="P5908" s="22"/>
    </row>
    <row r="5909" spans="1:16" ht="24.95" hidden="1" customHeight="1" x14ac:dyDescent="0.2">
      <c r="A5909" s="21" t="str">
        <f t="shared" si="406"/>
        <v>||||||0</v>
      </c>
      <c r="B5909" s="21" t="str">
        <f t="shared" si="407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405"/>
        <v>0</v>
      </c>
      <c r="N5909" s="17"/>
      <c r="O5909" s="17"/>
      <c r="P5909" s="22"/>
    </row>
    <row r="5910" spans="1:16" ht="24.95" hidden="1" customHeight="1" x14ac:dyDescent="0.2">
      <c r="A5910" s="21" t="str">
        <f t="shared" si="406"/>
        <v>||||||0</v>
      </c>
      <c r="B5910" s="21" t="str">
        <f t="shared" si="407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405"/>
        <v>0</v>
      </c>
      <c r="N5910" s="17"/>
      <c r="O5910" s="17"/>
      <c r="P5910" s="22"/>
    </row>
    <row r="5911" spans="1:16" ht="24.95" hidden="1" customHeight="1" x14ac:dyDescent="0.2">
      <c r="A5911" s="21" t="str">
        <f t="shared" si="406"/>
        <v>||||||0</v>
      </c>
      <c r="B5911" s="21" t="str">
        <f t="shared" si="407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405"/>
        <v>0</v>
      </c>
      <c r="N5911" s="17"/>
      <c r="O5911" s="17"/>
      <c r="P5911" s="22"/>
    </row>
    <row r="5912" spans="1:16" ht="24.95" hidden="1" customHeight="1" x14ac:dyDescent="0.2">
      <c r="A5912" s="21" t="str">
        <f t="shared" si="406"/>
        <v>||||||0</v>
      </c>
      <c r="B5912" s="21" t="str">
        <f t="shared" si="407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405"/>
        <v>0</v>
      </c>
      <c r="N5912" s="17"/>
      <c r="O5912" s="17"/>
      <c r="P5912" s="22"/>
    </row>
    <row r="5913" spans="1:16" ht="24.95" hidden="1" customHeight="1" x14ac:dyDescent="0.2">
      <c r="A5913" s="21" t="str">
        <f t="shared" si="406"/>
        <v>||||||0</v>
      </c>
      <c r="B5913" s="21" t="str">
        <f t="shared" si="407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405"/>
        <v>0</v>
      </c>
      <c r="N5913" s="17"/>
      <c r="O5913" s="17"/>
      <c r="P5913" s="22"/>
    </row>
    <row r="5914" spans="1:16" ht="24.95" hidden="1" customHeight="1" x14ac:dyDescent="0.2">
      <c r="A5914" s="21" t="str">
        <f t="shared" si="406"/>
        <v>||||||0</v>
      </c>
      <c r="B5914" s="21" t="str">
        <f t="shared" si="407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405"/>
        <v>0</v>
      </c>
      <c r="N5914" s="17"/>
      <c r="O5914" s="17"/>
      <c r="P5914" s="22"/>
    </row>
    <row r="5915" spans="1:16" ht="24.95" hidden="1" customHeight="1" x14ac:dyDescent="0.2">
      <c r="A5915" s="21" t="str">
        <f t="shared" si="406"/>
        <v>||||||0</v>
      </c>
      <c r="B5915" s="21" t="str">
        <f t="shared" si="407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405"/>
        <v>0</v>
      </c>
      <c r="N5915" s="17"/>
      <c r="O5915" s="17"/>
      <c r="P5915" s="22"/>
    </row>
    <row r="5916" spans="1:16" ht="24.95" hidden="1" customHeight="1" x14ac:dyDescent="0.2">
      <c r="A5916" s="21" t="str">
        <f t="shared" si="406"/>
        <v>||||||0</v>
      </c>
      <c r="B5916" s="21" t="str">
        <f t="shared" si="407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405"/>
        <v>0</v>
      </c>
      <c r="N5916" s="17"/>
      <c r="O5916" s="17"/>
      <c r="P5916" s="22"/>
    </row>
    <row r="5917" spans="1:16" ht="24.95" hidden="1" customHeight="1" x14ac:dyDescent="0.2">
      <c r="A5917" s="21" t="str">
        <f t="shared" si="406"/>
        <v>||||||0</v>
      </c>
      <c r="B5917" s="21" t="str">
        <f t="shared" si="407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405"/>
        <v>0</v>
      </c>
      <c r="N5917" s="17"/>
      <c r="O5917" s="17"/>
      <c r="P5917" s="22"/>
    </row>
    <row r="5918" spans="1:16" ht="24.95" hidden="1" customHeight="1" x14ac:dyDescent="0.2">
      <c r="A5918" s="21" t="str">
        <f t="shared" si="406"/>
        <v>||||||0</v>
      </c>
      <c r="B5918" s="21" t="str">
        <f t="shared" si="407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405"/>
        <v>0</v>
      </c>
      <c r="N5918" s="17"/>
      <c r="O5918" s="17"/>
      <c r="P5918" s="22"/>
    </row>
    <row r="5919" spans="1:16" ht="24.95" hidden="1" customHeight="1" x14ac:dyDescent="0.2">
      <c r="A5919" s="21" t="str">
        <f t="shared" si="406"/>
        <v>||||||0</v>
      </c>
      <c r="B5919" s="21" t="str">
        <f t="shared" si="407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405"/>
        <v>0</v>
      </c>
      <c r="N5919" s="17"/>
      <c r="O5919" s="17"/>
      <c r="P5919" s="22"/>
    </row>
    <row r="5920" spans="1:16" ht="24.95" hidden="1" customHeight="1" x14ac:dyDescent="0.2">
      <c r="A5920" s="21" t="str">
        <f t="shared" si="406"/>
        <v>||||||0</v>
      </c>
      <c r="B5920" s="21" t="str">
        <f t="shared" si="407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405"/>
        <v>0</v>
      </c>
      <c r="N5920" s="17"/>
      <c r="O5920" s="17"/>
      <c r="P5920" s="22"/>
    </row>
    <row r="5921" spans="1:16" ht="24.95" hidden="1" customHeight="1" x14ac:dyDescent="0.2">
      <c r="A5921" s="21" t="str">
        <f t="shared" si="406"/>
        <v>||||||0</v>
      </c>
      <c r="B5921" s="21" t="str">
        <f t="shared" si="407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405"/>
        <v>0</v>
      </c>
      <c r="N5921" s="17"/>
      <c r="O5921" s="17"/>
      <c r="P5921" s="22"/>
    </row>
    <row r="5922" spans="1:16" ht="24.95" hidden="1" customHeight="1" x14ac:dyDescent="0.2">
      <c r="A5922" s="21" t="str">
        <f t="shared" si="406"/>
        <v>||||||0</v>
      </c>
      <c r="B5922" s="21" t="str">
        <f t="shared" si="407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405"/>
        <v>0</v>
      </c>
      <c r="N5922" s="17"/>
      <c r="O5922" s="17"/>
      <c r="P5922" s="22"/>
    </row>
    <row r="5923" spans="1:16" ht="24.95" hidden="1" customHeight="1" x14ac:dyDescent="0.2">
      <c r="A5923" s="21" t="str">
        <f t="shared" si="406"/>
        <v>||||||0</v>
      </c>
      <c r="B5923" s="21" t="str">
        <f t="shared" si="407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405"/>
        <v>0</v>
      </c>
      <c r="N5923" s="17"/>
      <c r="O5923" s="17"/>
      <c r="P5923" s="22"/>
    </row>
    <row r="5924" spans="1:16" ht="24.95" hidden="1" customHeight="1" x14ac:dyDescent="0.2">
      <c r="A5924" s="21" t="str">
        <f t="shared" si="406"/>
        <v>||||||0</v>
      </c>
      <c r="B5924" s="21" t="str">
        <f t="shared" si="407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405"/>
        <v>0</v>
      </c>
      <c r="N5924" s="17"/>
      <c r="O5924" s="17"/>
      <c r="P5924" s="22"/>
    </row>
    <row r="5925" spans="1:16" ht="24.95" hidden="1" customHeight="1" x14ac:dyDescent="0.2">
      <c r="A5925" s="21" t="str">
        <f t="shared" si="406"/>
        <v>||||||0</v>
      </c>
      <c r="B5925" s="21" t="str">
        <f t="shared" si="407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405"/>
        <v>0</v>
      </c>
      <c r="N5925" s="17"/>
      <c r="O5925" s="17"/>
      <c r="P5925" s="22"/>
    </row>
    <row r="5926" spans="1:16" ht="24.95" hidden="1" customHeight="1" x14ac:dyDescent="0.2">
      <c r="A5926" s="21" t="str">
        <f t="shared" si="406"/>
        <v>||||||0</v>
      </c>
      <c r="B5926" s="21" t="str">
        <f t="shared" si="407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405"/>
        <v>0</v>
      </c>
      <c r="N5926" s="17"/>
      <c r="O5926" s="17"/>
      <c r="P5926" s="22"/>
    </row>
    <row r="5927" spans="1:16" ht="24.95" hidden="1" customHeight="1" x14ac:dyDescent="0.2">
      <c r="A5927" s="21" t="str">
        <f t="shared" si="406"/>
        <v>||||||0</v>
      </c>
      <c r="B5927" s="21" t="str">
        <f t="shared" si="407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405"/>
        <v>0</v>
      </c>
      <c r="N5927" s="17"/>
      <c r="O5927" s="17"/>
      <c r="P5927" s="22"/>
    </row>
    <row r="5928" spans="1:16" ht="24.95" hidden="1" customHeight="1" x14ac:dyDescent="0.2">
      <c r="A5928" s="21" t="str">
        <f t="shared" si="406"/>
        <v>||||||0</v>
      </c>
      <c r="B5928" s="21" t="str">
        <f t="shared" si="407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405"/>
        <v>0</v>
      </c>
      <c r="N5928" s="17"/>
      <c r="O5928" s="17"/>
      <c r="P5928" s="22"/>
    </row>
    <row r="5929" spans="1:16" ht="24.95" hidden="1" customHeight="1" x14ac:dyDescent="0.2">
      <c r="A5929" s="21" t="str">
        <f t="shared" si="406"/>
        <v>||||||0</v>
      </c>
      <c r="B5929" s="21" t="str">
        <f t="shared" si="407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405"/>
        <v>0</v>
      </c>
      <c r="N5929" s="17"/>
      <c r="O5929" s="17"/>
      <c r="P5929" s="22"/>
    </row>
    <row r="5930" spans="1:16" ht="24.95" hidden="1" customHeight="1" x14ac:dyDescent="0.2">
      <c r="A5930" s="21" t="str">
        <f t="shared" si="406"/>
        <v>||||||0</v>
      </c>
      <c r="B5930" s="21" t="str">
        <f t="shared" si="407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405"/>
        <v>0</v>
      </c>
      <c r="N5930" s="17"/>
      <c r="O5930" s="17"/>
      <c r="P5930" s="22"/>
    </row>
    <row r="5931" spans="1:16" ht="24.95" hidden="1" customHeight="1" x14ac:dyDescent="0.2">
      <c r="A5931" s="21" t="str">
        <f t="shared" si="406"/>
        <v>||||||0</v>
      </c>
      <c r="B5931" s="21" t="str">
        <f t="shared" si="407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405"/>
        <v>0</v>
      </c>
      <c r="N5931" s="17"/>
      <c r="O5931" s="17"/>
      <c r="P5931" s="22"/>
    </row>
    <row r="5932" spans="1:16" ht="24.95" hidden="1" customHeight="1" x14ac:dyDescent="0.2">
      <c r="A5932" s="21" t="str">
        <f t="shared" si="406"/>
        <v>||||||0</v>
      </c>
      <c r="B5932" s="21" t="str">
        <f t="shared" si="407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405"/>
        <v>0</v>
      </c>
      <c r="N5932" s="17"/>
      <c r="O5932" s="17"/>
      <c r="P5932" s="22"/>
    </row>
    <row r="5933" spans="1:16" ht="24.95" hidden="1" customHeight="1" x14ac:dyDescent="0.2">
      <c r="A5933" s="21" t="str">
        <f t="shared" si="406"/>
        <v>||||||0</v>
      </c>
      <c r="B5933" s="21" t="str">
        <f t="shared" si="407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405"/>
        <v>0</v>
      </c>
      <c r="N5933" s="17"/>
      <c r="O5933" s="17"/>
      <c r="P5933" s="22"/>
    </row>
    <row r="5934" spans="1:16" ht="24.95" hidden="1" customHeight="1" x14ac:dyDescent="0.2">
      <c r="A5934" s="21" t="str">
        <f t="shared" si="406"/>
        <v>||||||0</v>
      </c>
      <c r="B5934" s="21" t="str">
        <f t="shared" si="407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405"/>
        <v>0</v>
      </c>
      <c r="N5934" s="17"/>
      <c r="O5934" s="17"/>
      <c r="P5934" s="22"/>
    </row>
    <row r="5935" spans="1:16" ht="24.95" hidden="1" customHeight="1" x14ac:dyDescent="0.2">
      <c r="A5935" s="21" t="str">
        <f t="shared" si="406"/>
        <v>||||||0</v>
      </c>
      <c r="B5935" s="21" t="str">
        <f t="shared" si="407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405"/>
        <v>0</v>
      </c>
      <c r="N5935" s="17"/>
      <c r="O5935" s="17"/>
      <c r="P5935" s="22"/>
    </row>
    <row r="5936" spans="1:16" ht="24.95" hidden="1" customHeight="1" x14ac:dyDescent="0.2">
      <c r="A5936" s="21" t="str">
        <f t="shared" si="406"/>
        <v>||||||0</v>
      </c>
      <c r="B5936" s="21" t="str">
        <f t="shared" si="407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405"/>
        <v>0</v>
      </c>
      <c r="N5936" s="17"/>
      <c r="O5936" s="17"/>
      <c r="P5936" s="22"/>
    </row>
    <row r="5937" spans="1:16" ht="24.95" hidden="1" customHeight="1" x14ac:dyDescent="0.2">
      <c r="A5937" s="21" t="str">
        <f t="shared" si="406"/>
        <v>||||||0</v>
      </c>
      <c r="B5937" s="21" t="str">
        <f t="shared" si="407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405"/>
        <v>0</v>
      </c>
      <c r="N5937" s="17"/>
      <c r="O5937" s="17"/>
      <c r="P5937" s="22"/>
    </row>
    <row r="5938" spans="1:16" ht="24.95" hidden="1" customHeight="1" x14ac:dyDescent="0.2">
      <c r="A5938" s="21" t="str">
        <f t="shared" si="406"/>
        <v>||||||0</v>
      </c>
      <c r="B5938" s="21" t="str">
        <f t="shared" si="407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405"/>
        <v>0</v>
      </c>
      <c r="N5938" s="17"/>
      <c r="O5938" s="17"/>
      <c r="P5938" s="22"/>
    </row>
    <row r="5939" spans="1:16" ht="24.95" hidden="1" customHeight="1" x14ac:dyDescent="0.2">
      <c r="A5939" s="21" t="str">
        <f t="shared" si="406"/>
        <v>||||||0</v>
      </c>
      <c r="B5939" s="21" t="str">
        <f t="shared" si="407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405"/>
        <v>0</v>
      </c>
      <c r="N5939" s="17"/>
      <c r="O5939" s="17"/>
      <c r="P5939" s="22"/>
    </row>
    <row r="5940" spans="1:16" ht="24.95" hidden="1" customHeight="1" x14ac:dyDescent="0.2">
      <c r="A5940" s="21" t="str">
        <f t="shared" si="406"/>
        <v>||||||0</v>
      </c>
      <c r="B5940" s="21" t="str">
        <f t="shared" si="407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405"/>
        <v>0</v>
      </c>
      <c r="N5940" s="17"/>
      <c r="O5940" s="17"/>
      <c r="P5940" s="22"/>
    </row>
    <row r="5941" spans="1:16" ht="24.95" hidden="1" customHeight="1" x14ac:dyDescent="0.2">
      <c r="A5941" s="21" t="str">
        <f t="shared" si="406"/>
        <v>||||||0</v>
      </c>
      <c r="B5941" s="21" t="str">
        <f t="shared" si="407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405"/>
        <v>0</v>
      </c>
      <c r="N5941" s="17"/>
      <c r="O5941" s="17"/>
      <c r="P5941" s="22"/>
    </row>
    <row r="5942" spans="1:16" ht="24.95" hidden="1" customHeight="1" x14ac:dyDescent="0.2">
      <c r="A5942" s="21" t="str">
        <f t="shared" si="406"/>
        <v>||||||0</v>
      </c>
      <c r="B5942" s="21" t="str">
        <f t="shared" si="407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405"/>
        <v>0</v>
      </c>
      <c r="N5942" s="17"/>
      <c r="O5942" s="17"/>
      <c r="P5942" s="22"/>
    </row>
    <row r="5943" spans="1:16" ht="24.95" hidden="1" customHeight="1" x14ac:dyDescent="0.2">
      <c r="A5943" s="21" t="str">
        <f t="shared" si="406"/>
        <v>||||||0</v>
      </c>
      <c r="B5943" s="21" t="str">
        <f t="shared" si="407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405"/>
        <v>0</v>
      </c>
      <c r="N5943" s="17"/>
      <c r="O5943" s="17"/>
      <c r="P5943" s="22"/>
    </row>
    <row r="5944" spans="1:16" ht="24.95" hidden="1" customHeight="1" x14ac:dyDescent="0.2">
      <c r="A5944" s="21" t="str">
        <f t="shared" si="406"/>
        <v>||||||0</v>
      </c>
      <c r="B5944" s="21" t="str">
        <f t="shared" si="407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ref="M5944:M6007" si="408">N5944+O5944</f>
        <v>0</v>
      </c>
      <c r="N5944" s="17"/>
      <c r="O5944" s="17"/>
      <c r="P5944" s="22"/>
    </row>
    <row r="5945" spans="1:16" ht="24.95" hidden="1" customHeight="1" x14ac:dyDescent="0.2">
      <c r="A5945" s="21" t="str">
        <f t="shared" si="406"/>
        <v>||||||0</v>
      </c>
      <c r="B5945" s="21" t="str">
        <f t="shared" si="407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408"/>
        <v>0</v>
      </c>
      <c r="N5945" s="17"/>
      <c r="O5945" s="17"/>
      <c r="P5945" s="22"/>
    </row>
    <row r="5946" spans="1:16" ht="24.95" hidden="1" customHeight="1" x14ac:dyDescent="0.2">
      <c r="A5946" s="21" t="str">
        <f t="shared" si="406"/>
        <v>||||||0</v>
      </c>
      <c r="B5946" s="21" t="str">
        <f t="shared" si="407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408"/>
        <v>0</v>
      </c>
      <c r="N5946" s="17"/>
      <c r="O5946" s="17"/>
      <c r="P5946" s="22"/>
    </row>
    <row r="5947" spans="1:16" ht="24.95" hidden="1" customHeight="1" x14ac:dyDescent="0.2">
      <c r="A5947" s="21" t="str">
        <f t="shared" si="406"/>
        <v>||||||0</v>
      </c>
      <c r="B5947" s="21" t="str">
        <f t="shared" si="407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408"/>
        <v>0</v>
      </c>
      <c r="N5947" s="17"/>
      <c r="O5947" s="17"/>
      <c r="P5947" s="22"/>
    </row>
    <row r="5948" spans="1:16" ht="24.95" hidden="1" customHeight="1" x14ac:dyDescent="0.2">
      <c r="A5948" s="21" t="str">
        <f t="shared" si="406"/>
        <v>||||||0</v>
      </c>
      <c r="B5948" s="21" t="str">
        <f t="shared" si="407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408"/>
        <v>0</v>
      </c>
      <c r="N5948" s="17"/>
      <c r="O5948" s="17"/>
      <c r="P5948" s="22"/>
    </row>
    <row r="5949" spans="1:16" ht="24.95" hidden="1" customHeight="1" x14ac:dyDescent="0.2">
      <c r="A5949" s="21" t="str">
        <f t="shared" si="406"/>
        <v>||||||0</v>
      </c>
      <c r="B5949" s="21" t="str">
        <f t="shared" si="407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408"/>
        <v>0</v>
      </c>
      <c r="N5949" s="17"/>
      <c r="O5949" s="17"/>
      <c r="P5949" s="22"/>
    </row>
    <row r="5950" spans="1:16" ht="24.95" hidden="1" customHeight="1" x14ac:dyDescent="0.2">
      <c r="A5950" s="21" t="str">
        <f t="shared" si="406"/>
        <v>||||||0</v>
      </c>
      <c r="B5950" s="21" t="str">
        <f t="shared" si="407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si="408"/>
        <v>0</v>
      </c>
      <c r="N5950" s="17"/>
      <c r="O5950" s="17"/>
      <c r="P5950" s="22"/>
    </row>
    <row r="5951" spans="1:16" ht="24.95" hidden="1" customHeight="1" x14ac:dyDescent="0.2">
      <c r="A5951" s="21" t="str">
        <f t="shared" ref="A5951:A6014" si="409">C5951&amp;"|"&amp;D5951&amp;"|"&amp;E5951&amp;"|"&amp;F5951&amp;"|"&amp;G5951&amp;"|"&amp;I5951&amp;"|"&amp;N5951+O5951-P5951</f>
        <v>||||||0</v>
      </c>
      <c r="B5951" s="21" t="str">
        <f t="shared" ref="B5951:B6014" si="410">C5951&amp;"|"&amp;D5951&amp;"|"&amp;E5951&amp;"|"&amp;F5951&amp;"|"&amp;L5951</f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408"/>
        <v>0</v>
      </c>
      <c r="N5951" s="17"/>
      <c r="O5951" s="17"/>
      <c r="P5951" s="22"/>
    </row>
    <row r="5952" spans="1:16" ht="24.95" hidden="1" customHeight="1" x14ac:dyDescent="0.2">
      <c r="A5952" s="21" t="str">
        <f t="shared" si="409"/>
        <v>||||||0</v>
      </c>
      <c r="B5952" s="21" t="str">
        <f t="shared" si="410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408"/>
        <v>0</v>
      </c>
      <c r="N5952" s="17"/>
      <c r="O5952" s="17"/>
      <c r="P5952" s="22"/>
    </row>
    <row r="5953" spans="1:16" ht="24.95" hidden="1" customHeight="1" x14ac:dyDescent="0.2">
      <c r="A5953" s="21" t="str">
        <f t="shared" si="409"/>
        <v>||||||0</v>
      </c>
      <c r="B5953" s="21" t="str">
        <f t="shared" si="410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408"/>
        <v>0</v>
      </c>
      <c r="N5953" s="17"/>
      <c r="O5953" s="17"/>
      <c r="P5953" s="22"/>
    </row>
    <row r="5954" spans="1:16" ht="24.95" hidden="1" customHeight="1" x14ac:dyDescent="0.2">
      <c r="A5954" s="21" t="str">
        <f t="shared" si="409"/>
        <v>||||||0</v>
      </c>
      <c r="B5954" s="21" t="str">
        <f t="shared" si="410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408"/>
        <v>0</v>
      </c>
      <c r="N5954" s="17"/>
      <c r="O5954" s="17"/>
      <c r="P5954" s="22"/>
    </row>
    <row r="5955" spans="1:16" ht="24.95" hidden="1" customHeight="1" x14ac:dyDescent="0.2">
      <c r="A5955" s="21" t="str">
        <f t="shared" si="409"/>
        <v>||||||0</v>
      </c>
      <c r="B5955" s="21" t="str">
        <f t="shared" si="410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408"/>
        <v>0</v>
      </c>
      <c r="N5955" s="17"/>
      <c r="O5955" s="17"/>
      <c r="P5955" s="22"/>
    </row>
    <row r="5956" spans="1:16" ht="24.95" hidden="1" customHeight="1" x14ac:dyDescent="0.2">
      <c r="A5956" s="21" t="str">
        <f t="shared" si="409"/>
        <v>||||||0</v>
      </c>
      <c r="B5956" s="21" t="str">
        <f t="shared" si="410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408"/>
        <v>0</v>
      </c>
      <c r="N5956" s="17"/>
      <c r="O5956" s="17"/>
      <c r="P5956" s="22"/>
    </row>
    <row r="5957" spans="1:16" ht="24.95" hidden="1" customHeight="1" x14ac:dyDescent="0.2">
      <c r="A5957" s="21" t="str">
        <f t="shared" si="409"/>
        <v>||||||0</v>
      </c>
      <c r="B5957" s="21" t="str">
        <f t="shared" si="410"/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408"/>
        <v>0</v>
      </c>
      <c r="N5957" s="17"/>
      <c r="O5957" s="17"/>
      <c r="P5957" s="22"/>
    </row>
    <row r="5958" spans="1:16" ht="24.95" hidden="1" customHeight="1" x14ac:dyDescent="0.2">
      <c r="A5958" s="21" t="str">
        <f t="shared" si="409"/>
        <v>||||||0</v>
      </c>
      <c r="B5958" s="21" t="str">
        <f t="shared" si="410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408"/>
        <v>0</v>
      </c>
      <c r="N5958" s="17"/>
      <c r="O5958" s="17"/>
      <c r="P5958" s="22"/>
    </row>
    <row r="5959" spans="1:16" ht="24.95" hidden="1" customHeight="1" x14ac:dyDescent="0.2">
      <c r="A5959" s="21" t="str">
        <f t="shared" si="409"/>
        <v>||||||0</v>
      </c>
      <c r="B5959" s="21" t="str">
        <f t="shared" si="410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408"/>
        <v>0</v>
      </c>
      <c r="N5959" s="17"/>
      <c r="O5959" s="17"/>
      <c r="P5959" s="22"/>
    </row>
    <row r="5960" spans="1:16" ht="24.95" hidden="1" customHeight="1" x14ac:dyDescent="0.2">
      <c r="A5960" s="21" t="str">
        <f t="shared" si="409"/>
        <v>||||||0</v>
      </c>
      <c r="B5960" s="21" t="str">
        <f t="shared" si="410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408"/>
        <v>0</v>
      </c>
      <c r="N5960" s="17"/>
      <c r="O5960" s="17"/>
      <c r="P5960" s="22"/>
    </row>
    <row r="5961" spans="1:16" ht="24.95" hidden="1" customHeight="1" x14ac:dyDescent="0.2">
      <c r="A5961" s="21" t="str">
        <f t="shared" si="409"/>
        <v>||||||0</v>
      </c>
      <c r="B5961" s="21" t="str">
        <f t="shared" si="410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408"/>
        <v>0</v>
      </c>
      <c r="N5961" s="17"/>
      <c r="O5961" s="17"/>
      <c r="P5961" s="22"/>
    </row>
    <row r="5962" spans="1:16" ht="24.95" hidden="1" customHeight="1" x14ac:dyDescent="0.2">
      <c r="A5962" s="21" t="str">
        <f t="shared" si="409"/>
        <v>||||||0</v>
      </c>
      <c r="B5962" s="21" t="str">
        <f t="shared" si="410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408"/>
        <v>0</v>
      </c>
      <c r="N5962" s="17"/>
      <c r="O5962" s="17"/>
      <c r="P5962" s="22"/>
    </row>
    <row r="5963" spans="1:16" ht="24.95" hidden="1" customHeight="1" x14ac:dyDescent="0.2">
      <c r="A5963" s="21" t="str">
        <f t="shared" si="409"/>
        <v>||||||0</v>
      </c>
      <c r="B5963" s="21" t="str">
        <f t="shared" si="410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408"/>
        <v>0</v>
      </c>
      <c r="N5963" s="17"/>
      <c r="O5963" s="17"/>
      <c r="P5963" s="22"/>
    </row>
    <row r="5964" spans="1:16" ht="24.95" hidden="1" customHeight="1" x14ac:dyDescent="0.2">
      <c r="A5964" s="21" t="str">
        <f t="shared" si="409"/>
        <v>||||||0</v>
      </c>
      <c r="B5964" s="21" t="str">
        <f t="shared" si="410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408"/>
        <v>0</v>
      </c>
      <c r="N5964" s="17"/>
      <c r="O5964" s="17"/>
      <c r="P5964" s="22"/>
    </row>
    <row r="5965" spans="1:16" ht="24.95" hidden="1" customHeight="1" x14ac:dyDescent="0.2">
      <c r="A5965" s="21" t="str">
        <f t="shared" si="409"/>
        <v>||||||0</v>
      </c>
      <c r="B5965" s="21" t="str">
        <f t="shared" si="410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408"/>
        <v>0</v>
      </c>
      <c r="N5965" s="17"/>
      <c r="O5965" s="17"/>
      <c r="P5965" s="22"/>
    </row>
    <row r="5966" spans="1:16" ht="24.95" hidden="1" customHeight="1" x14ac:dyDescent="0.2">
      <c r="A5966" s="21" t="str">
        <f t="shared" si="409"/>
        <v>||||||0</v>
      </c>
      <c r="B5966" s="21" t="str">
        <f t="shared" si="410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408"/>
        <v>0</v>
      </c>
      <c r="N5966" s="17"/>
      <c r="O5966" s="17"/>
      <c r="P5966" s="22"/>
    </row>
    <row r="5967" spans="1:16" ht="24.95" hidden="1" customHeight="1" x14ac:dyDescent="0.2">
      <c r="A5967" s="21" t="str">
        <f t="shared" si="409"/>
        <v>||||||0</v>
      </c>
      <c r="B5967" s="21" t="str">
        <f t="shared" si="410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408"/>
        <v>0</v>
      </c>
      <c r="N5967" s="17"/>
      <c r="O5967" s="17"/>
      <c r="P5967" s="22"/>
    </row>
    <row r="5968" spans="1:16" ht="24.95" hidden="1" customHeight="1" x14ac:dyDescent="0.2">
      <c r="A5968" s="21" t="str">
        <f t="shared" si="409"/>
        <v>||||||0</v>
      </c>
      <c r="B5968" s="21" t="str">
        <f t="shared" si="410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408"/>
        <v>0</v>
      </c>
      <c r="N5968" s="17"/>
      <c r="O5968" s="17"/>
      <c r="P5968" s="22"/>
    </row>
    <row r="5969" spans="1:16" ht="24.95" hidden="1" customHeight="1" x14ac:dyDescent="0.2">
      <c r="A5969" s="21" t="str">
        <f t="shared" si="409"/>
        <v>||||||0</v>
      </c>
      <c r="B5969" s="21" t="str">
        <f t="shared" si="410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408"/>
        <v>0</v>
      </c>
      <c r="N5969" s="17"/>
      <c r="O5969" s="17"/>
      <c r="P5969" s="22"/>
    </row>
    <row r="5970" spans="1:16" ht="24.95" hidden="1" customHeight="1" x14ac:dyDescent="0.2">
      <c r="A5970" s="21" t="str">
        <f t="shared" si="409"/>
        <v>||||||0</v>
      </c>
      <c r="B5970" s="21" t="str">
        <f t="shared" si="410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408"/>
        <v>0</v>
      </c>
      <c r="N5970" s="17"/>
      <c r="O5970" s="17"/>
      <c r="P5970" s="22"/>
    </row>
    <row r="5971" spans="1:16" ht="24.95" hidden="1" customHeight="1" x14ac:dyDescent="0.2">
      <c r="A5971" s="21" t="str">
        <f t="shared" si="409"/>
        <v>||||||0</v>
      </c>
      <c r="B5971" s="21" t="str">
        <f t="shared" si="410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408"/>
        <v>0</v>
      </c>
      <c r="N5971" s="17"/>
      <c r="O5971" s="17"/>
      <c r="P5971" s="22"/>
    </row>
    <row r="5972" spans="1:16" ht="24.95" hidden="1" customHeight="1" x14ac:dyDescent="0.2">
      <c r="A5972" s="21" t="str">
        <f t="shared" si="409"/>
        <v>||||||0</v>
      </c>
      <c r="B5972" s="21" t="str">
        <f t="shared" si="410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408"/>
        <v>0</v>
      </c>
      <c r="N5972" s="17"/>
      <c r="O5972" s="17"/>
      <c r="P5972" s="22"/>
    </row>
    <row r="5973" spans="1:16" ht="24.95" hidden="1" customHeight="1" x14ac:dyDescent="0.2">
      <c r="A5973" s="21" t="str">
        <f t="shared" si="409"/>
        <v>||||||0</v>
      </c>
      <c r="B5973" s="21" t="str">
        <f t="shared" si="410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408"/>
        <v>0</v>
      </c>
      <c r="N5973" s="17"/>
      <c r="O5973" s="17"/>
      <c r="P5973" s="22"/>
    </row>
    <row r="5974" spans="1:16" ht="24.95" hidden="1" customHeight="1" x14ac:dyDescent="0.2">
      <c r="A5974" s="21" t="str">
        <f t="shared" si="409"/>
        <v>||||||0</v>
      </c>
      <c r="B5974" s="21" t="str">
        <f t="shared" si="410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408"/>
        <v>0</v>
      </c>
      <c r="N5974" s="17"/>
      <c r="O5974" s="17"/>
      <c r="P5974" s="22"/>
    </row>
    <row r="5975" spans="1:16" ht="24.95" hidden="1" customHeight="1" x14ac:dyDescent="0.2">
      <c r="A5975" s="21" t="str">
        <f t="shared" si="409"/>
        <v>||||||0</v>
      </c>
      <c r="B5975" s="21" t="str">
        <f t="shared" si="410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408"/>
        <v>0</v>
      </c>
      <c r="N5975" s="17"/>
      <c r="O5975" s="17"/>
      <c r="P5975" s="22"/>
    </row>
    <row r="5976" spans="1:16" ht="24.95" hidden="1" customHeight="1" x14ac:dyDescent="0.2">
      <c r="A5976" s="21" t="str">
        <f t="shared" si="409"/>
        <v>||||||0</v>
      </c>
      <c r="B5976" s="21" t="str">
        <f t="shared" si="410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408"/>
        <v>0</v>
      </c>
      <c r="N5976" s="17"/>
      <c r="O5976" s="17"/>
      <c r="P5976" s="22"/>
    </row>
    <row r="5977" spans="1:16" ht="24.95" hidden="1" customHeight="1" x14ac:dyDescent="0.2">
      <c r="A5977" s="21" t="str">
        <f t="shared" si="409"/>
        <v>||||||0</v>
      </c>
      <c r="B5977" s="21" t="str">
        <f t="shared" si="410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408"/>
        <v>0</v>
      </c>
      <c r="N5977" s="17"/>
      <c r="O5977" s="17"/>
      <c r="P5977" s="22"/>
    </row>
    <row r="5978" spans="1:16" ht="24.95" hidden="1" customHeight="1" x14ac:dyDescent="0.2">
      <c r="A5978" s="21" t="str">
        <f t="shared" si="409"/>
        <v>||||||0</v>
      </c>
      <c r="B5978" s="21" t="str">
        <f t="shared" si="410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408"/>
        <v>0</v>
      </c>
      <c r="N5978" s="17"/>
      <c r="O5978" s="17"/>
      <c r="P5978" s="22"/>
    </row>
    <row r="5979" spans="1:16" ht="24.95" hidden="1" customHeight="1" x14ac:dyDescent="0.2">
      <c r="A5979" s="21" t="str">
        <f t="shared" si="409"/>
        <v>||||||0</v>
      </c>
      <c r="B5979" s="21" t="str">
        <f t="shared" si="410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408"/>
        <v>0</v>
      </c>
      <c r="N5979" s="17"/>
      <c r="O5979" s="17"/>
      <c r="P5979" s="22"/>
    </row>
    <row r="5980" spans="1:16" ht="24.95" hidden="1" customHeight="1" x14ac:dyDescent="0.2">
      <c r="A5980" s="21" t="str">
        <f t="shared" si="409"/>
        <v>||||||0</v>
      </c>
      <c r="B5980" s="21" t="str">
        <f t="shared" si="410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408"/>
        <v>0</v>
      </c>
      <c r="N5980" s="17"/>
      <c r="O5980" s="17"/>
      <c r="P5980" s="22"/>
    </row>
    <row r="5981" spans="1:16" ht="24.95" hidden="1" customHeight="1" x14ac:dyDescent="0.2">
      <c r="A5981" s="21" t="str">
        <f t="shared" si="409"/>
        <v>||||||0</v>
      </c>
      <c r="B5981" s="21" t="str">
        <f t="shared" si="410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408"/>
        <v>0</v>
      </c>
      <c r="N5981" s="17"/>
      <c r="O5981" s="17"/>
      <c r="P5981" s="22"/>
    </row>
    <row r="5982" spans="1:16" ht="24.95" hidden="1" customHeight="1" x14ac:dyDescent="0.2">
      <c r="A5982" s="21" t="str">
        <f t="shared" si="409"/>
        <v>||||||0</v>
      </c>
      <c r="B5982" s="21" t="str">
        <f t="shared" si="410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408"/>
        <v>0</v>
      </c>
      <c r="N5982" s="17"/>
      <c r="O5982" s="17"/>
      <c r="P5982" s="22"/>
    </row>
    <row r="5983" spans="1:16" ht="24.95" hidden="1" customHeight="1" x14ac:dyDescent="0.2">
      <c r="A5983" s="21" t="str">
        <f t="shared" si="409"/>
        <v>||||||0</v>
      </c>
      <c r="B5983" s="21" t="str">
        <f t="shared" si="410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408"/>
        <v>0</v>
      </c>
      <c r="N5983" s="17"/>
      <c r="O5983" s="17"/>
      <c r="P5983" s="22"/>
    </row>
    <row r="5984" spans="1:16" ht="24.95" hidden="1" customHeight="1" x14ac:dyDescent="0.2">
      <c r="A5984" s="21" t="str">
        <f t="shared" si="409"/>
        <v>||||||0</v>
      </c>
      <c r="B5984" s="21" t="str">
        <f t="shared" si="410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408"/>
        <v>0</v>
      </c>
      <c r="N5984" s="17"/>
      <c r="O5984" s="17"/>
      <c r="P5984" s="22"/>
    </row>
    <row r="5985" spans="1:16" ht="24.95" hidden="1" customHeight="1" x14ac:dyDescent="0.2">
      <c r="A5985" s="21" t="str">
        <f t="shared" si="409"/>
        <v>||||||0</v>
      </c>
      <c r="B5985" s="21" t="str">
        <f t="shared" si="410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408"/>
        <v>0</v>
      </c>
      <c r="N5985" s="17"/>
      <c r="O5985" s="17"/>
      <c r="P5985" s="22"/>
    </row>
    <row r="5986" spans="1:16" ht="24.95" hidden="1" customHeight="1" x14ac:dyDescent="0.2">
      <c r="A5986" s="21" t="str">
        <f t="shared" si="409"/>
        <v>||||||0</v>
      </c>
      <c r="B5986" s="21" t="str">
        <f t="shared" si="410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408"/>
        <v>0</v>
      </c>
      <c r="N5986" s="17"/>
      <c r="O5986" s="17"/>
      <c r="P5986" s="22"/>
    </row>
    <row r="5987" spans="1:16" ht="24.95" hidden="1" customHeight="1" x14ac:dyDescent="0.2">
      <c r="A5987" s="21" t="str">
        <f t="shared" si="409"/>
        <v>||||||0</v>
      </c>
      <c r="B5987" s="21" t="str">
        <f t="shared" si="410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408"/>
        <v>0</v>
      </c>
      <c r="N5987" s="17"/>
      <c r="O5987" s="17"/>
      <c r="P5987" s="22"/>
    </row>
    <row r="5988" spans="1:16" ht="24.95" hidden="1" customHeight="1" x14ac:dyDescent="0.2">
      <c r="A5988" s="21" t="str">
        <f t="shared" si="409"/>
        <v>||||||0</v>
      </c>
      <c r="B5988" s="21" t="str">
        <f t="shared" si="410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408"/>
        <v>0</v>
      </c>
      <c r="N5988" s="17"/>
      <c r="O5988" s="17"/>
      <c r="P5988" s="22"/>
    </row>
    <row r="5989" spans="1:16" ht="24.95" hidden="1" customHeight="1" x14ac:dyDescent="0.2">
      <c r="A5989" s="21" t="str">
        <f t="shared" si="409"/>
        <v>||||||0</v>
      </c>
      <c r="B5989" s="21" t="str">
        <f t="shared" si="410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408"/>
        <v>0</v>
      </c>
      <c r="N5989" s="17"/>
      <c r="O5989" s="17"/>
      <c r="P5989" s="22"/>
    </row>
    <row r="5990" spans="1:16" ht="24.95" hidden="1" customHeight="1" x14ac:dyDescent="0.2">
      <c r="A5990" s="21" t="str">
        <f t="shared" si="409"/>
        <v>||||||0</v>
      </c>
      <c r="B5990" s="21" t="str">
        <f t="shared" si="410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408"/>
        <v>0</v>
      </c>
      <c r="N5990" s="17"/>
      <c r="O5990" s="17"/>
      <c r="P5990" s="22"/>
    </row>
    <row r="5991" spans="1:16" ht="24.95" hidden="1" customHeight="1" x14ac:dyDescent="0.2">
      <c r="A5991" s="21" t="str">
        <f t="shared" si="409"/>
        <v>||||||0</v>
      </c>
      <c r="B5991" s="21" t="str">
        <f t="shared" si="410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408"/>
        <v>0</v>
      </c>
      <c r="N5991" s="17"/>
      <c r="O5991" s="17"/>
      <c r="P5991" s="22"/>
    </row>
    <row r="5992" spans="1:16" ht="24.95" hidden="1" customHeight="1" x14ac:dyDescent="0.2">
      <c r="A5992" s="21" t="str">
        <f t="shared" si="409"/>
        <v>||||||0</v>
      </c>
      <c r="B5992" s="21" t="str">
        <f t="shared" si="410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408"/>
        <v>0</v>
      </c>
      <c r="N5992" s="17"/>
      <c r="O5992" s="17"/>
      <c r="P5992" s="22"/>
    </row>
    <row r="5993" spans="1:16" ht="24.95" hidden="1" customHeight="1" x14ac:dyDescent="0.2">
      <c r="A5993" s="21" t="str">
        <f t="shared" si="409"/>
        <v>||||||0</v>
      </c>
      <c r="B5993" s="21" t="str">
        <f t="shared" si="410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408"/>
        <v>0</v>
      </c>
      <c r="N5993" s="17"/>
      <c r="O5993" s="17"/>
      <c r="P5993" s="22"/>
    </row>
    <row r="5994" spans="1:16" ht="24.95" hidden="1" customHeight="1" x14ac:dyDescent="0.2">
      <c r="A5994" s="21" t="str">
        <f t="shared" si="409"/>
        <v>||||||0</v>
      </c>
      <c r="B5994" s="21" t="str">
        <f t="shared" si="410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408"/>
        <v>0</v>
      </c>
      <c r="N5994" s="17"/>
      <c r="O5994" s="17"/>
      <c r="P5994" s="22"/>
    </row>
    <row r="5995" spans="1:16" ht="24.95" hidden="1" customHeight="1" x14ac:dyDescent="0.2">
      <c r="A5995" s="21" t="str">
        <f t="shared" si="409"/>
        <v>||||||0</v>
      </c>
      <c r="B5995" s="21" t="str">
        <f t="shared" si="410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408"/>
        <v>0</v>
      </c>
      <c r="N5995" s="17"/>
      <c r="O5995" s="17"/>
      <c r="P5995" s="22"/>
    </row>
    <row r="5996" spans="1:16" ht="24.95" hidden="1" customHeight="1" x14ac:dyDescent="0.2">
      <c r="A5996" s="21" t="str">
        <f t="shared" si="409"/>
        <v>||||||0</v>
      </c>
      <c r="B5996" s="21" t="str">
        <f t="shared" si="410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408"/>
        <v>0</v>
      </c>
      <c r="N5996" s="17"/>
      <c r="O5996" s="17"/>
      <c r="P5996" s="22"/>
    </row>
    <row r="5997" spans="1:16" ht="24.95" hidden="1" customHeight="1" x14ac:dyDescent="0.2">
      <c r="A5997" s="21" t="str">
        <f t="shared" si="409"/>
        <v>||||||0</v>
      </c>
      <c r="B5997" s="21" t="str">
        <f t="shared" si="410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408"/>
        <v>0</v>
      </c>
      <c r="N5997" s="17"/>
      <c r="O5997" s="17"/>
      <c r="P5997" s="22"/>
    </row>
    <row r="5998" spans="1:16" ht="24.95" hidden="1" customHeight="1" x14ac:dyDescent="0.2">
      <c r="A5998" s="21" t="str">
        <f t="shared" si="409"/>
        <v>||||||0</v>
      </c>
      <c r="B5998" s="21" t="str">
        <f t="shared" si="410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408"/>
        <v>0</v>
      </c>
      <c r="N5998" s="17"/>
      <c r="O5998" s="17"/>
      <c r="P5998" s="22"/>
    </row>
    <row r="5999" spans="1:16" ht="24.95" hidden="1" customHeight="1" x14ac:dyDescent="0.2">
      <c r="A5999" s="21" t="str">
        <f t="shared" si="409"/>
        <v>||||||0</v>
      </c>
      <c r="B5999" s="21" t="str">
        <f t="shared" si="410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408"/>
        <v>0</v>
      </c>
      <c r="N5999" s="17"/>
      <c r="O5999" s="17"/>
      <c r="P5999" s="22"/>
    </row>
    <row r="6000" spans="1:16" ht="24.95" hidden="1" customHeight="1" x14ac:dyDescent="0.2">
      <c r="A6000" s="21" t="str">
        <f t="shared" si="409"/>
        <v>||||||0</v>
      </c>
      <c r="B6000" s="21" t="str">
        <f t="shared" si="410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408"/>
        <v>0</v>
      </c>
      <c r="N6000" s="17"/>
      <c r="O6000" s="17"/>
      <c r="P6000" s="22"/>
    </row>
    <row r="6001" spans="1:16" ht="24.95" hidden="1" customHeight="1" x14ac:dyDescent="0.2">
      <c r="A6001" s="21" t="str">
        <f t="shared" si="409"/>
        <v>||||||0</v>
      </c>
      <c r="B6001" s="21" t="str">
        <f t="shared" si="410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408"/>
        <v>0</v>
      </c>
      <c r="N6001" s="17"/>
      <c r="O6001" s="17"/>
      <c r="P6001" s="22"/>
    </row>
    <row r="6002" spans="1:16" ht="24.95" hidden="1" customHeight="1" x14ac:dyDescent="0.2">
      <c r="A6002" s="21" t="str">
        <f t="shared" si="409"/>
        <v>||||||0</v>
      </c>
      <c r="B6002" s="21" t="str">
        <f t="shared" si="410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408"/>
        <v>0</v>
      </c>
      <c r="N6002" s="17"/>
      <c r="O6002" s="17"/>
      <c r="P6002" s="22"/>
    </row>
    <row r="6003" spans="1:16" ht="24.95" hidden="1" customHeight="1" x14ac:dyDescent="0.2">
      <c r="A6003" s="21" t="str">
        <f t="shared" si="409"/>
        <v>||||||0</v>
      </c>
      <c r="B6003" s="21" t="str">
        <f t="shared" si="410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408"/>
        <v>0</v>
      </c>
      <c r="N6003" s="17"/>
      <c r="O6003" s="17"/>
      <c r="P6003" s="22"/>
    </row>
    <row r="6004" spans="1:16" ht="24.95" hidden="1" customHeight="1" x14ac:dyDescent="0.2">
      <c r="A6004" s="21" t="str">
        <f t="shared" si="409"/>
        <v>||||||0</v>
      </c>
      <c r="B6004" s="21" t="str">
        <f t="shared" si="410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408"/>
        <v>0</v>
      </c>
      <c r="N6004" s="17"/>
      <c r="O6004" s="17"/>
      <c r="P6004" s="22"/>
    </row>
    <row r="6005" spans="1:16" ht="24.95" hidden="1" customHeight="1" x14ac:dyDescent="0.2">
      <c r="A6005" s="21" t="str">
        <f t="shared" si="409"/>
        <v>||||||0</v>
      </c>
      <c r="B6005" s="21" t="str">
        <f t="shared" si="410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408"/>
        <v>0</v>
      </c>
      <c r="N6005" s="17"/>
      <c r="O6005" s="17"/>
      <c r="P6005" s="22"/>
    </row>
    <row r="6006" spans="1:16" ht="24.95" hidden="1" customHeight="1" x14ac:dyDescent="0.2">
      <c r="A6006" s="21" t="str">
        <f t="shared" si="409"/>
        <v>||||||0</v>
      </c>
      <c r="B6006" s="21" t="str">
        <f t="shared" si="410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408"/>
        <v>0</v>
      </c>
      <c r="N6006" s="17"/>
      <c r="O6006" s="17"/>
      <c r="P6006" s="22"/>
    </row>
    <row r="6007" spans="1:16" ht="24.95" hidden="1" customHeight="1" x14ac:dyDescent="0.2">
      <c r="A6007" s="21" t="str">
        <f t="shared" si="409"/>
        <v>||||||0</v>
      </c>
      <c r="B6007" s="21" t="str">
        <f t="shared" si="410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408"/>
        <v>0</v>
      </c>
      <c r="N6007" s="17"/>
      <c r="O6007" s="17"/>
      <c r="P6007" s="22"/>
    </row>
    <row r="6008" spans="1:16" ht="24.95" hidden="1" customHeight="1" x14ac:dyDescent="0.2">
      <c r="A6008" s="21" t="str">
        <f t="shared" si="409"/>
        <v>||||||0</v>
      </c>
      <c r="B6008" s="21" t="str">
        <f t="shared" si="410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ref="M6008:M6071" si="411">N6008+O6008</f>
        <v>0</v>
      </c>
      <c r="N6008" s="17"/>
      <c r="O6008" s="17"/>
      <c r="P6008" s="22"/>
    </row>
    <row r="6009" spans="1:16" ht="24.95" hidden="1" customHeight="1" x14ac:dyDescent="0.2">
      <c r="A6009" s="21" t="str">
        <f t="shared" si="409"/>
        <v>||||||0</v>
      </c>
      <c r="B6009" s="21" t="str">
        <f t="shared" si="410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411"/>
        <v>0</v>
      </c>
      <c r="N6009" s="17"/>
      <c r="O6009" s="17"/>
      <c r="P6009" s="22"/>
    </row>
    <row r="6010" spans="1:16" ht="24.95" hidden="1" customHeight="1" x14ac:dyDescent="0.2">
      <c r="A6010" s="21" t="str">
        <f t="shared" si="409"/>
        <v>||||||0</v>
      </c>
      <c r="B6010" s="21" t="str">
        <f t="shared" si="410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411"/>
        <v>0</v>
      </c>
      <c r="N6010" s="17"/>
      <c r="O6010" s="17"/>
      <c r="P6010" s="22"/>
    </row>
    <row r="6011" spans="1:16" ht="24.95" hidden="1" customHeight="1" x14ac:dyDescent="0.2">
      <c r="A6011" s="21" t="str">
        <f t="shared" si="409"/>
        <v>||||||0</v>
      </c>
      <c r="B6011" s="21" t="str">
        <f t="shared" si="410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411"/>
        <v>0</v>
      </c>
      <c r="N6011" s="17"/>
      <c r="O6011" s="17"/>
      <c r="P6011" s="22"/>
    </row>
    <row r="6012" spans="1:16" ht="24.95" hidden="1" customHeight="1" x14ac:dyDescent="0.2">
      <c r="A6012" s="21" t="str">
        <f t="shared" si="409"/>
        <v>||||||0</v>
      </c>
      <c r="B6012" s="21" t="str">
        <f t="shared" si="410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411"/>
        <v>0</v>
      </c>
      <c r="N6012" s="17"/>
      <c r="O6012" s="17"/>
      <c r="P6012" s="22"/>
    </row>
    <row r="6013" spans="1:16" ht="24.95" hidden="1" customHeight="1" x14ac:dyDescent="0.2">
      <c r="A6013" s="21" t="str">
        <f t="shared" si="409"/>
        <v>||||||0</v>
      </c>
      <c r="B6013" s="21" t="str">
        <f t="shared" si="410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411"/>
        <v>0</v>
      </c>
      <c r="N6013" s="17"/>
      <c r="O6013" s="17"/>
      <c r="P6013" s="22"/>
    </row>
    <row r="6014" spans="1:16" ht="24.95" hidden="1" customHeight="1" x14ac:dyDescent="0.2">
      <c r="A6014" s="21" t="str">
        <f t="shared" si="409"/>
        <v>||||||0</v>
      </c>
      <c r="B6014" s="21" t="str">
        <f t="shared" si="410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si="411"/>
        <v>0</v>
      </c>
      <c r="N6014" s="17"/>
      <c r="O6014" s="17"/>
      <c r="P6014" s="22"/>
    </row>
    <row r="6015" spans="1:16" ht="24.95" hidden="1" customHeight="1" x14ac:dyDescent="0.2">
      <c r="A6015" s="21" t="str">
        <f t="shared" ref="A6015:A6078" si="412">C6015&amp;"|"&amp;D6015&amp;"|"&amp;E6015&amp;"|"&amp;F6015&amp;"|"&amp;G6015&amp;"|"&amp;I6015&amp;"|"&amp;N6015+O6015-P6015</f>
        <v>||||||0</v>
      </c>
      <c r="B6015" s="21" t="str">
        <f t="shared" ref="B6015:B6078" si="413">C6015&amp;"|"&amp;D6015&amp;"|"&amp;E6015&amp;"|"&amp;F6015&amp;"|"&amp;L6015</f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411"/>
        <v>0</v>
      </c>
      <c r="N6015" s="17"/>
      <c r="O6015" s="17"/>
      <c r="P6015" s="22"/>
    </row>
    <row r="6016" spans="1:16" ht="24.95" hidden="1" customHeight="1" x14ac:dyDescent="0.2">
      <c r="A6016" s="21" t="str">
        <f t="shared" si="412"/>
        <v>||||||0</v>
      </c>
      <c r="B6016" s="21" t="str">
        <f t="shared" si="413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411"/>
        <v>0</v>
      </c>
      <c r="N6016" s="17"/>
      <c r="O6016" s="17"/>
      <c r="P6016" s="22"/>
    </row>
    <row r="6017" spans="1:16" ht="24.95" hidden="1" customHeight="1" x14ac:dyDescent="0.2">
      <c r="A6017" s="21" t="str">
        <f t="shared" si="412"/>
        <v>||||||0</v>
      </c>
      <c r="B6017" s="21" t="str">
        <f t="shared" si="413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411"/>
        <v>0</v>
      </c>
      <c r="N6017" s="17"/>
      <c r="O6017" s="17"/>
      <c r="P6017" s="22"/>
    </row>
    <row r="6018" spans="1:16" ht="24.95" hidden="1" customHeight="1" x14ac:dyDescent="0.2">
      <c r="A6018" s="21" t="str">
        <f t="shared" si="412"/>
        <v>||||||0</v>
      </c>
      <c r="B6018" s="21" t="str">
        <f t="shared" si="413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411"/>
        <v>0</v>
      </c>
      <c r="N6018" s="17"/>
      <c r="O6018" s="17"/>
      <c r="P6018" s="22"/>
    </row>
    <row r="6019" spans="1:16" ht="24.95" hidden="1" customHeight="1" x14ac:dyDescent="0.2">
      <c r="A6019" s="21" t="str">
        <f t="shared" si="412"/>
        <v>||||||0</v>
      </c>
      <c r="B6019" s="21" t="str">
        <f t="shared" si="413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411"/>
        <v>0</v>
      </c>
      <c r="N6019" s="17"/>
      <c r="O6019" s="17"/>
      <c r="P6019" s="22"/>
    </row>
    <row r="6020" spans="1:16" ht="24.95" hidden="1" customHeight="1" x14ac:dyDescent="0.2">
      <c r="A6020" s="21" t="str">
        <f t="shared" si="412"/>
        <v>||||||0</v>
      </c>
      <c r="B6020" s="21" t="str">
        <f t="shared" si="413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411"/>
        <v>0</v>
      </c>
      <c r="N6020" s="17"/>
      <c r="O6020" s="17"/>
      <c r="P6020" s="22"/>
    </row>
    <row r="6021" spans="1:16" ht="24.95" hidden="1" customHeight="1" x14ac:dyDescent="0.2">
      <c r="A6021" s="21" t="str">
        <f t="shared" si="412"/>
        <v>||||||0</v>
      </c>
      <c r="B6021" s="21" t="str">
        <f t="shared" si="413"/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411"/>
        <v>0</v>
      </c>
      <c r="N6021" s="17"/>
      <c r="O6021" s="17"/>
      <c r="P6021" s="22"/>
    </row>
    <row r="6022" spans="1:16" ht="24.95" hidden="1" customHeight="1" x14ac:dyDescent="0.2">
      <c r="A6022" s="21" t="str">
        <f t="shared" si="412"/>
        <v>||||||0</v>
      </c>
      <c r="B6022" s="21" t="str">
        <f t="shared" si="413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411"/>
        <v>0</v>
      </c>
      <c r="N6022" s="17"/>
      <c r="O6022" s="17"/>
      <c r="P6022" s="22"/>
    </row>
    <row r="6023" spans="1:16" ht="24.95" hidden="1" customHeight="1" x14ac:dyDescent="0.2">
      <c r="A6023" s="21" t="str">
        <f t="shared" si="412"/>
        <v>||||||0</v>
      </c>
      <c r="B6023" s="21" t="str">
        <f t="shared" si="413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411"/>
        <v>0</v>
      </c>
      <c r="N6023" s="17"/>
      <c r="O6023" s="17"/>
      <c r="P6023" s="22"/>
    </row>
    <row r="6024" spans="1:16" ht="24.95" hidden="1" customHeight="1" x14ac:dyDescent="0.2">
      <c r="A6024" s="21" t="str">
        <f t="shared" si="412"/>
        <v>||||||0</v>
      </c>
      <c r="B6024" s="21" t="str">
        <f t="shared" si="413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411"/>
        <v>0</v>
      </c>
      <c r="N6024" s="17"/>
      <c r="O6024" s="17"/>
      <c r="P6024" s="22"/>
    </row>
    <row r="6025" spans="1:16" ht="24.95" hidden="1" customHeight="1" x14ac:dyDescent="0.2">
      <c r="A6025" s="21" t="str">
        <f t="shared" si="412"/>
        <v>||||||0</v>
      </c>
      <c r="B6025" s="21" t="str">
        <f t="shared" si="413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411"/>
        <v>0</v>
      </c>
      <c r="N6025" s="17"/>
      <c r="O6025" s="17"/>
      <c r="P6025" s="22"/>
    </row>
    <row r="6026" spans="1:16" ht="24.95" hidden="1" customHeight="1" x14ac:dyDescent="0.2">
      <c r="A6026" s="21" t="str">
        <f t="shared" si="412"/>
        <v>||||||0</v>
      </c>
      <c r="B6026" s="21" t="str">
        <f t="shared" si="413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411"/>
        <v>0</v>
      </c>
      <c r="N6026" s="17"/>
      <c r="O6026" s="17"/>
      <c r="P6026" s="22"/>
    </row>
    <row r="6027" spans="1:16" ht="24.95" hidden="1" customHeight="1" x14ac:dyDescent="0.2">
      <c r="A6027" s="21" t="str">
        <f t="shared" si="412"/>
        <v>||||||0</v>
      </c>
      <c r="B6027" s="21" t="str">
        <f t="shared" si="413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411"/>
        <v>0</v>
      </c>
      <c r="N6027" s="17"/>
      <c r="O6027" s="17"/>
      <c r="P6027" s="22"/>
    </row>
    <row r="6028" spans="1:16" ht="24.95" hidden="1" customHeight="1" x14ac:dyDescent="0.2">
      <c r="A6028" s="21" t="str">
        <f t="shared" si="412"/>
        <v>||||||0</v>
      </c>
      <c r="B6028" s="21" t="str">
        <f t="shared" si="413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411"/>
        <v>0</v>
      </c>
      <c r="N6028" s="17"/>
      <c r="O6028" s="17"/>
      <c r="P6028" s="22"/>
    </row>
    <row r="6029" spans="1:16" ht="24.95" hidden="1" customHeight="1" x14ac:dyDescent="0.2">
      <c r="A6029" s="21" t="str">
        <f t="shared" si="412"/>
        <v>||||||0</v>
      </c>
      <c r="B6029" s="21" t="str">
        <f t="shared" si="413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411"/>
        <v>0</v>
      </c>
      <c r="N6029" s="17"/>
      <c r="O6029" s="17"/>
      <c r="P6029" s="22"/>
    </row>
    <row r="6030" spans="1:16" ht="24.95" hidden="1" customHeight="1" x14ac:dyDescent="0.2">
      <c r="A6030" s="21" t="str">
        <f t="shared" si="412"/>
        <v>||||||0</v>
      </c>
      <c r="B6030" s="21" t="str">
        <f t="shared" si="413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411"/>
        <v>0</v>
      </c>
      <c r="N6030" s="17"/>
      <c r="O6030" s="17"/>
      <c r="P6030" s="22"/>
    </row>
    <row r="6031" spans="1:16" ht="24.95" hidden="1" customHeight="1" x14ac:dyDescent="0.2">
      <c r="A6031" s="21" t="str">
        <f t="shared" si="412"/>
        <v>||||||0</v>
      </c>
      <c r="B6031" s="21" t="str">
        <f t="shared" si="413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411"/>
        <v>0</v>
      </c>
      <c r="N6031" s="17"/>
      <c r="O6031" s="17"/>
      <c r="P6031" s="22"/>
    </row>
    <row r="6032" spans="1:16" ht="24.95" hidden="1" customHeight="1" x14ac:dyDescent="0.2">
      <c r="A6032" s="21" t="str">
        <f t="shared" si="412"/>
        <v>||||||0</v>
      </c>
      <c r="B6032" s="21" t="str">
        <f t="shared" si="413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411"/>
        <v>0</v>
      </c>
      <c r="N6032" s="17"/>
      <c r="O6032" s="17"/>
      <c r="P6032" s="22"/>
    </row>
    <row r="6033" spans="1:16" ht="24.95" hidden="1" customHeight="1" x14ac:dyDescent="0.2">
      <c r="A6033" s="21" t="str">
        <f t="shared" si="412"/>
        <v>||||||0</v>
      </c>
      <c r="B6033" s="21" t="str">
        <f t="shared" si="413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411"/>
        <v>0</v>
      </c>
      <c r="N6033" s="17"/>
      <c r="O6033" s="17"/>
      <c r="P6033" s="22"/>
    </row>
    <row r="6034" spans="1:16" ht="24.95" hidden="1" customHeight="1" x14ac:dyDescent="0.2">
      <c r="A6034" s="21" t="str">
        <f t="shared" si="412"/>
        <v>||||||0</v>
      </c>
      <c r="B6034" s="21" t="str">
        <f t="shared" si="413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411"/>
        <v>0</v>
      </c>
      <c r="N6034" s="17"/>
      <c r="O6034" s="17"/>
      <c r="P6034" s="22"/>
    </row>
    <row r="6035" spans="1:16" ht="24.95" hidden="1" customHeight="1" x14ac:dyDescent="0.2">
      <c r="A6035" s="21" t="str">
        <f t="shared" si="412"/>
        <v>||||||0</v>
      </c>
      <c r="B6035" s="21" t="str">
        <f t="shared" si="413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411"/>
        <v>0</v>
      </c>
      <c r="N6035" s="17"/>
      <c r="O6035" s="17"/>
      <c r="P6035" s="22"/>
    </row>
    <row r="6036" spans="1:16" ht="24.95" hidden="1" customHeight="1" x14ac:dyDescent="0.2">
      <c r="A6036" s="21" t="str">
        <f t="shared" si="412"/>
        <v>||||||0</v>
      </c>
      <c r="B6036" s="21" t="str">
        <f t="shared" si="413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411"/>
        <v>0</v>
      </c>
      <c r="N6036" s="17"/>
      <c r="O6036" s="17"/>
      <c r="P6036" s="22"/>
    </row>
    <row r="6037" spans="1:16" ht="24.95" hidden="1" customHeight="1" x14ac:dyDescent="0.2">
      <c r="A6037" s="21" t="str">
        <f t="shared" si="412"/>
        <v>||||||0</v>
      </c>
      <c r="B6037" s="21" t="str">
        <f t="shared" si="413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411"/>
        <v>0</v>
      </c>
      <c r="N6037" s="17"/>
      <c r="O6037" s="17"/>
      <c r="P6037" s="22"/>
    </row>
    <row r="6038" spans="1:16" ht="24.95" hidden="1" customHeight="1" x14ac:dyDescent="0.2">
      <c r="A6038" s="21" t="str">
        <f t="shared" si="412"/>
        <v>||||||0</v>
      </c>
      <c r="B6038" s="21" t="str">
        <f t="shared" si="413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411"/>
        <v>0</v>
      </c>
      <c r="N6038" s="17"/>
      <c r="O6038" s="17"/>
      <c r="P6038" s="22"/>
    </row>
    <row r="6039" spans="1:16" ht="24.95" hidden="1" customHeight="1" x14ac:dyDescent="0.2">
      <c r="A6039" s="21" t="str">
        <f t="shared" si="412"/>
        <v>||||||0</v>
      </c>
      <c r="B6039" s="21" t="str">
        <f t="shared" si="413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411"/>
        <v>0</v>
      </c>
      <c r="N6039" s="17"/>
      <c r="O6039" s="17"/>
      <c r="P6039" s="22"/>
    </row>
    <row r="6040" spans="1:16" ht="24.95" hidden="1" customHeight="1" x14ac:dyDescent="0.2">
      <c r="A6040" s="21" t="str">
        <f t="shared" si="412"/>
        <v>||||||0</v>
      </c>
      <c r="B6040" s="21" t="str">
        <f t="shared" si="413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411"/>
        <v>0</v>
      </c>
      <c r="N6040" s="17"/>
      <c r="O6040" s="17"/>
      <c r="P6040" s="22"/>
    </row>
    <row r="6041" spans="1:16" ht="24.95" hidden="1" customHeight="1" x14ac:dyDescent="0.2">
      <c r="A6041" s="21" t="str">
        <f t="shared" si="412"/>
        <v>||||||0</v>
      </c>
      <c r="B6041" s="21" t="str">
        <f t="shared" si="413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411"/>
        <v>0</v>
      </c>
      <c r="N6041" s="17"/>
      <c r="O6041" s="17"/>
      <c r="P6041" s="22"/>
    </row>
    <row r="6042" spans="1:16" ht="24.95" hidden="1" customHeight="1" x14ac:dyDescent="0.2">
      <c r="A6042" s="21" t="str">
        <f t="shared" si="412"/>
        <v>||||||0</v>
      </c>
      <c r="B6042" s="21" t="str">
        <f t="shared" si="413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411"/>
        <v>0</v>
      </c>
      <c r="N6042" s="17"/>
      <c r="O6042" s="17"/>
      <c r="P6042" s="22"/>
    </row>
    <row r="6043" spans="1:16" ht="24.95" hidden="1" customHeight="1" x14ac:dyDescent="0.2">
      <c r="A6043" s="21" t="str">
        <f t="shared" si="412"/>
        <v>||||||0</v>
      </c>
      <c r="B6043" s="21" t="str">
        <f t="shared" si="413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411"/>
        <v>0</v>
      </c>
      <c r="N6043" s="17"/>
      <c r="O6043" s="17"/>
      <c r="P6043" s="22"/>
    </row>
    <row r="6044" spans="1:16" ht="24.95" hidden="1" customHeight="1" x14ac:dyDescent="0.2">
      <c r="A6044" s="21" t="str">
        <f t="shared" si="412"/>
        <v>||||||0</v>
      </c>
      <c r="B6044" s="21" t="str">
        <f t="shared" si="413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411"/>
        <v>0</v>
      </c>
      <c r="N6044" s="17"/>
      <c r="O6044" s="17"/>
      <c r="P6044" s="22"/>
    </row>
    <row r="6045" spans="1:16" ht="24.95" hidden="1" customHeight="1" x14ac:dyDescent="0.2">
      <c r="A6045" s="21" t="str">
        <f t="shared" si="412"/>
        <v>||||||0</v>
      </c>
      <c r="B6045" s="21" t="str">
        <f t="shared" si="413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411"/>
        <v>0</v>
      </c>
      <c r="N6045" s="17"/>
      <c r="O6045" s="17"/>
      <c r="P6045" s="22"/>
    </row>
    <row r="6046" spans="1:16" ht="24.95" hidden="1" customHeight="1" x14ac:dyDescent="0.2">
      <c r="A6046" s="21" t="str">
        <f t="shared" si="412"/>
        <v>||||||0</v>
      </c>
      <c r="B6046" s="21" t="str">
        <f t="shared" si="413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411"/>
        <v>0</v>
      </c>
      <c r="N6046" s="17"/>
      <c r="O6046" s="17"/>
      <c r="P6046" s="22"/>
    </row>
    <row r="6047" spans="1:16" ht="24.95" hidden="1" customHeight="1" x14ac:dyDescent="0.2">
      <c r="A6047" s="21" t="str">
        <f t="shared" si="412"/>
        <v>||||||0</v>
      </c>
      <c r="B6047" s="21" t="str">
        <f t="shared" si="413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411"/>
        <v>0</v>
      </c>
      <c r="N6047" s="17"/>
      <c r="O6047" s="17"/>
      <c r="P6047" s="22"/>
    </row>
    <row r="6048" spans="1:16" ht="24.95" hidden="1" customHeight="1" x14ac:dyDescent="0.2">
      <c r="A6048" s="21" t="str">
        <f t="shared" si="412"/>
        <v>||||||0</v>
      </c>
      <c r="B6048" s="21" t="str">
        <f t="shared" si="413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411"/>
        <v>0</v>
      </c>
      <c r="N6048" s="17"/>
      <c r="O6048" s="17"/>
      <c r="P6048" s="22"/>
    </row>
    <row r="6049" spans="1:16" ht="24.95" hidden="1" customHeight="1" x14ac:dyDescent="0.2">
      <c r="A6049" s="21" t="str">
        <f t="shared" si="412"/>
        <v>||||||0</v>
      </c>
      <c r="B6049" s="21" t="str">
        <f t="shared" si="413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411"/>
        <v>0</v>
      </c>
      <c r="N6049" s="17"/>
      <c r="O6049" s="17"/>
      <c r="P6049" s="22"/>
    </row>
    <row r="6050" spans="1:16" ht="24.95" hidden="1" customHeight="1" x14ac:dyDescent="0.2">
      <c r="A6050" s="21" t="str">
        <f t="shared" si="412"/>
        <v>||||||0</v>
      </c>
      <c r="B6050" s="21" t="str">
        <f t="shared" si="413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411"/>
        <v>0</v>
      </c>
      <c r="N6050" s="17"/>
      <c r="O6050" s="17"/>
      <c r="P6050" s="22"/>
    </row>
    <row r="6051" spans="1:16" ht="24.95" hidden="1" customHeight="1" x14ac:dyDescent="0.2">
      <c r="A6051" s="21" t="str">
        <f t="shared" si="412"/>
        <v>||||||0</v>
      </c>
      <c r="B6051" s="21" t="str">
        <f t="shared" si="413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411"/>
        <v>0</v>
      </c>
      <c r="N6051" s="17"/>
      <c r="O6051" s="17"/>
      <c r="P6051" s="22"/>
    </row>
    <row r="6052" spans="1:16" ht="24.95" hidden="1" customHeight="1" x14ac:dyDescent="0.2">
      <c r="A6052" s="21" t="str">
        <f t="shared" si="412"/>
        <v>||||||0</v>
      </c>
      <c r="B6052" s="21" t="str">
        <f t="shared" si="413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411"/>
        <v>0</v>
      </c>
      <c r="N6052" s="17"/>
      <c r="O6052" s="17"/>
      <c r="P6052" s="22"/>
    </row>
    <row r="6053" spans="1:16" ht="24.95" hidden="1" customHeight="1" x14ac:dyDescent="0.2">
      <c r="A6053" s="21" t="str">
        <f t="shared" si="412"/>
        <v>||||||0</v>
      </c>
      <c r="B6053" s="21" t="str">
        <f t="shared" si="413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411"/>
        <v>0</v>
      </c>
      <c r="N6053" s="17"/>
      <c r="O6053" s="17"/>
      <c r="P6053" s="22"/>
    </row>
    <row r="6054" spans="1:16" ht="24.95" hidden="1" customHeight="1" x14ac:dyDescent="0.2">
      <c r="A6054" s="21" t="str">
        <f t="shared" si="412"/>
        <v>||||||0</v>
      </c>
      <c r="B6054" s="21" t="str">
        <f t="shared" si="413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411"/>
        <v>0</v>
      </c>
      <c r="N6054" s="17"/>
      <c r="O6054" s="17"/>
      <c r="P6054" s="22"/>
    </row>
    <row r="6055" spans="1:16" ht="24.95" hidden="1" customHeight="1" x14ac:dyDescent="0.2">
      <c r="A6055" s="21" t="str">
        <f t="shared" si="412"/>
        <v>||||||0</v>
      </c>
      <c r="B6055" s="21" t="str">
        <f t="shared" si="413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411"/>
        <v>0</v>
      </c>
      <c r="N6055" s="17"/>
      <c r="O6055" s="17"/>
      <c r="P6055" s="22"/>
    </row>
    <row r="6056" spans="1:16" ht="24.95" hidden="1" customHeight="1" x14ac:dyDescent="0.2">
      <c r="A6056" s="21" t="str">
        <f t="shared" si="412"/>
        <v>||||||0</v>
      </c>
      <c r="B6056" s="21" t="str">
        <f t="shared" si="413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411"/>
        <v>0</v>
      </c>
      <c r="N6056" s="17"/>
      <c r="O6056" s="17"/>
      <c r="P6056" s="22"/>
    </row>
    <row r="6057" spans="1:16" ht="24.95" hidden="1" customHeight="1" x14ac:dyDescent="0.2">
      <c r="A6057" s="21" t="str">
        <f t="shared" si="412"/>
        <v>||||||0</v>
      </c>
      <c r="B6057" s="21" t="str">
        <f t="shared" si="413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411"/>
        <v>0</v>
      </c>
      <c r="N6057" s="17"/>
      <c r="O6057" s="17"/>
      <c r="P6057" s="22"/>
    </row>
    <row r="6058" spans="1:16" ht="24.95" hidden="1" customHeight="1" x14ac:dyDescent="0.2">
      <c r="A6058" s="21" t="str">
        <f t="shared" si="412"/>
        <v>||||||0</v>
      </c>
      <c r="B6058" s="21" t="str">
        <f t="shared" si="413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411"/>
        <v>0</v>
      </c>
      <c r="N6058" s="17"/>
      <c r="O6058" s="17"/>
      <c r="P6058" s="22"/>
    </row>
    <row r="6059" spans="1:16" ht="24.95" hidden="1" customHeight="1" x14ac:dyDescent="0.2">
      <c r="A6059" s="21" t="str">
        <f t="shared" si="412"/>
        <v>||||||0</v>
      </c>
      <c r="B6059" s="21" t="str">
        <f t="shared" si="413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411"/>
        <v>0</v>
      </c>
      <c r="N6059" s="17"/>
      <c r="O6059" s="17"/>
      <c r="P6059" s="22"/>
    </row>
    <row r="6060" spans="1:16" ht="24.95" hidden="1" customHeight="1" x14ac:dyDescent="0.2">
      <c r="A6060" s="21" t="str">
        <f t="shared" si="412"/>
        <v>||||||0</v>
      </c>
      <c r="B6060" s="21" t="str">
        <f t="shared" si="413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411"/>
        <v>0</v>
      </c>
      <c r="N6060" s="17"/>
      <c r="O6060" s="17"/>
      <c r="P6060" s="22"/>
    </row>
    <row r="6061" spans="1:16" ht="24.95" hidden="1" customHeight="1" x14ac:dyDescent="0.2">
      <c r="A6061" s="21" t="str">
        <f t="shared" si="412"/>
        <v>||||||0</v>
      </c>
      <c r="B6061" s="21" t="str">
        <f t="shared" si="413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411"/>
        <v>0</v>
      </c>
      <c r="N6061" s="17"/>
      <c r="O6061" s="17"/>
      <c r="P6061" s="22"/>
    </row>
    <row r="6062" spans="1:16" ht="24.95" hidden="1" customHeight="1" x14ac:dyDescent="0.2">
      <c r="A6062" s="21" t="str">
        <f t="shared" si="412"/>
        <v>||||||0</v>
      </c>
      <c r="B6062" s="21" t="str">
        <f t="shared" si="413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411"/>
        <v>0</v>
      </c>
      <c r="N6062" s="17"/>
      <c r="O6062" s="17"/>
      <c r="P6062" s="22"/>
    </row>
    <row r="6063" spans="1:16" ht="24.95" hidden="1" customHeight="1" x14ac:dyDescent="0.2">
      <c r="A6063" s="21" t="str">
        <f t="shared" si="412"/>
        <v>||||||0</v>
      </c>
      <c r="B6063" s="21" t="str">
        <f t="shared" si="413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411"/>
        <v>0</v>
      </c>
      <c r="N6063" s="17"/>
      <c r="O6063" s="17"/>
      <c r="P6063" s="22"/>
    </row>
    <row r="6064" spans="1:16" ht="24.95" hidden="1" customHeight="1" x14ac:dyDescent="0.2">
      <c r="A6064" s="21" t="str">
        <f t="shared" si="412"/>
        <v>||||||0</v>
      </c>
      <c r="B6064" s="21" t="str">
        <f t="shared" si="413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411"/>
        <v>0</v>
      </c>
      <c r="N6064" s="17"/>
      <c r="O6064" s="17"/>
      <c r="P6064" s="22"/>
    </row>
    <row r="6065" spans="1:16" ht="24.95" hidden="1" customHeight="1" x14ac:dyDescent="0.2">
      <c r="A6065" s="21" t="str">
        <f t="shared" si="412"/>
        <v>||||||0</v>
      </c>
      <c r="B6065" s="21" t="str">
        <f t="shared" si="413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411"/>
        <v>0</v>
      </c>
      <c r="N6065" s="17"/>
      <c r="O6065" s="17"/>
      <c r="P6065" s="22"/>
    </row>
    <row r="6066" spans="1:16" ht="24.95" hidden="1" customHeight="1" x14ac:dyDescent="0.2">
      <c r="A6066" s="21" t="str">
        <f t="shared" si="412"/>
        <v>||||||0</v>
      </c>
      <c r="B6066" s="21" t="str">
        <f t="shared" si="413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411"/>
        <v>0</v>
      </c>
      <c r="N6066" s="17"/>
      <c r="O6066" s="17"/>
      <c r="P6066" s="22"/>
    </row>
    <row r="6067" spans="1:16" ht="24.95" hidden="1" customHeight="1" x14ac:dyDescent="0.2">
      <c r="A6067" s="21" t="str">
        <f t="shared" si="412"/>
        <v>||||||0</v>
      </c>
      <c r="B6067" s="21" t="str">
        <f t="shared" si="413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411"/>
        <v>0</v>
      </c>
      <c r="N6067" s="17"/>
      <c r="O6067" s="17"/>
      <c r="P6067" s="22"/>
    </row>
    <row r="6068" spans="1:16" ht="24.95" hidden="1" customHeight="1" x14ac:dyDescent="0.2">
      <c r="A6068" s="21" t="str">
        <f t="shared" si="412"/>
        <v>||||||0</v>
      </c>
      <c r="B6068" s="21" t="str">
        <f t="shared" si="413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411"/>
        <v>0</v>
      </c>
      <c r="N6068" s="17"/>
      <c r="O6068" s="17"/>
      <c r="P6068" s="22"/>
    </row>
    <row r="6069" spans="1:16" ht="24.95" hidden="1" customHeight="1" x14ac:dyDescent="0.2">
      <c r="A6069" s="21" t="str">
        <f t="shared" si="412"/>
        <v>||||||0</v>
      </c>
      <c r="B6069" s="21" t="str">
        <f t="shared" si="413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411"/>
        <v>0</v>
      </c>
      <c r="N6069" s="17"/>
      <c r="O6069" s="17"/>
      <c r="P6069" s="22"/>
    </row>
    <row r="6070" spans="1:16" ht="24.95" hidden="1" customHeight="1" x14ac:dyDescent="0.2">
      <c r="A6070" s="21" t="str">
        <f t="shared" si="412"/>
        <v>||||||0</v>
      </c>
      <c r="B6070" s="21" t="str">
        <f t="shared" si="413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411"/>
        <v>0</v>
      </c>
      <c r="N6070" s="17"/>
      <c r="O6070" s="17"/>
      <c r="P6070" s="22"/>
    </row>
    <row r="6071" spans="1:16" ht="24.95" hidden="1" customHeight="1" x14ac:dyDescent="0.2">
      <c r="A6071" s="21" t="str">
        <f t="shared" si="412"/>
        <v>||||||0</v>
      </c>
      <c r="B6071" s="21" t="str">
        <f t="shared" si="413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411"/>
        <v>0</v>
      </c>
      <c r="N6071" s="17"/>
      <c r="O6071" s="17"/>
      <c r="P6071" s="22"/>
    </row>
    <row r="6072" spans="1:16" ht="24.95" hidden="1" customHeight="1" x14ac:dyDescent="0.2">
      <c r="A6072" s="21" t="str">
        <f t="shared" si="412"/>
        <v>||||||0</v>
      </c>
      <c r="B6072" s="21" t="str">
        <f t="shared" si="413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ref="M6072:M6135" si="414">N6072+O6072</f>
        <v>0</v>
      </c>
      <c r="N6072" s="17"/>
      <c r="O6072" s="17"/>
      <c r="P6072" s="22"/>
    </row>
    <row r="6073" spans="1:16" ht="24.95" hidden="1" customHeight="1" x14ac:dyDescent="0.2">
      <c r="A6073" s="21" t="str">
        <f t="shared" si="412"/>
        <v>||||||0</v>
      </c>
      <c r="B6073" s="21" t="str">
        <f t="shared" si="413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414"/>
        <v>0</v>
      </c>
      <c r="N6073" s="17"/>
      <c r="O6073" s="17"/>
      <c r="P6073" s="22"/>
    </row>
    <row r="6074" spans="1:16" ht="24.95" hidden="1" customHeight="1" x14ac:dyDescent="0.2">
      <c r="A6074" s="21" t="str">
        <f t="shared" si="412"/>
        <v>||||||0</v>
      </c>
      <c r="B6074" s="21" t="str">
        <f t="shared" si="413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414"/>
        <v>0</v>
      </c>
      <c r="N6074" s="17"/>
      <c r="O6074" s="17"/>
      <c r="P6074" s="22"/>
    </row>
    <row r="6075" spans="1:16" ht="24.95" hidden="1" customHeight="1" x14ac:dyDescent="0.2">
      <c r="A6075" s="21" t="str">
        <f t="shared" si="412"/>
        <v>||||||0</v>
      </c>
      <c r="B6075" s="21" t="str">
        <f t="shared" si="413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414"/>
        <v>0</v>
      </c>
      <c r="N6075" s="17"/>
      <c r="O6075" s="17"/>
      <c r="P6075" s="22"/>
    </row>
    <row r="6076" spans="1:16" ht="24.95" hidden="1" customHeight="1" x14ac:dyDescent="0.2">
      <c r="A6076" s="21" t="str">
        <f t="shared" si="412"/>
        <v>||||||0</v>
      </c>
      <c r="B6076" s="21" t="str">
        <f t="shared" si="413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414"/>
        <v>0</v>
      </c>
      <c r="N6076" s="17"/>
      <c r="O6076" s="17"/>
      <c r="P6076" s="22"/>
    </row>
    <row r="6077" spans="1:16" ht="24.95" hidden="1" customHeight="1" x14ac:dyDescent="0.2">
      <c r="A6077" s="21" t="str">
        <f t="shared" si="412"/>
        <v>||||||0</v>
      </c>
      <c r="B6077" s="21" t="str">
        <f t="shared" si="413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414"/>
        <v>0</v>
      </c>
      <c r="N6077" s="17"/>
      <c r="O6077" s="17"/>
      <c r="P6077" s="22"/>
    </row>
    <row r="6078" spans="1:16" ht="24.95" hidden="1" customHeight="1" x14ac:dyDescent="0.2">
      <c r="A6078" s="21" t="str">
        <f t="shared" si="412"/>
        <v>||||||0</v>
      </c>
      <c r="B6078" s="21" t="str">
        <f t="shared" si="413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si="414"/>
        <v>0</v>
      </c>
      <c r="N6078" s="17"/>
      <c r="O6078" s="17"/>
      <c r="P6078" s="22"/>
    </row>
    <row r="6079" spans="1:16" ht="24.95" hidden="1" customHeight="1" x14ac:dyDescent="0.2">
      <c r="A6079" s="21" t="str">
        <f t="shared" ref="A6079:A6142" si="415">C6079&amp;"|"&amp;D6079&amp;"|"&amp;E6079&amp;"|"&amp;F6079&amp;"|"&amp;G6079&amp;"|"&amp;I6079&amp;"|"&amp;N6079+O6079-P6079</f>
        <v>||||||0</v>
      </c>
      <c r="B6079" s="21" t="str">
        <f t="shared" ref="B6079:B6142" si="416">C6079&amp;"|"&amp;D6079&amp;"|"&amp;E6079&amp;"|"&amp;F6079&amp;"|"&amp;L6079</f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414"/>
        <v>0</v>
      </c>
      <c r="N6079" s="17"/>
      <c r="O6079" s="17"/>
      <c r="P6079" s="22"/>
    </row>
    <row r="6080" spans="1:16" ht="24.95" hidden="1" customHeight="1" x14ac:dyDescent="0.2">
      <c r="A6080" s="21" t="str">
        <f t="shared" si="415"/>
        <v>||||||0</v>
      </c>
      <c r="B6080" s="21" t="str">
        <f t="shared" si="416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414"/>
        <v>0</v>
      </c>
      <c r="N6080" s="17"/>
      <c r="O6080" s="17"/>
      <c r="P6080" s="22"/>
    </row>
    <row r="6081" spans="1:16" ht="24.95" hidden="1" customHeight="1" x14ac:dyDescent="0.2">
      <c r="A6081" s="21" t="str">
        <f t="shared" si="415"/>
        <v>||||||0</v>
      </c>
      <c r="B6081" s="21" t="str">
        <f t="shared" si="416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414"/>
        <v>0</v>
      </c>
      <c r="N6081" s="17"/>
      <c r="O6081" s="17"/>
      <c r="P6081" s="22"/>
    </row>
    <row r="6082" spans="1:16" ht="24.95" hidden="1" customHeight="1" x14ac:dyDescent="0.2">
      <c r="A6082" s="21" t="str">
        <f t="shared" si="415"/>
        <v>||||||0</v>
      </c>
      <c r="B6082" s="21" t="str">
        <f t="shared" si="416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414"/>
        <v>0</v>
      </c>
      <c r="N6082" s="17"/>
      <c r="O6082" s="17"/>
      <c r="P6082" s="22"/>
    </row>
    <row r="6083" spans="1:16" ht="24.95" hidden="1" customHeight="1" x14ac:dyDescent="0.2">
      <c r="A6083" s="21" t="str">
        <f t="shared" si="415"/>
        <v>||||||0</v>
      </c>
      <c r="B6083" s="21" t="str">
        <f t="shared" si="416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414"/>
        <v>0</v>
      </c>
      <c r="N6083" s="17"/>
      <c r="O6083" s="17"/>
      <c r="P6083" s="22"/>
    </row>
    <row r="6084" spans="1:16" ht="24.95" hidden="1" customHeight="1" x14ac:dyDescent="0.2">
      <c r="A6084" s="21" t="str">
        <f t="shared" si="415"/>
        <v>||||||0</v>
      </c>
      <c r="B6084" s="21" t="str">
        <f t="shared" si="416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414"/>
        <v>0</v>
      </c>
      <c r="N6084" s="17"/>
      <c r="O6084" s="17"/>
      <c r="P6084" s="22"/>
    </row>
    <row r="6085" spans="1:16" ht="24.95" hidden="1" customHeight="1" x14ac:dyDescent="0.2">
      <c r="A6085" s="21" t="str">
        <f t="shared" si="415"/>
        <v>||||||0</v>
      </c>
      <c r="B6085" s="21" t="str">
        <f t="shared" si="416"/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414"/>
        <v>0</v>
      </c>
      <c r="N6085" s="17"/>
      <c r="O6085" s="17"/>
      <c r="P6085" s="22"/>
    </row>
    <row r="6086" spans="1:16" ht="24.95" hidden="1" customHeight="1" x14ac:dyDescent="0.2">
      <c r="A6086" s="21" t="str">
        <f t="shared" si="415"/>
        <v>||||||0</v>
      </c>
      <c r="B6086" s="21" t="str">
        <f t="shared" si="416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414"/>
        <v>0</v>
      </c>
      <c r="N6086" s="17"/>
      <c r="O6086" s="17"/>
      <c r="P6086" s="22"/>
    </row>
    <row r="6087" spans="1:16" ht="24.95" hidden="1" customHeight="1" x14ac:dyDescent="0.2">
      <c r="A6087" s="21" t="str">
        <f t="shared" si="415"/>
        <v>||||||0</v>
      </c>
      <c r="B6087" s="21" t="str">
        <f t="shared" si="416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414"/>
        <v>0</v>
      </c>
      <c r="N6087" s="17"/>
      <c r="O6087" s="17"/>
      <c r="P6087" s="22"/>
    </row>
    <row r="6088" spans="1:16" ht="24.95" hidden="1" customHeight="1" x14ac:dyDescent="0.2">
      <c r="A6088" s="21" t="str">
        <f t="shared" si="415"/>
        <v>||||||0</v>
      </c>
      <c r="B6088" s="21" t="str">
        <f t="shared" si="416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414"/>
        <v>0</v>
      </c>
      <c r="N6088" s="17"/>
      <c r="O6088" s="17"/>
      <c r="P6088" s="22"/>
    </row>
    <row r="6089" spans="1:16" ht="24.95" hidden="1" customHeight="1" x14ac:dyDescent="0.2">
      <c r="A6089" s="21" t="str">
        <f t="shared" si="415"/>
        <v>||||||0</v>
      </c>
      <c r="B6089" s="21" t="str">
        <f t="shared" si="416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414"/>
        <v>0</v>
      </c>
      <c r="N6089" s="17"/>
      <c r="O6089" s="17"/>
      <c r="P6089" s="22"/>
    </row>
    <row r="6090" spans="1:16" ht="24.95" hidden="1" customHeight="1" x14ac:dyDescent="0.2">
      <c r="A6090" s="21" t="str">
        <f t="shared" si="415"/>
        <v>||||||0</v>
      </c>
      <c r="B6090" s="21" t="str">
        <f t="shared" si="416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414"/>
        <v>0</v>
      </c>
      <c r="N6090" s="17"/>
      <c r="O6090" s="17"/>
      <c r="P6090" s="22"/>
    </row>
    <row r="6091" spans="1:16" ht="24.95" hidden="1" customHeight="1" x14ac:dyDescent="0.2">
      <c r="A6091" s="21" t="str">
        <f t="shared" si="415"/>
        <v>||||||0</v>
      </c>
      <c r="B6091" s="21" t="str">
        <f t="shared" si="416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414"/>
        <v>0</v>
      </c>
      <c r="N6091" s="17"/>
      <c r="O6091" s="17"/>
      <c r="P6091" s="22"/>
    </row>
    <row r="6092" spans="1:16" ht="24.95" hidden="1" customHeight="1" x14ac:dyDescent="0.2">
      <c r="A6092" s="21" t="str">
        <f t="shared" si="415"/>
        <v>||||||0</v>
      </c>
      <c r="B6092" s="21" t="str">
        <f t="shared" si="416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414"/>
        <v>0</v>
      </c>
      <c r="N6092" s="17"/>
      <c r="O6092" s="17"/>
      <c r="P6092" s="22"/>
    </row>
    <row r="6093" spans="1:16" ht="24.95" hidden="1" customHeight="1" x14ac:dyDescent="0.2">
      <c r="A6093" s="21" t="str">
        <f t="shared" si="415"/>
        <v>||||||0</v>
      </c>
      <c r="B6093" s="21" t="str">
        <f t="shared" si="416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414"/>
        <v>0</v>
      </c>
      <c r="N6093" s="17"/>
      <c r="O6093" s="17"/>
      <c r="P6093" s="22"/>
    </row>
    <row r="6094" spans="1:16" ht="24.95" hidden="1" customHeight="1" x14ac:dyDescent="0.2">
      <c r="A6094" s="21" t="str">
        <f t="shared" si="415"/>
        <v>||||||0</v>
      </c>
      <c r="B6094" s="21" t="str">
        <f t="shared" si="416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414"/>
        <v>0</v>
      </c>
      <c r="N6094" s="17"/>
      <c r="O6094" s="17"/>
      <c r="P6094" s="22"/>
    </row>
    <row r="6095" spans="1:16" ht="24.95" hidden="1" customHeight="1" x14ac:dyDescent="0.2">
      <c r="A6095" s="21" t="str">
        <f t="shared" si="415"/>
        <v>||||||0</v>
      </c>
      <c r="B6095" s="21" t="str">
        <f t="shared" si="416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414"/>
        <v>0</v>
      </c>
      <c r="N6095" s="17"/>
      <c r="O6095" s="17"/>
      <c r="P6095" s="22"/>
    </row>
    <row r="6096" spans="1:16" ht="24.95" hidden="1" customHeight="1" x14ac:dyDescent="0.2">
      <c r="A6096" s="21" t="str">
        <f t="shared" si="415"/>
        <v>||||||0</v>
      </c>
      <c r="B6096" s="21" t="str">
        <f t="shared" si="416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414"/>
        <v>0</v>
      </c>
      <c r="N6096" s="17"/>
      <c r="O6096" s="17"/>
      <c r="P6096" s="22"/>
    </row>
    <row r="6097" spans="1:16" ht="24.95" hidden="1" customHeight="1" x14ac:dyDescent="0.2">
      <c r="A6097" s="21" t="str">
        <f t="shared" si="415"/>
        <v>||||||0</v>
      </c>
      <c r="B6097" s="21" t="str">
        <f t="shared" si="416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414"/>
        <v>0</v>
      </c>
      <c r="N6097" s="17"/>
      <c r="O6097" s="17"/>
      <c r="P6097" s="22"/>
    </row>
    <row r="6098" spans="1:16" ht="24.95" hidden="1" customHeight="1" x14ac:dyDescent="0.2">
      <c r="A6098" s="21" t="str">
        <f t="shared" si="415"/>
        <v>||||||0</v>
      </c>
      <c r="B6098" s="21" t="str">
        <f t="shared" si="416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414"/>
        <v>0</v>
      </c>
      <c r="N6098" s="17"/>
      <c r="O6098" s="17"/>
      <c r="P6098" s="22"/>
    </row>
    <row r="6099" spans="1:16" ht="24.95" hidden="1" customHeight="1" x14ac:dyDescent="0.2">
      <c r="A6099" s="21" t="str">
        <f t="shared" si="415"/>
        <v>||||||0</v>
      </c>
      <c r="B6099" s="21" t="str">
        <f t="shared" si="416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414"/>
        <v>0</v>
      </c>
      <c r="N6099" s="17"/>
      <c r="O6099" s="17"/>
      <c r="P6099" s="22"/>
    </row>
    <row r="6100" spans="1:16" ht="24.95" hidden="1" customHeight="1" x14ac:dyDescent="0.2">
      <c r="A6100" s="21" t="str">
        <f t="shared" si="415"/>
        <v>||||||0</v>
      </c>
      <c r="B6100" s="21" t="str">
        <f t="shared" si="416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414"/>
        <v>0</v>
      </c>
      <c r="N6100" s="17"/>
      <c r="O6100" s="17"/>
      <c r="P6100" s="22"/>
    </row>
    <row r="6101" spans="1:16" ht="24.95" hidden="1" customHeight="1" x14ac:dyDescent="0.2">
      <c r="A6101" s="21" t="str">
        <f t="shared" si="415"/>
        <v>||||||0</v>
      </c>
      <c r="B6101" s="21" t="str">
        <f t="shared" si="416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414"/>
        <v>0</v>
      </c>
      <c r="N6101" s="17"/>
      <c r="O6101" s="17"/>
      <c r="P6101" s="22"/>
    </row>
    <row r="6102" spans="1:16" ht="24.95" hidden="1" customHeight="1" x14ac:dyDescent="0.2">
      <c r="A6102" s="21" t="str">
        <f t="shared" si="415"/>
        <v>||||||0</v>
      </c>
      <c r="B6102" s="21" t="str">
        <f t="shared" si="416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414"/>
        <v>0</v>
      </c>
      <c r="N6102" s="17"/>
      <c r="O6102" s="17"/>
      <c r="P6102" s="22"/>
    </row>
    <row r="6103" spans="1:16" ht="24.95" hidden="1" customHeight="1" x14ac:dyDescent="0.2">
      <c r="A6103" s="21" t="str">
        <f t="shared" si="415"/>
        <v>||||||0</v>
      </c>
      <c r="B6103" s="21" t="str">
        <f t="shared" si="416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414"/>
        <v>0</v>
      </c>
      <c r="N6103" s="17"/>
      <c r="O6103" s="17"/>
      <c r="P6103" s="22"/>
    </row>
    <row r="6104" spans="1:16" ht="24.95" hidden="1" customHeight="1" x14ac:dyDescent="0.2">
      <c r="A6104" s="21" t="str">
        <f t="shared" si="415"/>
        <v>||||||0</v>
      </c>
      <c r="B6104" s="21" t="str">
        <f t="shared" si="416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414"/>
        <v>0</v>
      </c>
      <c r="N6104" s="17"/>
      <c r="O6104" s="17"/>
      <c r="P6104" s="22"/>
    </row>
    <row r="6105" spans="1:16" ht="24.95" hidden="1" customHeight="1" x14ac:dyDescent="0.2">
      <c r="A6105" s="21" t="str">
        <f t="shared" si="415"/>
        <v>||||||0</v>
      </c>
      <c r="B6105" s="21" t="str">
        <f t="shared" si="416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414"/>
        <v>0</v>
      </c>
      <c r="N6105" s="17"/>
      <c r="O6105" s="17"/>
      <c r="P6105" s="22"/>
    </row>
    <row r="6106" spans="1:16" ht="24.95" hidden="1" customHeight="1" x14ac:dyDescent="0.2">
      <c r="A6106" s="21" t="str">
        <f t="shared" si="415"/>
        <v>||||||0</v>
      </c>
      <c r="B6106" s="21" t="str">
        <f t="shared" si="416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414"/>
        <v>0</v>
      </c>
      <c r="N6106" s="17"/>
      <c r="O6106" s="17"/>
      <c r="P6106" s="22"/>
    </row>
    <row r="6107" spans="1:16" ht="24.95" hidden="1" customHeight="1" x14ac:dyDescent="0.2">
      <c r="A6107" s="21" t="str">
        <f t="shared" si="415"/>
        <v>||||||0</v>
      </c>
      <c r="B6107" s="21" t="str">
        <f t="shared" si="416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414"/>
        <v>0</v>
      </c>
      <c r="N6107" s="17"/>
      <c r="O6107" s="17"/>
      <c r="P6107" s="22"/>
    </row>
    <row r="6108" spans="1:16" ht="24.95" hidden="1" customHeight="1" x14ac:dyDescent="0.2">
      <c r="A6108" s="21" t="str">
        <f t="shared" si="415"/>
        <v>||||||0</v>
      </c>
      <c r="B6108" s="21" t="str">
        <f t="shared" si="416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414"/>
        <v>0</v>
      </c>
      <c r="N6108" s="17"/>
      <c r="O6108" s="17"/>
      <c r="P6108" s="22"/>
    </row>
    <row r="6109" spans="1:16" ht="24.95" hidden="1" customHeight="1" x14ac:dyDescent="0.2">
      <c r="A6109" s="21" t="str">
        <f t="shared" si="415"/>
        <v>||||||0</v>
      </c>
      <c r="B6109" s="21" t="str">
        <f t="shared" si="416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414"/>
        <v>0</v>
      </c>
      <c r="N6109" s="17"/>
      <c r="O6109" s="17"/>
      <c r="P6109" s="22"/>
    </row>
    <row r="6110" spans="1:16" ht="24.95" hidden="1" customHeight="1" x14ac:dyDescent="0.2">
      <c r="A6110" s="21" t="str">
        <f t="shared" si="415"/>
        <v>||||||0</v>
      </c>
      <c r="B6110" s="21" t="str">
        <f t="shared" si="416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414"/>
        <v>0</v>
      </c>
      <c r="N6110" s="17"/>
      <c r="O6110" s="17"/>
      <c r="P6110" s="22"/>
    </row>
    <row r="6111" spans="1:16" ht="24.95" hidden="1" customHeight="1" x14ac:dyDescent="0.2">
      <c r="A6111" s="21" t="str">
        <f t="shared" si="415"/>
        <v>||||||0</v>
      </c>
      <c r="B6111" s="21" t="str">
        <f t="shared" si="416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414"/>
        <v>0</v>
      </c>
      <c r="N6111" s="17"/>
      <c r="O6111" s="17"/>
      <c r="P6111" s="22"/>
    </row>
    <row r="6112" spans="1:16" ht="24.95" hidden="1" customHeight="1" x14ac:dyDescent="0.2">
      <c r="A6112" s="21" t="str">
        <f t="shared" si="415"/>
        <v>||||||0</v>
      </c>
      <c r="B6112" s="21" t="str">
        <f t="shared" si="416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414"/>
        <v>0</v>
      </c>
      <c r="N6112" s="17"/>
      <c r="O6112" s="17"/>
      <c r="P6112" s="22"/>
    </row>
    <row r="6113" spans="1:16" ht="24.95" hidden="1" customHeight="1" x14ac:dyDescent="0.2">
      <c r="A6113" s="21" t="str">
        <f t="shared" si="415"/>
        <v>||||||0</v>
      </c>
      <c r="B6113" s="21" t="str">
        <f t="shared" si="416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414"/>
        <v>0</v>
      </c>
      <c r="N6113" s="17"/>
      <c r="O6113" s="17"/>
      <c r="P6113" s="22"/>
    </row>
    <row r="6114" spans="1:16" ht="24.95" hidden="1" customHeight="1" x14ac:dyDescent="0.2">
      <c r="A6114" s="21" t="str">
        <f t="shared" si="415"/>
        <v>||||||0</v>
      </c>
      <c r="B6114" s="21" t="str">
        <f t="shared" si="416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414"/>
        <v>0</v>
      </c>
      <c r="N6114" s="17"/>
      <c r="O6114" s="17"/>
      <c r="P6114" s="22"/>
    </row>
    <row r="6115" spans="1:16" ht="24.95" hidden="1" customHeight="1" x14ac:dyDescent="0.2">
      <c r="A6115" s="21" t="str">
        <f t="shared" si="415"/>
        <v>||||||0</v>
      </c>
      <c r="B6115" s="21" t="str">
        <f t="shared" si="416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414"/>
        <v>0</v>
      </c>
      <c r="N6115" s="17"/>
      <c r="O6115" s="17"/>
      <c r="P6115" s="22"/>
    </row>
    <row r="6116" spans="1:16" ht="24.95" hidden="1" customHeight="1" x14ac:dyDescent="0.2">
      <c r="A6116" s="21" t="str">
        <f t="shared" si="415"/>
        <v>||||||0</v>
      </c>
      <c r="B6116" s="21" t="str">
        <f t="shared" si="416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414"/>
        <v>0</v>
      </c>
      <c r="N6116" s="17"/>
      <c r="O6116" s="17"/>
      <c r="P6116" s="22"/>
    </row>
    <row r="6117" spans="1:16" ht="24.95" hidden="1" customHeight="1" x14ac:dyDescent="0.2">
      <c r="A6117" s="21" t="str">
        <f t="shared" si="415"/>
        <v>||||||0</v>
      </c>
      <c r="B6117" s="21" t="str">
        <f t="shared" si="416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414"/>
        <v>0</v>
      </c>
      <c r="N6117" s="17"/>
      <c r="O6117" s="17"/>
      <c r="P6117" s="22"/>
    </row>
    <row r="6118" spans="1:16" ht="24.95" hidden="1" customHeight="1" x14ac:dyDescent="0.2">
      <c r="A6118" s="21" t="str">
        <f t="shared" si="415"/>
        <v>||||||0</v>
      </c>
      <c r="B6118" s="21" t="str">
        <f t="shared" si="416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414"/>
        <v>0</v>
      </c>
      <c r="N6118" s="17"/>
      <c r="O6118" s="17"/>
      <c r="P6118" s="22"/>
    </row>
    <row r="6119" spans="1:16" ht="24.95" hidden="1" customHeight="1" x14ac:dyDescent="0.2">
      <c r="A6119" s="21" t="str">
        <f t="shared" si="415"/>
        <v>||||||0</v>
      </c>
      <c r="B6119" s="21" t="str">
        <f t="shared" si="416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414"/>
        <v>0</v>
      </c>
      <c r="N6119" s="17"/>
      <c r="O6119" s="17"/>
      <c r="P6119" s="22"/>
    </row>
    <row r="6120" spans="1:16" ht="24.95" hidden="1" customHeight="1" x14ac:dyDescent="0.2">
      <c r="A6120" s="21" t="str">
        <f t="shared" si="415"/>
        <v>||||||0</v>
      </c>
      <c r="B6120" s="21" t="str">
        <f t="shared" si="416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414"/>
        <v>0</v>
      </c>
      <c r="N6120" s="17"/>
      <c r="O6120" s="17"/>
      <c r="P6120" s="22"/>
    </row>
    <row r="6121" spans="1:16" ht="24.95" hidden="1" customHeight="1" x14ac:dyDescent="0.2">
      <c r="A6121" s="21" t="str">
        <f t="shared" si="415"/>
        <v>||||||0</v>
      </c>
      <c r="B6121" s="21" t="str">
        <f t="shared" si="416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414"/>
        <v>0</v>
      </c>
      <c r="N6121" s="17"/>
      <c r="O6121" s="17"/>
      <c r="P6121" s="22"/>
    </row>
    <row r="6122" spans="1:16" ht="24.95" hidden="1" customHeight="1" x14ac:dyDescent="0.2">
      <c r="A6122" s="21" t="str">
        <f t="shared" si="415"/>
        <v>||||||0</v>
      </c>
      <c r="B6122" s="21" t="str">
        <f t="shared" si="416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414"/>
        <v>0</v>
      </c>
      <c r="N6122" s="17"/>
      <c r="O6122" s="17"/>
      <c r="P6122" s="22"/>
    </row>
    <row r="6123" spans="1:16" ht="24.95" hidden="1" customHeight="1" x14ac:dyDescent="0.2">
      <c r="A6123" s="21" t="str">
        <f t="shared" si="415"/>
        <v>||||||0</v>
      </c>
      <c r="B6123" s="21" t="str">
        <f t="shared" si="416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414"/>
        <v>0</v>
      </c>
      <c r="N6123" s="17"/>
      <c r="O6123" s="17"/>
      <c r="P6123" s="22"/>
    </row>
    <row r="6124" spans="1:16" ht="24.95" hidden="1" customHeight="1" x14ac:dyDescent="0.2">
      <c r="A6124" s="21" t="str">
        <f t="shared" si="415"/>
        <v>||||||0</v>
      </c>
      <c r="B6124" s="21" t="str">
        <f t="shared" si="416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414"/>
        <v>0</v>
      </c>
      <c r="N6124" s="17"/>
      <c r="O6124" s="17"/>
      <c r="P6124" s="22"/>
    </row>
    <row r="6125" spans="1:16" ht="24.95" hidden="1" customHeight="1" x14ac:dyDescent="0.2">
      <c r="A6125" s="21" t="str">
        <f t="shared" si="415"/>
        <v>||||||0</v>
      </c>
      <c r="B6125" s="21" t="str">
        <f t="shared" si="416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414"/>
        <v>0</v>
      </c>
      <c r="N6125" s="17"/>
      <c r="O6125" s="17"/>
      <c r="P6125" s="22"/>
    </row>
    <row r="6126" spans="1:16" ht="24.95" hidden="1" customHeight="1" x14ac:dyDescent="0.2">
      <c r="A6126" s="21" t="str">
        <f t="shared" si="415"/>
        <v>||||||0</v>
      </c>
      <c r="B6126" s="21" t="str">
        <f t="shared" si="416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414"/>
        <v>0</v>
      </c>
      <c r="N6126" s="17"/>
      <c r="O6126" s="17"/>
      <c r="P6126" s="22"/>
    </row>
    <row r="6127" spans="1:16" ht="24.95" hidden="1" customHeight="1" x14ac:dyDescent="0.2">
      <c r="A6127" s="21" t="str">
        <f t="shared" si="415"/>
        <v>||||||0</v>
      </c>
      <c r="B6127" s="21" t="str">
        <f t="shared" si="416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414"/>
        <v>0</v>
      </c>
      <c r="N6127" s="17"/>
      <c r="O6127" s="17"/>
      <c r="P6127" s="22"/>
    </row>
    <row r="6128" spans="1:16" ht="24.95" hidden="1" customHeight="1" x14ac:dyDescent="0.2">
      <c r="A6128" s="21" t="str">
        <f t="shared" si="415"/>
        <v>||||||0</v>
      </c>
      <c r="B6128" s="21" t="str">
        <f t="shared" si="416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414"/>
        <v>0</v>
      </c>
      <c r="N6128" s="17"/>
      <c r="O6128" s="17"/>
      <c r="P6128" s="22"/>
    </row>
    <row r="6129" spans="1:16" ht="24.95" hidden="1" customHeight="1" x14ac:dyDescent="0.2">
      <c r="A6129" s="21" t="str">
        <f t="shared" si="415"/>
        <v>||||||0</v>
      </c>
      <c r="B6129" s="21" t="str">
        <f t="shared" si="416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414"/>
        <v>0</v>
      </c>
      <c r="N6129" s="17"/>
      <c r="O6129" s="17"/>
      <c r="P6129" s="22"/>
    </row>
    <row r="6130" spans="1:16" ht="24.95" hidden="1" customHeight="1" x14ac:dyDescent="0.2">
      <c r="A6130" s="21" t="str">
        <f t="shared" si="415"/>
        <v>||||||0</v>
      </c>
      <c r="B6130" s="21" t="str">
        <f t="shared" si="416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414"/>
        <v>0</v>
      </c>
      <c r="N6130" s="17"/>
      <c r="O6130" s="17"/>
      <c r="P6130" s="22"/>
    </row>
    <row r="6131" spans="1:16" ht="24.95" hidden="1" customHeight="1" x14ac:dyDescent="0.2">
      <c r="A6131" s="21" t="str">
        <f t="shared" si="415"/>
        <v>||||||0</v>
      </c>
      <c r="B6131" s="21" t="str">
        <f t="shared" si="416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414"/>
        <v>0</v>
      </c>
      <c r="N6131" s="17"/>
      <c r="O6131" s="17"/>
      <c r="P6131" s="22"/>
    </row>
    <row r="6132" spans="1:16" ht="24.95" hidden="1" customHeight="1" x14ac:dyDescent="0.2">
      <c r="A6132" s="21" t="str">
        <f t="shared" si="415"/>
        <v>||||||0</v>
      </c>
      <c r="B6132" s="21" t="str">
        <f t="shared" si="416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414"/>
        <v>0</v>
      </c>
      <c r="N6132" s="17"/>
      <c r="O6132" s="17"/>
      <c r="P6132" s="22"/>
    </row>
    <row r="6133" spans="1:16" ht="24.95" hidden="1" customHeight="1" x14ac:dyDescent="0.2">
      <c r="A6133" s="21" t="str">
        <f t="shared" si="415"/>
        <v>||||||0</v>
      </c>
      <c r="B6133" s="21" t="str">
        <f t="shared" si="416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414"/>
        <v>0</v>
      </c>
      <c r="N6133" s="17"/>
      <c r="O6133" s="17"/>
      <c r="P6133" s="22"/>
    </row>
    <row r="6134" spans="1:16" ht="24.95" hidden="1" customHeight="1" x14ac:dyDescent="0.2">
      <c r="A6134" s="21" t="str">
        <f t="shared" si="415"/>
        <v>||||||0</v>
      </c>
      <c r="B6134" s="21" t="str">
        <f t="shared" si="416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414"/>
        <v>0</v>
      </c>
      <c r="N6134" s="17"/>
      <c r="O6134" s="17"/>
      <c r="P6134" s="22"/>
    </row>
    <row r="6135" spans="1:16" ht="24.95" hidden="1" customHeight="1" x14ac:dyDescent="0.2">
      <c r="A6135" s="21" t="str">
        <f t="shared" si="415"/>
        <v>||||||0</v>
      </c>
      <c r="B6135" s="21" t="str">
        <f t="shared" si="416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414"/>
        <v>0</v>
      </c>
      <c r="N6135" s="17"/>
      <c r="O6135" s="17"/>
      <c r="P6135" s="22"/>
    </row>
    <row r="6136" spans="1:16" ht="24.95" hidden="1" customHeight="1" x14ac:dyDescent="0.2">
      <c r="A6136" s="21" t="str">
        <f t="shared" si="415"/>
        <v>||||||0</v>
      </c>
      <c r="B6136" s="21" t="str">
        <f t="shared" si="416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ref="M6136:M6199" si="417">N6136+O6136</f>
        <v>0</v>
      </c>
      <c r="N6136" s="17"/>
      <c r="O6136" s="17"/>
      <c r="P6136" s="22"/>
    </row>
    <row r="6137" spans="1:16" ht="24.95" hidden="1" customHeight="1" x14ac:dyDescent="0.2">
      <c r="A6137" s="21" t="str">
        <f t="shared" si="415"/>
        <v>||||||0</v>
      </c>
      <c r="B6137" s="21" t="str">
        <f t="shared" si="416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417"/>
        <v>0</v>
      </c>
      <c r="N6137" s="17"/>
      <c r="O6137" s="17"/>
      <c r="P6137" s="22"/>
    </row>
    <row r="6138" spans="1:16" ht="24.95" hidden="1" customHeight="1" x14ac:dyDescent="0.2">
      <c r="A6138" s="21" t="str">
        <f t="shared" si="415"/>
        <v>||||||0</v>
      </c>
      <c r="B6138" s="21" t="str">
        <f t="shared" si="416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417"/>
        <v>0</v>
      </c>
      <c r="N6138" s="17"/>
      <c r="O6138" s="17"/>
      <c r="P6138" s="22"/>
    </row>
    <row r="6139" spans="1:16" ht="24.95" hidden="1" customHeight="1" x14ac:dyDescent="0.2">
      <c r="A6139" s="21" t="str">
        <f t="shared" si="415"/>
        <v>||||||0</v>
      </c>
      <c r="B6139" s="21" t="str">
        <f t="shared" si="416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417"/>
        <v>0</v>
      </c>
      <c r="N6139" s="17"/>
      <c r="O6139" s="17"/>
      <c r="P6139" s="22"/>
    </row>
    <row r="6140" spans="1:16" ht="24.95" hidden="1" customHeight="1" x14ac:dyDescent="0.2">
      <c r="A6140" s="21" t="str">
        <f t="shared" si="415"/>
        <v>||||||0</v>
      </c>
      <c r="B6140" s="21" t="str">
        <f t="shared" si="416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417"/>
        <v>0</v>
      </c>
      <c r="N6140" s="17"/>
      <c r="O6140" s="17"/>
      <c r="P6140" s="22"/>
    </row>
    <row r="6141" spans="1:16" ht="24.95" hidden="1" customHeight="1" x14ac:dyDescent="0.2">
      <c r="A6141" s="21" t="str">
        <f t="shared" si="415"/>
        <v>||||||0</v>
      </c>
      <c r="B6141" s="21" t="str">
        <f t="shared" si="416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417"/>
        <v>0</v>
      </c>
      <c r="N6141" s="17"/>
      <c r="O6141" s="17"/>
      <c r="P6141" s="22"/>
    </row>
    <row r="6142" spans="1:16" ht="24.95" hidden="1" customHeight="1" x14ac:dyDescent="0.2">
      <c r="A6142" s="21" t="str">
        <f t="shared" si="415"/>
        <v>||||||0</v>
      </c>
      <c r="B6142" s="21" t="str">
        <f t="shared" si="416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si="417"/>
        <v>0</v>
      </c>
      <c r="N6142" s="17"/>
      <c r="O6142" s="17"/>
      <c r="P6142" s="22"/>
    </row>
    <row r="6143" spans="1:16" ht="24.95" hidden="1" customHeight="1" x14ac:dyDescent="0.2">
      <c r="A6143" s="21" t="str">
        <f t="shared" ref="A6143:A6206" si="418">C6143&amp;"|"&amp;D6143&amp;"|"&amp;E6143&amp;"|"&amp;F6143&amp;"|"&amp;G6143&amp;"|"&amp;I6143&amp;"|"&amp;N6143+O6143-P6143</f>
        <v>||||||0</v>
      </c>
      <c r="B6143" s="21" t="str">
        <f t="shared" ref="B6143:B6206" si="419">C6143&amp;"|"&amp;D6143&amp;"|"&amp;E6143&amp;"|"&amp;F6143&amp;"|"&amp;L6143</f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417"/>
        <v>0</v>
      </c>
      <c r="N6143" s="17"/>
      <c r="O6143" s="17"/>
      <c r="P6143" s="22"/>
    </row>
    <row r="6144" spans="1:16" ht="24.95" hidden="1" customHeight="1" x14ac:dyDescent="0.2">
      <c r="A6144" s="21" t="str">
        <f t="shared" si="418"/>
        <v>||||||0</v>
      </c>
      <c r="B6144" s="21" t="str">
        <f t="shared" si="419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417"/>
        <v>0</v>
      </c>
      <c r="N6144" s="17"/>
      <c r="O6144" s="17"/>
      <c r="P6144" s="22"/>
    </row>
    <row r="6145" spans="1:16" ht="24.95" hidden="1" customHeight="1" x14ac:dyDescent="0.2">
      <c r="A6145" s="21" t="str">
        <f t="shared" si="418"/>
        <v>||||||0</v>
      </c>
      <c r="B6145" s="21" t="str">
        <f t="shared" si="419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417"/>
        <v>0</v>
      </c>
      <c r="N6145" s="17"/>
      <c r="O6145" s="17"/>
      <c r="P6145" s="22"/>
    </row>
    <row r="6146" spans="1:16" ht="24.95" hidden="1" customHeight="1" x14ac:dyDescent="0.2">
      <c r="A6146" s="21" t="str">
        <f t="shared" si="418"/>
        <v>||||||0</v>
      </c>
      <c r="B6146" s="21" t="str">
        <f t="shared" si="419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417"/>
        <v>0</v>
      </c>
      <c r="N6146" s="17"/>
      <c r="O6146" s="17"/>
      <c r="P6146" s="22"/>
    </row>
    <row r="6147" spans="1:16" ht="24.95" hidden="1" customHeight="1" x14ac:dyDescent="0.2">
      <c r="A6147" s="21" t="str">
        <f t="shared" si="418"/>
        <v>||||||0</v>
      </c>
      <c r="B6147" s="21" t="str">
        <f t="shared" si="419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417"/>
        <v>0</v>
      </c>
      <c r="N6147" s="17"/>
      <c r="O6147" s="17"/>
      <c r="P6147" s="22"/>
    </row>
    <row r="6148" spans="1:16" ht="24.95" hidden="1" customHeight="1" x14ac:dyDescent="0.2">
      <c r="A6148" s="21" t="str">
        <f t="shared" si="418"/>
        <v>||||||0</v>
      </c>
      <c r="B6148" s="21" t="str">
        <f t="shared" si="419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417"/>
        <v>0</v>
      </c>
      <c r="N6148" s="17"/>
      <c r="O6148" s="17"/>
      <c r="P6148" s="22"/>
    </row>
    <row r="6149" spans="1:16" ht="24.95" hidden="1" customHeight="1" x14ac:dyDescent="0.2">
      <c r="A6149" s="21" t="str">
        <f t="shared" si="418"/>
        <v>||||||0</v>
      </c>
      <c r="B6149" s="21" t="str">
        <f t="shared" si="419"/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417"/>
        <v>0</v>
      </c>
      <c r="N6149" s="17"/>
      <c r="O6149" s="17"/>
      <c r="P6149" s="22"/>
    </row>
    <row r="6150" spans="1:16" ht="24.95" hidden="1" customHeight="1" x14ac:dyDescent="0.2">
      <c r="A6150" s="21" t="str">
        <f t="shared" si="418"/>
        <v>||||||0</v>
      </c>
      <c r="B6150" s="21" t="str">
        <f t="shared" si="419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417"/>
        <v>0</v>
      </c>
      <c r="N6150" s="17"/>
      <c r="O6150" s="17"/>
      <c r="P6150" s="22"/>
    </row>
    <row r="6151" spans="1:16" ht="24.95" hidden="1" customHeight="1" x14ac:dyDescent="0.2">
      <c r="A6151" s="21" t="str">
        <f t="shared" si="418"/>
        <v>||||||0</v>
      </c>
      <c r="B6151" s="21" t="str">
        <f t="shared" si="419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417"/>
        <v>0</v>
      </c>
      <c r="N6151" s="17"/>
      <c r="O6151" s="17"/>
      <c r="P6151" s="22"/>
    </row>
    <row r="6152" spans="1:16" ht="24.95" hidden="1" customHeight="1" x14ac:dyDescent="0.2">
      <c r="A6152" s="21" t="str">
        <f t="shared" si="418"/>
        <v>||||||0</v>
      </c>
      <c r="B6152" s="21" t="str">
        <f t="shared" si="419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417"/>
        <v>0</v>
      </c>
      <c r="N6152" s="17"/>
      <c r="O6152" s="17"/>
      <c r="P6152" s="22"/>
    </row>
    <row r="6153" spans="1:16" ht="24.95" hidden="1" customHeight="1" x14ac:dyDescent="0.2">
      <c r="A6153" s="21" t="str">
        <f t="shared" si="418"/>
        <v>||||||0</v>
      </c>
      <c r="B6153" s="21" t="str">
        <f t="shared" si="419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417"/>
        <v>0</v>
      </c>
      <c r="N6153" s="17"/>
      <c r="O6153" s="17"/>
      <c r="P6153" s="22"/>
    </row>
    <row r="6154" spans="1:16" ht="24.95" hidden="1" customHeight="1" x14ac:dyDescent="0.2">
      <c r="A6154" s="21" t="str">
        <f t="shared" si="418"/>
        <v>||||||0</v>
      </c>
      <c r="B6154" s="21" t="str">
        <f t="shared" si="419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417"/>
        <v>0</v>
      </c>
      <c r="N6154" s="17"/>
      <c r="O6154" s="17"/>
      <c r="P6154" s="22"/>
    </row>
    <row r="6155" spans="1:16" ht="24.95" hidden="1" customHeight="1" x14ac:dyDescent="0.2">
      <c r="A6155" s="21" t="str">
        <f t="shared" si="418"/>
        <v>||||||0</v>
      </c>
      <c r="B6155" s="21" t="str">
        <f t="shared" si="419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417"/>
        <v>0</v>
      </c>
      <c r="N6155" s="17"/>
      <c r="O6155" s="17"/>
      <c r="P6155" s="22"/>
    </row>
    <row r="6156" spans="1:16" ht="24.95" hidden="1" customHeight="1" x14ac:dyDescent="0.2">
      <c r="A6156" s="21" t="str">
        <f t="shared" si="418"/>
        <v>||||||0</v>
      </c>
      <c r="B6156" s="21" t="str">
        <f t="shared" si="419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417"/>
        <v>0</v>
      </c>
      <c r="N6156" s="17"/>
      <c r="O6156" s="17"/>
      <c r="P6156" s="22"/>
    </row>
    <row r="6157" spans="1:16" ht="24.95" hidden="1" customHeight="1" x14ac:dyDescent="0.2">
      <c r="A6157" s="21" t="str">
        <f t="shared" si="418"/>
        <v>||||||0</v>
      </c>
      <c r="B6157" s="21" t="str">
        <f t="shared" si="419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417"/>
        <v>0</v>
      </c>
      <c r="N6157" s="17"/>
      <c r="O6157" s="17"/>
      <c r="P6157" s="22"/>
    </row>
    <row r="6158" spans="1:16" ht="24.95" hidden="1" customHeight="1" x14ac:dyDescent="0.2">
      <c r="A6158" s="21" t="str">
        <f t="shared" si="418"/>
        <v>||||||0</v>
      </c>
      <c r="B6158" s="21" t="str">
        <f t="shared" si="419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417"/>
        <v>0</v>
      </c>
      <c r="N6158" s="17"/>
      <c r="O6158" s="17"/>
      <c r="P6158" s="22"/>
    </row>
    <row r="6159" spans="1:16" ht="24.95" hidden="1" customHeight="1" x14ac:dyDescent="0.2">
      <c r="A6159" s="21" t="str">
        <f t="shared" si="418"/>
        <v>||||||0</v>
      </c>
      <c r="B6159" s="21" t="str">
        <f t="shared" si="419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417"/>
        <v>0</v>
      </c>
      <c r="N6159" s="17"/>
      <c r="O6159" s="17"/>
      <c r="P6159" s="22"/>
    </row>
    <row r="6160" spans="1:16" ht="24.95" hidden="1" customHeight="1" x14ac:dyDescent="0.2">
      <c r="A6160" s="21" t="str">
        <f t="shared" si="418"/>
        <v>||||||0</v>
      </c>
      <c r="B6160" s="21" t="str">
        <f t="shared" si="419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417"/>
        <v>0</v>
      </c>
      <c r="N6160" s="17"/>
      <c r="O6160" s="17"/>
      <c r="P6160" s="22"/>
    </row>
    <row r="6161" spans="1:16" ht="24.95" hidden="1" customHeight="1" x14ac:dyDescent="0.2">
      <c r="A6161" s="21" t="str">
        <f t="shared" si="418"/>
        <v>||||||0</v>
      </c>
      <c r="B6161" s="21" t="str">
        <f t="shared" si="419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417"/>
        <v>0</v>
      </c>
      <c r="N6161" s="17"/>
      <c r="O6161" s="17"/>
      <c r="P6161" s="22"/>
    </row>
    <row r="6162" spans="1:16" ht="24.95" hidden="1" customHeight="1" x14ac:dyDescent="0.2">
      <c r="A6162" s="21" t="str">
        <f t="shared" si="418"/>
        <v>||||||0</v>
      </c>
      <c r="B6162" s="21" t="str">
        <f t="shared" si="419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417"/>
        <v>0</v>
      </c>
      <c r="N6162" s="17"/>
      <c r="O6162" s="17"/>
      <c r="P6162" s="22"/>
    </row>
    <row r="6163" spans="1:16" ht="24.95" hidden="1" customHeight="1" x14ac:dyDescent="0.2">
      <c r="A6163" s="21" t="str">
        <f t="shared" si="418"/>
        <v>||||||0</v>
      </c>
      <c r="B6163" s="21" t="str">
        <f t="shared" si="419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417"/>
        <v>0</v>
      </c>
      <c r="N6163" s="17"/>
      <c r="O6163" s="17"/>
      <c r="P6163" s="22"/>
    </row>
    <row r="6164" spans="1:16" ht="24.95" hidden="1" customHeight="1" x14ac:dyDescent="0.2">
      <c r="A6164" s="21" t="str">
        <f t="shared" si="418"/>
        <v>||||||0</v>
      </c>
      <c r="B6164" s="21" t="str">
        <f t="shared" si="419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417"/>
        <v>0</v>
      </c>
      <c r="N6164" s="17"/>
      <c r="O6164" s="17"/>
      <c r="P6164" s="22"/>
    </row>
    <row r="6165" spans="1:16" ht="24.95" hidden="1" customHeight="1" x14ac:dyDescent="0.2">
      <c r="A6165" s="21" t="str">
        <f t="shared" si="418"/>
        <v>||||||0</v>
      </c>
      <c r="B6165" s="21" t="str">
        <f t="shared" si="419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417"/>
        <v>0</v>
      </c>
      <c r="N6165" s="17"/>
      <c r="O6165" s="17"/>
      <c r="P6165" s="22"/>
    </row>
    <row r="6166" spans="1:16" ht="24.95" hidden="1" customHeight="1" x14ac:dyDescent="0.2">
      <c r="A6166" s="21" t="str">
        <f t="shared" si="418"/>
        <v>||||||0</v>
      </c>
      <c r="B6166" s="21" t="str">
        <f t="shared" si="419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417"/>
        <v>0</v>
      </c>
      <c r="N6166" s="17"/>
      <c r="O6166" s="17"/>
      <c r="P6166" s="22"/>
    </row>
    <row r="6167" spans="1:16" ht="24.95" hidden="1" customHeight="1" x14ac:dyDescent="0.2">
      <c r="A6167" s="21" t="str">
        <f t="shared" si="418"/>
        <v>||||||0</v>
      </c>
      <c r="B6167" s="21" t="str">
        <f t="shared" si="419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417"/>
        <v>0</v>
      </c>
      <c r="N6167" s="17"/>
      <c r="O6167" s="17"/>
      <c r="P6167" s="22"/>
    </row>
    <row r="6168" spans="1:16" ht="24.95" hidden="1" customHeight="1" x14ac:dyDescent="0.2">
      <c r="A6168" s="21" t="str">
        <f t="shared" si="418"/>
        <v>||||||0</v>
      </c>
      <c r="B6168" s="21" t="str">
        <f t="shared" si="419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417"/>
        <v>0</v>
      </c>
      <c r="N6168" s="17"/>
      <c r="O6168" s="17"/>
      <c r="P6168" s="22"/>
    </row>
    <row r="6169" spans="1:16" ht="24.95" hidden="1" customHeight="1" x14ac:dyDescent="0.2">
      <c r="A6169" s="21" t="str">
        <f t="shared" si="418"/>
        <v>||||||0</v>
      </c>
      <c r="B6169" s="21" t="str">
        <f t="shared" si="419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417"/>
        <v>0</v>
      </c>
      <c r="N6169" s="17"/>
      <c r="O6169" s="17"/>
      <c r="P6169" s="22"/>
    </row>
    <row r="6170" spans="1:16" ht="24.95" hidden="1" customHeight="1" x14ac:dyDescent="0.2">
      <c r="A6170" s="21" t="str">
        <f t="shared" si="418"/>
        <v>||||||0</v>
      </c>
      <c r="B6170" s="21" t="str">
        <f t="shared" si="419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417"/>
        <v>0</v>
      </c>
      <c r="N6170" s="17"/>
      <c r="O6170" s="17"/>
      <c r="P6170" s="22"/>
    </row>
    <row r="6171" spans="1:16" ht="24.95" hidden="1" customHeight="1" x14ac:dyDescent="0.2">
      <c r="A6171" s="21" t="str">
        <f t="shared" si="418"/>
        <v>||||||0</v>
      </c>
      <c r="B6171" s="21" t="str">
        <f t="shared" si="419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417"/>
        <v>0</v>
      </c>
      <c r="N6171" s="17"/>
      <c r="O6171" s="17"/>
      <c r="P6171" s="22"/>
    </row>
    <row r="6172" spans="1:16" ht="24.95" hidden="1" customHeight="1" x14ac:dyDescent="0.2">
      <c r="A6172" s="21" t="str">
        <f t="shared" si="418"/>
        <v>||||||0</v>
      </c>
      <c r="B6172" s="21" t="str">
        <f t="shared" si="419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417"/>
        <v>0</v>
      </c>
      <c r="N6172" s="17"/>
      <c r="O6172" s="17"/>
      <c r="P6172" s="22"/>
    </row>
    <row r="6173" spans="1:16" ht="24.95" hidden="1" customHeight="1" x14ac:dyDescent="0.2">
      <c r="A6173" s="21" t="str">
        <f t="shared" si="418"/>
        <v>||||||0</v>
      </c>
      <c r="B6173" s="21" t="str">
        <f t="shared" si="419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417"/>
        <v>0</v>
      </c>
      <c r="N6173" s="17"/>
      <c r="O6173" s="17"/>
      <c r="P6173" s="22"/>
    </row>
    <row r="6174" spans="1:16" ht="24.95" hidden="1" customHeight="1" x14ac:dyDescent="0.2">
      <c r="A6174" s="21" t="str">
        <f t="shared" si="418"/>
        <v>||||||0</v>
      </c>
      <c r="B6174" s="21" t="str">
        <f t="shared" si="419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417"/>
        <v>0</v>
      </c>
      <c r="N6174" s="17"/>
      <c r="O6174" s="17"/>
      <c r="P6174" s="22"/>
    </row>
    <row r="6175" spans="1:16" ht="24.95" hidden="1" customHeight="1" x14ac:dyDescent="0.2">
      <c r="A6175" s="21" t="str">
        <f t="shared" si="418"/>
        <v>||||||0</v>
      </c>
      <c r="B6175" s="21" t="str">
        <f t="shared" si="419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417"/>
        <v>0</v>
      </c>
      <c r="N6175" s="17"/>
      <c r="O6175" s="17"/>
      <c r="P6175" s="22"/>
    </row>
    <row r="6176" spans="1:16" ht="24.95" hidden="1" customHeight="1" x14ac:dyDescent="0.2">
      <c r="A6176" s="21" t="str">
        <f t="shared" si="418"/>
        <v>||||||0</v>
      </c>
      <c r="B6176" s="21" t="str">
        <f t="shared" si="419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417"/>
        <v>0</v>
      </c>
      <c r="N6176" s="17"/>
      <c r="O6176" s="17"/>
      <c r="P6176" s="22"/>
    </row>
    <row r="6177" spans="1:16" ht="24.95" hidden="1" customHeight="1" x14ac:dyDescent="0.2">
      <c r="A6177" s="21" t="str">
        <f t="shared" si="418"/>
        <v>||||||0</v>
      </c>
      <c r="B6177" s="21" t="str">
        <f t="shared" si="419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417"/>
        <v>0</v>
      </c>
      <c r="N6177" s="17"/>
      <c r="O6177" s="17"/>
      <c r="P6177" s="22"/>
    </row>
    <row r="6178" spans="1:16" ht="24.95" hidden="1" customHeight="1" x14ac:dyDescent="0.2">
      <c r="A6178" s="21" t="str">
        <f t="shared" si="418"/>
        <v>||||||0</v>
      </c>
      <c r="B6178" s="21" t="str">
        <f t="shared" si="419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417"/>
        <v>0</v>
      </c>
      <c r="N6178" s="17"/>
      <c r="O6178" s="17"/>
      <c r="P6178" s="22"/>
    </row>
    <row r="6179" spans="1:16" ht="24.95" hidden="1" customHeight="1" x14ac:dyDescent="0.2">
      <c r="A6179" s="21" t="str">
        <f t="shared" si="418"/>
        <v>||||||0</v>
      </c>
      <c r="B6179" s="21" t="str">
        <f t="shared" si="419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417"/>
        <v>0</v>
      </c>
      <c r="N6179" s="17"/>
      <c r="O6179" s="17"/>
      <c r="P6179" s="22"/>
    </row>
    <row r="6180" spans="1:16" ht="24.95" hidden="1" customHeight="1" x14ac:dyDescent="0.2">
      <c r="A6180" s="21" t="str">
        <f t="shared" si="418"/>
        <v>||||||0</v>
      </c>
      <c r="B6180" s="21" t="str">
        <f t="shared" si="419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417"/>
        <v>0</v>
      </c>
      <c r="N6180" s="17"/>
      <c r="O6180" s="17"/>
      <c r="P6180" s="22"/>
    </row>
    <row r="6181" spans="1:16" ht="24.95" hidden="1" customHeight="1" x14ac:dyDescent="0.2">
      <c r="A6181" s="21" t="str">
        <f t="shared" si="418"/>
        <v>||||||0</v>
      </c>
      <c r="B6181" s="21" t="str">
        <f t="shared" si="419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417"/>
        <v>0</v>
      </c>
      <c r="N6181" s="17"/>
      <c r="O6181" s="17"/>
      <c r="P6181" s="22"/>
    </row>
    <row r="6182" spans="1:16" ht="24.95" hidden="1" customHeight="1" x14ac:dyDescent="0.2">
      <c r="A6182" s="21" t="str">
        <f t="shared" si="418"/>
        <v>||||||0</v>
      </c>
      <c r="B6182" s="21" t="str">
        <f t="shared" si="419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417"/>
        <v>0</v>
      </c>
      <c r="N6182" s="17"/>
      <c r="O6182" s="17"/>
      <c r="P6182" s="22"/>
    </row>
    <row r="6183" spans="1:16" ht="24.95" hidden="1" customHeight="1" x14ac:dyDescent="0.2">
      <c r="A6183" s="21" t="str">
        <f t="shared" si="418"/>
        <v>||||||0</v>
      </c>
      <c r="B6183" s="21" t="str">
        <f t="shared" si="419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417"/>
        <v>0</v>
      </c>
      <c r="N6183" s="17"/>
      <c r="O6183" s="17"/>
      <c r="P6183" s="22"/>
    </row>
    <row r="6184" spans="1:16" ht="24.95" hidden="1" customHeight="1" x14ac:dyDescent="0.2">
      <c r="A6184" s="21" t="str">
        <f t="shared" si="418"/>
        <v>||||||0</v>
      </c>
      <c r="B6184" s="21" t="str">
        <f t="shared" si="419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417"/>
        <v>0</v>
      </c>
      <c r="N6184" s="17"/>
      <c r="O6184" s="17"/>
      <c r="P6184" s="22"/>
    </row>
    <row r="6185" spans="1:16" ht="24.95" hidden="1" customHeight="1" x14ac:dyDescent="0.2">
      <c r="A6185" s="21" t="str">
        <f t="shared" si="418"/>
        <v>||||||0</v>
      </c>
      <c r="B6185" s="21" t="str">
        <f t="shared" si="419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417"/>
        <v>0</v>
      </c>
      <c r="N6185" s="17"/>
      <c r="O6185" s="17"/>
      <c r="P6185" s="22"/>
    </row>
    <row r="6186" spans="1:16" ht="24.95" hidden="1" customHeight="1" x14ac:dyDescent="0.2">
      <c r="A6186" s="21" t="str">
        <f t="shared" si="418"/>
        <v>||||||0</v>
      </c>
      <c r="B6186" s="21" t="str">
        <f t="shared" si="419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417"/>
        <v>0</v>
      </c>
      <c r="N6186" s="17"/>
      <c r="O6186" s="17"/>
      <c r="P6186" s="22"/>
    </row>
    <row r="6187" spans="1:16" ht="24.95" hidden="1" customHeight="1" x14ac:dyDescent="0.2">
      <c r="A6187" s="21" t="str">
        <f t="shared" si="418"/>
        <v>||||||0</v>
      </c>
      <c r="B6187" s="21" t="str">
        <f t="shared" si="419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417"/>
        <v>0</v>
      </c>
      <c r="N6187" s="17"/>
      <c r="O6187" s="17"/>
      <c r="P6187" s="22"/>
    </row>
    <row r="6188" spans="1:16" ht="24.95" hidden="1" customHeight="1" x14ac:dyDescent="0.2">
      <c r="A6188" s="21" t="str">
        <f t="shared" si="418"/>
        <v>||||||0</v>
      </c>
      <c r="B6188" s="21" t="str">
        <f t="shared" si="419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417"/>
        <v>0</v>
      </c>
      <c r="N6188" s="17"/>
      <c r="O6188" s="17"/>
      <c r="P6188" s="22"/>
    </row>
    <row r="6189" spans="1:16" ht="24.95" hidden="1" customHeight="1" x14ac:dyDescent="0.2">
      <c r="A6189" s="21" t="str">
        <f t="shared" si="418"/>
        <v>||||||0</v>
      </c>
      <c r="B6189" s="21" t="str">
        <f t="shared" si="419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417"/>
        <v>0</v>
      </c>
      <c r="N6189" s="17"/>
      <c r="O6189" s="17"/>
      <c r="P6189" s="22"/>
    </row>
    <row r="6190" spans="1:16" ht="24.95" hidden="1" customHeight="1" x14ac:dyDescent="0.2">
      <c r="A6190" s="21" t="str">
        <f t="shared" si="418"/>
        <v>||||||0</v>
      </c>
      <c r="B6190" s="21" t="str">
        <f t="shared" si="419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417"/>
        <v>0</v>
      </c>
      <c r="N6190" s="17"/>
      <c r="O6190" s="17"/>
      <c r="P6190" s="22"/>
    </row>
    <row r="6191" spans="1:16" ht="24.95" hidden="1" customHeight="1" x14ac:dyDescent="0.2">
      <c r="A6191" s="21" t="str">
        <f t="shared" si="418"/>
        <v>||||||0</v>
      </c>
      <c r="B6191" s="21" t="str">
        <f t="shared" si="419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417"/>
        <v>0</v>
      </c>
      <c r="N6191" s="17"/>
      <c r="O6191" s="17"/>
      <c r="P6191" s="22"/>
    </row>
    <row r="6192" spans="1:16" ht="24.95" hidden="1" customHeight="1" x14ac:dyDescent="0.2">
      <c r="A6192" s="21" t="str">
        <f t="shared" si="418"/>
        <v>||||||0</v>
      </c>
      <c r="B6192" s="21" t="str">
        <f t="shared" si="419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417"/>
        <v>0</v>
      </c>
      <c r="N6192" s="17"/>
      <c r="O6192" s="17"/>
      <c r="P6192" s="22"/>
    </row>
    <row r="6193" spans="1:16" ht="24.95" hidden="1" customHeight="1" x14ac:dyDescent="0.2">
      <c r="A6193" s="21" t="str">
        <f t="shared" si="418"/>
        <v>||||||0</v>
      </c>
      <c r="B6193" s="21" t="str">
        <f t="shared" si="419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417"/>
        <v>0</v>
      </c>
      <c r="N6193" s="17"/>
      <c r="O6193" s="17"/>
      <c r="P6193" s="22"/>
    </row>
    <row r="6194" spans="1:16" ht="24.95" hidden="1" customHeight="1" x14ac:dyDescent="0.2">
      <c r="A6194" s="21" t="str">
        <f t="shared" si="418"/>
        <v>||||||0</v>
      </c>
      <c r="B6194" s="21" t="str">
        <f t="shared" si="419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417"/>
        <v>0</v>
      </c>
      <c r="N6194" s="17"/>
      <c r="O6194" s="17"/>
      <c r="P6194" s="22"/>
    </row>
    <row r="6195" spans="1:16" ht="24.95" hidden="1" customHeight="1" x14ac:dyDescent="0.2">
      <c r="A6195" s="21" t="str">
        <f t="shared" si="418"/>
        <v>||||||0</v>
      </c>
      <c r="B6195" s="21" t="str">
        <f t="shared" si="419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417"/>
        <v>0</v>
      </c>
      <c r="N6195" s="17"/>
      <c r="O6195" s="17"/>
      <c r="P6195" s="22"/>
    </row>
    <row r="6196" spans="1:16" ht="24.95" hidden="1" customHeight="1" x14ac:dyDescent="0.2">
      <c r="A6196" s="21" t="str">
        <f t="shared" si="418"/>
        <v>||||||0</v>
      </c>
      <c r="B6196" s="21" t="str">
        <f t="shared" si="419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417"/>
        <v>0</v>
      </c>
      <c r="N6196" s="17"/>
      <c r="O6196" s="17"/>
      <c r="P6196" s="22"/>
    </row>
    <row r="6197" spans="1:16" ht="24.95" hidden="1" customHeight="1" x14ac:dyDescent="0.2">
      <c r="A6197" s="21" t="str">
        <f t="shared" si="418"/>
        <v>||||||0</v>
      </c>
      <c r="B6197" s="21" t="str">
        <f t="shared" si="419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417"/>
        <v>0</v>
      </c>
      <c r="N6197" s="17"/>
      <c r="O6197" s="17"/>
      <c r="P6197" s="22"/>
    </row>
    <row r="6198" spans="1:16" ht="24.95" hidden="1" customHeight="1" x14ac:dyDescent="0.2">
      <c r="A6198" s="21" t="str">
        <f t="shared" si="418"/>
        <v>||||||0</v>
      </c>
      <c r="B6198" s="21" t="str">
        <f t="shared" si="419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417"/>
        <v>0</v>
      </c>
      <c r="N6198" s="17"/>
      <c r="O6198" s="17"/>
      <c r="P6198" s="22"/>
    </row>
    <row r="6199" spans="1:16" ht="24.95" hidden="1" customHeight="1" x14ac:dyDescent="0.2">
      <c r="A6199" s="21" t="str">
        <f t="shared" si="418"/>
        <v>||||||0</v>
      </c>
      <c r="B6199" s="21" t="str">
        <f t="shared" si="419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417"/>
        <v>0</v>
      </c>
      <c r="N6199" s="17"/>
      <c r="O6199" s="17"/>
      <c r="P6199" s="22"/>
    </row>
    <row r="6200" spans="1:16" ht="24.95" hidden="1" customHeight="1" x14ac:dyDescent="0.2">
      <c r="A6200" s="21" t="str">
        <f t="shared" si="418"/>
        <v>||||||0</v>
      </c>
      <c r="B6200" s="21" t="str">
        <f t="shared" si="419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ref="M6200:M6263" si="420">N6200+O6200</f>
        <v>0</v>
      </c>
      <c r="N6200" s="17"/>
      <c r="O6200" s="17"/>
      <c r="P6200" s="22"/>
    </row>
    <row r="6201" spans="1:16" ht="24.95" hidden="1" customHeight="1" x14ac:dyDescent="0.2">
      <c r="A6201" s="21" t="str">
        <f t="shared" si="418"/>
        <v>||||||0</v>
      </c>
      <c r="B6201" s="21" t="str">
        <f t="shared" si="419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420"/>
        <v>0</v>
      </c>
      <c r="N6201" s="17"/>
      <c r="O6201" s="17"/>
      <c r="P6201" s="22"/>
    </row>
    <row r="6202" spans="1:16" ht="24.95" hidden="1" customHeight="1" x14ac:dyDescent="0.2">
      <c r="A6202" s="21" t="str">
        <f t="shared" si="418"/>
        <v>||||||0</v>
      </c>
      <c r="B6202" s="21" t="str">
        <f t="shared" si="419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420"/>
        <v>0</v>
      </c>
      <c r="N6202" s="17"/>
      <c r="O6202" s="17"/>
      <c r="P6202" s="22"/>
    </row>
    <row r="6203" spans="1:16" ht="24.95" hidden="1" customHeight="1" x14ac:dyDescent="0.2">
      <c r="A6203" s="21" t="str">
        <f t="shared" si="418"/>
        <v>||||||0</v>
      </c>
      <c r="B6203" s="21" t="str">
        <f t="shared" si="419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420"/>
        <v>0</v>
      </c>
      <c r="N6203" s="17"/>
      <c r="O6203" s="17"/>
      <c r="P6203" s="22"/>
    </row>
    <row r="6204" spans="1:16" ht="24.95" hidden="1" customHeight="1" x14ac:dyDescent="0.2">
      <c r="A6204" s="21" t="str">
        <f t="shared" si="418"/>
        <v>||||||0</v>
      </c>
      <c r="B6204" s="21" t="str">
        <f t="shared" si="419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420"/>
        <v>0</v>
      </c>
      <c r="N6204" s="17"/>
      <c r="O6204" s="17"/>
      <c r="P6204" s="22"/>
    </row>
    <row r="6205" spans="1:16" ht="24.95" hidden="1" customHeight="1" x14ac:dyDescent="0.2">
      <c r="A6205" s="21" t="str">
        <f t="shared" si="418"/>
        <v>||||||0</v>
      </c>
      <c r="B6205" s="21" t="str">
        <f t="shared" si="419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420"/>
        <v>0</v>
      </c>
      <c r="N6205" s="17"/>
      <c r="O6205" s="17"/>
      <c r="P6205" s="22"/>
    </row>
    <row r="6206" spans="1:16" ht="24.95" hidden="1" customHeight="1" x14ac:dyDescent="0.2">
      <c r="A6206" s="21" t="str">
        <f t="shared" si="418"/>
        <v>||||||0</v>
      </c>
      <c r="B6206" s="21" t="str">
        <f t="shared" si="419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si="420"/>
        <v>0</v>
      </c>
      <c r="N6206" s="17"/>
      <c r="O6206" s="17"/>
      <c r="P6206" s="22"/>
    </row>
    <row r="6207" spans="1:16" ht="24.95" hidden="1" customHeight="1" x14ac:dyDescent="0.2">
      <c r="A6207" s="21" t="str">
        <f t="shared" ref="A6207:A6270" si="421">C6207&amp;"|"&amp;D6207&amp;"|"&amp;E6207&amp;"|"&amp;F6207&amp;"|"&amp;G6207&amp;"|"&amp;I6207&amp;"|"&amp;N6207+O6207-P6207</f>
        <v>||||||0</v>
      </c>
      <c r="B6207" s="21" t="str">
        <f t="shared" ref="B6207:B6270" si="422">C6207&amp;"|"&amp;D6207&amp;"|"&amp;E6207&amp;"|"&amp;F6207&amp;"|"&amp;L6207</f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420"/>
        <v>0</v>
      </c>
      <c r="N6207" s="17"/>
      <c r="O6207" s="17"/>
      <c r="P6207" s="22"/>
    </row>
    <row r="6208" spans="1:16" ht="24.95" hidden="1" customHeight="1" x14ac:dyDescent="0.2">
      <c r="A6208" s="21" t="str">
        <f t="shared" si="421"/>
        <v>||||||0</v>
      </c>
      <c r="B6208" s="21" t="str">
        <f t="shared" si="422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420"/>
        <v>0</v>
      </c>
      <c r="N6208" s="17"/>
      <c r="O6208" s="17"/>
      <c r="P6208" s="22"/>
    </row>
    <row r="6209" spans="1:16" ht="24.95" hidden="1" customHeight="1" x14ac:dyDescent="0.2">
      <c r="A6209" s="21" t="str">
        <f t="shared" si="421"/>
        <v>||||||0</v>
      </c>
      <c r="B6209" s="21" t="str">
        <f t="shared" si="422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420"/>
        <v>0</v>
      </c>
      <c r="N6209" s="17"/>
      <c r="O6209" s="17"/>
      <c r="P6209" s="22"/>
    </row>
    <row r="6210" spans="1:16" ht="24.95" hidden="1" customHeight="1" x14ac:dyDescent="0.2">
      <c r="A6210" s="21" t="str">
        <f t="shared" si="421"/>
        <v>||||||0</v>
      </c>
      <c r="B6210" s="21" t="str">
        <f t="shared" si="422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420"/>
        <v>0</v>
      </c>
      <c r="N6210" s="17"/>
      <c r="O6210" s="17"/>
      <c r="P6210" s="22"/>
    </row>
    <row r="6211" spans="1:16" ht="24.95" hidden="1" customHeight="1" x14ac:dyDescent="0.2">
      <c r="A6211" s="21" t="str">
        <f t="shared" si="421"/>
        <v>||||||0</v>
      </c>
      <c r="B6211" s="21" t="str">
        <f t="shared" si="422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420"/>
        <v>0</v>
      </c>
      <c r="N6211" s="17"/>
      <c r="O6211" s="17"/>
      <c r="P6211" s="22"/>
    </row>
    <row r="6212" spans="1:16" ht="24.95" hidden="1" customHeight="1" x14ac:dyDescent="0.2">
      <c r="A6212" s="21" t="str">
        <f t="shared" si="421"/>
        <v>||||||0</v>
      </c>
      <c r="B6212" s="21" t="str">
        <f t="shared" si="422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420"/>
        <v>0</v>
      </c>
      <c r="N6212" s="17"/>
      <c r="O6212" s="17"/>
      <c r="P6212" s="22"/>
    </row>
    <row r="6213" spans="1:16" ht="24.95" hidden="1" customHeight="1" x14ac:dyDescent="0.2">
      <c r="A6213" s="21" t="str">
        <f t="shared" si="421"/>
        <v>||||||0</v>
      </c>
      <c r="B6213" s="21" t="str">
        <f t="shared" si="422"/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420"/>
        <v>0</v>
      </c>
      <c r="N6213" s="17"/>
      <c r="O6213" s="17"/>
      <c r="P6213" s="22"/>
    </row>
    <row r="6214" spans="1:16" ht="24.95" hidden="1" customHeight="1" x14ac:dyDescent="0.2">
      <c r="A6214" s="21" t="str">
        <f t="shared" si="421"/>
        <v>||||||0</v>
      </c>
      <c r="B6214" s="21" t="str">
        <f t="shared" si="422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420"/>
        <v>0</v>
      </c>
      <c r="N6214" s="17"/>
      <c r="O6214" s="17"/>
      <c r="P6214" s="22"/>
    </row>
    <row r="6215" spans="1:16" ht="24.95" hidden="1" customHeight="1" x14ac:dyDescent="0.2">
      <c r="A6215" s="21" t="str">
        <f t="shared" si="421"/>
        <v>||||||0</v>
      </c>
      <c r="B6215" s="21" t="str">
        <f t="shared" si="422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420"/>
        <v>0</v>
      </c>
      <c r="N6215" s="17"/>
      <c r="O6215" s="17"/>
      <c r="P6215" s="22"/>
    </row>
    <row r="6216" spans="1:16" ht="24.95" hidden="1" customHeight="1" x14ac:dyDescent="0.2">
      <c r="A6216" s="21" t="str">
        <f t="shared" si="421"/>
        <v>||||||0</v>
      </c>
      <c r="B6216" s="21" t="str">
        <f t="shared" si="422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420"/>
        <v>0</v>
      </c>
      <c r="N6216" s="17"/>
      <c r="O6216" s="17"/>
      <c r="P6216" s="22"/>
    </row>
    <row r="6217" spans="1:16" ht="24.95" hidden="1" customHeight="1" x14ac:dyDescent="0.2">
      <c r="A6217" s="21" t="str">
        <f t="shared" si="421"/>
        <v>||||||0</v>
      </c>
      <c r="B6217" s="21" t="str">
        <f t="shared" si="422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420"/>
        <v>0</v>
      </c>
      <c r="N6217" s="17"/>
      <c r="O6217" s="17"/>
      <c r="P6217" s="22"/>
    </row>
    <row r="6218" spans="1:16" ht="24.95" hidden="1" customHeight="1" x14ac:dyDescent="0.2">
      <c r="A6218" s="21" t="str">
        <f t="shared" si="421"/>
        <v>||||||0</v>
      </c>
      <c r="B6218" s="21" t="str">
        <f t="shared" si="422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420"/>
        <v>0</v>
      </c>
      <c r="N6218" s="17"/>
      <c r="O6218" s="17"/>
      <c r="P6218" s="22"/>
    </row>
    <row r="6219" spans="1:16" ht="24.95" hidden="1" customHeight="1" x14ac:dyDescent="0.2">
      <c r="A6219" s="21" t="str">
        <f t="shared" si="421"/>
        <v>||||||0</v>
      </c>
      <c r="B6219" s="21" t="str">
        <f t="shared" si="422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420"/>
        <v>0</v>
      </c>
      <c r="N6219" s="17"/>
      <c r="O6219" s="17"/>
      <c r="P6219" s="22"/>
    </row>
    <row r="6220" spans="1:16" ht="24.95" hidden="1" customHeight="1" x14ac:dyDescent="0.2">
      <c r="A6220" s="21" t="str">
        <f t="shared" si="421"/>
        <v>||||||0</v>
      </c>
      <c r="B6220" s="21" t="str">
        <f t="shared" si="422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420"/>
        <v>0</v>
      </c>
      <c r="N6220" s="17"/>
      <c r="O6220" s="17"/>
      <c r="P6220" s="22"/>
    </row>
    <row r="6221" spans="1:16" ht="24.95" hidden="1" customHeight="1" x14ac:dyDescent="0.2">
      <c r="A6221" s="21" t="str">
        <f t="shared" si="421"/>
        <v>||||||0</v>
      </c>
      <c r="B6221" s="21" t="str">
        <f t="shared" si="422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420"/>
        <v>0</v>
      </c>
      <c r="N6221" s="17"/>
      <c r="O6221" s="17"/>
      <c r="P6221" s="22"/>
    </row>
    <row r="6222" spans="1:16" ht="24.95" hidden="1" customHeight="1" x14ac:dyDescent="0.2">
      <c r="A6222" s="21" t="str">
        <f t="shared" si="421"/>
        <v>||||||0</v>
      </c>
      <c r="B6222" s="21" t="str">
        <f t="shared" si="422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420"/>
        <v>0</v>
      </c>
      <c r="N6222" s="17"/>
      <c r="O6222" s="17"/>
      <c r="P6222" s="22"/>
    </row>
    <row r="6223" spans="1:16" ht="24.95" hidden="1" customHeight="1" x14ac:dyDescent="0.2">
      <c r="A6223" s="21" t="str">
        <f t="shared" si="421"/>
        <v>||||||0</v>
      </c>
      <c r="B6223" s="21" t="str">
        <f t="shared" si="422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420"/>
        <v>0</v>
      </c>
      <c r="N6223" s="17"/>
      <c r="O6223" s="17"/>
      <c r="P6223" s="22"/>
    </row>
    <row r="6224" spans="1:16" ht="24.95" hidden="1" customHeight="1" x14ac:dyDescent="0.2">
      <c r="A6224" s="21" t="str">
        <f t="shared" si="421"/>
        <v>||||||0</v>
      </c>
      <c r="B6224" s="21" t="str">
        <f t="shared" si="422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420"/>
        <v>0</v>
      </c>
      <c r="N6224" s="17"/>
      <c r="O6224" s="17"/>
      <c r="P6224" s="22"/>
    </row>
    <row r="6225" spans="1:16" ht="24.95" hidden="1" customHeight="1" x14ac:dyDescent="0.2">
      <c r="A6225" s="21" t="str">
        <f t="shared" si="421"/>
        <v>||||||0</v>
      </c>
      <c r="B6225" s="21" t="str">
        <f t="shared" si="422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420"/>
        <v>0</v>
      </c>
      <c r="N6225" s="17"/>
      <c r="O6225" s="17"/>
      <c r="P6225" s="22"/>
    </row>
    <row r="6226" spans="1:16" ht="24.95" hidden="1" customHeight="1" x14ac:dyDescent="0.2">
      <c r="A6226" s="21" t="str">
        <f t="shared" si="421"/>
        <v>||||||0</v>
      </c>
      <c r="B6226" s="21" t="str">
        <f t="shared" si="422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420"/>
        <v>0</v>
      </c>
      <c r="N6226" s="17"/>
      <c r="O6226" s="17"/>
      <c r="P6226" s="22"/>
    </row>
    <row r="6227" spans="1:16" ht="24.95" hidden="1" customHeight="1" x14ac:dyDescent="0.2">
      <c r="A6227" s="21" t="str">
        <f t="shared" si="421"/>
        <v>||||||0</v>
      </c>
      <c r="B6227" s="21" t="str">
        <f t="shared" si="422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420"/>
        <v>0</v>
      </c>
      <c r="N6227" s="17"/>
      <c r="O6227" s="17"/>
      <c r="P6227" s="22"/>
    </row>
    <row r="6228" spans="1:16" ht="24.95" hidden="1" customHeight="1" x14ac:dyDescent="0.2">
      <c r="A6228" s="21" t="str">
        <f t="shared" si="421"/>
        <v>||||||0</v>
      </c>
      <c r="B6228" s="21" t="str">
        <f t="shared" si="422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420"/>
        <v>0</v>
      </c>
      <c r="N6228" s="17"/>
      <c r="O6228" s="17"/>
      <c r="P6228" s="22"/>
    </row>
    <row r="6229" spans="1:16" ht="24.95" hidden="1" customHeight="1" x14ac:dyDescent="0.2">
      <c r="A6229" s="21" t="str">
        <f t="shared" si="421"/>
        <v>||||||0</v>
      </c>
      <c r="B6229" s="21" t="str">
        <f t="shared" si="422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420"/>
        <v>0</v>
      </c>
      <c r="N6229" s="17"/>
      <c r="O6229" s="17"/>
      <c r="P6229" s="22"/>
    </row>
    <row r="6230" spans="1:16" ht="24.95" hidden="1" customHeight="1" x14ac:dyDescent="0.2">
      <c r="A6230" s="21" t="str">
        <f t="shared" si="421"/>
        <v>||||||0</v>
      </c>
      <c r="B6230" s="21" t="str">
        <f t="shared" si="422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420"/>
        <v>0</v>
      </c>
      <c r="N6230" s="17"/>
      <c r="O6230" s="17"/>
      <c r="P6230" s="22"/>
    </row>
    <row r="6231" spans="1:16" ht="24.95" hidden="1" customHeight="1" x14ac:dyDescent="0.2">
      <c r="A6231" s="21" t="str">
        <f t="shared" si="421"/>
        <v>||||||0</v>
      </c>
      <c r="B6231" s="21" t="str">
        <f t="shared" si="422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420"/>
        <v>0</v>
      </c>
      <c r="N6231" s="17"/>
      <c r="O6231" s="17"/>
      <c r="P6231" s="22"/>
    </row>
    <row r="6232" spans="1:16" ht="24.95" hidden="1" customHeight="1" x14ac:dyDescent="0.2">
      <c r="A6232" s="21" t="str">
        <f t="shared" si="421"/>
        <v>||||||0</v>
      </c>
      <c r="B6232" s="21" t="str">
        <f t="shared" si="422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420"/>
        <v>0</v>
      </c>
      <c r="N6232" s="17"/>
      <c r="O6232" s="17"/>
      <c r="P6232" s="22"/>
    </row>
    <row r="6233" spans="1:16" ht="24.95" hidden="1" customHeight="1" x14ac:dyDescent="0.2">
      <c r="A6233" s="21" t="str">
        <f t="shared" si="421"/>
        <v>||||||0</v>
      </c>
      <c r="B6233" s="21" t="str">
        <f t="shared" si="422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420"/>
        <v>0</v>
      </c>
      <c r="N6233" s="17"/>
      <c r="O6233" s="17"/>
      <c r="P6233" s="22"/>
    </row>
    <row r="6234" spans="1:16" ht="24.95" hidden="1" customHeight="1" x14ac:dyDescent="0.2">
      <c r="A6234" s="21" t="str">
        <f t="shared" si="421"/>
        <v>||||||0</v>
      </c>
      <c r="B6234" s="21" t="str">
        <f t="shared" si="422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420"/>
        <v>0</v>
      </c>
      <c r="N6234" s="17"/>
      <c r="O6234" s="17"/>
      <c r="P6234" s="22"/>
    </row>
    <row r="6235" spans="1:16" ht="24.95" hidden="1" customHeight="1" x14ac:dyDescent="0.2">
      <c r="A6235" s="21" t="str">
        <f t="shared" si="421"/>
        <v>||||||0</v>
      </c>
      <c r="B6235" s="21" t="str">
        <f t="shared" si="422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420"/>
        <v>0</v>
      </c>
      <c r="N6235" s="17"/>
      <c r="O6235" s="17"/>
      <c r="P6235" s="22"/>
    </row>
    <row r="6236" spans="1:16" ht="24.95" hidden="1" customHeight="1" x14ac:dyDescent="0.2">
      <c r="A6236" s="21" t="str">
        <f t="shared" si="421"/>
        <v>||||||0</v>
      </c>
      <c r="B6236" s="21" t="str">
        <f t="shared" si="422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420"/>
        <v>0</v>
      </c>
      <c r="N6236" s="17"/>
      <c r="O6236" s="17"/>
      <c r="P6236" s="22"/>
    </row>
    <row r="6237" spans="1:16" ht="24.95" hidden="1" customHeight="1" x14ac:dyDescent="0.2">
      <c r="A6237" s="21" t="str">
        <f t="shared" si="421"/>
        <v>||||||0</v>
      </c>
      <c r="B6237" s="21" t="str">
        <f t="shared" si="422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420"/>
        <v>0</v>
      </c>
      <c r="N6237" s="17"/>
      <c r="O6237" s="17"/>
      <c r="P6237" s="22"/>
    </row>
    <row r="6238" spans="1:16" ht="24.95" hidden="1" customHeight="1" x14ac:dyDescent="0.2">
      <c r="A6238" s="21" t="str">
        <f t="shared" si="421"/>
        <v>||||||0</v>
      </c>
      <c r="B6238" s="21" t="str">
        <f t="shared" si="422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420"/>
        <v>0</v>
      </c>
      <c r="N6238" s="17"/>
      <c r="O6238" s="17"/>
      <c r="P6238" s="22"/>
    </row>
    <row r="6239" spans="1:16" ht="24.95" hidden="1" customHeight="1" x14ac:dyDescent="0.2">
      <c r="A6239" s="21" t="str">
        <f t="shared" si="421"/>
        <v>||||||0</v>
      </c>
      <c r="B6239" s="21" t="str">
        <f t="shared" si="422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420"/>
        <v>0</v>
      </c>
      <c r="N6239" s="17"/>
      <c r="O6239" s="17"/>
      <c r="P6239" s="22"/>
    </row>
    <row r="6240" spans="1:16" ht="24.95" hidden="1" customHeight="1" x14ac:dyDescent="0.2">
      <c r="A6240" s="21" t="str">
        <f t="shared" si="421"/>
        <v>||||||0</v>
      </c>
      <c r="B6240" s="21" t="str">
        <f t="shared" si="422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420"/>
        <v>0</v>
      </c>
      <c r="N6240" s="17"/>
      <c r="O6240" s="17"/>
      <c r="P6240" s="22"/>
    </row>
    <row r="6241" spans="1:16" ht="24.95" hidden="1" customHeight="1" x14ac:dyDescent="0.2">
      <c r="A6241" s="21" t="str">
        <f t="shared" si="421"/>
        <v>||||||0</v>
      </c>
      <c r="B6241" s="21" t="str">
        <f t="shared" si="422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420"/>
        <v>0</v>
      </c>
      <c r="N6241" s="17"/>
      <c r="O6241" s="17"/>
      <c r="P6241" s="22"/>
    </row>
    <row r="6242" spans="1:16" ht="24.95" hidden="1" customHeight="1" x14ac:dyDescent="0.2">
      <c r="A6242" s="21" t="str">
        <f t="shared" si="421"/>
        <v>||||||0</v>
      </c>
      <c r="B6242" s="21" t="str">
        <f t="shared" si="422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420"/>
        <v>0</v>
      </c>
      <c r="N6242" s="17"/>
      <c r="O6242" s="17"/>
      <c r="P6242" s="22"/>
    </row>
    <row r="6243" spans="1:16" ht="24.95" hidden="1" customHeight="1" x14ac:dyDescent="0.2">
      <c r="A6243" s="21" t="str">
        <f t="shared" si="421"/>
        <v>||||||0</v>
      </c>
      <c r="B6243" s="21" t="str">
        <f t="shared" si="422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420"/>
        <v>0</v>
      </c>
      <c r="N6243" s="17"/>
      <c r="O6243" s="17"/>
      <c r="P6243" s="22"/>
    </row>
    <row r="6244" spans="1:16" ht="24.95" hidden="1" customHeight="1" x14ac:dyDescent="0.2">
      <c r="A6244" s="21" t="str">
        <f t="shared" si="421"/>
        <v>||||||0</v>
      </c>
      <c r="B6244" s="21" t="str">
        <f t="shared" si="422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420"/>
        <v>0</v>
      </c>
      <c r="N6244" s="17"/>
      <c r="O6244" s="17"/>
      <c r="P6244" s="22"/>
    </row>
    <row r="6245" spans="1:16" ht="24.95" hidden="1" customHeight="1" x14ac:dyDescent="0.2">
      <c r="A6245" s="21" t="str">
        <f t="shared" si="421"/>
        <v>||||||0</v>
      </c>
      <c r="B6245" s="21" t="str">
        <f t="shared" si="422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420"/>
        <v>0</v>
      </c>
      <c r="N6245" s="17"/>
      <c r="O6245" s="17"/>
      <c r="P6245" s="22"/>
    </row>
    <row r="6246" spans="1:16" ht="24.95" hidden="1" customHeight="1" x14ac:dyDescent="0.2">
      <c r="A6246" s="21" t="str">
        <f t="shared" si="421"/>
        <v>||||||0</v>
      </c>
      <c r="B6246" s="21" t="str">
        <f t="shared" si="422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420"/>
        <v>0</v>
      </c>
      <c r="N6246" s="17"/>
      <c r="O6246" s="17"/>
      <c r="P6246" s="22"/>
    </row>
    <row r="6247" spans="1:16" ht="24.95" hidden="1" customHeight="1" x14ac:dyDescent="0.2">
      <c r="A6247" s="21" t="str">
        <f t="shared" si="421"/>
        <v>||||||0</v>
      </c>
      <c r="B6247" s="21" t="str">
        <f t="shared" si="422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420"/>
        <v>0</v>
      </c>
      <c r="N6247" s="17"/>
      <c r="O6247" s="17"/>
      <c r="P6247" s="22"/>
    </row>
    <row r="6248" spans="1:16" ht="24.95" hidden="1" customHeight="1" x14ac:dyDescent="0.2">
      <c r="A6248" s="21" t="str">
        <f t="shared" si="421"/>
        <v>||||||0</v>
      </c>
      <c r="B6248" s="21" t="str">
        <f t="shared" si="422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420"/>
        <v>0</v>
      </c>
      <c r="N6248" s="17"/>
      <c r="O6248" s="17"/>
      <c r="P6248" s="22"/>
    </row>
    <row r="6249" spans="1:16" ht="24.95" hidden="1" customHeight="1" x14ac:dyDescent="0.2">
      <c r="A6249" s="21" t="str">
        <f t="shared" si="421"/>
        <v>||||||0</v>
      </c>
      <c r="B6249" s="21" t="str">
        <f t="shared" si="422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420"/>
        <v>0</v>
      </c>
      <c r="N6249" s="17"/>
      <c r="O6249" s="17"/>
      <c r="P6249" s="22"/>
    </row>
    <row r="6250" spans="1:16" ht="24.95" hidden="1" customHeight="1" x14ac:dyDescent="0.2">
      <c r="A6250" s="21" t="str">
        <f t="shared" si="421"/>
        <v>||||||0</v>
      </c>
      <c r="B6250" s="21" t="str">
        <f t="shared" si="422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420"/>
        <v>0</v>
      </c>
      <c r="N6250" s="17"/>
      <c r="O6250" s="17"/>
      <c r="P6250" s="22"/>
    </row>
    <row r="6251" spans="1:16" ht="24.95" hidden="1" customHeight="1" x14ac:dyDescent="0.2">
      <c r="A6251" s="21" t="str">
        <f t="shared" si="421"/>
        <v>||||||0</v>
      </c>
      <c r="B6251" s="21" t="str">
        <f t="shared" si="422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420"/>
        <v>0</v>
      </c>
      <c r="N6251" s="17"/>
      <c r="O6251" s="17"/>
      <c r="P6251" s="22"/>
    </row>
    <row r="6252" spans="1:16" ht="24.95" hidden="1" customHeight="1" x14ac:dyDescent="0.2">
      <c r="A6252" s="21" t="str">
        <f t="shared" si="421"/>
        <v>||||||0</v>
      </c>
      <c r="B6252" s="21" t="str">
        <f t="shared" si="422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420"/>
        <v>0</v>
      </c>
      <c r="N6252" s="17"/>
      <c r="O6252" s="17"/>
      <c r="P6252" s="22"/>
    </row>
    <row r="6253" spans="1:16" ht="24.95" hidden="1" customHeight="1" x14ac:dyDescent="0.2">
      <c r="A6253" s="21" t="str">
        <f t="shared" si="421"/>
        <v>||||||0</v>
      </c>
      <c r="B6253" s="21" t="str">
        <f t="shared" si="422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420"/>
        <v>0</v>
      </c>
      <c r="N6253" s="17"/>
      <c r="O6253" s="17"/>
      <c r="P6253" s="22"/>
    </row>
    <row r="6254" spans="1:16" ht="24.95" hidden="1" customHeight="1" x14ac:dyDescent="0.2">
      <c r="A6254" s="21" t="str">
        <f t="shared" si="421"/>
        <v>||||||0</v>
      </c>
      <c r="B6254" s="21" t="str">
        <f t="shared" si="422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420"/>
        <v>0</v>
      </c>
      <c r="N6254" s="17"/>
      <c r="O6254" s="17"/>
      <c r="P6254" s="22"/>
    </row>
    <row r="6255" spans="1:16" ht="24.95" hidden="1" customHeight="1" x14ac:dyDescent="0.2">
      <c r="A6255" s="21" t="str">
        <f t="shared" si="421"/>
        <v>||||||0</v>
      </c>
      <c r="B6255" s="21" t="str">
        <f t="shared" si="422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420"/>
        <v>0</v>
      </c>
      <c r="N6255" s="17"/>
      <c r="O6255" s="17"/>
      <c r="P6255" s="22"/>
    </row>
    <row r="6256" spans="1:16" ht="24.95" hidden="1" customHeight="1" x14ac:dyDescent="0.2">
      <c r="A6256" s="21" t="str">
        <f t="shared" si="421"/>
        <v>||||||0</v>
      </c>
      <c r="B6256" s="21" t="str">
        <f t="shared" si="422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420"/>
        <v>0</v>
      </c>
      <c r="N6256" s="17"/>
      <c r="O6256" s="17"/>
      <c r="P6256" s="22"/>
    </row>
    <row r="6257" spans="1:16" ht="24.95" hidden="1" customHeight="1" x14ac:dyDescent="0.2">
      <c r="A6257" s="21" t="str">
        <f t="shared" si="421"/>
        <v>||||||0</v>
      </c>
      <c r="B6257" s="21" t="str">
        <f t="shared" si="422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420"/>
        <v>0</v>
      </c>
      <c r="N6257" s="17"/>
      <c r="O6257" s="17"/>
      <c r="P6257" s="22"/>
    </row>
    <row r="6258" spans="1:16" ht="24.95" hidden="1" customHeight="1" x14ac:dyDescent="0.2">
      <c r="A6258" s="21" t="str">
        <f t="shared" si="421"/>
        <v>||||||0</v>
      </c>
      <c r="B6258" s="21" t="str">
        <f t="shared" si="422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420"/>
        <v>0</v>
      </c>
      <c r="N6258" s="17"/>
      <c r="O6258" s="17"/>
      <c r="P6258" s="22"/>
    </row>
    <row r="6259" spans="1:16" ht="24.95" hidden="1" customHeight="1" x14ac:dyDescent="0.2">
      <c r="A6259" s="21" t="str">
        <f t="shared" si="421"/>
        <v>||||||0</v>
      </c>
      <c r="B6259" s="21" t="str">
        <f t="shared" si="422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420"/>
        <v>0</v>
      </c>
      <c r="N6259" s="17"/>
      <c r="O6259" s="17"/>
      <c r="P6259" s="22"/>
    </row>
    <row r="6260" spans="1:16" ht="24.95" hidden="1" customHeight="1" x14ac:dyDescent="0.2">
      <c r="A6260" s="21" t="str">
        <f t="shared" si="421"/>
        <v>||||||0</v>
      </c>
      <c r="B6260" s="21" t="str">
        <f t="shared" si="422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420"/>
        <v>0</v>
      </c>
      <c r="N6260" s="17"/>
      <c r="O6260" s="17"/>
      <c r="P6260" s="22"/>
    </row>
    <row r="6261" spans="1:16" ht="24.95" hidden="1" customHeight="1" x14ac:dyDescent="0.2">
      <c r="A6261" s="21" t="str">
        <f t="shared" si="421"/>
        <v>||||||0</v>
      </c>
      <c r="B6261" s="21" t="str">
        <f t="shared" si="422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420"/>
        <v>0</v>
      </c>
      <c r="N6261" s="17"/>
      <c r="O6261" s="17"/>
      <c r="P6261" s="22"/>
    </row>
    <row r="6262" spans="1:16" ht="24.95" hidden="1" customHeight="1" x14ac:dyDescent="0.2">
      <c r="A6262" s="21" t="str">
        <f t="shared" si="421"/>
        <v>||||||0</v>
      </c>
      <c r="B6262" s="21" t="str">
        <f t="shared" si="422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420"/>
        <v>0</v>
      </c>
      <c r="N6262" s="17"/>
      <c r="O6262" s="17"/>
      <c r="P6262" s="22"/>
    </row>
    <row r="6263" spans="1:16" ht="24.95" hidden="1" customHeight="1" x14ac:dyDescent="0.2">
      <c r="A6263" s="21" t="str">
        <f t="shared" si="421"/>
        <v>||||||0</v>
      </c>
      <c r="B6263" s="21" t="str">
        <f t="shared" si="422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420"/>
        <v>0</v>
      </c>
      <c r="N6263" s="17"/>
      <c r="O6263" s="17"/>
      <c r="P6263" s="22"/>
    </row>
    <row r="6264" spans="1:16" ht="24.95" hidden="1" customHeight="1" x14ac:dyDescent="0.2">
      <c r="A6264" s="21" t="str">
        <f t="shared" si="421"/>
        <v>||||||0</v>
      </c>
      <c r="B6264" s="21" t="str">
        <f t="shared" si="422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ref="M6264:M6302" si="423">N6264+O6264</f>
        <v>0</v>
      </c>
      <c r="N6264" s="17"/>
      <c r="O6264" s="17"/>
      <c r="P6264" s="22"/>
    </row>
    <row r="6265" spans="1:16" ht="24.95" hidden="1" customHeight="1" x14ac:dyDescent="0.2">
      <c r="A6265" s="21" t="str">
        <f t="shared" si="421"/>
        <v>||||||0</v>
      </c>
      <c r="B6265" s="21" t="str">
        <f t="shared" si="422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423"/>
        <v>0</v>
      </c>
      <c r="N6265" s="17"/>
      <c r="O6265" s="17"/>
      <c r="P6265" s="22"/>
    </row>
    <row r="6266" spans="1:16" ht="24.95" hidden="1" customHeight="1" x14ac:dyDescent="0.2">
      <c r="A6266" s="21" t="str">
        <f t="shared" si="421"/>
        <v>||||||0</v>
      </c>
      <c r="B6266" s="21" t="str">
        <f t="shared" si="422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423"/>
        <v>0</v>
      </c>
      <c r="N6266" s="17"/>
      <c r="O6266" s="17"/>
      <c r="P6266" s="22"/>
    </row>
    <row r="6267" spans="1:16" ht="24.95" hidden="1" customHeight="1" x14ac:dyDescent="0.2">
      <c r="A6267" s="21" t="str">
        <f t="shared" si="421"/>
        <v>||||||0</v>
      </c>
      <c r="B6267" s="21" t="str">
        <f t="shared" si="422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423"/>
        <v>0</v>
      </c>
      <c r="N6267" s="17"/>
      <c r="O6267" s="17"/>
      <c r="P6267" s="22"/>
    </row>
    <row r="6268" spans="1:16" ht="24.95" hidden="1" customHeight="1" x14ac:dyDescent="0.2">
      <c r="A6268" s="21" t="str">
        <f t="shared" si="421"/>
        <v>||||||0</v>
      </c>
      <c r="B6268" s="21" t="str">
        <f t="shared" si="422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423"/>
        <v>0</v>
      </c>
      <c r="N6268" s="17"/>
      <c r="O6268" s="17"/>
      <c r="P6268" s="22"/>
    </row>
    <row r="6269" spans="1:16" ht="24.95" hidden="1" customHeight="1" x14ac:dyDescent="0.2">
      <c r="A6269" s="21" t="str">
        <f t="shared" si="421"/>
        <v>||||||0</v>
      </c>
      <c r="B6269" s="21" t="str">
        <f t="shared" si="422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423"/>
        <v>0</v>
      </c>
      <c r="N6269" s="17"/>
      <c r="O6269" s="17"/>
      <c r="P6269" s="22"/>
    </row>
    <row r="6270" spans="1:16" ht="24.95" hidden="1" customHeight="1" x14ac:dyDescent="0.2">
      <c r="A6270" s="21" t="str">
        <f t="shared" si="421"/>
        <v>||||||0</v>
      </c>
      <c r="B6270" s="21" t="str">
        <f t="shared" si="422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si="423"/>
        <v>0</v>
      </c>
      <c r="N6270" s="17"/>
      <c r="O6270" s="17"/>
      <c r="P6270" s="22"/>
    </row>
    <row r="6271" spans="1:16" ht="24.95" hidden="1" customHeight="1" x14ac:dyDescent="0.2">
      <c r="A6271" s="21" t="str">
        <f t="shared" ref="A6271:A6302" si="424">C6271&amp;"|"&amp;D6271&amp;"|"&amp;E6271&amp;"|"&amp;F6271&amp;"|"&amp;G6271&amp;"|"&amp;I6271&amp;"|"&amp;N6271+O6271-P6271</f>
        <v>||||||0</v>
      </c>
      <c r="B6271" s="21" t="str">
        <f t="shared" ref="B6271:B6302" si="425">C6271&amp;"|"&amp;D6271&amp;"|"&amp;E6271&amp;"|"&amp;F6271&amp;"|"&amp;L6271</f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423"/>
        <v>0</v>
      </c>
      <c r="N6271" s="17"/>
      <c r="O6271" s="17"/>
      <c r="P6271" s="22"/>
    </row>
    <row r="6272" spans="1:16" ht="24.95" hidden="1" customHeight="1" x14ac:dyDescent="0.2">
      <c r="A6272" s="21" t="str">
        <f t="shared" si="424"/>
        <v>||||||0</v>
      </c>
      <c r="B6272" s="21" t="str">
        <f t="shared" si="425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423"/>
        <v>0</v>
      </c>
      <c r="N6272" s="17"/>
      <c r="O6272" s="17"/>
      <c r="P6272" s="22"/>
    </row>
    <row r="6273" spans="1:16" ht="24.95" hidden="1" customHeight="1" x14ac:dyDescent="0.2">
      <c r="A6273" s="21" t="str">
        <f t="shared" si="424"/>
        <v>||||||0</v>
      </c>
      <c r="B6273" s="21" t="str">
        <f t="shared" si="425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423"/>
        <v>0</v>
      </c>
      <c r="N6273" s="17"/>
      <c r="O6273" s="17"/>
      <c r="P6273" s="22"/>
    </row>
    <row r="6274" spans="1:16" ht="24.95" hidden="1" customHeight="1" x14ac:dyDescent="0.2">
      <c r="A6274" s="21" t="str">
        <f t="shared" si="424"/>
        <v>||||||0</v>
      </c>
      <c r="B6274" s="21" t="str">
        <f t="shared" si="425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423"/>
        <v>0</v>
      </c>
      <c r="N6274" s="17"/>
      <c r="O6274" s="17"/>
      <c r="P6274" s="22"/>
    </row>
    <row r="6275" spans="1:16" ht="24.95" hidden="1" customHeight="1" x14ac:dyDescent="0.2">
      <c r="A6275" s="21" t="str">
        <f t="shared" si="424"/>
        <v>||||||0</v>
      </c>
      <c r="B6275" s="21" t="str">
        <f t="shared" si="425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423"/>
        <v>0</v>
      </c>
      <c r="N6275" s="17"/>
      <c r="O6275" s="17"/>
      <c r="P6275" s="22"/>
    </row>
    <row r="6276" spans="1:16" ht="24.95" hidden="1" customHeight="1" x14ac:dyDescent="0.2">
      <c r="A6276" s="21" t="str">
        <f t="shared" si="424"/>
        <v>||||||0</v>
      </c>
      <c r="B6276" s="21" t="str">
        <f t="shared" si="425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423"/>
        <v>0</v>
      </c>
      <c r="N6276" s="17"/>
      <c r="O6276" s="17"/>
      <c r="P6276" s="22"/>
    </row>
    <row r="6277" spans="1:16" ht="24.95" hidden="1" customHeight="1" x14ac:dyDescent="0.2">
      <c r="A6277" s="21" t="str">
        <f t="shared" si="424"/>
        <v>||||||0</v>
      </c>
      <c r="B6277" s="21" t="str">
        <f t="shared" si="425"/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423"/>
        <v>0</v>
      </c>
      <c r="N6277" s="17"/>
      <c r="O6277" s="17"/>
      <c r="P6277" s="22"/>
    </row>
    <row r="6278" spans="1:16" ht="24.95" hidden="1" customHeight="1" x14ac:dyDescent="0.2">
      <c r="A6278" s="21" t="str">
        <f t="shared" si="424"/>
        <v>||||||0</v>
      </c>
      <c r="B6278" s="21" t="str">
        <f t="shared" si="425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423"/>
        <v>0</v>
      </c>
      <c r="N6278" s="17"/>
      <c r="O6278" s="17"/>
      <c r="P6278" s="22"/>
    </row>
    <row r="6279" spans="1:16" ht="24.95" hidden="1" customHeight="1" x14ac:dyDescent="0.2">
      <c r="A6279" s="21" t="str">
        <f t="shared" si="424"/>
        <v>||||||0</v>
      </c>
      <c r="B6279" s="21" t="str">
        <f t="shared" si="425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423"/>
        <v>0</v>
      </c>
      <c r="N6279" s="17"/>
      <c r="O6279" s="17"/>
      <c r="P6279" s="22"/>
    </row>
    <row r="6280" spans="1:16" ht="24.95" hidden="1" customHeight="1" x14ac:dyDescent="0.2">
      <c r="A6280" s="21" t="str">
        <f t="shared" si="424"/>
        <v>||||||0</v>
      </c>
      <c r="B6280" s="21" t="str">
        <f t="shared" si="425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423"/>
        <v>0</v>
      </c>
      <c r="N6280" s="17"/>
      <c r="O6280" s="17"/>
      <c r="P6280" s="22"/>
    </row>
    <row r="6281" spans="1:16" ht="24.95" hidden="1" customHeight="1" x14ac:dyDescent="0.2">
      <c r="A6281" s="21" t="str">
        <f t="shared" si="424"/>
        <v>||||||0</v>
      </c>
      <c r="B6281" s="21" t="str">
        <f t="shared" si="425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423"/>
        <v>0</v>
      </c>
      <c r="N6281" s="17"/>
      <c r="O6281" s="17"/>
      <c r="P6281" s="22"/>
    </row>
    <row r="6282" spans="1:16" ht="24.95" hidden="1" customHeight="1" x14ac:dyDescent="0.2">
      <c r="A6282" s="21" t="str">
        <f t="shared" si="424"/>
        <v>||||||0</v>
      </c>
      <c r="B6282" s="21" t="str">
        <f t="shared" si="425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423"/>
        <v>0</v>
      </c>
      <c r="N6282" s="17"/>
      <c r="O6282" s="17"/>
      <c r="P6282" s="22"/>
    </row>
    <row r="6283" spans="1:16" ht="24.95" hidden="1" customHeight="1" x14ac:dyDescent="0.2">
      <c r="A6283" s="21" t="str">
        <f t="shared" si="424"/>
        <v>||||||0</v>
      </c>
      <c r="B6283" s="21" t="str">
        <f t="shared" si="425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423"/>
        <v>0</v>
      </c>
      <c r="N6283" s="17"/>
      <c r="O6283" s="17"/>
      <c r="P6283" s="22"/>
    </row>
    <row r="6284" spans="1:16" ht="24.95" hidden="1" customHeight="1" x14ac:dyDescent="0.2">
      <c r="A6284" s="21" t="str">
        <f t="shared" si="424"/>
        <v>||||||0</v>
      </c>
      <c r="B6284" s="21" t="str">
        <f t="shared" si="425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423"/>
        <v>0</v>
      </c>
      <c r="N6284" s="17"/>
      <c r="O6284" s="17"/>
      <c r="P6284" s="22"/>
    </row>
    <row r="6285" spans="1:16" ht="24.95" hidden="1" customHeight="1" x14ac:dyDescent="0.2">
      <c r="A6285" s="21" t="str">
        <f t="shared" si="424"/>
        <v>||||||0</v>
      </c>
      <c r="B6285" s="21" t="str">
        <f t="shared" si="425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423"/>
        <v>0</v>
      </c>
      <c r="N6285" s="17"/>
      <c r="O6285" s="17"/>
      <c r="P6285" s="22"/>
    </row>
    <row r="6286" spans="1:16" ht="24.95" hidden="1" customHeight="1" x14ac:dyDescent="0.2">
      <c r="A6286" s="21" t="str">
        <f t="shared" si="424"/>
        <v>||||||0</v>
      </c>
      <c r="B6286" s="21" t="str">
        <f t="shared" si="425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423"/>
        <v>0</v>
      </c>
      <c r="N6286" s="17"/>
      <c r="O6286" s="17"/>
      <c r="P6286" s="22"/>
    </row>
    <row r="6287" spans="1:16" ht="24.95" hidden="1" customHeight="1" x14ac:dyDescent="0.2">
      <c r="A6287" s="21" t="str">
        <f t="shared" si="424"/>
        <v>||||||0</v>
      </c>
      <c r="B6287" s="21" t="str">
        <f t="shared" si="425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423"/>
        <v>0</v>
      </c>
      <c r="N6287" s="17"/>
      <c r="O6287" s="17"/>
      <c r="P6287" s="22"/>
    </row>
    <row r="6288" spans="1:16" ht="24.95" hidden="1" customHeight="1" x14ac:dyDescent="0.2">
      <c r="A6288" s="21" t="str">
        <f t="shared" si="424"/>
        <v>||||||0</v>
      </c>
      <c r="B6288" s="21" t="str">
        <f t="shared" si="425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423"/>
        <v>0</v>
      </c>
      <c r="N6288" s="17"/>
      <c r="O6288" s="17"/>
      <c r="P6288" s="22"/>
    </row>
    <row r="6289" spans="1:16" ht="24.95" hidden="1" customHeight="1" x14ac:dyDescent="0.2">
      <c r="A6289" s="21" t="str">
        <f t="shared" si="424"/>
        <v>||||||0</v>
      </c>
      <c r="B6289" s="21" t="str">
        <f t="shared" si="425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423"/>
        <v>0</v>
      </c>
      <c r="N6289" s="17"/>
      <c r="O6289" s="17"/>
      <c r="P6289" s="22"/>
    </row>
    <row r="6290" spans="1:16" ht="24.95" hidden="1" customHeight="1" x14ac:dyDescent="0.2">
      <c r="A6290" s="21" t="str">
        <f t="shared" si="424"/>
        <v>||||||0</v>
      </c>
      <c r="B6290" s="21" t="str">
        <f t="shared" si="425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423"/>
        <v>0</v>
      </c>
      <c r="N6290" s="17"/>
      <c r="O6290" s="17"/>
      <c r="P6290" s="22"/>
    </row>
    <row r="6291" spans="1:16" ht="24.95" hidden="1" customHeight="1" x14ac:dyDescent="0.2">
      <c r="A6291" s="21" t="str">
        <f t="shared" si="424"/>
        <v>||||||0</v>
      </c>
      <c r="B6291" s="21" t="str">
        <f t="shared" si="425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423"/>
        <v>0</v>
      </c>
      <c r="N6291" s="17"/>
      <c r="O6291" s="17"/>
      <c r="P6291" s="22"/>
    </row>
    <row r="6292" spans="1:16" ht="24.95" hidden="1" customHeight="1" x14ac:dyDescent="0.2">
      <c r="A6292" s="21" t="str">
        <f t="shared" si="424"/>
        <v>||||||0</v>
      </c>
      <c r="B6292" s="21" t="str">
        <f t="shared" si="425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423"/>
        <v>0</v>
      </c>
      <c r="N6292" s="17"/>
      <c r="O6292" s="17"/>
      <c r="P6292" s="22"/>
    </row>
    <row r="6293" spans="1:16" ht="24.95" hidden="1" customHeight="1" x14ac:dyDescent="0.2">
      <c r="A6293" s="21" t="str">
        <f t="shared" si="424"/>
        <v>||||||0</v>
      </c>
      <c r="B6293" s="21" t="str">
        <f t="shared" si="425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423"/>
        <v>0</v>
      </c>
      <c r="N6293" s="17"/>
      <c r="O6293" s="17"/>
      <c r="P6293" s="22"/>
    </row>
    <row r="6294" spans="1:16" ht="24.95" hidden="1" customHeight="1" x14ac:dyDescent="0.2">
      <c r="A6294" s="21" t="str">
        <f t="shared" si="424"/>
        <v>||||||0</v>
      </c>
      <c r="B6294" s="21" t="str">
        <f t="shared" si="425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423"/>
        <v>0</v>
      </c>
      <c r="N6294" s="17"/>
      <c r="O6294" s="17"/>
      <c r="P6294" s="22"/>
    </row>
    <row r="6295" spans="1:16" ht="24.95" hidden="1" customHeight="1" x14ac:dyDescent="0.2">
      <c r="A6295" s="21" t="str">
        <f t="shared" si="424"/>
        <v>||||||0</v>
      </c>
      <c r="B6295" s="21" t="str">
        <f t="shared" si="425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423"/>
        <v>0</v>
      </c>
      <c r="N6295" s="17"/>
      <c r="O6295" s="17"/>
      <c r="P6295" s="22"/>
    </row>
    <row r="6296" spans="1:16" ht="24.95" hidden="1" customHeight="1" x14ac:dyDescent="0.2">
      <c r="A6296" s="21" t="str">
        <f t="shared" si="424"/>
        <v>||||||0</v>
      </c>
      <c r="B6296" s="21" t="str">
        <f t="shared" si="425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423"/>
        <v>0</v>
      </c>
      <c r="N6296" s="17"/>
      <c r="O6296" s="17"/>
      <c r="P6296" s="22"/>
    </row>
    <row r="6297" spans="1:16" ht="24.95" hidden="1" customHeight="1" x14ac:dyDescent="0.2">
      <c r="A6297" s="21" t="str">
        <f t="shared" si="424"/>
        <v>||||||0</v>
      </c>
      <c r="B6297" s="21" t="str">
        <f t="shared" si="425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423"/>
        <v>0</v>
      </c>
      <c r="N6297" s="17"/>
      <c r="O6297" s="17"/>
      <c r="P6297" s="22"/>
    </row>
    <row r="6298" spans="1:16" ht="24.95" hidden="1" customHeight="1" x14ac:dyDescent="0.2">
      <c r="A6298" s="21" t="str">
        <f t="shared" si="424"/>
        <v>||||||0</v>
      </c>
      <c r="B6298" s="21" t="str">
        <f t="shared" si="425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423"/>
        <v>0</v>
      </c>
      <c r="N6298" s="17"/>
      <c r="O6298" s="17"/>
      <c r="P6298" s="22"/>
    </row>
    <row r="6299" spans="1:16" ht="24.95" hidden="1" customHeight="1" x14ac:dyDescent="0.2">
      <c r="A6299" s="21" t="str">
        <f t="shared" si="424"/>
        <v>||||||0</v>
      </c>
      <c r="B6299" s="21" t="str">
        <f t="shared" si="425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423"/>
        <v>0</v>
      </c>
      <c r="N6299" s="17"/>
      <c r="O6299" s="17"/>
      <c r="P6299" s="22"/>
    </row>
    <row r="6300" spans="1:16" ht="24.95" hidden="1" customHeight="1" x14ac:dyDescent="0.2">
      <c r="A6300" s="21" t="str">
        <f t="shared" si="424"/>
        <v>||||||0</v>
      </c>
      <c r="B6300" s="21" t="str">
        <f t="shared" si="425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423"/>
        <v>0</v>
      </c>
      <c r="N6300" s="17"/>
      <c r="O6300" s="17"/>
      <c r="P6300" s="22"/>
    </row>
    <row r="6301" spans="1:16" ht="24.95" hidden="1" customHeight="1" x14ac:dyDescent="0.2">
      <c r="A6301" s="21" t="str">
        <f t="shared" si="424"/>
        <v>||||||0</v>
      </c>
      <c r="B6301" s="21" t="str">
        <f t="shared" si="425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423"/>
        <v>0</v>
      </c>
      <c r="N6301" s="17"/>
      <c r="O6301" s="17"/>
      <c r="P6301" s="22"/>
    </row>
    <row r="6302" spans="1:16" ht="24.95" hidden="1" customHeight="1" x14ac:dyDescent="0.2">
      <c r="A6302" s="21" t="str">
        <f t="shared" si="424"/>
        <v>||||||0</v>
      </c>
      <c r="B6302" s="21" t="str">
        <f t="shared" si="425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423"/>
        <v>0</v>
      </c>
      <c r="N6302" s="17"/>
      <c r="O6302" s="17"/>
      <c r="P6302" s="22"/>
    </row>
    <row r="6303" spans="1:16" ht="24.95" hidden="1" customHeight="1" x14ac:dyDescent="0.2"/>
    <row r="6304" spans="1:16" ht="24.95" hidden="1" customHeight="1" x14ac:dyDescent="0.2"/>
    <row r="6305" spans="1:1" ht="24.95" hidden="1" customHeight="1" x14ac:dyDescent="0.2"/>
    <row r="6306" spans="1:1" ht="24.95" hidden="1" customHeight="1" x14ac:dyDescent="0.2"/>
    <row r="6307" spans="1:1" ht="24.95" hidden="1" customHeight="1" x14ac:dyDescent="0.2"/>
    <row r="6308" spans="1:1" ht="24.95" hidden="1" customHeight="1" x14ac:dyDescent="0.2"/>
    <row r="6309" spans="1:1" ht="24.95" hidden="1" customHeight="1" x14ac:dyDescent="0.2"/>
    <row r="6310" spans="1:1" ht="24.95" hidden="1" customHeight="1" x14ac:dyDescent="0.2"/>
    <row r="6311" spans="1:1" ht="24.95" hidden="1" customHeight="1" x14ac:dyDescent="0.2"/>
    <row r="6312" spans="1:1" ht="24.95" hidden="1" customHeight="1" x14ac:dyDescent="0.2"/>
    <row r="6313" spans="1:1" ht="24.95" hidden="1" customHeight="1" x14ac:dyDescent="0.2"/>
    <row r="6314" spans="1:1" ht="24.95" hidden="1" customHeight="1" x14ac:dyDescent="0.2"/>
    <row r="6315" spans="1:1" ht="24.95" hidden="1" customHeight="1" x14ac:dyDescent="0.2"/>
    <row r="6316" spans="1:1" ht="24.95" hidden="1" customHeight="1" x14ac:dyDescent="0.2"/>
    <row r="6317" spans="1:1" ht="24.95" hidden="1" customHeight="1" x14ac:dyDescent="0.2">
      <c r="A6317" s="21" t="s">
        <v>100</v>
      </c>
    </row>
    <row r="6318" spans="1:1" ht="24.95" hidden="1" customHeight="1" x14ac:dyDescent="0.2">
      <c r="A6318" s="21" t="s">
        <v>101</v>
      </c>
    </row>
    <row r="6319" spans="1:1" ht="24.95" hidden="1" customHeight="1" x14ac:dyDescent="0.2"/>
    <row r="6320" spans="1:1" ht="24.95" hidden="1" customHeight="1" x14ac:dyDescent="0.2"/>
    <row r="6321" spans="1:1" ht="24.95" hidden="1" customHeight="1" x14ac:dyDescent="0.2"/>
    <row r="6322" spans="1:1" ht="24.95" hidden="1" customHeight="1" x14ac:dyDescent="0.2">
      <c r="A6322" s="21" t="s">
        <v>102</v>
      </c>
    </row>
    <row r="6323" spans="1:1" ht="24.95" hidden="1" customHeight="1" x14ac:dyDescent="0.2">
      <c r="A6323" s="21" t="s">
        <v>102</v>
      </c>
    </row>
    <row r="6324" spans="1:1" ht="24.95" hidden="1" customHeight="1" x14ac:dyDescent="0.2"/>
    <row r="6325" spans="1:1" ht="24.95" hidden="1" customHeight="1" x14ac:dyDescent="0.2"/>
    <row r="6326" spans="1:1" ht="24.95" hidden="1" customHeight="1" x14ac:dyDescent="0.2"/>
    <row r="6327" spans="1:1" ht="24.95" hidden="1" customHeight="1" x14ac:dyDescent="0.2"/>
    <row r="6328" spans="1:1" ht="24.95" hidden="1" customHeight="1" x14ac:dyDescent="0.2"/>
    <row r="6329" spans="1:1" ht="24.95" hidden="1" customHeight="1" x14ac:dyDescent="0.2"/>
    <row r="6330" spans="1:1" ht="24.95" hidden="1" customHeight="1" x14ac:dyDescent="0.2"/>
    <row r="6331" spans="1:1" ht="24.95" hidden="1" customHeight="1" x14ac:dyDescent="0.2"/>
    <row r="6332" spans="1:1" ht="24.95" hidden="1" customHeight="1" x14ac:dyDescent="0.2"/>
    <row r="6333" spans="1:1" ht="24.95" hidden="1" customHeight="1" x14ac:dyDescent="0.2"/>
    <row r="6334" spans="1:1" ht="24.95" hidden="1" customHeight="1" x14ac:dyDescent="0.2"/>
    <row r="6335" spans="1:1" ht="24.95" hidden="1" customHeight="1" x14ac:dyDescent="0.2"/>
    <row r="6336" spans="1:1" ht="24.95" hidden="1" customHeight="1" x14ac:dyDescent="0.2"/>
    <row r="6337" ht="24.95" hidden="1" customHeight="1" x14ac:dyDescent="0.2"/>
    <row r="6338" ht="24.95" hidden="1" customHeight="1" x14ac:dyDescent="0.2"/>
    <row r="6339" ht="24.95" hidden="1" customHeight="1" x14ac:dyDescent="0.2"/>
    <row r="6340" ht="24.95" hidden="1" customHeight="1" x14ac:dyDescent="0.2"/>
    <row r="6341" ht="24.95" hidden="1" customHeight="1" x14ac:dyDescent="0.2"/>
    <row r="6342" ht="24.95" hidden="1" customHeight="1" x14ac:dyDescent="0.2"/>
    <row r="6343" ht="24.95" hidden="1" customHeight="1" x14ac:dyDescent="0.2"/>
    <row r="6344" ht="24.95" hidden="1" customHeight="1" x14ac:dyDescent="0.2"/>
    <row r="6345" ht="24.95" hidden="1" customHeight="1" x14ac:dyDescent="0.2"/>
    <row r="6346" ht="24.95" hidden="1" customHeight="1" x14ac:dyDescent="0.2"/>
    <row r="6347" ht="24.95" hidden="1" customHeight="1" x14ac:dyDescent="0.2"/>
    <row r="6348" ht="24.95" hidden="1" customHeight="1" x14ac:dyDescent="0.2"/>
    <row r="6349" ht="24.95" hidden="1" customHeight="1" x14ac:dyDescent="0.2"/>
    <row r="6350" ht="24.95" hidden="1" customHeight="1" x14ac:dyDescent="0.2"/>
    <row r="6351" ht="24.95" hidden="1" customHeight="1" x14ac:dyDescent="0.2"/>
    <row r="6352" ht="24.95" hidden="1" customHeight="1" x14ac:dyDescent="0.2"/>
    <row r="6353" ht="24.95" hidden="1" customHeight="1" x14ac:dyDescent="0.2"/>
    <row r="6354" ht="24.95" hidden="1" customHeight="1" x14ac:dyDescent="0.2"/>
    <row r="6355" ht="24.95" hidden="1" customHeight="1" x14ac:dyDescent="0.2"/>
    <row r="6356" ht="24.95" hidden="1" customHeight="1" x14ac:dyDescent="0.2"/>
    <row r="6357" ht="24.95" hidden="1" customHeight="1" x14ac:dyDescent="0.2"/>
    <row r="6358" ht="24.95" hidden="1" customHeight="1" x14ac:dyDescent="0.2"/>
    <row r="6359" ht="24.95" hidden="1" customHeight="1" x14ac:dyDescent="0.2"/>
    <row r="6360" ht="24.95" hidden="1" customHeight="1" x14ac:dyDescent="0.2"/>
    <row r="6361" ht="24.95" hidden="1" customHeight="1" x14ac:dyDescent="0.2"/>
    <row r="6362" ht="24.95" hidden="1" customHeight="1" x14ac:dyDescent="0.2"/>
    <row r="6363" ht="24.95" hidden="1" customHeight="1" x14ac:dyDescent="0.2"/>
    <row r="6364" ht="24.95" hidden="1" customHeight="1" x14ac:dyDescent="0.2"/>
    <row r="6365" ht="24.95" hidden="1" customHeight="1" x14ac:dyDescent="0.2"/>
    <row r="6366" ht="24.95" hidden="1" customHeight="1" x14ac:dyDescent="0.2"/>
    <row r="6367" ht="24.95" hidden="1" customHeight="1" x14ac:dyDescent="0.2"/>
    <row r="6368" ht="24.95" hidden="1" customHeight="1" x14ac:dyDescent="0.2"/>
    <row r="6369" ht="24.95" hidden="1" customHeight="1" x14ac:dyDescent="0.2"/>
    <row r="6370" ht="24.95" hidden="1" customHeight="1" x14ac:dyDescent="0.2"/>
    <row r="6371" ht="24.95" hidden="1" customHeight="1" x14ac:dyDescent="0.2"/>
    <row r="6372" ht="24.95" hidden="1" customHeight="1" x14ac:dyDescent="0.2"/>
    <row r="6373" ht="24.95" hidden="1" customHeight="1" x14ac:dyDescent="0.2"/>
    <row r="6374" ht="24.95" hidden="1" customHeight="1" x14ac:dyDescent="0.2"/>
    <row r="6375" ht="24.95" hidden="1" customHeight="1" x14ac:dyDescent="0.2"/>
    <row r="6376" ht="24.95" hidden="1" customHeight="1" x14ac:dyDescent="0.2"/>
    <row r="6377" ht="24.95" hidden="1" customHeight="1" x14ac:dyDescent="0.2"/>
    <row r="6378" ht="24.95" hidden="1" customHeight="1" x14ac:dyDescent="0.2"/>
    <row r="6379" ht="24.95" hidden="1" customHeight="1" x14ac:dyDescent="0.2"/>
    <row r="6380" ht="24.95" hidden="1" customHeight="1" x14ac:dyDescent="0.2"/>
    <row r="6381" ht="24.95" hidden="1" customHeight="1" x14ac:dyDescent="0.2"/>
    <row r="6382" ht="24.95" hidden="1" customHeight="1" x14ac:dyDescent="0.2"/>
    <row r="6383" ht="24.95" hidden="1" customHeight="1" x14ac:dyDescent="0.2"/>
    <row r="6384" ht="24.95" hidden="1" customHeight="1" x14ac:dyDescent="0.2"/>
    <row r="6385" ht="24.95" hidden="1" customHeight="1" x14ac:dyDescent="0.2"/>
    <row r="6386" ht="24.95" hidden="1" customHeight="1" x14ac:dyDescent="0.2"/>
    <row r="6387" ht="24.95" hidden="1" customHeight="1" x14ac:dyDescent="0.2"/>
    <row r="6388" ht="24.95" hidden="1" customHeight="1" x14ac:dyDescent="0.2"/>
    <row r="6389" ht="24.95" hidden="1" customHeight="1" x14ac:dyDescent="0.2"/>
    <row r="6390" ht="24.95" hidden="1" customHeight="1" x14ac:dyDescent="0.2"/>
    <row r="6391" ht="24.95" hidden="1" customHeight="1" x14ac:dyDescent="0.2"/>
    <row r="6392" ht="24.95" hidden="1" customHeight="1" x14ac:dyDescent="0.2"/>
    <row r="6393" ht="24.95" hidden="1" customHeight="1" x14ac:dyDescent="0.2"/>
    <row r="6394" ht="24.95" hidden="1" customHeight="1" x14ac:dyDescent="0.2"/>
    <row r="6395" ht="24.95" hidden="1" customHeight="1" x14ac:dyDescent="0.2"/>
    <row r="6396" ht="24.95" hidden="1" customHeight="1" x14ac:dyDescent="0.2"/>
    <row r="6397" ht="24.95" hidden="1" customHeight="1" x14ac:dyDescent="0.2"/>
    <row r="6398" ht="24.95" hidden="1" customHeight="1" x14ac:dyDescent="0.2"/>
    <row r="6399" ht="24.95" hidden="1" customHeight="1" x14ac:dyDescent="0.2"/>
    <row r="6400" ht="24.95" hidden="1" customHeight="1" x14ac:dyDescent="0.2"/>
    <row r="6401" ht="24.95" hidden="1" customHeight="1" x14ac:dyDescent="0.2"/>
    <row r="6402" ht="24.95" hidden="1" customHeight="1" x14ac:dyDescent="0.2"/>
    <row r="6403" ht="24.95" hidden="1" customHeight="1" x14ac:dyDescent="0.2"/>
    <row r="6404" ht="24.95" hidden="1" customHeight="1" x14ac:dyDescent="0.2"/>
    <row r="6405" ht="24.95" hidden="1" customHeight="1" x14ac:dyDescent="0.2"/>
    <row r="6406" ht="24.95" hidden="1" customHeight="1" x14ac:dyDescent="0.2"/>
    <row r="6407" ht="24.95" hidden="1" customHeight="1" x14ac:dyDescent="0.2"/>
    <row r="6408" ht="24.95" hidden="1" customHeight="1" x14ac:dyDescent="0.2"/>
    <row r="6409" ht="24.95" hidden="1" customHeight="1" x14ac:dyDescent="0.2"/>
    <row r="6410" ht="24.95" hidden="1" customHeight="1" x14ac:dyDescent="0.2"/>
    <row r="6411" ht="24.95" hidden="1" customHeight="1" x14ac:dyDescent="0.2"/>
    <row r="6412" ht="24.95" hidden="1" customHeight="1" x14ac:dyDescent="0.2"/>
    <row r="6413" ht="24.95" hidden="1" customHeight="1" x14ac:dyDescent="0.2"/>
    <row r="6414" ht="24.95" hidden="1" customHeight="1" x14ac:dyDescent="0.2"/>
    <row r="6415" ht="24.95" hidden="1" customHeight="1" x14ac:dyDescent="0.2"/>
    <row r="6416" ht="24.95" hidden="1" customHeight="1" x14ac:dyDescent="0.2"/>
    <row r="6417" ht="24.95" hidden="1" customHeight="1" x14ac:dyDescent="0.2"/>
    <row r="6418" ht="24.95" hidden="1" customHeight="1" x14ac:dyDescent="0.2"/>
    <row r="6419" ht="24.95" hidden="1" customHeight="1" x14ac:dyDescent="0.2"/>
    <row r="6420" ht="24.95" hidden="1" customHeight="1" x14ac:dyDescent="0.2"/>
    <row r="6421" ht="24.95" hidden="1" customHeight="1" x14ac:dyDescent="0.2"/>
    <row r="6422" ht="24.95" hidden="1" customHeight="1" x14ac:dyDescent="0.2"/>
    <row r="6423" ht="24.95" hidden="1" customHeight="1" x14ac:dyDescent="0.2"/>
    <row r="6424" ht="24.95" hidden="1" customHeight="1" x14ac:dyDescent="0.2"/>
    <row r="6425" ht="24.95" hidden="1" customHeight="1" x14ac:dyDescent="0.2"/>
    <row r="6426" ht="24.95" hidden="1" customHeight="1" x14ac:dyDescent="0.2"/>
    <row r="6427" ht="24.95" hidden="1" customHeight="1" x14ac:dyDescent="0.2"/>
    <row r="6428" ht="24.95" hidden="1" customHeight="1" x14ac:dyDescent="0.2"/>
    <row r="6429" ht="24.95" hidden="1" customHeight="1" x14ac:dyDescent="0.2"/>
    <row r="6430" ht="24.95" hidden="1" customHeight="1" x14ac:dyDescent="0.2"/>
    <row r="6431" ht="24.95" hidden="1" customHeight="1" x14ac:dyDescent="0.2"/>
    <row r="6432" ht="24.95" hidden="1" customHeight="1" x14ac:dyDescent="0.2"/>
    <row r="6433" ht="24.95" hidden="1" customHeight="1" x14ac:dyDescent="0.2"/>
    <row r="6434" ht="24.95" hidden="1" customHeight="1" x14ac:dyDescent="0.2"/>
    <row r="6435" ht="24.95" hidden="1" customHeight="1" x14ac:dyDescent="0.2"/>
    <row r="6436" ht="24.95" hidden="1" customHeight="1" x14ac:dyDescent="0.2"/>
    <row r="6437" ht="24.95" hidden="1" customHeight="1" x14ac:dyDescent="0.2"/>
    <row r="6438" ht="24.95" hidden="1" customHeight="1" x14ac:dyDescent="0.2"/>
    <row r="6439" ht="24.95" hidden="1" customHeight="1" x14ac:dyDescent="0.2"/>
    <row r="6440" ht="24.95" hidden="1" customHeight="1" x14ac:dyDescent="0.2"/>
    <row r="6441" ht="24.95" hidden="1" customHeight="1" x14ac:dyDescent="0.2"/>
    <row r="6442" ht="24.95" hidden="1" customHeight="1" x14ac:dyDescent="0.2"/>
    <row r="6443" ht="24.95" hidden="1" customHeight="1" x14ac:dyDescent="0.2"/>
    <row r="6444" ht="24.95" hidden="1" customHeight="1" x14ac:dyDescent="0.2"/>
    <row r="6445" ht="24.95" hidden="1" customHeight="1" x14ac:dyDescent="0.2"/>
    <row r="6446" ht="24.95" hidden="1" customHeight="1" x14ac:dyDescent="0.2"/>
    <row r="6447" ht="24.95" hidden="1" customHeight="1" x14ac:dyDescent="0.2"/>
    <row r="6448" ht="24.95" hidden="1" customHeight="1" x14ac:dyDescent="0.2"/>
    <row r="6449" ht="24.95" hidden="1" customHeight="1" x14ac:dyDescent="0.2"/>
    <row r="6450" ht="24.95" hidden="1" customHeight="1" x14ac:dyDescent="0.2"/>
    <row r="6451" ht="24.95" hidden="1" customHeight="1" x14ac:dyDescent="0.2"/>
    <row r="6452" ht="24.95" hidden="1" customHeight="1" x14ac:dyDescent="0.2"/>
    <row r="6453" ht="24.95" hidden="1" customHeight="1" x14ac:dyDescent="0.2"/>
    <row r="6454" ht="24.95" hidden="1" customHeight="1" x14ac:dyDescent="0.2"/>
    <row r="6455" ht="24.95" hidden="1" customHeight="1" x14ac:dyDescent="0.2"/>
    <row r="6456" ht="24.95" hidden="1" customHeight="1" x14ac:dyDescent="0.2"/>
    <row r="6457" ht="24.95" hidden="1" customHeight="1" x14ac:dyDescent="0.2"/>
    <row r="6458" ht="24.95" hidden="1" customHeight="1" x14ac:dyDescent="0.2"/>
    <row r="6459" ht="24.95" hidden="1" customHeight="1" x14ac:dyDescent="0.2"/>
    <row r="6460" ht="24.95" hidden="1" customHeight="1" x14ac:dyDescent="0.2"/>
    <row r="6461" ht="24.95" hidden="1" customHeight="1" x14ac:dyDescent="0.2"/>
    <row r="6462" ht="24.95" hidden="1" customHeight="1" x14ac:dyDescent="0.2"/>
    <row r="6463" ht="24.95" hidden="1" customHeight="1" x14ac:dyDescent="0.2"/>
    <row r="6464" ht="24.95" hidden="1" customHeight="1" x14ac:dyDescent="0.2"/>
    <row r="6465" ht="24.95" hidden="1" customHeight="1" x14ac:dyDescent="0.2"/>
    <row r="6466" ht="24.95" hidden="1" customHeight="1" x14ac:dyDescent="0.2"/>
    <row r="6467" ht="24.95" hidden="1" customHeight="1" x14ac:dyDescent="0.2"/>
    <row r="6468" ht="24.95" hidden="1" customHeight="1" x14ac:dyDescent="0.2"/>
    <row r="6469" ht="24.95" hidden="1" customHeight="1" x14ac:dyDescent="0.2"/>
    <row r="6470" ht="24.95" hidden="1" customHeight="1" x14ac:dyDescent="0.2"/>
    <row r="6471" ht="24.95" hidden="1" customHeight="1" x14ac:dyDescent="0.2"/>
    <row r="6472" ht="24.95" hidden="1" customHeight="1" x14ac:dyDescent="0.2"/>
    <row r="6473" ht="24.95" hidden="1" customHeight="1" x14ac:dyDescent="0.2"/>
    <row r="6474" ht="24.95" hidden="1" customHeight="1" x14ac:dyDescent="0.2"/>
    <row r="6475" ht="24.95" hidden="1" customHeight="1" x14ac:dyDescent="0.2"/>
    <row r="6476" ht="24.95" hidden="1" customHeight="1" x14ac:dyDescent="0.2"/>
    <row r="6477" ht="24.95" hidden="1" customHeight="1" x14ac:dyDescent="0.2"/>
    <row r="6478" ht="24.95" hidden="1" customHeight="1" x14ac:dyDescent="0.2"/>
    <row r="6479" ht="24.95" hidden="1" customHeight="1" x14ac:dyDescent="0.2"/>
    <row r="6480" ht="24.95" hidden="1" customHeight="1" x14ac:dyDescent="0.2"/>
    <row r="6481" ht="24.95" hidden="1" customHeight="1" x14ac:dyDescent="0.2"/>
    <row r="6482" ht="24.95" hidden="1" customHeight="1" x14ac:dyDescent="0.2"/>
    <row r="6483" ht="24.95" hidden="1" customHeight="1" x14ac:dyDescent="0.2"/>
    <row r="6484" ht="24.95" hidden="1" customHeight="1" x14ac:dyDescent="0.2"/>
    <row r="6485" ht="24.95" hidden="1" customHeight="1" x14ac:dyDescent="0.2"/>
    <row r="6486" ht="24.95" hidden="1" customHeight="1" x14ac:dyDescent="0.2"/>
    <row r="6487" ht="24.95" hidden="1" customHeight="1" x14ac:dyDescent="0.2"/>
    <row r="6488" ht="24.95" hidden="1" customHeight="1" x14ac:dyDescent="0.2"/>
    <row r="6489" ht="24.95" hidden="1" customHeight="1" x14ac:dyDescent="0.2"/>
    <row r="6490" ht="24.95" hidden="1" customHeight="1" x14ac:dyDescent="0.2"/>
    <row r="6491" ht="24.95" hidden="1" customHeight="1" x14ac:dyDescent="0.2"/>
    <row r="6492" ht="24.95" hidden="1" customHeight="1" x14ac:dyDescent="0.2"/>
    <row r="6493" ht="24.95" hidden="1" customHeight="1" x14ac:dyDescent="0.2"/>
    <row r="6494" ht="24.95" hidden="1" customHeight="1" x14ac:dyDescent="0.2"/>
    <row r="6495" ht="24.95" hidden="1" customHeight="1" x14ac:dyDescent="0.2"/>
    <row r="6496" ht="24.95" hidden="1" customHeight="1" x14ac:dyDescent="0.2"/>
    <row r="6497" ht="24.95" hidden="1" customHeight="1" x14ac:dyDescent="0.2"/>
    <row r="6498" ht="24.95" hidden="1" customHeight="1" x14ac:dyDescent="0.2"/>
    <row r="6499" ht="24.95" hidden="1" customHeight="1" x14ac:dyDescent="0.2"/>
    <row r="6500" ht="24.95" hidden="1" customHeight="1" x14ac:dyDescent="0.2"/>
    <row r="6501" ht="24.95" hidden="1" customHeight="1" x14ac:dyDescent="0.2"/>
    <row r="6502" ht="24.95" hidden="1" customHeight="1" x14ac:dyDescent="0.2"/>
    <row r="6503" ht="24.95" hidden="1" customHeight="1" x14ac:dyDescent="0.2"/>
    <row r="6504" ht="24.95" hidden="1" customHeight="1" x14ac:dyDescent="0.2"/>
    <row r="6505" ht="24.95" hidden="1" customHeight="1" x14ac:dyDescent="0.2"/>
    <row r="6506" ht="24.95" hidden="1" customHeight="1" x14ac:dyDescent="0.2"/>
    <row r="6507" ht="24.95" hidden="1" customHeight="1" x14ac:dyDescent="0.2"/>
    <row r="6508" ht="24.95" hidden="1" customHeight="1" x14ac:dyDescent="0.2"/>
    <row r="6509" ht="24.95" hidden="1" customHeight="1" x14ac:dyDescent="0.2"/>
    <row r="6510" ht="24.95" hidden="1" customHeight="1" x14ac:dyDescent="0.2"/>
    <row r="6511" ht="24.95" hidden="1" customHeight="1" x14ac:dyDescent="0.2"/>
    <row r="6512" ht="24.95" hidden="1" customHeight="1" x14ac:dyDescent="0.2"/>
    <row r="6513" ht="24.95" hidden="1" customHeight="1" x14ac:dyDescent="0.2"/>
    <row r="6514" ht="24.95" hidden="1" customHeight="1" x14ac:dyDescent="0.2"/>
    <row r="6515" ht="24.95" hidden="1" customHeight="1" x14ac:dyDescent="0.2"/>
    <row r="6516" ht="24.95" hidden="1" customHeight="1" x14ac:dyDescent="0.2"/>
    <row r="6517" ht="24.95" hidden="1" customHeight="1" x14ac:dyDescent="0.2"/>
    <row r="6518" ht="24.95" hidden="1" customHeight="1" x14ac:dyDescent="0.2"/>
    <row r="6519" ht="24.95" hidden="1" customHeight="1" x14ac:dyDescent="0.2"/>
    <row r="6520" ht="24.95" hidden="1" customHeight="1" x14ac:dyDescent="0.2"/>
    <row r="6521" ht="24.95" hidden="1" customHeight="1" x14ac:dyDescent="0.2"/>
    <row r="6522" ht="24.95" hidden="1" customHeight="1" x14ac:dyDescent="0.2"/>
    <row r="6523" ht="24.95" hidden="1" customHeight="1" x14ac:dyDescent="0.2"/>
    <row r="6524" ht="24.95" hidden="1" customHeight="1" x14ac:dyDescent="0.2"/>
    <row r="6525" ht="24.95" hidden="1" customHeight="1" x14ac:dyDescent="0.2"/>
    <row r="6526" ht="24.95" hidden="1" customHeight="1" x14ac:dyDescent="0.2"/>
    <row r="6527" ht="24.95" hidden="1" customHeight="1" x14ac:dyDescent="0.2"/>
    <row r="6528" ht="24.95" hidden="1" customHeight="1" x14ac:dyDescent="0.2"/>
    <row r="6529" ht="24.95" hidden="1" customHeight="1" x14ac:dyDescent="0.2"/>
    <row r="6530" ht="24.95" hidden="1" customHeight="1" x14ac:dyDescent="0.2"/>
    <row r="6531" ht="24.95" hidden="1" customHeight="1" x14ac:dyDescent="0.2"/>
    <row r="6532" ht="24.95" hidden="1" customHeight="1" x14ac:dyDescent="0.2"/>
    <row r="6533" ht="24.95" hidden="1" customHeight="1" x14ac:dyDescent="0.2"/>
    <row r="6534" ht="24.95" hidden="1" customHeight="1" x14ac:dyDescent="0.2"/>
    <row r="6535" ht="24.95" hidden="1" customHeight="1" x14ac:dyDescent="0.2"/>
    <row r="6536" ht="24.95" hidden="1" customHeight="1" x14ac:dyDescent="0.2"/>
    <row r="6537" ht="24.95" hidden="1" customHeight="1" x14ac:dyDescent="0.2"/>
    <row r="6538" ht="24.95" hidden="1" customHeight="1" x14ac:dyDescent="0.2"/>
    <row r="6539" ht="24.95" hidden="1" customHeight="1" x14ac:dyDescent="0.2"/>
    <row r="6540" ht="24.95" hidden="1" customHeight="1" x14ac:dyDescent="0.2"/>
    <row r="6541" ht="24.95" hidden="1" customHeight="1" x14ac:dyDescent="0.2"/>
    <row r="6542" ht="24.95" hidden="1" customHeight="1" x14ac:dyDescent="0.2"/>
    <row r="6543" ht="24.95" hidden="1" customHeight="1" x14ac:dyDescent="0.2"/>
    <row r="6544" ht="24.95" hidden="1" customHeight="1" x14ac:dyDescent="0.2"/>
    <row r="6545" ht="24.95" hidden="1" customHeight="1" x14ac:dyDescent="0.2"/>
    <row r="6546" ht="24.95" hidden="1" customHeight="1" x14ac:dyDescent="0.2"/>
    <row r="6547" ht="24.95" hidden="1" customHeight="1" x14ac:dyDescent="0.2"/>
    <row r="6548" ht="24.95" hidden="1" customHeight="1" x14ac:dyDescent="0.2"/>
    <row r="6549" ht="24.95" hidden="1" customHeight="1" x14ac:dyDescent="0.2"/>
    <row r="6550" ht="24.95" hidden="1" customHeight="1" x14ac:dyDescent="0.2"/>
    <row r="6551" ht="24.95" hidden="1" customHeight="1" x14ac:dyDescent="0.2"/>
    <row r="6552" ht="24.95" hidden="1" customHeight="1" x14ac:dyDescent="0.2"/>
    <row r="6553" ht="24.95" hidden="1" customHeight="1" x14ac:dyDescent="0.2"/>
    <row r="6554" ht="24.95" hidden="1" customHeight="1" x14ac:dyDescent="0.2"/>
    <row r="6555" ht="24.95" hidden="1" customHeight="1" x14ac:dyDescent="0.2"/>
    <row r="6556" ht="24.95" hidden="1" customHeight="1" x14ac:dyDescent="0.2"/>
    <row r="6557" ht="24.95" hidden="1" customHeight="1" x14ac:dyDescent="0.2"/>
    <row r="6558" ht="24.95" hidden="1" customHeight="1" x14ac:dyDescent="0.2"/>
    <row r="6559" ht="24.95" hidden="1" customHeight="1" x14ac:dyDescent="0.2"/>
    <row r="6560" ht="24.95" hidden="1" customHeight="1" x14ac:dyDescent="0.2"/>
    <row r="6561" ht="24.95" hidden="1" customHeight="1" x14ac:dyDescent="0.2"/>
    <row r="6562" ht="24.95" hidden="1" customHeight="1" x14ac:dyDescent="0.2"/>
    <row r="6563" ht="24.95" hidden="1" customHeight="1" x14ac:dyDescent="0.2"/>
    <row r="6564" ht="24.95" hidden="1" customHeight="1" x14ac:dyDescent="0.2"/>
    <row r="6565" ht="24.95" hidden="1" customHeight="1" x14ac:dyDescent="0.2"/>
    <row r="6566" ht="24.95" hidden="1" customHeight="1" x14ac:dyDescent="0.2"/>
    <row r="6567" ht="24.95" hidden="1" customHeight="1" x14ac:dyDescent="0.2"/>
    <row r="6568" ht="24.95" hidden="1" customHeight="1" x14ac:dyDescent="0.2"/>
    <row r="6569" ht="24.95" hidden="1" customHeight="1" x14ac:dyDescent="0.2"/>
    <row r="6570" ht="24.95" hidden="1" customHeight="1" x14ac:dyDescent="0.2"/>
    <row r="6571" ht="24.95" hidden="1" customHeight="1" x14ac:dyDescent="0.2"/>
    <row r="6572" ht="24.95" hidden="1" customHeight="1" x14ac:dyDescent="0.2"/>
    <row r="6573" ht="24.95" hidden="1" customHeight="1" x14ac:dyDescent="0.2"/>
    <row r="6574" ht="24.95" hidden="1" customHeight="1" x14ac:dyDescent="0.2"/>
    <row r="6575" ht="24.95" hidden="1" customHeight="1" x14ac:dyDescent="0.2"/>
    <row r="6576" ht="24.95" hidden="1" customHeight="1" x14ac:dyDescent="0.2"/>
    <row r="6577" ht="24.95" hidden="1" customHeight="1" x14ac:dyDescent="0.2"/>
    <row r="6578" ht="24.95" hidden="1" customHeight="1" x14ac:dyDescent="0.2"/>
    <row r="6579" ht="24.95" hidden="1" customHeight="1" x14ac:dyDescent="0.2"/>
    <row r="6580" ht="24.95" hidden="1" customHeight="1" x14ac:dyDescent="0.2"/>
    <row r="6581" ht="24.95" hidden="1" customHeight="1" x14ac:dyDescent="0.2"/>
    <row r="6582" ht="24.95" hidden="1" customHeight="1" x14ac:dyDescent="0.2"/>
    <row r="6583" ht="24.95" hidden="1" customHeight="1" x14ac:dyDescent="0.2"/>
    <row r="6584" ht="24.95" hidden="1" customHeight="1" x14ac:dyDescent="0.2"/>
    <row r="6585" ht="24.95" hidden="1" customHeight="1" x14ac:dyDescent="0.2"/>
    <row r="6586" ht="24.95" hidden="1" customHeight="1" x14ac:dyDescent="0.2"/>
    <row r="6587" ht="24.95" hidden="1" customHeight="1" x14ac:dyDescent="0.2"/>
    <row r="6588" ht="24.95" hidden="1" customHeight="1" x14ac:dyDescent="0.2"/>
    <row r="6589" ht="24.95" hidden="1" customHeight="1" x14ac:dyDescent="0.2"/>
    <row r="6590" ht="24.95" hidden="1" customHeight="1" x14ac:dyDescent="0.2"/>
    <row r="6591" ht="24.95" hidden="1" customHeight="1" x14ac:dyDescent="0.2"/>
    <row r="6592" ht="24.95" hidden="1" customHeight="1" x14ac:dyDescent="0.2"/>
    <row r="6593" ht="24.95" hidden="1" customHeight="1" x14ac:dyDescent="0.2"/>
    <row r="6594" ht="24.95" hidden="1" customHeight="1" x14ac:dyDescent="0.2"/>
    <row r="6595" ht="24.95" hidden="1" customHeight="1" x14ac:dyDescent="0.2"/>
    <row r="6596" ht="24.95" hidden="1" customHeight="1" x14ac:dyDescent="0.2"/>
    <row r="6597" ht="24.95" hidden="1" customHeight="1" x14ac:dyDescent="0.2"/>
    <row r="6598" ht="24.95" hidden="1" customHeight="1" x14ac:dyDescent="0.2"/>
    <row r="6599" ht="24.95" hidden="1" customHeight="1" x14ac:dyDescent="0.2"/>
    <row r="6600" ht="24.95" hidden="1" customHeight="1" x14ac:dyDescent="0.2"/>
    <row r="6601" ht="24.95" hidden="1" customHeight="1" x14ac:dyDescent="0.2"/>
    <row r="6602" ht="24.95" hidden="1" customHeight="1" x14ac:dyDescent="0.2"/>
    <row r="6603" ht="24.95" hidden="1" customHeight="1" x14ac:dyDescent="0.2"/>
    <row r="6604" ht="24.95" hidden="1" customHeight="1" x14ac:dyDescent="0.2"/>
    <row r="6605" ht="24.95" hidden="1" customHeight="1" x14ac:dyDescent="0.2"/>
    <row r="6606" ht="24.95" hidden="1" customHeight="1" x14ac:dyDescent="0.2"/>
    <row r="6607" ht="24.95" hidden="1" customHeight="1" x14ac:dyDescent="0.2"/>
    <row r="6608" ht="24.95" hidden="1" customHeight="1" x14ac:dyDescent="0.2"/>
    <row r="6609" ht="24.95" hidden="1" customHeight="1" x14ac:dyDescent="0.2"/>
    <row r="6610" ht="24.95" hidden="1" customHeight="1" x14ac:dyDescent="0.2"/>
    <row r="6611" ht="24.95" hidden="1" customHeight="1" x14ac:dyDescent="0.2"/>
    <row r="6612" ht="24.95" hidden="1" customHeight="1" x14ac:dyDescent="0.2"/>
    <row r="6613" ht="24.95" hidden="1" customHeight="1" x14ac:dyDescent="0.2"/>
    <row r="6614" ht="24.95" hidden="1" customHeight="1" x14ac:dyDescent="0.2"/>
    <row r="6615" ht="24.95" hidden="1" customHeight="1" x14ac:dyDescent="0.2"/>
    <row r="6616" ht="24.95" hidden="1" customHeight="1" x14ac:dyDescent="0.2"/>
    <row r="6617" ht="24.95" hidden="1" customHeight="1" x14ac:dyDescent="0.2"/>
    <row r="6618" ht="24.95" hidden="1" customHeight="1" x14ac:dyDescent="0.2"/>
    <row r="6619" ht="24.95" hidden="1" customHeight="1" x14ac:dyDescent="0.2"/>
    <row r="6620" ht="24.95" hidden="1" customHeight="1" x14ac:dyDescent="0.2"/>
    <row r="6621" ht="24.95" hidden="1" customHeight="1" x14ac:dyDescent="0.2"/>
    <row r="6622" ht="24.95" hidden="1" customHeight="1" x14ac:dyDescent="0.2"/>
    <row r="6623" ht="24.95" hidden="1" customHeight="1" x14ac:dyDescent="0.2"/>
    <row r="6624" ht="24.95" hidden="1" customHeight="1" x14ac:dyDescent="0.2"/>
    <row r="6625" ht="24.95" hidden="1" customHeight="1" x14ac:dyDescent="0.2"/>
    <row r="6626" ht="24.95" hidden="1" customHeight="1" x14ac:dyDescent="0.2"/>
    <row r="6627" ht="24.95" hidden="1" customHeight="1" x14ac:dyDescent="0.2"/>
    <row r="6628" ht="24.95" hidden="1" customHeight="1" x14ac:dyDescent="0.2"/>
    <row r="6629" ht="24.95" hidden="1" customHeight="1" x14ac:dyDescent="0.2"/>
    <row r="6630" ht="24.95" hidden="1" customHeight="1" x14ac:dyDescent="0.2"/>
    <row r="6631" ht="24.95" hidden="1" customHeight="1" x14ac:dyDescent="0.2"/>
    <row r="6632" ht="24.95" hidden="1" customHeight="1" x14ac:dyDescent="0.2"/>
    <row r="6633" ht="24.95" hidden="1" customHeight="1" x14ac:dyDescent="0.2"/>
    <row r="6634" ht="24.95" hidden="1" customHeight="1" x14ac:dyDescent="0.2"/>
    <row r="6635" ht="24.95" hidden="1" customHeight="1" x14ac:dyDescent="0.2"/>
    <row r="6636" ht="24.95" hidden="1" customHeight="1" x14ac:dyDescent="0.2"/>
    <row r="6637" ht="24.95" hidden="1" customHeight="1" x14ac:dyDescent="0.2"/>
    <row r="6638" ht="24.95" hidden="1" customHeight="1" x14ac:dyDescent="0.2"/>
    <row r="6639" ht="24.95" hidden="1" customHeight="1" x14ac:dyDescent="0.2"/>
    <row r="6640" ht="24.95" hidden="1" customHeight="1" x14ac:dyDescent="0.2"/>
    <row r="6641" ht="24.95" hidden="1" customHeight="1" x14ac:dyDescent="0.2"/>
    <row r="6642" ht="24.95" hidden="1" customHeight="1" x14ac:dyDescent="0.2"/>
    <row r="6643" ht="24.95" hidden="1" customHeight="1" x14ac:dyDescent="0.2"/>
    <row r="6644" ht="24.95" hidden="1" customHeight="1" x14ac:dyDescent="0.2"/>
    <row r="6645" ht="24.95" hidden="1" customHeight="1" x14ac:dyDescent="0.2"/>
    <row r="6646" ht="24.95" hidden="1" customHeight="1" x14ac:dyDescent="0.2"/>
    <row r="6647" ht="24.95" hidden="1" customHeight="1" x14ac:dyDescent="0.2"/>
    <row r="6648" ht="24.95" hidden="1" customHeight="1" x14ac:dyDescent="0.2"/>
    <row r="6649" ht="24.95" hidden="1" customHeight="1" x14ac:dyDescent="0.2"/>
    <row r="6650" ht="24.95" hidden="1" customHeight="1" x14ac:dyDescent="0.2"/>
    <row r="6651" ht="24.95" hidden="1" customHeight="1" x14ac:dyDescent="0.2"/>
    <row r="6652" ht="24.95" hidden="1" customHeight="1" x14ac:dyDescent="0.2"/>
    <row r="6653" ht="24.95" hidden="1" customHeight="1" x14ac:dyDescent="0.2"/>
    <row r="6654" ht="24.95" hidden="1" customHeight="1" x14ac:dyDescent="0.2"/>
    <row r="6655" ht="24.95" hidden="1" customHeight="1" x14ac:dyDescent="0.2"/>
    <row r="6656" ht="24.95" hidden="1" customHeight="1" x14ac:dyDescent="0.2"/>
    <row r="6657" ht="24.95" hidden="1" customHeight="1" x14ac:dyDescent="0.2"/>
    <row r="6658" ht="24.95" hidden="1" customHeight="1" x14ac:dyDescent="0.2"/>
    <row r="6659" ht="24.95" hidden="1" customHeight="1" x14ac:dyDescent="0.2"/>
    <row r="6660" ht="24.95" hidden="1" customHeight="1" x14ac:dyDescent="0.2"/>
    <row r="6661" ht="24.95" hidden="1" customHeight="1" x14ac:dyDescent="0.2"/>
    <row r="6662" ht="24.95" hidden="1" customHeight="1" x14ac:dyDescent="0.2"/>
    <row r="6663" ht="24.95" hidden="1" customHeight="1" x14ac:dyDescent="0.2"/>
    <row r="6664" ht="24.95" hidden="1" customHeight="1" x14ac:dyDescent="0.2"/>
    <row r="6665" ht="24.95" hidden="1" customHeight="1" x14ac:dyDescent="0.2"/>
    <row r="6666" ht="24.95" hidden="1" customHeight="1" x14ac:dyDescent="0.2"/>
    <row r="6667" ht="24.95" hidden="1" customHeight="1" x14ac:dyDescent="0.2"/>
    <row r="6668" ht="24.95" hidden="1" customHeight="1" x14ac:dyDescent="0.2"/>
    <row r="6669" ht="24.95" hidden="1" customHeight="1" x14ac:dyDescent="0.2"/>
    <row r="6670" ht="24.95" hidden="1" customHeight="1" x14ac:dyDescent="0.2"/>
    <row r="6671" ht="24.95" hidden="1" customHeight="1" x14ac:dyDescent="0.2"/>
    <row r="6672" ht="24.95" hidden="1" customHeight="1" x14ac:dyDescent="0.2"/>
    <row r="6673" ht="24.95" hidden="1" customHeight="1" x14ac:dyDescent="0.2"/>
    <row r="6674" ht="24.95" hidden="1" customHeight="1" x14ac:dyDescent="0.2"/>
    <row r="6675" ht="24.95" hidden="1" customHeight="1" x14ac:dyDescent="0.2"/>
    <row r="6676" ht="24.95" hidden="1" customHeight="1" x14ac:dyDescent="0.2"/>
    <row r="6677" ht="24.95" hidden="1" customHeight="1" x14ac:dyDescent="0.2"/>
    <row r="6678" ht="24.95" hidden="1" customHeight="1" x14ac:dyDescent="0.2"/>
    <row r="6679" ht="24.95" hidden="1" customHeight="1" x14ac:dyDescent="0.2"/>
    <row r="6680" ht="24.95" hidden="1" customHeight="1" x14ac:dyDescent="0.2"/>
    <row r="6681" ht="24.95" hidden="1" customHeight="1" x14ac:dyDescent="0.2"/>
    <row r="6682" ht="24.95" hidden="1" customHeight="1" x14ac:dyDescent="0.2"/>
    <row r="6683" ht="24.95" hidden="1" customHeight="1" x14ac:dyDescent="0.2"/>
    <row r="6684" ht="24.95" hidden="1" customHeight="1" x14ac:dyDescent="0.2"/>
    <row r="6685" ht="24.95" hidden="1" customHeight="1" x14ac:dyDescent="0.2"/>
    <row r="6686" ht="24.95" hidden="1" customHeight="1" x14ac:dyDescent="0.2"/>
    <row r="6687" ht="24.95" hidden="1" customHeight="1" x14ac:dyDescent="0.2"/>
    <row r="6688" ht="24.95" hidden="1" customHeight="1" x14ac:dyDescent="0.2"/>
    <row r="6689" ht="24.95" hidden="1" customHeight="1" x14ac:dyDescent="0.2"/>
    <row r="6690" ht="24.95" hidden="1" customHeight="1" x14ac:dyDescent="0.2"/>
    <row r="6691" ht="24.95" hidden="1" customHeight="1" x14ac:dyDescent="0.2"/>
    <row r="6692" ht="24.95" hidden="1" customHeight="1" x14ac:dyDescent="0.2"/>
    <row r="6693" ht="24.95" hidden="1" customHeight="1" x14ac:dyDescent="0.2"/>
    <row r="6694" ht="24.95" hidden="1" customHeight="1" x14ac:dyDescent="0.2"/>
    <row r="6695" ht="24.95" hidden="1" customHeight="1" x14ac:dyDescent="0.2"/>
    <row r="6696" ht="24.95" hidden="1" customHeight="1" x14ac:dyDescent="0.2"/>
    <row r="6697" ht="24.95" hidden="1" customHeight="1" x14ac:dyDescent="0.2"/>
    <row r="6698" ht="24.95" hidden="1" customHeight="1" x14ac:dyDescent="0.2"/>
    <row r="6699" ht="24.95" hidden="1" customHeight="1" x14ac:dyDescent="0.2"/>
    <row r="6700" ht="24.95" hidden="1" customHeight="1" x14ac:dyDescent="0.2"/>
    <row r="6701" ht="24.95" hidden="1" customHeight="1" x14ac:dyDescent="0.2"/>
    <row r="6702" ht="24.95" hidden="1" customHeight="1" x14ac:dyDescent="0.2"/>
    <row r="6703" ht="24.95" hidden="1" customHeight="1" x14ac:dyDescent="0.2"/>
    <row r="6704" ht="24.95" hidden="1" customHeight="1" x14ac:dyDescent="0.2"/>
    <row r="6705" ht="24.95" hidden="1" customHeight="1" x14ac:dyDescent="0.2"/>
    <row r="6706" ht="24.95" hidden="1" customHeight="1" x14ac:dyDescent="0.2"/>
    <row r="6707" ht="24.95" hidden="1" customHeight="1" x14ac:dyDescent="0.2"/>
    <row r="6708" ht="24.95" hidden="1" customHeight="1" x14ac:dyDescent="0.2"/>
    <row r="6709" ht="24.95" hidden="1" customHeight="1" x14ac:dyDescent="0.2"/>
    <row r="6710" ht="24.95" hidden="1" customHeight="1" x14ac:dyDescent="0.2"/>
    <row r="6711" ht="24.95" hidden="1" customHeight="1" x14ac:dyDescent="0.2"/>
    <row r="6712" ht="24.95" hidden="1" customHeight="1" x14ac:dyDescent="0.2"/>
    <row r="6713" ht="24.95" hidden="1" customHeight="1" x14ac:dyDescent="0.2"/>
    <row r="6714" ht="24.95" hidden="1" customHeight="1" x14ac:dyDescent="0.2"/>
    <row r="6715" ht="24.95" hidden="1" customHeight="1" x14ac:dyDescent="0.2"/>
    <row r="6716" ht="24.95" hidden="1" customHeight="1" x14ac:dyDescent="0.2"/>
    <row r="6717" ht="24.95" hidden="1" customHeight="1" x14ac:dyDescent="0.2"/>
    <row r="6718" ht="24.95" hidden="1" customHeight="1" x14ac:dyDescent="0.2"/>
    <row r="6719" ht="24.95" hidden="1" customHeight="1" x14ac:dyDescent="0.2"/>
    <row r="6720" ht="24.95" hidden="1" customHeight="1" x14ac:dyDescent="0.2"/>
    <row r="6721" ht="24.95" hidden="1" customHeight="1" x14ac:dyDescent="0.2"/>
    <row r="6722" ht="24.95" hidden="1" customHeight="1" x14ac:dyDescent="0.2"/>
    <row r="6723" ht="24.95" hidden="1" customHeight="1" x14ac:dyDescent="0.2"/>
    <row r="6724" ht="24.95" hidden="1" customHeight="1" x14ac:dyDescent="0.2"/>
    <row r="6725" ht="24.95" hidden="1" customHeight="1" x14ac:dyDescent="0.2"/>
    <row r="6726" ht="24.95" hidden="1" customHeight="1" x14ac:dyDescent="0.2"/>
    <row r="6727" ht="24.95" hidden="1" customHeight="1" x14ac:dyDescent="0.2"/>
    <row r="6728" ht="24.95" hidden="1" customHeight="1" x14ac:dyDescent="0.2"/>
    <row r="6729" ht="24.95" hidden="1" customHeight="1" x14ac:dyDescent="0.2"/>
    <row r="6730" ht="24.95" hidden="1" customHeight="1" x14ac:dyDescent="0.2"/>
    <row r="6731" ht="24.95" hidden="1" customHeight="1" x14ac:dyDescent="0.2"/>
    <row r="6732" ht="24.95" hidden="1" customHeight="1" x14ac:dyDescent="0.2"/>
    <row r="6733" ht="24.95" hidden="1" customHeight="1" x14ac:dyDescent="0.2"/>
    <row r="6734" ht="24.95" hidden="1" customHeight="1" x14ac:dyDescent="0.2"/>
    <row r="6735" ht="24.95" hidden="1" customHeight="1" x14ac:dyDescent="0.2"/>
    <row r="6736" ht="24.95" hidden="1" customHeight="1" x14ac:dyDescent="0.2"/>
    <row r="6737" ht="24.95" hidden="1" customHeight="1" x14ac:dyDescent="0.2"/>
    <row r="6738" ht="24.95" hidden="1" customHeight="1" x14ac:dyDescent="0.2"/>
    <row r="6739" ht="24.95" hidden="1" customHeight="1" x14ac:dyDescent="0.2"/>
    <row r="6740" ht="24.95" hidden="1" customHeight="1" x14ac:dyDescent="0.2"/>
    <row r="6741" ht="24.95" hidden="1" customHeight="1" x14ac:dyDescent="0.2"/>
    <row r="6742" ht="24.95" hidden="1" customHeight="1" x14ac:dyDescent="0.2"/>
    <row r="6743" ht="24.95" hidden="1" customHeight="1" x14ac:dyDescent="0.2"/>
    <row r="6744" ht="24.95" hidden="1" customHeight="1" x14ac:dyDescent="0.2"/>
    <row r="6745" ht="24.95" hidden="1" customHeight="1" x14ac:dyDescent="0.2"/>
    <row r="6746" ht="24.95" hidden="1" customHeight="1" x14ac:dyDescent="0.2"/>
    <row r="6747" ht="24.95" hidden="1" customHeight="1" x14ac:dyDescent="0.2"/>
    <row r="6748" ht="24.95" hidden="1" customHeight="1" x14ac:dyDescent="0.2"/>
    <row r="6749" ht="24.95" hidden="1" customHeight="1" x14ac:dyDescent="0.2"/>
    <row r="6750" ht="24.95" hidden="1" customHeight="1" x14ac:dyDescent="0.2"/>
    <row r="6751" ht="24.95" hidden="1" customHeight="1" x14ac:dyDescent="0.2"/>
    <row r="6752" ht="24.95" hidden="1" customHeight="1" x14ac:dyDescent="0.2"/>
    <row r="6753" ht="24.95" hidden="1" customHeight="1" x14ac:dyDescent="0.2"/>
    <row r="6754" ht="24.95" hidden="1" customHeight="1" x14ac:dyDescent="0.2"/>
    <row r="6755" ht="24.95" hidden="1" customHeight="1" x14ac:dyDescent="0.2"/>
    <row r="6756" ht="24.95" hidden="1" customHeight="1" x14ac:dyDescent="0.2"/>
    <row r="6757" ht="24.95" hidden="1" customHeight="1" x14ac:dyDescent="0.2"/>
    <row r="6758" ht="24.95" hidden="1" customHeight="1" x14ac:dyDescent="0.2"/>
    <row r="6759" ht="24.95" hidden="1" customHeight="1" x14ac:dyDescent="0.2"/>
    <row r="6760" ht="24.95" hidden="1" customHeight="1" x14ac:dyDescent="0.2"/>
    <row r="6761" ht="24.95" hidden="1" customHeight="1" x14ac:dyDescent="0.2"/>
    <row r="6762" ht="24.95" hidden="1" customHeight="1" x14ac:dyDescent="0.2"/>
    <row r="6763" ht="24.95" hidden="1" customHeight="1" x14ac:dyDescent="0.2"/>
    <row r="6764" ht="24.95" hidden="1" customHeight="1" x14ac:dyDescent="0.2"/>
    <row r="6765" ht="24.95" hidden="1" customHeight="1" x14ac:dyDescent="0.2"/>
    <row r="6766" ht="24.95" hidden="1" customHeight="1" x14ac:dyDescent="0.2"/>
    <row r="6767" ht="24.95" hidden="1" customHeight="1" x14ac:dyDescent="0.2"/>
    <row r="6768" ht="24.95" hidden="1" customHeight="1" x14ac:dyDescent="0.2"/>
    <row r="6769" ht="24.95" hidden="1" customHeight="1" x14ac:dyDescent="0.2"/>
    <row r="6770" ht="24.95" hidden="1" customHeight="1" x14ac:dyDescent="0.2"/>
    <row r="6771" ht="24.95" hidden="1" customHeight="1" x14ac:dyDescent="0.2"/>
    <row r="6772" ht="24.95" hidden="1" customHeight="1" x14ac:dyDescent="0.2"/>
    <row r="6773" ht="24.95" hidden="1" customHeight="1" x14ac:dyDescent="0.2"/>
    <row r="6774" ht="24.95" hidden="1" customHeight="1" x14ac:dyDescent="0.2"/>
    <row r="6775" ht="24.95" hidden="1" customHeight="1" x14ac:dyDescent="0.2"/>
    <row r="6776" ht="24.95" hidden="1" customHeight="1" x14ac:dyDescent="0.2"/>
    <row r="6777" ht="24.95" hidden="1" customHeight="1" x14ac:dyDescent="0.2"/>
    <row r="6778" ht="24.95" hidden="1" customHeight="1" x14ac:dyDescent="0.2"/>
    <row r="6779" ht="24.95" hidden="1" customHeight="1" x14ac:dyDescent="0.2"/>
    <row r="6780" ht="24.95" hidden="1" customHeight="1" x14ac:dyDescent="0.2"/>
    <row r="6781" ht="24.95" hidden="1" customHeight="1" x14ac:dyDescent="0.2"/>
    <row r="6782" ht="24.95" hidden="1" customHeight="1" x14ac:dyDescent="0.2"/>
    <row r="6783" ht="24.95" hidden="1" customHeight="1" x14ac:dyDescent="0.2"/>
    <row r="6784" ht="24.95" hidden="1" customHeight="1" x14ac:dyDescent="0.2"/>
    <row r="6785" ht="24.95" hidden="1" customHeight="1" x14ac:dyDescent="0.2"/>
    <row r="6786" ht="24.95" hidden="1" customHeight="1" x14ac:dyDescent="0.2"/>
    <row r="6787" ht="24.95" hidden="1" customHeight="1" x14ac:dyDescent="0.2"/>
    <row r="6788" ht="24.95" hidden="1" customHeight="1" x14ac:dyDescent="0.2"/>
    <row r="6789" ht="24.95" hidden="1" customHeight="1" x14ac:dyDescent="0.2"/>
    <row r="6790" ht="24.95" hidden="1" customHeight="1" x14ac:dyDescent="0.2"/>
    <row r="6791" ht="24.95" hidden="1" customHeight="1" x14ac:dyDescent="0.2"/>
    <row r="6792" ht="24.95" hidden="1" customHeight="1" x14ac:dyDescent="0.2"/>
    <row r="6793" ht="24.95" hidden="1" customHeight="1" x14ac:dyDescent="0.2"/>
    <row r="6794" ht="24.95" hidden="1" customHeight="1" x14ac:dyDescent="0.2"/>
    <row r="6795" ht="24.95" hidden="1" customHeight="1" x14ac:dyDescent="0.2"/>
    <row r="6796" ht="24.95" hidden="1" customHeight="1" x14ac:dyDescent="0.2"/>
    <row r="6797" ht="24.95" hidden="1" customHeight="1" x14ac:dyDescent="0.2"/>
    <row r="6798" ht="24.95" hidden="1" customHeight="1" x14ac:dyDescent="0.2"/>
    <row r="6799" ht="24.95" hidden="1" customHeight="1" x14ac:dyDescent="0.2"/>
    <row r="6800" ht="24.95" hidden="1" customHeight="1" x14ac:dyDescent="0.2"/>
    <row r="6801" ht="24.95" hidden="1" customHeight="1" x14ac:dyDescent="0.2"/>
    <row r="6802" ht="24.95" hidden="1" customHeight="1" x14ac:dyDescent="0.2"/>
    <row r="6803" ht="24.95" hidden="1" customHeight="1" x14ac:dyDescent="0.2"/>
    <row r="6804" ht="24.95" hidden="1" customHeight="1" x14ac:dyDescent="0.2"/>
    <row r="6805" ht="24.95" hidden="1" customHeight="1" x14ac:dyDescent="0.2"/>
    <row r="6806" ht="24.95" hidden="1" customHeight="1" x14ac:dyDescent="0.2"/>
    <row r="6807" ht="24.95" hidden="1" customHeight="1" x14ac:dyDescent="0.2"/>
    <row r="6808" ht="24.95" hidden="1" customHeight="1" x14ac:dyDescent="0.2"/>
    <row r="6809" ht="24.95" hidden="1" customHeight="1" x14ac:dyDescent="0.2"/>
    <row r="6810" ht="24.95" hidden="1" customHeight="1" x14ac:dyDescent="0.2"/>
    <row r="6811" ht="24.95" hidden="1" customHeight="1" x14ac:dyDescent="0.2"/>
    <row r="6812" ht="24.95" hidden="1" customHeight="1" x14ac:dyDescent="0.2"/>
    <row r="6813" ht="24.95" hidden="1" customHeight="1" x14ac:dyDescent="0.2"/>
    <row r="6814" ht="24.95" hidden="1" customHeight="1" x14ac:dyDescent="0.2"/>
    <row r="6815" ht="24.95" hidden="1" customHeight="1" x14ac:dyDescent="0.2"/>
    <row r="6816" ht="24.95" hidden="1" customHeight="1" x14ac:dyDescent="0.2"/>
    <row r="6817" ht="24.95" hidden="1" customHeight="1" x14ac:dyDescent="0.2"/>
    <row r="6818" ht="24.95" hidden="1" customHeight="1" x14ac:dyDescent="0.2"/>
    <row r="6819" ht="24.95" hidden="1" customHeight="1" x14ac:dyDescent="0.2"/>
    <row r="6820" ht="24.95" hidden="1" customHeight="1" x14ac:dyDescent="0.2"/>
    <row r="6821" ht="24.95" hidden="1" customHeight="1" x14ac:dyDescent="0.2"/>
    <row r="6822" ht="24.95" hidden="1" customHeight="1" x14ac:dyDescent="0.2"/>
    <row r="6823" ht="24.95" hidden="1" customHeight="1" x14ac:dyDescent="0.2"/>
    <row r="6824" ht="24.95" hidden="1" customHeight="1" x14ac:dyDescent="0.2"/>
    <row r="6825" ht="24.95" hidden="1" customHeight="1" x14ac:dyDescent="0.2"/>
    <row r="6826" ht="24.95" hidden="1" customHeight="1" x14ac:dyDescent="0.2"/>
    <row r="6827" ht="24.95" hidden="1" customHeight="1" x14ac:dyDescent="0.2"/>
    <row r="6828" ht="24.95" hidden="1" customHeight="1" x14ac:dyDescent="0.2"/>
    <row r="6829" ht="24.95" hidden="1" customHeight="1" x14ac:dyDescent="0.2"/>
    <row r="6830" ht="24.95" hidden="1" customHeight="1" x14ac:dyDescent="0.2"/>
    <row r="6831" ht="24.95" hidden="1" customHeight="1" x14ac:dyDescent="0.2"/>
    <row r="6832" ht="24.95" hidden="1" customHeight="1" x14ac:dyDescent="0.2"/>
    <row r="6833" ht="24.95" hidden="1" customHeight="1" x14ac:dyDescent="0.2"/>
    <row r="6834" ht="24.95" hidden="1" customHeight="1" x14ac:dyDescent="0.2"/>
    <row r="6835" ht="24.95" hidden="1" customHeight="1" x14ac:dyDescent="0.2"/>
    <row r="6836" ht="24.95" hidden="1" customHeight="1" x14ac:dyDescent="0.2"/>
    <row r="6837" ht="24.95" hidden="1" customHeight="1" x14ac:dyDescent="0.2"/>
    <row r="6838" ht="24.95" hidden="1" customHeight="1" x14ac:dyDescent="0.2"/>
    <row r="6839" ht="24.95" hidden="1" customHeight="1" x14ac:dyDescent="0.2"/>
    <row r="6840" ht="24.95" hidden="1" customHeight="1" x14ac:dyDescent="0.2"/>
    <row r="6841" ht="24.95" hidden="1" customHeight="1" x14ac:dyDescent="0.2"/>
    <row r="6842" ht="24.95" hidden="1" customHeight="1" x14ac:dyDescent="0.2"/>
    <row r="6843" ht="24.95" hidden="1" customHeight="1" x14ac:dyDescent="0.2"/>
    <row r="6844" ht="24.95" hidden="1" customHeight="1" x14ac:dyDescent="0.2"/>
    <row r="6845" ht="24.95" hidden="1" customHeight="1" x14ac:dyDescent="0.2"/>
    <row r="6846" ht="24.95" hidden="1" customHeight="1" x14ac:dyDescent="0.2"/>
    <row r="6847" ht="24.95" hidden="1" customHeight="1" x14ac:dyDescent="0.2"/>
    <row r="6848" ht="24.95" hidden="1" customHeight="1" x14ac:dyDescent="0.2"/>
    <row r="6849" ht="24.95" hidden="1" customHeight="1" x14ac:dyDescent="0.2"/>
    <row r="6850" ht="24.95" hidden="1" customHeight="1" x14ac:dyDescent="0.2"/>
    <row r="6851" ht="24.95" hidden="1" customHeight="1" x14ac:dyDescent="0.2"/>
    <row r="6852" ht="24.95" hidden="1" customHeight="1" x14ac:dyDescent="0.2"/>
    <row r="6853" ht="24.95" hidden="1" customHeight="1" x14ac:dyDescent="0.2"/>
    <row r="6854" ht="24.95" hidden="1" customHeight="1" x14ac:dyDescent="0.2"/>
    <row r="6855" ht="24.95" hidden="1" customHeight="1" x14ac:dyDescent="0.2"/>
    <row r="6856" ht="24.95" hidden="1" customHeight="1" x14ac:dyDescent="0.2"/>
    <row r="6857" ht="24.95" hidden="1" customHeight="1" x14ac:dyDescent="0.2"/>
    <row r="6858" ht="24.95" hidden="1" customHeight="1" x14ac:dyDescent="0.2"/>
    <row r="6859" ht="24.95" hidden="1" customHeight="1" x14ac:dyDescent="0.2"/>
    <row r="6860" ht="24.95" hidden="1" customHeight="1" x14ac:dyDescent="0.2"/>
    <row r="6861" ht="24.95" hidden="1" customHeight="1" x14ac:dyDescent="0.2"/>
    <row r="6862" ht="24.95" hidden="1" customHeight="1" x14ac:dyDescent="0.2"/>
    <row r="6863" ht="24.95" hidden="1" customHeight="1" x14ac:dyDescent="0.2"/>
    <row r="6864" ht="24.95" hidden="1" customHeight="1" x14ac:dyDescent="0.2"/>
    <row r="6865" ht="24.95" hidden="1" customHeight="1" x14ac:dyDescent="0.2"/>
    <row r="6866" ht="24.95" hidden="1" customHeight="1" x14ac:dyDescent="0.2"/>
    <row r="6867" ht="24.95" hidden="1" customHeight="1" x14ac:dyDescent="0.2"/>
    <row r="6868" ht="24.95" hidden="1" customHeight="1" x14ac:dyDescent="0.2"/>
    <row r="6869" ht="24.95" hidden="1" customHeight="1" x14ac:dyDescent="0.2"/>
    <row r="6870" ht="24.95" hidden="1" customHeight="1" x14ac:dyDescent="0.2"/>
    <row r="6871" ht="24.95" hidden="1" customHeight="1" x14ac:dyDescent="0.2"/>
    <row r="6872" ht="24.95" hidden="1" customHeight="1" x14ac:dyDescent="0.2"/>
    <row r="6873" ht="24.95" hidden="1" customHeight="1" x14ac:dyDescent="0.2"/>
    <row r="6874" ht="24.95" hidden="1" customHeight="1" x14ac:dyDescent="0.2"/>
    <row r="6875" ht="24.95" hidden="1" customHeight="1" x14ac:dyDescent="0.2"/>
    <row r="6876" ht="24.95" hidden="1" customHeight="1" x14ac:dyDescent="0.2"/>
    <row r="6877" ht="24.95" hidden="1" customHeight="1" x14ac:dyDescent="0.2"/>
    <row r="6878" ht="24.95" hidden="1" customHeight="1" x14ac:dyDescent="0.2"/>
    <row r="6879" ht="24.95" hidden="1" customHeight="1" x14ac:dyDescent="0.2"/>
    <row r="6880" ht="24.95" hidden="1" customHeight="1" x14ac:dyDescent="0.2"/>
    <row r="6881" ht="24.95" hidden="1" customHeight="1" x14ac:dyDescent="0.2"/>
    <row r="6882" ht="24.95" hidden="1" customHeight="1" x14ac:dyDescent="0.2"/>
    <row r="6883" ht="24.95" hidden="1" customHeight="1" x14ac:dyDescent="0.2"/>
    <row r="6884" ht="24.95" hidden="1" customHeight="1" x14ac:dyDescent="0.2"/>
    <row r="6885" ht="24.95" hidden="1" customHeight="1" x14ac:dyDescent="0.2"/>
    <row r="6886" ht="24.95" hidden="1" customHeight="1" x14ac:dyDescent="0.2"/>
    <row r="6887" ht="24.95" hidden="1" customHeight="1" x14ac:dyDescent="0.2"/>
    <row r="6888" ht="24.95" hidden="1" customHeight="1" x14ac:dyDescent="0.2"/>
    <row r="6889" ht="24.95" hidden="1" customHeight="1" x14ac:dyDescent="0.2"/>
    <row r="6890" ht="24.95" hidden="1" customHeight="1" x14ac:dyDescent="0.2"/>
    <row r="6891" ht="24.95" hidden="1" customHeight="1" x14ac:dyDescent="0.2"/>
    <row r="6892" ht="24.95" hidden="1" customHeight="1" x14ac:dyDescent="0.2"/>
    <row r="6893" ht="24.95" hidden="1" customHeight="1" x14ac:dyDescent="0.2"/>
    <row r="6894" ht="24.95" hidden="1" customHeight="1" x14ac:dyDescent="0.2"/>
    <row r="6895" ht="24.95" hidden="1" customHeight="1" x14ac:dyDescent="0.2"/>
    <row r="6896" ht="24.95" hidden="1" customHeight="1" x14ac:dyDescent="0.2"/>
    <row r="6897" ht="24.95" hidden="1" customHeight="1" x14ac:dyDescent="0.2"/>
    <row r="6898" ht="24.95" hidden="1" customHeight="1" x14ac:dyDescent="0.2"/>
    <row r="6899" ht="24.95" hidden="1" customHeight="1" x14ac:dyDescent="0.2"/>
    <row r="6900" ht="24.95" hidden="1" customHeight="1" x14ac:dyDescent="0.2"/>
    <row r="6901" ht="24.95" hidden="1" customHeight="1" x14ac:dyDescent="0.2"/>
    <row r="6902" ht="24.95" hidden="1" customHeight="1" x14ac:dyDescent="0.2"/>
    <row r="6903" ht="24.95" hidden="1" customHeight="1" x14ac:dyDescent="0.2"/>
    <row r="6904" ht="24.95" hidden="1" customHeight="1" x14ac:dyDescent="0.2"/>
    <row r="6905" ht="24.95" hidden="1" customHeight="1" x14ac:dyDescent="0.2"/>
    <row r="6906" ht="24.95" hidden="1" customHeight="1" x14ac:dyDescent="0.2"/>
    <row r="6907" ht="24.95" hidden="1" customHeight="1" x14ac:dyDescent="0.2"/>
    <row r="6908" ht="24.95" hidden="1" customHeight="1" x14ac:dyDescent="0.2"/>
    <row r="6909" ht="24.95" hidden="1" customHeight="1" x14ac:dyDescent="0.2"/>
    <row r="6910" ht="24.95" hidden="1" customHeight="1" x14ac:dyDescent="0.2"/>
    <row r="6911" ht="24.95" hidden="1" customHeight="1" x14ac:dyDescent="0.2"/>
    <row r="6912" ht="24.95" hidden="1" customHeight="1" x14ac:dyDescent="0.2"/>
    <row r="6913" ht="24.95" hidden="1" customHeight="1" x14ac:dyDescent="0.2"/>
    <row r="6914" ht="24.95" hidden="1" customHeight="1" x14ac:dyDescent="0.2"/>
    <row r="6915" ht="24.95" hidden="1" customHeight="1" x14ac:dyDescent="0.2"/>
    <row r="6916" ht="24.95" hidden="1" customHeight="1" x14ac:dyDescent="0.2"/>
    <row r="6917" ht="24.95" hidden="1" customHeight="1" x14ac:dyDescent="0.2"/>
    <row r="6918" ht="24.95" hidden="1" customHeight="1" x14ac:dyDescent="0.2"/>
    <row r="6919" ht="24.95" hidden="1" customHeight="1" x14ac:dyDescent="0.2"/>
    <row r="6920" ht="24.95" hidden="1" customHeight="1" x14ac:dyDescent="0.2"/>
    <row r="6921" ht="24.95" hidden="1" customHeight="1" x14ac:dyDescent="0.2"/>
    <row r="6922" ht="24.95" hidden="1" customHeight="1" x14ac:dyDescent="0.2"/>
    <row r="6923" ht="24.95" hidden="1" customHeight="1" x14ac:dyDescent="0.2"/>
    <row r="6924" ht="24.95" hidden="1" customHeight="1" x14ac:dyDescent="0.2"/>
    <row r="6925" ht="24.95" hidden="1" customHeight="1" x14ac:dyDescent="0.2"/>
    <row r="6926" ht="24.95" hidden="1" customHeight="1" x14ac:dyDescent="0.2"/>
    <row r="6927" ht="24.95" hidden="1" customHeight="1" x14ac:dyDescent="0.2"/>
    <row r="6928" ht="24.95" hidden="1" customHeight="1" x14ac:dyDescent="0.2"/>
    <row r="6929" ht="24.95" hidden="1" customHeight="1" x14ac:dyDescent="0.2"/>
    <row r="6930" ht="24.95" hidden="1" customHeight="1" x14ac:dyDescent="0.2"/>
    <row r="6931" ht="24.95" hidden="1" customHeight="1" x14ac:dyDescent="0.2"/>
    <row r="6932" ht="24.95" hidden="1" customHeight="1" x14ac:dyDescent="0.2"/>
    <row r="6933" ht="24.95" hidden="1" customHeight="1" x14ac:dyDescent="0.2"/>
    <row r="6934" ht="24.95" hidden="1" customHeight="1" x14ac:dyDescent="0.2"/>
    <row r="6935" ht="24.95" hidden="1" customHeight="1" x14ac:dyDescent="0.2"/>
    <row r="6936" ht="24.95" hidden="1" customHeight="1" x14ac:dyDescent="0.2"/>
    <row r="6937" ht="24.95" hidden="1" customHeight="1" x14ac:dyDescent="0.2"/>
    <row r="6938" ht="24.95" hidden="1" customHeight="1" x14ac:dyDescent="0.2"/>
    <row r="6939" ht="24.95" hidden="1" customHeight="1" x14ac:dyDescent="0.2"/>
    <row r="6940" ht="24.95" hidden="1" customHeight="1" x14ac:dyDescent="0.2"/>
    <row r="6941" ht="24.95" hidden="1" customHeight="1" x14ac:dyDescent="0.2"/>
    <row r="6942" ht="24.95" hidden="1" customHeight="1" x14ac:dyDescent="0.2"/>
    <row r="6943" ht="24.95" hidden="1" customHeight="1" x14ac:dyDescent="0.2"/>
    <row r="6944" ht="24.95" hidden="1" customHeight="1" x14ac:dyDescent="0.2"/>
    <row r="6945" ht="24.95" hidden="1" customHeight="1" x14ac:dyDescent="0.2"/>
    <row r="6946" ht="24.95" hidden="1" customHeight="1" x14ac:dyDescent="0.2"/>
    <row r="6947" ht="24.95" hidden="1" customHeight="1" x14ac:dyDescent="0.2"/>
    <row r="6948" ht="24.95" hidden="1" customHeight="1" x14ac:dyDescent="0.2"/>
    <row r="6949" ht="24.95" hidden="1" customHeight="1" x14ac:dyDescent="0.2"/>
    <row r="6950" ht="24.95" hidden="1" customHeight="1" x14ac:dyDescent="0.2"/>
    <row r="6951" ht="24.95" hidden="1" customHeight="1" x14ac:dyDescent="0.2"/>
    <row r="6952" ht="24.95" hidden="1" customHeight="1" x14ac:dyDescent="0.2"/>
    <row r="6953" ht="24.95" hidden="1" customHeight="1" x14ac:dyDescent="0.2"/>
    <row r="6954" ht="24.95" hidden="1" customHeight="1" x14ac:dyDescent="0.2"/>
    <row r="6955" ht="24.95" hidden="1" customHeight="1" x14ac:dyDescent="0.2"/>
    <row r="6956" ht="24.95" hidden="1" customHeight="1" x14ac:dyDescent="0.2"/>
    <row r="6957" ht="24.95" hidden="1" customHeight="1" x14ac:dyDescent="0.2"/>
    <row r="6958" ht="24.95" hidden="1" customHeight="1" x14ac:dyDescent="0.2"/>
    <row r="6959" ht="24.95" hidden="1" customHeight="1" x14ac:dyDescent="0.2"/>
    <row r="6960" ht="24.95" hidden="1" customHeight="1" x14ac:dyDescent="0.2"/>
    <row r="6961" ht="24.95" hidden="1" customHeight="1" x14ac:dyDescent="0.2"/>
    <row r="6962" ht="24.95" hidden="1" customHeight="1" x14ac:dyDescent="0.2"/>
    <row r="6963" ht="24.95" hidden="1" customHeight="1" x14ac:dyDescent="0.2"/>
    <row r="6964" ht="24.95" hidden="1" customHeight="1" x14ac:dyDescent="0.2"/>
    <row r="6965" ht="24.95" hidden="1" customHeight="1" x14ac:dyDescent="0.2"/>
    <row r="6966" ht="24.95" hidden="1" customHeight="1" x14ac:dyDescent="0.2"/>
    <row r="6967" ht="24.95" hidden="1" customHeight="1" x14ac:dyDescent="0.2"/>
    <row r="6968" ht="24.95" hidden="1" customHeight="1" x14ac:dyDescent="0.2"/>
    <row r="6969" ht="24.95" hidden="1" customHeight="1" x14ac:dyDescent="0.2"/>
    <row r="6970" ht="24.95" hidden="1" customHeight="1" x14ac:dyDescent="0.2"/>
    <row r="6971" ht="24.95" hidden="1" customHeight="1" x14ac:dyDescent="0.2"/>
    <row r="6972" ht="24.95" hidden="1" customHeight="1" x14ac:dyDescent="0.2"/>
    <row r="6973" ht="24.95" hidden="1" customHeight="1" x14ac:dyDescent="0.2"/>
    <row r="6974" ht="24.95" hidden="1" customHeight="1" x14ac:dyDescent="0.2"/>
    <row r="6975" ht="24.95" hidden="1" customHeight="1" x14ac:dyDescent="0.2"/>
    <row r="6976" ht="24.95" hidden="1" customHeight="1" x14ac:dyDescent="0.2"/>
    <row r="6977" ht="24.95" hidden="1" customHeight="1" x14ac:dyDescent="0.2"/>
    <row r="6978" ht="24.95" hidden="1" customHeight="1" x14ac:dyDescent="0.2"/>
    <row r="6979" ht="24.95" hidden="1" customHeight="1" x14ac:dyDescent="0.2"/>
    <row r="6980" ht="24.95" hidden="1" customHeight="1" x14ac:dyDescent="0.2"/>
    <row r="6981" ht="24.95" hidden="1" customHeight="1" x14ac:dyDescent="0.2"/>
    <row r="6982" ht="24.95" hidden="1" customHeight="1" x14ac:dyDescent="0.2"/>
    <row r="6983" ht="24.95" hidden="1" customHeight="1" x14ac:dyDescent="0.2"/>
    <row r="6984" ht="24.95" hidden="1" customHeight="1" x14ac:dyDescent="0.2"/>
    <row r="6985" ht="24.95" hidden="1" customHeight="1" x14ac:dyDescent="0.2"/>
    <row r="6986" ht="24.95" hidden="1" customHeight="1" x14ac:dyDescent="0.2"/>
    <row r="6987" ht="24.95" hidden="1" customHeight="1" x14ac:dyDescent="0.2"/>
    <row r="6988" ht="24.95" hidden="1" customHeight="1" x14ac:dyDescent="0.2"/>
    <row r="6989" ht="24.95" hidden="1" customHeight="1" x14ac:dyDescent="0.2"/>
    <row r="6990" ht="24.95" hidden="1" customHeight="1" x14ac:dyDescent="0.2"/>
    <row r="6991" ht="24.95" hidden="1" customHeight="1" x14ac:dyDescent="0.2"/>
    <row r="6992" ht="24.95" hidden="1" customHeight="1" x14ac:dyDescent="0.2"/>
    <row r="6993" ht="24.95" hidden="1" customHeight="1" x14ac:dyDescent="0.2"/>
    <row r="6994" ht="24.95" hidden="1" customHeight="1" x14ac:dyDescent="0.2"/>
    <row r="6995" ht="24.95" hidden="1" customHeight="1" x14ac:dyDescent="0.2"/>
    <row r="6996" ht="24.95" hidden="1" customHeight="1" x14ac:dyDescent="0.2"/>
    <row r="6997" ht="24.95" hidden="1" customHeight="1" x14ac:dyDescent="0.2"/>
    <row r="6998" ht="24.95" hidden="1" customHeight="1" x14ac:dyDescent="0.2"/>
    <row r="6999" ht="24.95" hidden="1" customHeight="1" x14ac:dyDescent="0.2"/>
    <row r="7000" ht="24.95" hidden="1" customHeight="1" x14ac:dyDescent="0.2"/>
    <row r="7001" ht="24.95" hidden="1" customHeight="1" x14ac:dyDescent="0.2"/>
    <row r="7002" ht="24.95" hidden="1" customHeight="1" x14ac:dyDescent="0.2"/>
    <row r="7003" ht="24.95" hidden="1" customHeight="1" x14ac:dyDescent="0.2"/>
    <row r="7004" ht="24.95" hidden="1" customHeight="1" x14ac:dyDescent="0.2"/>
    <row r="7005" ht="24.95" hidden="1" customHeight="1" x14ac:dyDescent="0.2"/>
    <row r="7006" ht="24.95" hidden="1" customHeight="1" x14ac:dyDescent="0.2"/>
    <row r="7007" ht="24.95" hidden="1" customHeight="1" x14ac:dyDescent="0.2"/>
    <row r="7008" ht="24.95" hidden="1" customHeight="1" x14ac:dyDescent="0.2"/>
    <row r="7009" ht="24.95" hidden="1" customHeight="1" x14ac:dyDescent="0.2"/>
    <row r="7010" ht="24.95" hidden="1" customHeight="1" x14ac:dyDescent="0.2"/>
    <row r="7011" ht="24.95" hidden="1" customHeight="1" x14ac:dyDescent="0.2"/>
    <row r="7012" ht="24.95" hidden="1" customHeight="1" x14ac:dyDescent="0.2"/>
    <row r="7013" ht="24.95" hidden="1" customHeight="1" x14ac:dyDescent="0.2"/>
    <row r="7014" ht="24.95" hidden="1" customHeight="1" x14ac:dyDescent="0.2"/>
    <row r="7015" ht="24.95" hidden="1" customHeight="1" x14ac:dyDescent="0.2"/>
    <row r="7016" ht="24.95" hidden="1" customHeight="1" x14ac:dyDescent="0.2"/>
    <row r="7017" ht="24.95" hidden="1" customHeight="1" x14ac:dyDescent="0.2"/>
    <row r="7018" ht="24.95" hidden="1" customHeight="1" x14ac:dyDescent="0.2"/>
    <row r="7019" ht="24.95" hidden="1" customHeight="1" x14ac:dyDescent="0.2"/>
    <row r="7020" ht="24.95" hidden="1" customHeight="1" x14ac:dyDescent="0.2"/>
    <row r="7021" ht="24.95" hidden="1" customHeight="1" x14ac:dyDescent="0.2"/>
    <row r="7022" ht="24.95" hidden="1" customHeight="1" x14ac:dyDescent="0.2"/>
    <row r="7023" ht="24.95" hidden="1" customHeight="1" x14ac:dyDescent="0.2"/>
    <row r="7024" ht="24.95" hidden="1" customHeight="1" x14ac:dyDescent="0.2"/>
    <row r="7025" ht="24.95" hidden="1" customHeight="1" x14ac:dyDescent="0.2"/>
    <row r="7026" ht="24.95" hidden="1" customHeight="1" x14ac:dyDescent="0.2"/>
    <row r="7027" ht="24.95" hidden="1" customHeight="1" x14ac:dyDescent="0.2"/>
    <row r="7028" ht="24.95" hidden="1" customHeight="1" x14ac:dyDescent="0.2"/>
    <row r="7029" ht="24.95" hidden="1" customHeight="1" x14ac:dyDescent="0.2"/>
    <row r="7030" ht="24.95" hidden="1" customHeight="1" x14ac:dyDescent="0.2"/>
    <row r="7031" ht="24.95" hidden="1" customHeight="1" x14ac:dyDescent="0.2"/>
    <row r="7032" ht="24.95" hidden="1" customHeight="1" x14ac:dyDescent="0.2"/>
    <row r="7033" ht="24.95" hidden="1" customHeight="1" x14ac:dyDescent="0.2"/>
    <row r="7034" ht="24.95" hidden="1" customHeight="1" x14ac:dyDescent="0.2"/>
    <row r="7035" ht="24.95" hidden="1" customHeight="1" x14ac:dyDescent="0.2"/>
    <row r="7036" ht="24.95" hidden="1" customHeight="1" x14ac:dyDescent="0.2"/>
    <row r="7037" ht="24.95" hidden="1" customHeight="1" x14ac:dyDescent="0.2"/>
    <row r="7038" ht="24.95" hidden="1" customHeight="1" x14ac:dyDescent="0.2"/>
    <row r="7039" ht="24.95" hidden="1" customHeight="1" x14ac:dyDescent="0.2"/>
    <row r="7040" ht="24.95" hidden="1" customHeight="1" x14ac:dyDescent="0.2"/>
    <row r="7041" ht="24.95" hidden="1" customHeight="1" x14ac:dyDescent="0.2"/>
    <row r="7042" ht="24.95" hidden="1" customHeight="1" x14ac:dyDescent="0.2"/>
    <row r="7043" ht="24.95" hidden="1" customHeight="1" x14ac:dyDescent="0.2"/>
    <row r="7044" ht="24.95" hidden="1" customHeight="1" x14ac:dyDescent="0.2"/>
    <row r="7045" ht="24.95" hidden="1" customHeight="1" x14ac:dyDescent="0.2"/>
    <row r="7046" ht="24.95" hidden="1" customHeight="1" x14ac:dyDescent="0.2"/>
    <row r="7047" ht="24.95" hidden="1" customHeight="1" x14ac:dyDescent="0.2"/>
    <row r="7048" ht="24.95" hidden="1" customHeight="1" x14ac:dyDescent="0.2"/>
    <row r="7049" ht="24.95" hidden="1" customHeight="1" x14ac:dyDescent="0.2"/>
    <row r="7050" ht="24.95" hidden="1" customHeight="1" x14ac:dyDescent="0.2"/>
    <row r="7051" ht="24.95" hidden="1" customHeight="1" x14ac:dyDescent="0.2"/>
    <row r="7052" ht="24.95" hidden="1" customHeight="1" x14ac:dyDescent="0.2"/>
    <row r="7053" ht="24.95" hidden="1" customHeight="1" x14ac:dyDescent="0.2"/>
    <row r="7054" ht="24.95" hidden="1" customHeight="1" x14ac:dyDescent="0.2"/>
    <row r="7055" ht="24.95" hidden="1" customHeight="1" x14ac:dyDescent="0.2"/>
    <row r="7056" ht="24.95" hidden="1" customHeight="1" x14ac:dyDescent="0.2"/>
    <row r="7057" ht="24.95" hidden="1" customHeight="1" x14ac:dyDescent="0.2"/>
    <row r="7058" ht="24.95" hidden="1" customHeight="1" x14ac:dyDescent="0.2"/>
    <row r="7059" ht="24.95" hidden="1" customHeight="1" x14ac:dyDescent="0.2"/>
    <row r="7060" ht="24.95" hidden="1" customHeight="1" x14ac:dyDescent="0.2"/>
    <row r="7061" ht="24.95" hidden="1" customHeight="1" x14ac:dyDescent="0.2"/>
    <row r="7062" ht="24.95" hidden="1" customHeight="1" x14ac:dyDescent="0.2"/>
    <row r="7063" ht="24.95" hidden="1" customHeight="1" x14ac:dyDescent="0.2"/>
    <row r="7064" ht="24.95" hidden="1" customHeight="1" x14ac:dyDescent="0.2"/>
    <row r="7065" ht="24.95" hidden="1" customHeight="1" x14ac:dyDescent="0.2"/>
    <row r="7066" ht="24.95" hidden="1" customHeight="1" x14ac:dyDescent="0.2"/>
    <row r="7067" ht="24.95" hidden="1" customHeight="1" x14ac:dyDescent="0.2"/>
    <row r="7068" ht="24.95" hidden="1" customHeight="1" x14ac:dyDescent="0.2"/>
    <row r="7069" ht="24.95" hidden="1" customHeight="1" x14ac:dyDescent="0.2"/>
    <row r="7070" ht="24.95" hidden="1" customHeight="1" x14ac:dyDescent="0.2"/>
    <row r="7071" ht="24.95" hidden="1" customHeight="1" x14ac:dyDescent="0.2"/>
    <row r="7072" ht="24.95" hidden="1" customHeight="1" x14ac:dyDescent="0.2"/>
    <row r="7073" ht="24.95" hidden="1" customHeight="1" x14ac:dyDescent="0.2"/>
    <row r="7074" ht="24.95" hidden="1" customHeight="1" x14ac:dyDescent="0.2"/>
    <row r="7075" ht="24.95" hidden="1" customHeight="1" x14ac:dyDescent="0.2"/>
    <row r="7076" ht="24.95" hidden="1" customHeight="1" x14ac:dyDescent="0.2"/>
    <row r="7077" ht="24.95" hidden="1" customHeight="1" x14ac:dyDescent="0.2"/>
    <row r="7078" ht="24.95" hidden="1" customHeight="1" x14ac:dyDescent="0.2"/>
    <row r="7079" ht="24.95" hidden="1" customHeight="1" x14ac:dyDescent="0.2"/>
    <row r="7080" ht="24.95" hidden="1" customHeight="1" x14ac:dyDescent="0.2"/>
    <row r="7081" ht="24.95" hidden="1" customHeight="1" x14ac:dyDescent="0.2"/>
    <row r="7082" ht="24.95" hidden="1" customHeight="1" x14ac:dyDescent="0.2"/>
    <row r="7083" ht="24.95" hidden="1" customHeight="1" x14ac:dyDescent="0.2"/>
    <row r="7084" ht="24.95" hidden="1" customHeight="1" x14ac:dyDescent="0.2"/>
    <row r="7085" ht="24.95" hidden="1" customHeight="1" x14ac:dyDescent="0.2"/>
    <row r="7086" ht="24.95" hidden="1" customHeight="1" x14ac:dyDescent="0.2"/>
    <row r="7087" ht="24.95" hidden="1" customHeight="1" x14ac:dyDescent="0.2"/>
    <row r="7088" ht="24.95" hidden="1" customHeight="1" x14ac:dyDescent="0.2"/>
    <row r="7089" ht="24.95" hidden="1" customHeight="1" x14ac:dyDescent="0.2"/>
    <row r="7090" ht="24.95" hidden="1" customHeight="1" x14ac:dyDescent="0.2"/>
    <row r="7091" ht="24.95" hidden="1" customHeight="1" x14ac:dyDescent="0.2"/>
    <row r="7092" ht="24.95" hidden="1" customHeight="1" x14ac:dyDescent="0.2"/>
    <row r="7093" ht="24.95" hidden="1" customHeight="1" x14ac:dyDescent="0.2"/>
    <row r="7094" ht="24.95" hidden="1" customHeight="1" x14ac:dyDescent="0.2"/>
    <row r="7095" ht="24.95" hidden="1" customHeight="1" x14ac:dyDescent="0.2"/>
    <row r="7096" ht="24.95" hidden="1" customHeight="1" x14ac:dyDescent="0.2"/>
    <row r="7097" ht="24.95" hidden="1" customHeight="1" x14ac:dyDescent="0.2"/>
    <row r="7098" ht="24.95" hidden="1" customHeight="1" x14ac:dyDescent="0.2"/>
    <row r="7099" ht="24.95" hidden="1" customHeight="1" x14ac:dyDescent="0.2"/>
    <row r="7100" ht="24.95" hidden="1" customHeight="1" x14ac:dyDescent="0.2"/>
    <row r="7101" ht="24.95" hidden="1" customHeight="1" x14ac:dyDescent="0.2"/>
    <row r="7102" ht="24.95" hidden="1" customHeight="1" x14ac:dyDescent="0.2"/>
    <row r="7103" ht="24.95" hidden="1" customHeight="1" x14ac:dyDescent="0.2"/>
    <row r="7104" ht="24.95" hidden="1" customHeight="1" x14ac:dyDescent="0.2"/>
    <row r="7105" ht="24.95" hidden="1" customHeight="1" x14ac:dyDescent="0.2"/>
    <row r="7106" ht="24.95" hidden="1" customHeight="1" x14ac:dyDescent="0.2"/>
    <row r="7107" ht="24.95" hidden="1" customHeight="1" x14ac:dyDescent="0.2"/>
    <row r="7108" ht="24.95" hidden="1" customHeight="1" x14ac:dyDescent="0.2"/>
    <row r="7109" ht="24.95" hidden="1" customHeight="1" x14ac:dyDescent="0.2"/>
    <row r="7110" ht="24.95" hidden="1" customHeight="1" x14ac:dyDescent="0.2"/>
    <row r="7111" ht="24.95" hidden="1" customHeight="1" x14ac:dyDescent="0.2"/>
    <row r="7112" ht="24.95" hidden="1" customHeight="1" x14ac:dyDescent="0.2"/>
    <row r="7113" ht="24.95" hidden="1" customHeight="1" x14ac:dyDescent="0.2"/>
    <row r="7114" ht="24.95" hidden="1" customHeight="1" x14ac:dyDescent="0.2"/>
    <row r="7115" ht="24.95" hidden="1" customHeight="1" x14ac:dyDescent="0.2"/>
    <row r="7116" ht="24.95" hidden="1" customHeight="1" x14ac:dyDescent="0.2"/>
    <row r="7117" ht="24.95" hidden="1" customHeight="1" x14ac:dyDescent="0.2"/>
    <row r="7118" ht="24.95" hidden="1" customHeight="1" x14ac:dyDescent="0.2"/>
    <row r="7119" ht="24.95" hidden="1" customHeight="1" x14ac:dyDescent="0.2"/>
    <row r="7120" ht="24.95" hidden="1" customHeight="1" x14ac:dyDescent="0.2"/>
    <row r="7121" ht="24.95" hidden="1" customHeight="1" x14ac:dyDescent="0.2"/>
    <row r="7122" ht="24.95" hidden="1" customHeight="1" x14ac:dyDescent="0.2"/>
    <row r="7123" ht="24.95" hidden="1" customHeight="1" x14ac:dyDescent="0.2"/>
    <row r="7124" ht="24.95" hidden="1" customHeight="1" x14ac:dyDescent="0.2"/>
    <row r="7125" ht="24.95" hidden="1" customHeight="1" x14ac:dyDescent="0.2"/>
    <row r="7126" ht="24.95" hidden="1" customHeight="1" x14ac:dyDescent="0.2"/>
    <row r="7127" ht="24.95" hidden="1" customHeight="1" x14ac:dyDescent="0.2"/>
    <row r="7128" ht="24.95" hidden="1" customHeight="1" x14ac:dyDescent="0.2"/>
    <row r="7129" ht="24.95" hidden="1" customHeight="1" x14ac:dyDescent="0.2"/>
    <row r="7130" ht="24.95" hidden="1" customHeight="1" x14ac:dyDescent="0.2"/>
    <row r="7131" ht="24.95" hidden="1" customHeight="1" x14ac:dyDescent="0.2"/>
    <row r="7132" ht="24.95" hidden="1" customHeight="1" x14ac:dyDescent="0.2"/>
    <row r="7133" ht="24.95" hidden="1" customHeight="1" x14ac:dyDescent="0.2"/>
    <row r="7134" ht="24.95" hidden="1" customHeight="1" x14ac:dyDescent="0.2"/>
    <row r="7135" ht="24.95" hidden="1" customHeight="1" x14ac:dyDescent="0.2"/>
    <row r="7136" ht="24.95" hidden="1" customHeight="1" x14ac:dyDescent="0.2"/>
    <row r="7137" ht="24.95" hidden="1" customHeight="1" x14ac:dyDescent="0.2"/>
    <row r="7138" ht="24.95" hidden="1" customHeight="1" x14ac:dyDescent="0.2"/>
    <row r="7139" ht="24.95" hidden="1" customHeight="1" x14ac:dyDescent="0.2"/>
    <row r="7140" ht="24.95" hidden="1" customHeight="1" x14ac:dyDescent="0.2"/>
    <row r="7141" ht="24.95" hidden="1" customHeight="1" x14ac:dyDescent="0.2"/>
    <row r="7142" ht="24.95" hidden="1" customHeight="1" x14ac:dyDescent="0.2"/>
    <row r="7143" ht="24.95" hidden="1" customHeight="1" x14ac:dyDescent="0.2"/>
    <row r="7144" ht="24.95" hidden="1" customHeight="1" x14ac:dyDescent="0.2"/>
    <row r="7145" ht="24.95" hidden="1" customHeight="1" x14ac:dyDescent="0.2"/>
    <row r="7146" ht="24.95" hidden="1" customHeight="1" x14ac:dyDescent="0.2"/>
    <row r="7147" ht="24.95" hidden="1" customHeight="1" x14ac:dyDescent="0.2"/>
    <row r="7148" ht="24.95" hidden="1" customHeight="1" x14ac:dyDescent="0.2"/>
    <row r="7149" ht="24.95" hidden="1" customHeight="1" x14ac:dyDescent="0.2"/>
    <row r="7150" ht="24.95" hidden="1" customHeight="1" x14ac:dyDescent="0.2"/>
    <row r="7151" ht="24.95" hidden="1" customHeight="1" x14ac:dyDescent="0.2"/>
    <row r="7152" ht="24.95" hidden="1" customHeight="1" x14ac:dyDescent="0.2"/>
    <row r="7153" ht="24.95" hidden="1" customHeight="1" x14ac:dyDescent="0.2"/>
    <row r="7154" ht="24.95" hidden="1" customHeight="1" x14ac:dyDescent="0.2"/>
    <row r="7155" ht="24.95" hidden="1" customHeight="1" x14ac:dyDescent="0.2"/>
    <row r="7156" ht="24.95" hidden="1" customHeight="1" x14ac:dyDescent="0.2"/>
    <row r="7157" ht="24.95" hidden="1" customHeight="1" x14ac:dyDescent="0.2"/>
    <row r="7158" ht="24.95" hidden="1" customHeight="1" x14ac:dyDescent="0.2"/>
    <row r="7159" ht="24.95" hidden="1" customHeight="1" x14ac:dyDescent="0.2"/>
    <row r="7160" ht="24.95" hidden="1" customHeight="1" x14ac:dyDescent="0.2"/>
    <row r="7161" ht="24.95" hidden="1" customHeight="1" x14ac:dyDescent="0.2"/>
    <row r="7162" ht="24.95" hidden="1" customHeight="1" x14ac:dyDescent="0.2"/>
    <row r="7163" ht="24.95" hidden="1" customHeight="1" x14ac:dyDescent="0.2"/>
    <row r="7164" ht="24.95" hidden="1" customHeight="1" x14ac:dyDescent="0.2"/>
    <row r="7165" ht="24.95" hidden="1" customHeight="1" x14ac:dyDescent="0.2"/>
    <row r="7166" ht="24.95" hidden="1" customHeight="1" x14ac:dyDescent="0.2"/>
    <row r="7167" ht="24.95" hidden="1" customHeight="1" x14ac:dyDescent="0.2"/>
    <row r="7168" ht="24.95" hidden="1" customHeight="1" x14ac:dyDescent="0.2"/>
    <row r="7169" ht="24.95" hidden="1" customHeight="1" x14ac:dyDescent="0.2"/>
    <row r="7170" ht="24.95" hidden="1" customHeight="1" x14ac:dyDescent="0.2"/>
    <row r="7171" ht="24.95" hidden="1" customHeight="1" x14ac:dyDescent="0.2"/>
    <row r="7172" ht="24.95" hidden="1" customHeight="1" x14ac:dyDescent="0.2"/>
    <row r="7173" ht="24.95" hidden="1" customHeight="1" x14ac:dyDescent="0.2"/>
    <row r="7174" ht="24.95" hidden="1" customHeight="1" x14ac:dyDescent="0.2"/>
    <row r="7175" ht="24.95" hidden="1" customHeight="1" x14ac:dyDescent="0.2"/>
    <row r="7176" ht="24.95" hidden="1" customHeight="1" x14ac:dyDescent="0.2"/>
    <row r="7177" ht="24.95" hidden="1" customHeight="1" x14ac:dyDescent="0.2"/>
    <row r="7178" ht="24.95" hidden="1" customHeight="1" x14ac:dyDescent="0.2"/>
    <row r="7179" ht="24.95" hidden="1" customHeight="1" x14ac:dyDescent="0.2"/>
    <row r="7180" ht="24.95" hidden="1" customHeight="1" x14ac:dyDescent="0.2"/>
    <row r="7181" ht="24.95" hidden="1" customHeight="1" x14ac:dyDescent="0.2"/>
    <row r="7182" ht="24.95" hidden="1" customHeight="1" x14ac:dyDescent="0.2"/>
    <row r="7183" ht="24.95" hidden="1" customHeight="1" x14ac:dyDescent="0.2"/>
    <row r="7184" ht="24.95" hidden="1" customHeight="1" x14ac:dyDescent="0.2"/>
    <row r="7185" ht="24.95" hidden="1" customHeight="1" x14ac:dyDescent="0.2"/>
    <row r="7186" ht="24.95" hidden="1" customHeight="1" x14ac:dyDescent="0.2"/>
    <row r="7187" ht="24.95" hidden="1" customHeight="1" x14ac:dyDescent="0.2"/>
    <row r="7188" ht="24.95" hidden="1" customHeight="1" x14ac:dyDescent="0.2"/>
    <row r="7189" ht="24.95" hidden="1" customHeight="1" x14ac:dyDescent="0.2"/>
    <row r="7190" ht="24.95" hidden="1" customHeight="1" x14ac:dyDescent="0.2"/>
    <row r="7191" ht="24.95" hidden="1" customHeight="1" x14ac:dyDescent="0.2"/>
    <row r="7192" ht="24.95" hidden="1" customHeight="1" x14ac:dyDescent="0.2"/>
    <row r="7193" ht="24.95" hidden="1" customHeight="1" x14ac:dyDescent="0.2"/>
    <row r="7194" ht="24.95" hidden="1" customHeight="1" x14ac:dyDescent="0.2"/>
    <row r="7195" ht="24.95" hidden="1" customHeight="1" x14ac:dyDescent="0.2"/>
    <row r="7196" ht="24.95" hidden="1" customHeight="1" x14ac:dyDescent="0.2"/>
    <row r="7197" ht="24.95" hidden="1" customHeight="1" x14ac:dyDescent="0.2"/>
    <row r="7198" ht="24.95" hidden="1" customHeight="1" x14ac:dyDescent="0.2"/>
    <row r="7199" ht="24.95" hidden="1" customHeight="1" x14ac:dyDescent="0.2"/>
    <row r="7200" ht="24.95" hidden="1" customHeight="1" x14ac:dyDescent="0.2"/>
    <row r="7201" ht="24.95" hidden="1" customHeight="1" x14ac:dyDescent="0.2"/>
    <row r="7202" ht="24.95" hidden="1" customHeight="1" x14ac:dyDescent="0.2"/>
    <row r="7203" ht="24.95" hidden="1" customHeight="1" x14ac:dyDescent="0.2"/>
    <row r="7204" ht="24.95" hidden="1" customHeight="1" x14ac:dyDescent="0.2"/>
    <row r="7205" ht="24.95" hidden="1" customHeight="1" x14ac:dyDescent="0.2"/>
    <row r="7206" ht="24.95" hidden="1" customHeight="1" x14ac:dyDescent="0.2"/>
    <row r="7207" ht="24.95" hidden="1" customHeight="1" x14ac:dyDescent="0.2"/>
    <row r="7208" ht="24.95" hidden="1" customHeight="1" x14ac:dyDescent="0.2"/>
    <row r="7209" ht="24.95" hidden="1" customHeight="1" x14ac:dyDescent="0.2"/>
    <row r="7210" ht="24.95" hidden="1" customHeight="1" x14ac:dyDescent="0.2"/>
    <row r="7211" ht="24.95" hidden="1" customHeight="1" x14ac:dyDescent="0.2"/>
    <row r="7212" ht="24.95" hidden="1" customHeight="1" x14ac:dyDescent="0.2"/>
    <row r="7213" ht="24.95" hidden="1" customHeight="1" x14ac:dyDescent="0.2"/>
    <row r="7214" ht="24.95" hidden="1" customHeight="1" x14ac:dyDescent="0.2"/>
    <row r="7215" ht="24.95" hidden="1" customHeight="1" x14ac:dyDescent="0.2"/>
    <row r="7216" ht="24.95" hidden="1" customHeight="1" x14ac:dyDescent="0.2"/>
    <row r="7217" ht="24.95" hidden="1" customHeight="1" x14ac:dyDescent="0.2"/>
    <row r="7218" ht="24.95" hidden="1" customHeight="1" x14ac:dyDescent="0.2"/>
    <row r="7219" ht="24.95" hidden="1" customHeight="1" x14ac:dyDescent="0.2"/>
    <row r="7220" ht="24.95" hidden="1" customHeight="1" x14ac:dyDescent="0.2"/>
    <row r="7221" ht="24.95" hidden="1" customHeight="1" x14ac:dyDescent="0.2"/>
    <row r="7222" ht="24.95" hidden="1" customHeight="1" x14ac:dyDescent="0.2"/>
    <row r="7223" ht="24.95" hidden="1" customHeight="1" x14ac:dyDescent="0.2"/>
    <row r="7224" ht="24.95" hidden="1" customHeight="1" x14ac:dyDescent="0.2"/>
    <row r="7225" ht="24.95" hidden="1" customHeight="1" x14ac:dyDescent="0.2"/>
    <row r="7226" ht="24.95" hidden="1" customHeight="1" x14ac:dyDescent="0.2"/>
    <row r="7227" ht="24.95" hidden="1" customHeight="1" x14ac:dyDescent="0.2"/>
    <row r="7228" ht="24.95" hidden="1" customHeight="1" x14ac:dyDescent="0.2"/>
    <row r="7229" ht="24.95" hidden="1" customHeight="1" x14ac:dyDescent="0.2"/>
    <row r="7230" ht="24.95" hidden="1" customHeight="1" x14ac:dyDescent="0.2"/>
    <row r="7231" ht="24.95" hidden="1" customHeight="1" x14ac:dyDescent="0.2"/>
    <row r="7232" ht="24.95" hidden="1" customHeight="1" x14ac:dyDescent="0.2"/>
    <row r="7233" ht="24.95" hidden="1" customHeight="1" x14ac:dyDescent="0.2"/>
    <row r="7234" ht="24.95" hidden="1" customHeight="1" x14ac:dyDescent="0.2"/>
    <row r="7235" ht="24.95" hidden="1" customHeight="1" x14ac:dyDescent="0.2"/>
    <row r="7236" ht="24.95" hidden="1" customHeight="1" x14ac:dyDescent="0.2"/>
    <row r="7237" ht="24.95" hidden="1" customHeight="1" x14ac:dyDescent="0.2"/>
    <row r="7238" ht="24.95" hidden="1" customHeight="1" x14ac:dyDescent="0.2"/>
    <row r="7239" ht="24.95" hidden="1" customHeight="1" x14ac:dyDescent="0.2"/>
    <row r="7240" ht="24.95" hidden="1" customHeight="1" x14ac:dyDescent="0.2"/>
    <row r="7241" ht="24.95" hidden="1" customHeight="1" x14ac:dyDescent="0.2"/>
    <row r="7242" ht="24.95" hidden="1" customHeight="1" x14ac:dyDescent="0.2"/>
    <row r="7243" ht="24.95" hidden="1" customHeight="1" x14ac:dyDescent="0.2"/>
    <row r="7244" ht="24.95" hidden="1" customHeight="1" x14ac:dyDescent="0.2"/>
    <row r="7245" ht="24.95" hidden="1" customHeight="1" x14ac:dyDescent="0.2"/>
    <row r="7246" ht="24.95" hidden="1" customHeight="1" x14ac:dyDescent="0.2"/>
    <row r="7247" ht="24.95" hidden="1" customHeight="1" x14ac:dyDescent="0.2"/>
    <row r="7248" ht="24.95" hidden="1" customHeight="1" x14ac:dyDescent="0.2"/>
    <row r="7249" ht="24.95" hidden="1" customHeight="1" x14ac:dyDescent="0.2"/>
    <row r="7250" ht="24.95" hidden="1" customHeight="1" x14ac:dyDescent="0.2"/>
    <row r="7251" ht="24.95" hidden="1" customHeight="1" x14ac:dyDescent="0.2"/>
    <row r="7252" ht="24.95" hidden="1" customHeight="1" x14ac:dyDescent="0.2"/>
    <row r="7253" ht="24.95" hidden="1" customHeight="1" x14ac:dyDescent="0.2"/>
    <row r="7254" ht="24.95" hidden="1" customHeight="1" x14ac:dyDescent="0.2"/>
    <row r="7255" ht="24.95" hidden="1" customHeight="1" x14ac:dyDescent="0.2"/>
    <row r="7256" ht="24.95" hidden="1" customHeight="1" x14ac:dyDescent="0.2"/>
    <row r="7257" ht="24.95" hidden="1" customHeight="1" x14ac:dyDescent="0.2"/>
    <row r="7258" ht="24.95" hidden="1" customHeight="1" x14ac:dyDescent="0.2"/>
    <row r="7259" ht="24.95" hidden="1" customHeight="1" x14ac:dyDescent="0.2"/>
    <row r="7260" ht="24.95" hidden="1" customHeight="1" x14ac:dyDescent="0.2"/>
    <row r="7261" ht="24.95" hidden="1" customHeight="1" x14ac:dyDescent="0.2"/>
    <row r="7262" ht="24.95" hidden="1" customHeight="1" x14ac:dyDescent="0.2"/>
    <row r="7263" ht="24.95" hidden="1" customHeight="1" x14ac:dyDescent="0.2"/>
    <row r="7264" ht="24.95" hidden="1" customHeight="1" x14ac:dyDescent="0.2"/>
    <row r="7265" ht="24.95" hidden="1" customHeight="1" x14ac:dyDescent="0.2"/>
    <row r="7266" ht="24.95" hidden="1" customHeight="1" x14ac:dyDescent="0.2"/>
    <row r="7267" ht="24.95" hidden="1" customHeight="1" x14ac:dyDescent="0.2"/>
    <row r="7268" ht="24.95" hidden="1" customHeight="1" x14ac:dyDescent="0.2"/>
    <row r="7269" ht="24.95" hidden="1" customHeight="1" x14ac:dyDescent="0.2"/>
    <row r="7270" ht="24.95" hidden="1" customHeight="1" x14ac:dyDescent="0.2"/>
    <row r="7271" ht="24.95" hidden="1" customHeight="1" x14ac:dyDescent="0.2"/>
    <row r="7272" ht="24.95" hidden="1" customHeight="1" x14ac:dyDescent="0.2"/>
    <row r="7273" ht="24.95" hidden="1" customHeight="1" x14ac:dyDescent="0.2"/>
    <row r="7274" ht="24.95" hidden="1" customHeight="1" x14ac:dyDescent="0.2"/>
    <row r="7275" ht="24.95" hidden="1" customHeight="1" x14ac:dyDescent="0.2"/>
    <row r="7276" ht="24.95" hidden="1" customHeight="1" x14ac:dyDescent="0.2"/>
    <row r="7277" ht="24.95" hidden="1" customHeight="1" x14ac:dyDescent="0.2"/>
    <row r="7278" ht="24.95" hidden="1" customHeight="1" x14ac:dyDescent="0.2"/>
    <row r="7279" ht="24.95" hidden="1" customHeight="1" x14ac:dyDescent="0.2"/>
    <row r="7280" ht="24.95" hidden="1" customHeight="1" x14ac:dyDescent="0.2"/>
    <row r="7281" ht="24.95" hidden="1" customHeight="1" x14ac:dyDescent="0.2"/>
    <row r="7282" ht="24.95" hidden="1" customHeight="1" x14ac:dyDescent="0.2"/>
    <row r="7283" ht="24.95" hidden="1" customHeight="1" x14ac:dyDescent="0.2"/>
    <row r="7284" ht="24.95" hidden="1" customHeight="1" x14ac:dyDescent="0.2"/>
    <row r="7285" ht="24.95" hidden="1" customHeight="1" x14ac:dyDescent="0.2"/>
    <row r="7286" ht="24.95" hidden="1" customHeight="1" x14ac:dyDescent="0.2"/>
    <row r="7287" ht="24.95" hidden="1" customHeight="1" x14ac:dyDescent="0.2"/>
    <row r="7288" ht="24.95" hidden="1" customHeight="1" x14ac:dyDescent="0.2"/>
    <row r="7289" ht="24.95" hidden="1" customHeight="1" x14ac:dyDescent="0.2"/>
    <row r="7290" ht="24.95" hidden="1" customHeight="1" x14ac:dyDescent="0.2"/>
    <row r="7291" ht="24.95" hidden="1" customHeight="1" x14ac:dyDescent="0.2"/>
    <row r="7292" ht="24.95" hidden="1" customHeight="1" x14ac:dyDescent="0.2"/>
    <row r="7293" ht="24.95" hidden="1" customHeight="1" x14ac:dyDescent="0.2"/>
    <row r="7294" ht="24.95" hidden="1" customHeight="1" x14ac:dyDescent="0.2"/>
    <row r="7295" ht="24.95" hidden="1" customHeight="1" x14ac:dyDescent="0.2"/>
    <row r="7296" ht="24.95" hidden="1" customHeight="1" x14ac:dyDescent="0.2"/>
    <row r="7297" ht="24.95" hidden="1" customHeight="1" x14ac:dyDescent="0.2"/>
    <row r="7298" ht="24.95" hidden="1" customHeight="1" x14ac:dyDescent="0.2"/>
    <row r="7299" ht="24.95" hidden="1" customHeight="1" x14ac:dyDescent="0.2"/>
    <row r="7300" ht="24.95" hidden="1" customHeight="1" x14ac:dyDescent="0.2"/>
    <row r="7301" ht="24.95" hidden="1" customHeight="1" x14ac:dyDescent="0.2"/>
    <row r="7302" ht="24.95" hidden="1" customHeight="1" x14ac:dyDescent="0.2"/>
    <row r="7303" ht="24.95" hidden="1" customHeight="1" x14ac:dyDescent="0.2"/>
    <row r="7304" ht="24.95" hidden="1" customHeight="1" x14ac:dyDescent="0.2"/>
    <row r="7305" ht="24.95" hidden="1" customHeight="1" x14ac:dyDescent="0.2"/>
    <row r="7306" ht="24.95" hidden="1" customHeight="1" x14ac:dyDescent="0.2"/>
    <row r="7307" ht="24.95" hidden="1" customHeight="1" x14ac:dyDescent="0.2"/>
    <row r="7308" ht="24.95" hidden="1" customHeight="1" x14ac:dyDescent="0.2"/>
    <row r="7309" ht="24.95" hidden="1" customHeight="1" x14ac:dyDescent="0.2"/>
    <row r="7310" ht="24.95" hidden="1" customHeight="1" x14ac:dyDescent="0.2"/>
    <row r="7311" ht="24.95" hidden="1" customHeight="1" x14ac:dyDescent="0.2"/>
    <row r="7312" ht="24.95" hidden="1" customHeight="1" x14ac:dyDescent="0.2"/>
    <row r="7313" ht="24.95" hidden="1" customHeight="1" x14ac:dyDescent="0.2"/>
    <row r="7314" ht="24.95" hidden="1" customHeight="1" x14ac:dyDescent="0.2"/>
    <row r="7315" ht="24.95" hidden="1" customHeight="1" x14ac:dyDescent="0.2"/>
    <row r="7316" ht="24.95" hidden="1" customHeight="1" x14ac:dyDescent="0.2"/>
    <row r="7317" ht="24.95" hidden="1" customHeight="1" x14ac:dyDescent="0.2"/>
    <row r="7318" ht="24.95" hidden="1" customHeight="1" x14ac:dyDescent="0.2"/>
    <row r="7319" ht="24.95" hidden="1" customHeight="1" x14ac:dyDescent="0.2"/>
    <row r="7320" ht="24.95" hidden="1" customHeight="1" x14ac:dyDescent="0.2"/>
    <row r="7321" ht="24.95" hidden="1" customHeight="1" x14ac:dyDescent="0.2"/>
    <row r="7322" ht="24.95" hidden="1" customHeight="1" x14ac:dyDescent="0.2"/>
    <row r="7323" ht="24.95" hidden="1" customHeight="1" x14ac:dyDescent="0.2"/>
    <row r="7324" ht="24.95" hidden="1" customHeight="1" x14ac:dyDescent="0.2"/>
    <row r="7325" ht="24.95" hidden="1" customHeight="1" x14ac:dyDescent="0.2"/>
    <row r="7326" ht="24.95" hidden="1" customHeight="1" x14ac:dyDescent="0.2"/>
    <row r="7327" ht="24.95" hidden="1" customHeight="1" x14ac:dyDescent="0.2"/>
    <row r="7328" ht="24.95" hidden="1" customHeight="1" x14ac:dyDescent="0.2"/>
    <row r="7329" ht="24.95" hidden="1" customHeight="1" x14ac:dyDescent="0.2"/>
    <row r="7330" ht="24.95" hidden="1" customHeight="1" x14ac:dyDescent="0.2"/>
    <row r="7331" ht="24.95" hidden="1" customHeight="1" x14ac:dyDescent="0.2"/>
    <row r="7332" ht="24.95" hidden="1" customHeight="1" x14ac:dyDescent="0.2"/>
    <row r="7333" ht="24.95" hidden="1" customHeight="1" x14ac:dyDescent="0.2"/>
    <row r="7334" ht="24.95" hidden="1" customHeight="1" x14ac:dyDescent="0.2"/>
    <row r="7335" ht="24.95" hidden="1" customHeight="1" x14ac:dyDescent="0.2"/>
    <row r="7336" ht="24.95" hidden="1" customHeight="1" x14ac:dyDescent="0.2"/>
    <row r="7337" ht="24.95" hidden="1" customHeight="1" x14ac:dyDescent="0.2"/>
    <row r="7338" ht="24.95" hidden="1" customHeight="1" x14ac:dyDescent="0.2"/>
    <row r="7339" ht="24.95" hidden="1" customHeight="1" x14ac:dyDescent="0.2"/>
    <row r="7340" ht="24.95" hidden="1" customHeight="1" x14ac:dyDescent="0.2"/>
    <row r="7341" ht="24.95" hidden="1" customHeight="1" x14ac:dyDescent="0.2"/>
    <row r="7342" ht="24.95" hidden="1" customHeight="1" x14ac:dyDescent="0.2"/>
    <row r="7343" ht="24.95" hidden="1" customHeight="1" x14ac:dyDescent="0.2"/>
    <row r="7344" ht="24.95" hidden="1" customHeight="1" x14ac:dyDescent="0.2"/>
    <row r="7345" ht="24.95" hidden="1" customHeight="1" x14ac:dyDescent="0.2"/>
    <row r="7346" ht="24.95" hidden="1" customHeight="1" x14ac:dyDescent="0.2"/>
    <row r="7347" ht="24.95" hidden="1" customHeight="1" x14ac:dyDescent="0.2"/>
    <row r="7348" ht="24.95" hidden="1" customHeight="1" x14ac:dyDescent="0.2"/>
    <row r="7349" ht="24.95" hidden="1" customHeight="1" x14ac:dyDescent="0.2"/>
    <row r="7350" ht="24.95" hidden="1" customHeight="1" x14ac:dyDescent="0.2"/>
    <row r="7351" ht="24.95" hidden="1" customHeight="1" x14ac:dyDescent="0.2"/>
    <row r="7352" ht="24.95" hidden="1" customHeight="1" x14ac:dyDescent="0.2"/>
    <row r="7353" ht="24.95" hidden="1" customHeight="1" x14ac:dyDescent="0.2"/>
    <row r="7354" ht="24.95" hidden="1" customHeight="1" x14ac:dyDescent="0.2"/>
    <row r="7355" ht="24.95" hidden="1" customHeight="1" x14ac:dyDescent="0.2"/>
    <row r="7356" ht="24.95" hidden="1" customHeight="1" x14ac:dyDescent="0.2"/>
    <row r="7357" ht="24.95" hidden="1" customHeight="1" x14ac:dyDescent="0.2"/>
    <row r="7358" ht="24.95" hidden="1" customHeight="1" x14ac:dyDescent="0.2"/>
    <row r="7359" ht="24.95" hidden="1" customHeight="1" x14ac:dyDescent="0.2"/>
    <row r="7360" ht="24.95" hidden="1" customHeight="1" x14ac:dyDescent="0.2"/>
    <row r="7361" ht="24.95" hidden="1" customHeight="1" x14ac:dyDescent="0.2"/>
    <row r="7362" ht="24.95" hidden="1" customHeight="1" x14ac:dyDescent="0.2"/>
    <row r="7363" ht="24.95" hidden="1" customHeight="1" x14ac:dyDescent="0.2"/>
    <row r="7364" ht="24.95" hidden="1" customHeight="1" x14ac:dyDescent="0.2"/>
    <row r="7365" ht="24.95" hidden="1" customHeight="1" x14ac:dyDescent="0.2"/>
    <row r="7366" ht="24.95" hidden="1" customHeight="1" x14ac:dyDescent="0.2"/>
    <row r="7367" ht="24.95" hidden="1" customHeight="1" x14ac:dyDescent="0.2"/>
    <row r="7368" ht="24.95" hidden="1" customHeight="1" x14ac:dyDescent="0.2"/>
    <row r="7369" ht="24.95" hidden="1" customHeight="1" x14ac:dyDescent="0.2"/>
    <row r="7370" ht="24.95" hidden="1" customHeight="1" x14ac:dyDescent="0.2"/>
    <row r="7371" ht="24.95" hidden="1" customHeight="1" x14ac:dyDescent="0.2"/>
    <row r="7372" ht="24.95" hidden="1" customHeight="1" x14ac:dyDescent="0.2"/>
    <row r="7373" ht="24.95" hidden="1" customHeight="1" x14ac:dyDescent="0.2"/>
    <row r="7374" ht="24.95" hidden="1" customHeight="1" x14ac:dyDescent="0.2"/>
    <row r="7375" ht="24.95" hidden="1" customHeight="1" x14ac:dyDescent="0.2"/>
    <row r="7376" ht="24.95" hidden="1" customHeight="1" x14ac:dyDescent="0.2"/>
    <row r="7377" ht="24.95" hidden="1" customHeight="1" x14ac:dyDescent="0.2"/>
    <row r="7378" ht="24.95" hidden="1" customHeight="1" x14ac:dyDescent="0.2"/>
    <row r="7379" ht="24.95" hidden="1" customHeight="1" x14ac:dyDescent="0.2"/>
    <row r="7380" ht="24.95" hidden="1" customHeight="1" x14ac:dyDescent="0.2"/>
    <row r="7381" ht="24.95" hidden="1" customHeight="1" x14ac:dyDescent="0.2"/>
    <row r="7382" ht="24.95" hidden="1" customHeight="1" x14ac:dyDescent="0.2"/>
    <row r="7383" ht="24.95" hidden="1" customHeight="1" x14ac:dyDescent="0.2"/>
    <row r="7384" ht="24.95" hidden="1" customHeight="1" x14ac:dyDescent="0.2"/>
    <row r="7385" ht="24.95" hidden="1" customHeight="1" x14ac:dyDescent="0.2"/>
    <row r="7386" ht="24.95" hidden="1" customHeight="1" x14ac:dyDescent="0.2"/>
    <row r="7387" ht="24.95" hidden="1" customHeight="1" x14ac:dyDescent="0.2"/>
    <row r="7388" ht="24.95" hidden="1" customHeight="1" x14ac:dyDescent="0.2"/>
    <row r="7389" ht="24.95" hidden="1" customHeight="1" x14ac:dyDescent="0.2"/>
    <row r="7390" ht="24.95" hidden="1" customHeight="1" x14ac:dyDescent="0.2"/>
    <row r="7391" ht="24.95" hidden="1" customHeight="1" x14ac:dyDescent="0.2"/>
    <row r="7392" ht="24.95" hidden="1" customHeight="1" x14ac:dyDescent="0.2"/>
    <row r="7393" ht="24.95" hidden="1" customHeight="1" x14ac:dyDescent="0.2"/>
    <row r="7394" ht="24.95" hidden="1" customHeight="1" x14ac:dyDescent="0.2"/>
    <row r="7395" ht="24.95" hidden="1" customHeight="1" x14ac:dyDescent="0.2"/>
    <row r="7396" ht="24.95" hidden="1" customHeight="1" x14ac:dyDescent="0.2"/>
    <row r="7397" ht="24.95" hidden="1" customHeight="1" x14ac:dyDescent="0.2"/>
    <row r="7398" ht="24.95" hidden="1" customHeight="1" x14ac:dyDescent="0.2"/>
    <row r="7399" ht="24.95" hidden="1" customHeight="1" x14ac:dyDescent="0.2"/>
    <row r="7400" ht="24.95" hidden="1" customHeight="1" x14ac:dyDescent="0.2"/>
    <row r="7401" ht="24.95" hidden="1" customHeight="1" x14ac:dyDescent="0.2"/>
    <row r="7402" ht="24.95" hidden="1" customHeight="1" x14ac:dyDescent="0.2"/>
    <row r="7403" ht="24.95" hidden="1" customHeight="1" x14ac:dyDescent="0.2"/>
    <row r="7404" ht="24.95" hidden="1" customHeight="1" x14ac:dyDescent="0.2"/>
    <row r="7405" ht="24.95" hidden="1" customHeight="1" x14ac:dyDescent="0.2"/>
    <row r="7406" ht="24.95" hidden="1" customHeight="1" x14ac:dyDescent="0.2"/>
    <row r="7407" ht="24.95" hidden="1" customHeight="1" x14ac:dyDescent="0.2"/>
    <row r="7408" ht="24.95" hidden="1" customHeight="1" x14ac:dyDescent="0.2"/>
    <row r="7409" ht="24.95" hidden="1" customHeight="1" x14ac:dyDescent="0.2"/>
    <row r="7410" ht="24.95" hidden="1" customHeight="1" x14ac:dyDescent="0.2"/>
    <row r="7411" ht="24.95" hidden="1" customHeight="1" x14ac:dyDescent="0.2"/>
    <row r="7412" ht="24.95" hidden="1" customHeight="1" x14ac:dyDescent="0.2"/>
    <row r="7413" ht="24.95" hidden="1" customHeight="1" x14ac:dyDescent="0.2"/>
    <row r="7414" ht="24.95" hidden="1" customHeight="1" x14ac:dyDescent="0.2"/>
    <row r="7415" ht="24.95" hidden="1" customHeight="1" x14ac:dyDescent="0.2"/>
    <row r="7416" ht="24.95" hidden="1" customHeight="1" x14ac:dyDescent="0.2"/>
    <row r="7417" ht="24.95" hidden="1" customHeight="1" x14ac:dyDescent="0.2"/>
    <row r="7418" ht="24.95" hidden="1" customHeight="1" x14ac:dyDescent="0.2"/>
    <row r="7419" ht="24.95" hidden="1" customHeight="1" x14ac:dyDescent="0.2"/>
    <row r="7420" ht="24.95" hidden="1" customHeight="1" x14ac:dyDescent="0.2"/>
    <row r="7421" ht="24.95" hidden="1" customHeight="1" x14ac:dyDescent="0.2"/>
    <row r="7422" ht="24.95" hidden="1" customHeight="1" x14ac:dyDescent="0.2"/>
    <row r="7423" ht="24.95" hidden="1" customHeight="1" x14ac:dyDescent="0.2"/>
    <row r="7424" ht="24.95" hidden="1" customHeight="1" x14ac:dyDescent="0.2"/>
    <row r="7425" ht="24.95" hidden="1" customHeight="1" x14ac:dyDescent="0.2"/>
    <row r="7426" ht="24.95" hidden="1" customHeight="1" x14ac:dyDescent="0.2"/>
    <row r="7427" ht="24.95" hidden="1" customHeight="1" x14ac:dyDescent="0.2"/>
    <row r="7428" ht="24.95" hidden="1" customHeight="1" x14ac:dyDescent="0.2"/>
    <row r="7429" ht="24.95" hidden="1" customHeight="1" x14ac:dyDescent="0.2"/>
    <row r="7430" ht="24.95" hidden="1" customHeight="1" x14ac:dyDescent="0.2"/>
    <row r="7431" ht="24.95" hidden="1" customHeight="1" x14ac:dyDescent="0.2"/>
    <row r="7432" ht="24.95" hidden="1" customHeight="1" x14ac:dyDescent="0.2"/>
    <row r="7433" ht="24.95" hidden="1" customHeight="1" x14ac:dyDescent="0.2"/>
    <row r="7434" ht="24.95" hidden="1" customHeight="1" x14ac:dyDescent="0.2"/>
    <row r="7435" ht="24.95" hidden="1" customHeight="1" x14ac:dyDescent="0.2"/>
    <row r="7436" ht="24.95" hidden="1" customHeight="1" x14ac:dyDescent="0.2"/>
    <row r="7437" ht="24.95" hidden="1" customHeight="1" x14ac:dyDescent="0.2"/>
    <row r="7438" ht="24.95" hidden="1" customHeight="1" x14ac:dyDescent="0.2"/>
    <row r="7439" ht="24.95" hidden="1" customHeight="1" x14ac:dyDescent="0.2"/>
    <row r="7440" ht="24.95" hidden="1" customHeight="1" x14ac:dyDescent="0.2"/>
    <row r="7441" ht="24.95" hidden="1" customHeight="1" x14ac:dyDescent="0.2"/>
    <row r="7442" ht="24.95" hidden="1" customHeight="1" x14ac:dyDescent="0.2"/>
    <row r="7443" ht="24.95" hidden="1" customHeight="1" x14ac:dyDescent="0.2"/>
    <row r="7444" ht="24.95" hidden="1" customHeight="1" x14ac:dyDescent="0.2"/>
    <row r="7445" ht="24.95" hidden="1" customHeight="1" x14ac:dyDescent="0.2"/>
    <row r="7446" ht="24.95" hidden="1" customHeight="1" x14ac:dyDescent="0.2"/>
    <row r="7447" ht="24.95" hidden="1" customHeight="1" x14ac:dyDescent="0.2"/>
    <row r="7448" ht="24.95" hidden="1" customHeight="1" x14ac:dyDescent="0.2"/>
    <row r="7449" ht="24.95" hidden="1" customHeight="1" x14ac:dyDescent="0.2"/>
    <row r="7450" ht="24.95" hidden="1" customHeight="1" x14ac:dyDescent="0.2"/>
    <row r="7451" ht="24.95" hidden="1" customHeight="1" x14ac:dyDescent="0.2"/>
    <row r="7452" ht="24.95" hidden="1" customHeight="1" x14ac:dyDescent="0.2"/>
    <row r="7453" ht="24.95" hidden="1" customHeight="1" x14ac:dyDescent="0.2"/>
    <row r="7454" ht="24.95" hidden="1" customHeight="1" x14ac:dyDescent="0.2"/>
    <row r="7455" ht="24.95" hidden="1" customHeight="1" x14ac:dyDescent="0.2"/>
    <row r="7456" ht="24.95" hidden="1" customHeight="1" x14ac:dyDescent="0.2"/>
    <row r="7457" ht="24.95" hidden="1" customHeight="1" x14ac:dyDescent="0.2"/>
    <row r="7458" ht="24.95" hidden="1" customHeight="1" x14ac:dyDescent="0.2"/>
    <row r="7459" ht="24.95" hidden="1" customHeight="1" x14ac:dyDescent="0.2"/>
    <row r="7460" ht="24.95" hidden="1" customHeight="1" x14ac:dyDescent="0.2"/>
    <row r="7461" ht="24.95" hidden="1" customHeight="1" x14ac:dyDescent="0.2"/>
    <row r="7462" ht="24.95" hidden="1" customHeight="1" x14ac:dyDescent="0.2"/>
    <row r="7463" ht="24.95" hidden="1" customHeight="1" x14ac:dyDescent="0.2"/>
    <row r="7464" ht="24.95" hidden="1" customHeight="1" x14ac:dyDescent="0.2"/>
    <row r="7465" ht="24.95" hidden="1" customHeight="1" x14ac:dyDescent="0.2"/>
    <row r="7466" ht="24.95" hidden="1" customHeight="1" x14ac:dyDescent="0.2"/>
    <row r="7467" ht="24.95" hidden="1" customHeight="1" x14ac:dyDescent="0.2"/>
    <row r="7468" ht="24.95" hidden="1" customHeight="1" x14ac:dyDescent="0.2"/>
    <row r="7469" ht="24.95" hidden="1" customHeight="1" x14ac:dyDescent="0.2"/>
    <row r="7470" ht="24.95" hidden="1" customHeight="1" x14ac:dyDescent="0.2"/>
    <row r="7471" ht="24.95" hidden="1" customHeight="1" x14ac:dyDescent="0.2"/>
    <row r="7472" ht="24.95" hidden="1" customHeight="1" x14ac:dyDescent="0.2"/>
    <row r="7473" ht="24.95" hidden="1" customHeight="1" x14ac:dyDescent="0.2"/>
    <row r="7474" ht="24.95" hidden="1" customHeight="1" x14ac:dyDescent="0.2"/>
    <row r="7475" ht="24.95" hidden="1" customHeight="1" x14ac:dyDescent="0.2"/>
    <row r="7476" ht="24.95" hidden="1" customHeight="1" x14ac:dyDescent="0.2"/>
    <row r="7477" ht="24.95" hidden="1" customHeight="1" x14ac:dyDescent="0.2"/>
    <row r="7478" ht="24.95" hidden="1" customHeight="1" x14ac:dyDescent="0.2"/>
    <row r="7479" ht="24.95" hidden="1" customHeight="1" x14ac:dyDescent="0.2"/>
    <row r="7480" ht="24.95" hidden="1" customHeight="1" x14ac:dyDescent="0.2"/>
    <row r="7481" ht="24.95" hidden="1" customHeight="1" x14ac:dyDescent="0.2"/>
    <row r="7482" ht="24.95" hidden="1" customHeight="1" x14ac:dyDescent="0.2"/>
    <row r="7483" ht="24.95" hidden="1" customHeight="1" x14ac:dyDescent="0.2"/>
    <row r="7484" ht="24.95" hidden="1" customHeight="1" x14ac:dyDescent="0.2"/>
    <row r="7485" ht="24.95" hidden="1" customHeight="1" x14ac:dyDescent="0.2"/>
    <row r="7486" ht="24.95" hidden="1" customHeight="1" x14ac:dyDescent="0.2"/>
    <row r="7487" ht="24.95" hidden="1" customHeight="1" x14ac:dyDescent="0.2"/>
    <row r="7488" ht="24.95" hidden="1" customHeight="1" x14ac:dyDescent="0.2"/>
    <row r="7489" ht="24.95" hidden="1" customHeight="1" x14ac:dyDescent="0.2"/>
    <row r="7490" ht="24.95" hidden="1" customHeight="1" x14ac:dyDescent="0.2"/>
    <row r="7491" ht="24.95" hidden="1" customHeight="1" x14ac:dyDescent="0.2"/>
    <row r="7492" ht="24.95" hidden="1" customHeight="1" x14ac:dyDescent="0.2"/>
    <row r="7493" ht="24.95" hidden="1" customHeight="1" x14ac:dyDescent="0.2"/>
    <row r="7494" ht="24.95" hidden="1" customHeight="1" x14ac:dyDescent="0.2"/>
    <row r="7495" ht="24.95" hidden="1" customHeight="1" x14ac:dyDescent="0.2"/>
    <row r="7496" ht="24.95" hidden="1" customHeight="1" x14ac:dyDescent="0.2"/>
    <row r="7497" ht="24.95" hidden="1" customHeight="1" x14ac:dyDescent="0.2"/>
    <row r="7498" ht="24.95" hidden="1" customHeight="1" x14ac:dyDescent="0.2"/>
    <row r="7499" ht="24.95" hidden="1" customHeight="1" x14ac:dyDescent="0.2"/>
    <row r="7500" ht="24.95" hidden="1" customHeight="1" x14ac:dyDescent="0.2"/>
    <row r="7501" ht="24.95" hidden="1" customHeight="1" x14ac:dyDescent="0.2"/>
    <row r="7502" ht="24.95" hidden="1" customHeight="1" x14ac:dyDescent="0.2"/>
    <row r="7503" ht="24.95" hidden="1" customHeight="1" x14ac:dyDescent="0.2"/>
    <row r="7504" ht="24.95" hidden="1" customHeight="1" x14ac:dyDescent="0.2"/>
    <row r="7505" ht="24.95" hidden="1" customHeight="1" x14ac:dyDescent="0.2"/>
    <row r="7506" ht="24.95" hidden="1" customHeight="1" x14ac:dyDescent="0.2"/>
    <row r="7507" ht="24.95" hidden="1" customHeight="1" x14ac:dyDescent="0.2"/>
    <row r="7508" ht="24.95" hidden="1" customHeight="1" x14ac:dyDescent="0.2"/>
    <row r="7509" ht="24.95" hidden="1" customHeight="1" x14ac:dyDescent="0.2"/>
    <row r="7510" ht="24.95" hidden="1" customHeight="1" x14ac:dyDescent="0.2"/>
    <row r="7511" ht="24.95" hidden="1" customHeight="1" x14ac:dyDescent="0.2"/>
    <row r="7512" ht="24.95" hidden="1" customHeight="1" x14ac:dyDescent="0.2"/>
    <row r="7513" ht="24.95" hidden="1" customHeight="1" x14ac:dyDescent="0.2"/>
    <row r="7514" ht="24.95" hidden="1" customHeight="1" x14ac:dyDescent="0.2"/>
    <row r="7515" ht="24.95" hidden="1" customHeight="1" x14ac:dyDescent="0.2"/>
    <row r="7516" ht="24.95" hidden="1" customHeight="1" x14ac:dyDescent="0.2"/>
    <row r="7517" ht="24.95" hidden="1" customHeight="1" x14ac:dyDescent="0.2"/>
    <row r="7518" ht="24.95" hidden="1" customHeight="1" x14ac:dyDescent="0.2"/>
    <row r="7519" ht="24.95" hidden="1" customHeight="1" x14ac:dyDescent="0.2"/>
    <row r="7520" ht="24.95" hidden="1" customHeight="1" x14ac:dyDescent="0.2"/>
    <row r="7521" ht="24.95" hidden="1" customHeight="1" x14ac:dyDescent="0.2"/>
    <row r="7522" ht="24.95" hidden="1" customHeight="1" x14ac:dyDescent="0.2"/>
    <row r="7523" ht="24.95" hidden="1" customHeight="1" x14ac:dyDescent="0.2"/>
    <row r="7524" ht="24.95" hidden="1" customHeight="1" x14ac:dyDescent="0.2"/>
    <row r="7525" ht="24.95" hidden="1" customHeight="1" x14ac:dyDescent="0.2"/>
    <row r="7526" ht="24.95" hidden="1" customHeight="1" x14ac:dyDescent="0.2"/>
    <row r="7527" ht="24.95" hidden="1" customHeight="1" x14ac:dyDescent="0.2"/>
    <row r="7528" ht="24.95" hidden="1" customHeight="1" x14ac:dyDescent="0.2"/>
    <row r="7529" ht="24.95" hidden="1" customHeight="1" x14ac:dyDescent="0.2"/>
    <row r="7530" ht="24.95" hidden="1" customHeight="1" x14ac:dyDescent="0.2"/>
    <row r="7531" ht="24.95" hidden="1" customHeight="1" x14ac:dyDescent="0.2"/>
    <row r="7532" ht="24.95" hidden="1" customHeight="1" x14ac:dyDescent="0.2"/>
    <row r="7533" ht="24.95" hidden="1" customHeight="1" x14ac:dyDescent="0.2"/>
    <row r="7534" ht="24.95" hidden="1" customHeight="1" x14ac:dyDescent="0.2"/>
    <row r="7535" ht="24.95" hidden="1" customHeight="1" x14ac:dyDescent="0.2"/>
    <row r="7536" ht="24.95" hidden="1" customHeight="1" x14ac:dyDescent="0.2"/>
    <row r="7537" ht="24.95" hidden="1" customHeight="1" x14ac:dyDescent="0.2"/>
    <row r="7538" ht="24.95" hidden="1" customHeight="1" x14ac:dyDescent="0.2"/>
    <row r="7539" ht="24.95" hidden="1" customHeight="1" x14ac:dyDescent="0.2"/>
    <row r="7540" ht="24.95" hidden="1" customHeight="1" x14ac:dyDescent="0.2"/>
    <row r="7541" ht="24.95" hidden="1" customHeight="1" x14ac:dyDescent="0.2"/>
    <row r="7542" ht="24.95" hidden="1" customHeight="1" x14ac:dyDescent="0.2"/>
    <row r="7543" ht="24.95" hidden="1" customHeight="1" x14ac:dyDescent="0.2"/>
    <row r="7544" ht="24.95" hidden="1" customHeight="1" x14ac:dyDescent="0.2"/>
    <row r="7545" ht="24.95" hidden="1" customHeight="1" x14ac:dyDescent="0.2"/>
    <row r="7546" ht="24.95" hidden="1" customHeight="1" x14ac:dyDescent="0.2"/>
    <row r="7547" ht="24.95" hidden="1" customHeight="1" x14ac:dyDescent="0.2"/>
    <row r="7548" ht="24.95" hidden="1" customHeight="1" x14ac:dyDescent="0.2"/>
    <row r="7549" ht="24.95" hidden="1" customHeight="1" x14ac:dyDescent="0.2"/>
    <row r="7550" ht="24.95" hidden="1" customHeight="1" x14ac:dyDescent="0.2"/>
    <row r="7551" ht="24.95" hidden="1" customHeight="1" x14ac:dyDescent="0.2"/>
    <row r="7552" ht="24.95" hidden="1" customHeight="1" x14ac:dyDescent="0.2"/>
    <row r="7553" ht="24.95" hidden="1" customHeight="1" x14ac:dyDescent="0.2"/>
    <row r="7554" ht="24.95" hidden="1" customHeight="1" x14ac:dyDescent="0.2"/>
    <row r="7555" ht="24.95" hidden="1" customHeight="1" x14ac:dyDescent="0.2"/>
    <row r="7556" ht="24.95" hidden="1" customHeight="1" x14ac:dyDescent="0.2"/>
    <row r="7557" ht="24.95" hidden="1" customHeight="1" x14ac:dyDescent="0.2"/>
    <row r="7558" ht="24.95" hidden="1" customHeight="1" x14ac:dyDescent="0.2"/>
    <row r="7559" ht="24.95" hidden="1" customHeight="1" x14ac:dyDescent="0.2"/>
    <row r="7560" ht="24.95" hidden="1" customHeight="1" x14ac:dyDescent="0.2"/>
    <row r="7561" ht="24.95" hidden="1" customHeight="1" x14ac:dyDescent="0.2"/>
    <row r="7562" ht="24.95" hidden="1" customHeight="1" x14ac:dyDescent="0.2"/>
    <row r="7563" ht="24.95" hidden="1" customHeight="1" x14ac:dyDescent="0.2"/>
    <row r="7564" ht="24.95" hidden="1" customHeight="1" x14ac:dyDescent="0.2"/>
    <row r="7565" ht="24.95" hidden="1" customHeight="1" x14ac:dyDescent="0.2"/>
    <row r="7566" ht="24.95" hidden="1" customHeight="1" x14ac:dyDescent="0.2"/>
    <row r="7567" ht="24.95" hidden="1" customHeight="1" x14ac:dyDescent="0.2"/>
    <row r="7568" ht="24.95" hidden="1" customHeight="1" x14ac:dyDescent="0.2"/>
    <row r="7569" ht="24.95" hidden="1" customHeight="1" x14ac:dyDescent="0.2"/>
    <row r="7570" ht="24.95" hidden="1" customHeight="1" x14ac:dyDescent="0.2"/>
    <row r="7571" ht="24.95" hidden="1" customHeight="1" x14ac:dyDescent="0.2"/>
    <row r="7572" ht="24.95" hidden="1" customHeight="1" x14ac:dyDescent="0.2"/>
    <row r="7573" ht="24.95" hidden="1" customHeight="1" x14ac:dyDescent="0.2"/>
    <row r="7574" ht="24.95" hidden="1" customHeight="1" x14ac:dyDescent="0.2"/>
    <row r="7575" ht="24.95" hidden="1" customHeight="1" x14ac:dyDescent="0.2"/>
    <row r="7576" ht="24.95" hidden="1" customHeight="1" x14ac:dyDescent="0.2"/>
    <row r="7577" ht="24.95" hidden="1" customHeight="1" x14ac:dyDescent="0.2"/>
    <row r="7578" ht="24.95" hidden="1" customHeight="1" x14ac:dyDescent="0.2"/>
    <row r="7579" ht="24.95" hidden="1" customHeight="1" x14ac:dyDescent="0.2"/>
    <row r="7580" ht="24.95" hidden="1" customHeight="1" x14ac:dyDescent="0.2"/>
    <row r="7581" ht="24.95" hidden="1" customHeight="1" x14ac:dyDescent="0.2"/>
    <row r="7582" ht="24.95" hidden="1" customHeight="1" x14ac:dyDescent="0.2"/>
    <row r="7583" ht="24.95" hidden="1" customHeight="1" x14ac:dyDescent="0.2"/>
    <row r="7584" ht="24.95" hidden="1" customHeight="1" x14ac:dyDescent="0.2"/>
    <row r="7585" ht="24.95" hidden="1" customHeight="1" x14ac:dyDescent="0.2"/>
    <row r="7586" ht="24.95" hidden="1" customHeight="1" x14ac:dyDescent="0.2"/>
    <row r="7587" ht="24.95" hidden="1" customHeight="1" x14ac:dyDescent="0.2"/>
    <row r="7588" ht="24.95" hidden="1" customHeight="1" x14ac:dyDescent="0.2"/>
    <row r="7589" ht="24.95" hidden="1" customHeight="1" x14ac:dyDescent="0.2"/>
    <row r="7590" ht="24.95" hidden="1" customHeight="1" x14ac:dyDescent="0.2"/>
    <row r="7591" ht="24.95" hidden="1" customHeight="1" x14ac:dyDescent="0.2"/>
    <row r="7592" ht="24.95" hidden="1" customHeight="1" x14ac:dyDescent="0.2"/>
    <row r="7593" ht="24.95" hidden="1" customHeight="1" x14ac:dyDescent="0.2"/>
    <row r="7594" ht="24.95" hidden="1" customHeight="1" x14ac:dyDescent="0.2"/>
    <row r="7595" ht="24.95" hidden="1" customHeight="1" x14ac:dyDescent="0.2"/>
    <row r="7596" ht="24.95" hidden="1" customHeight="1" x14ac:dyDescent="0.2"/>
    <row r="7597" ht="24.95" hidden="1" customHeight="1" x14ac:dyDescent="0.2"/>
    <row r="7598" ht="24.95" hidden="1" customHeight="1" x14ac:dyDescent="0.2"/>
    <row r="7599" ht="24.95" hidden="1" customHeight="1" x14ac:dyDescent="0.2"/>
    <row r="7600" ht="24.95" hidden="1" customHeight="1" x14ac:dyDescent="0.2"/>
    <row r="7601" ht="24.95" hidden="1" customHeight="1" x14ac:dyDescent="0.2"/>
    <row r="7602" ht="24.95" hidden="1" customHeight="1" x14ac:dyDescent="0.2"/>
    <row r="7603" ht="24.95" hidden="1" customHeight="1" x14ac:dyDescent="0.2"/>
    <row r="7604" ht="24.95" hidden="1" customHeight="1" x14ac:dyDescent="0.2"/>
    <row r="7605" ht="24.95" hidden="1" customHeight="1" x14ac:dyDescent="0.2"/>
    <row r="7606" ht="24.95" hidden="1" customHeight="1" x14ac:dyDescent="0.2"/>
    <row r="7607" ht="24.95" hidden="1" customHeight="1" x14ac:dyDescent="0.2"/>
    <row r="7608" ht="24.95" hidden="1" customHeight="1" x14ac:dyDescent="0.2"/>
    <row r="7609" ht="24.95" hidden="1" customHeight="1" x14ac:dyDescent="0.2"/>
    <row r="7610" ht="24.95" hidden="1" customHeight="1" x14ac:dyDescent="0.2"/>
    <row r="7611" ht="24.95" hidden="1" customHeight="1" x14ac:dyDescent="0.2"/>
    <row r="7612" ht="24.95" hidden="1" customHeight="1" x14ac:dyDescent="0.2"/>
    <row r="7613" ht="24.95" hidden="1" customHeight="1" x14ac:dyDescent="0.2"/>
    <row r="7614" ht="24.95" hidden="1" customHeight="1" x14ac:dyDescent="0.2"/>
    <row r="7615" ht="24.95" hidden="1" customHeight="1" x14ac:dyDescent="0.2"/>
    <row r="7616" ht="24.95" hidden="1" customHeight="1" x14ac:dyDescent="0.2"/>
    <row r="7617" ht="24.95" hidden="1" customHeight="1" x14ac:dyDescent="0.2"/>
    <row r="7618" ht="24.95" hidden="1" customHeight="1" x14ac:dyDescent="0.2"/>
    <row r="7619" ht="24.95" hidden="1" customHeight="1" x14ac:dyDescent="0.2"/>
    <row r="7620" ht="24.95" hidden="1" customHeight="1" x14ac:dyDescent="0.2"/>
    <row r="7621" ht="24.95" hidden="1" customHeight="1" x14ac:dyDescent="0.2"/>
    <row r="7622" ht="24.95" hidden="1" customHeight="1" x14ac:dyDescent="0.2"/>
    <row r="7623" ht="24.95" hidden="1" customHeight="1" x14ac:dyDescent="0.2"/>
    <row r="7624" ht="24.95" hidden="1" customHeight="1" x14ac:dyDescent="0.2"/>
    <row r="7625" ht="24.95" hidden="1" customHeight="1" x14ac:dyDescent="0.2"/>
    <row r="7626" ht="24.95" hidden="1" customHeight="1" x14ac:dyDescent="0.2"/>
    <row r="7627" ht="24.95" hidden="1" customHeight="1" x14ac:dyDescent="0.2"/>
    <row r="7628" ht="24.95" hidden="1" customHeight="1" x14ac:dyDescent="0.2"/>
    <row r="7629" ht="24.95" hidden="1" customHeight="1" x14ac:dyDescent="0.2"/>
    <row r="7630" ht="24.95" hidden="1" customHeight="1" x14ac:dyDescent="0.2"/>
    <row r="7631" ht="24.95" hidden="1" customHeight="1" x14ac:dyDescent="0.2"/>
    <row r="7632" ht="24.95" hidden="1" customHeight="1" x14ac:dyDescent="0.2"/>
    <row r="7633" ht="24.95" hidden="1" customHeight="1" x14ac:dyDescent="0.2"/>
    <row r="7634" ht="24.95" hidden="1" customHeight="1" x14ac:dyDescent="0.2"/>
    <row r="7635" ht="24.95" hidden="1" customHeight="1" x14ac:dyDescent="0.2"/>
    <row r="7636" ht="24.95" hidden="1" customHeight="1" x14ac:dyDescent="0.2"/>
    <row r="7637" ht="24.95" hidden="1" customHeight="1" x14ac:dyDescent="0.2"/>
    <row r="7638" ht="24.95" hidden="1" customHeight="1" x14ac:dyDescent="0.2"/>
    <row r="7639" ht="24.95" hidden="1" customHeight="1" x14ac:dyDescent="0.2"/>
    <row r="7640" ht="24.95" hidden="1" customHeight="1" x14ac:dyDescent="0.2"/>
    <row r="7641" ht="24.95" hidden="1" customHeight="1" x14ac:dyDescent="0.2"/>
    <row r="7642" ht="24.95" hidden="1" customHeight="1" x14ac:dyDescent="0.2"/>
    <row r="7643" ht="24.95" hidden="1" customHeight="1" x14ac:dyDescent="0.2"/>
    <row r="7644" ht="24.95" hidden="1" customHeight="1" x14ac:dyDescent="0.2"/>
    <row r="7645" ht="24.95" hidden="1" customHeight="1" x14ac:dyDescent="0.2"/>
    <row r="7646" ht="24.95" hidden="1" customHeight="1" x14ac:dyDescent="0.2"/>
    <row r="7647" ht="24.95" hidden="1" customHeight="1" x14ac:dyDescent="0.2"/>
    <row r="7648" ht="24.95" hidden="1" customHeight="1" x14ac:dyDescent="0.2"/>
    <row r="7649" ht="24.95" hidden="1" customHeight="1" x14ac:dyDescent="0.2"/>
    <row r="7650" ht="24.95" hidden="1" customHeight="1" x14ac:dyDescent="0.2"/>
    <row r="7651" ht="24.95" hidden="1" customHeight="1" x14ac:dyDescent="0.2"/>
    <row r="7652" ht="24.95" hidden="1" customHeight="1" x14ac:dyDescent="0.2"/>
    <row r="7653" ht="24.95" hidden="1" customHeight="1" x14ac:dyDescent="0.2"/>
    <row r="7654" ht="24.95" hidden="1" customHeight="1" x14ac:dyDescent="0.2"/>
    <row r="7655" ht="24.95" hidden="1" customHeight="1" x14ac:dyDescent="0.2"/>
    <row r="7656" ht="24.95" hidden="1" customHeight="1" x14ac:dyDescent="0.2"/>
    <row r="7657" ht="24.95" hidden="1" customHeight="1" x14ac:dyDescent="0.2"/>
    <row r="7658" ht="24.95" hidden="1" customHeight="1" x14ac:dyDescent="0.2"/>
    <row r="7659" ht="24.95" hidden="1" customHeight="1" x14ac:dyDescent="0.2"/>
    <row r="7660" ht="24.95" hidden="1" customHeight="1" x14ac:dyDescent="0.2"/>
    <row r="7661" ht="24.95" hidden="1" customHeight="1" x14ac:dyDescent="0.2"/>
    <row r="7662" ht="24.95" hidden="1" customHeight="1" x14ac:dyDescent="0.2"/>
    <row r="7663" ht="24.95" hidden="1" customHeight="1" x14ac:dyDescent="0.2"/>
    <row r="7664" ht="24.95" hidden="1" customHeight="1" x14ac:dyDescent="0.2"/>
    <row r="7665" ht="24.95" hidden="1" customHeight="1" x14ac:dyDescent="0.2"/>
    <row r="7666" ht="24.95" hidden="1" customHeight="1" x14ac:dyDescent="0.2"/>
    <row r="7667" ht="24.95" hidden="1" customHeight="1" x14ac:dyDescent="0.2"/>
    <row r="7668" ht="24.95" hidden="1" customHeight="1" x14ac:dyDescent="0.2"/>
    <row r="7669" ht="24.95" hidden="1" customHeight="1" x14ac:dyDescent="0.2"/>
    <row r="7670" ht="24.95" hidden="1" customHeight="1" x14ac:dyDescent="0.2"/>
    <row r="7671" ht="24.95" hidden="1" customHeight="1" x14ac:dyDescent="0.2"/>
    <row r="7672" ht="24.95" hidden="1" customHeight="1" x14ac:dyDescent="0.2"/>
    <row r="7673" ht="24.95" hidden="1" customHeight="1" x14ac:dyDescent="0.2"/>
    <row r="7674" ht="24.95" hidden="1" customHeight="1" x14ac:dyDescent="0.2"/>
    <row r="7675" ht="24.95" hidden="1" customHeight="1" x14ac:dyDescent="0.2"/>
    <row r="7676" ht="24.95" hidden="1" customHeight="1" x14ac:dyDescent="0.2"/>
    <row r="7677" ht="24.95" hidden="1" customHeight="1" x14ac:dyDescent="0.2"/>
    <row r="7678" ht="24.95" hidden="1" customHeight="1" x14ac:dyDescent="0.2"/>
    <row r="7679" ht="24.95" hidden="1" customHeight="1" x14ac:dyDescent="0.2"/>
    <row r="7680" ht="24.95" hidden="1" customHeight="1" x14ac:dyDescent="0.2"/>
    <row r="7681" ht="24.95" hidden="1" customHeight="1" x14ac:dyDescent="0.2"/>
    <row r="7682" ht="24.95" hidden="1" customHeight="1" x14ac:dyDescent="0.2"/>
    <row r="7683" ht="24.95" hidden="1" customHeight="1" x14ac:dyDescent="0.2"/>
    <row r="7684" ht="24.95" hidden="1" customHeight="1" x14ac:dyDescent="0.2"/>
    <row r="7685" ht="24.95" hidden="1" customHeight="1" x14ac:dyDescent="0.2"/>
    <row r="7686" ht="24.95" hidden="1" customHeight="1" x14ac:dyDescent="0.2"/>
    <row r="7687" ht="24.95" hidden="1" customHeight="1" x14ac:dyDescent="0.2"/>
    <row r="7688" ht="24.95" hidden="1" customHeight="1" x14ac:dyDescent="0.2"/>
    <row r="7689" ht="24.95" hidden="1" customHeight="1" x14ac:dyDescent="0.2"/>
    <row r="7690" ht="24.95" hidden="1" customHeight="1" x14ac:dyDescent="0.2"/>
    <row r="7691" ht="24.95" hidden="1" customHeight="1" x14ac:dyDescent="0.2"/>
    <row r="7692" ht="24.95" hidden="1" customHeight="1" x14ac:dyDescent="0.2"/>
    <row r="7693" ht="24.95" hidden="1" customHeight="1" x14ac:dyDescent="0.2"/>
    <row r="7694" ht="24.95" hidden="1" customHeight="1" x14ac:dyDescent="0.2"/>
    <row r="7695" ht="24.95" hidden="1" customHeight="1" x14ac:dyDescent="0.2"/>
    <row r="7696" ht="24.95" hidden="1" customHeight="1" x14ac:dyDescent="0.2"/>
    <row r="7697" ht="24.95" hidden="1" customHeight="1" x14ac:dyDescent="0.2"/>
    <row r="7698" ht="24.95" hidden="1" customHeight="1" x14ac:dyDescent="0.2"/>
    <row r="7699" ht="24.95" hidden="1" customHeight="1" x14ac:dyDescent="0.2"/>
    <row r="7700" ht="24.95" hidden="1" customHeight="1" x14ac:dyDescent="0.2"/>
    <row r="7701" ht="24.95" hidden="1" customHeight="1" x14ac:dyDescent="0.2"/>
    <row r="7702" ht="24.95" hidden="1" customHeight="1" x14ac:dyDescent="0.2"/>
    <row r="7703" ht="24.95" hidden="1" customHeight="1" x14ac:dyDescent="0.2"/>
    <row r="7704" ht="24.95" hidden="1" customHeight="1" x14ac:dyDescent="0.2"/>
    <row r="7705" ht="24.95" hidden="1" customHeight="1" x14ac:dyDescent="0.2"/>
    <row r="7706" ht="24.95" hidden="1" customHeight="1" x14ac:dyDescent="0.2"/>
    <row r="7707" ht="24.95" hidden="1" customHeight="1" x14ac:dyDescent="0.2"/>
    <row r="7708" ht="24.95" hidden="1" customHeight="1" x14ac:dyDescent="0.2"/>
    <row r="7709" ht="24.95" hidden="1" customHeight="1" x14ac:dyDescent="0.2"/>
    <row r="7710" ht="24.95" hidden="1" customHeight="1" x14ac:dyDescent="0.2"/>
    <row r="7711" ht="24.95" hidden="1" customHeight="1" x14ac:dyDescent="0.2"/>
    <row r="7712" ht="24.95" hidden="1" customHeight="1" x14ac:dyDescent="0.2"/>
    <row r="7713" ht="24.95" hidden="1" customHeight="1" x14ac:dyDescent="0.2"/>
    <row r="7714" ht="24.95" hidden="1" customHeight="1" x14ac:dyDescent="0.2"/>
    <row r="7715" ht="24.95" hidden="1" customHeight="1" x14ac:dyDescent="0.2"/>
    <row r="7716" ht="24.95" hidden="1" customHeight="1" x14ac:dyDescent="0.2"/>
    <row r="7717" ht="24.95" hidden="1" customHeight="1" x14ac:dyDescent="0.2"/>
    <row r="7718" ht="24.95" hidden="1" customHeight="1" x14ac:dyDescent="0.2"/>
    <row r="7719" ht="24.95" hidden="1" customHeight="1" x14ac:dyDescent="0.2"/>
    <row r="7720" ht="24.95" hidden="1" customHeight="1" x14ac:dyDescent="0.2"/>
    <row r="7721" ht="24.95" hidden="1" customHeight="1" x14ac:dyDescent="0.2"/>
    <row r="7722" ht="24.95" hidden="1" customHeight="1" x14ac:dyDescent="0.2"/>
    <row r="7723" ht="24.95" hidden="1" customHeight="1" x14ac:dyDescent="0.2"/>
    <row r="7724" ht="24.95" hidden="1" customHeight="1" x14ac:dyDescent="0.2"/>
    <row r="7725" ht="24.95" hidden="1" customHeight="1" x14ac:dyDescent="0.2"/>
    <row r="7726" ht="24.95" hidden="1" customHeight="1" x14ac:dyDescent="0.2"/>
    <row r="7727" ht="24.95" hidden="1" customHeight="1" x14ac:dyDescent="0.2"/>
    <row r="7728" ht="24.95" hidden="1" customHeight="1" x14ac:dyDescent="0.2"/>
    <row r="7729" ht="24.95" hidden="1" customHeight="1" x14ac:dyDescent="0.2"/>
    <row r="7730" ht="24.95" hidden="1" customHeight="1" x14ac:dyDescent="0.2"/>
    <row r="7731" ht="24.95" hidden="1" customHeight="1" x14ac:dyDescent="0.2"/>
    <row r="7732" ht="24.95" hidden="1" customHeight="1" x14ac:dyDescent="0.2"/>
    <row r="7733" ht="24.95" hidden="1" customHeight="1" x14ac:dyDescent="0.2"/>
    <row r="7734" ht="24.95" hidden="1" customHeight="1" x14ac:dyDescent="0.2"/>
    <row r="7735" ht="24.95" hidden="1" customHeight="1" x14ac:dyDescent="0.2"/>
    <row r="7736" ht="24.95" hidden="1" customHeight="1" x14ac:dyDescent="0.2"/>
    <row r="7737" ht="24.95" hidden="1" customHeight="1" x14ac:dyDescent="0.2"/>
    <row r="7738" ht="24.95" hidden="1" customHeight="1" x14ac:dyDescent="0.2"/>
    <row r="7739" ht="24.95" hidden="1" customHeight="1" x14ac:dyDescent="0.2"/>
    <row r="7740" ht="24.95" hidden="1" customHeight="1" x14ac:dyDescent="0.2"/>
    <row r="7741" ht="24.95" hidden="1" customHeight="1" x14ac:dyDescent="0.2"/>
    <row r="7742" ht="24.95" hidden="1" customHeight="1" x14ac:dyDescent="0.2"/>
    <row r="7743" ht="24.95" hidden="1" customHeight="1" x14ac:dyDescent="0.2"/>
    <row r="7744" ht="24.95" hidden="1" customHeight="1" x14ac:dyDescent="0.2"/>
    <row r="7745" ht="24.95" hidden="1" customHeight="1" x14ac:dyDescent="0.2"/>
    <row r="7746" ht="24.95" hidden="1" customHeight="1" x14ac:dyDescent="0.2"/>
    <row r="7747" ht="24.95" hidden="1" customHeight="1" x14ac:dyDescent="0.2"/>
    <row r="7748" ht="24.95" hidden="1" customHeight="1" x14ac:dyDescent="0.2"/>
    <row r="7749" ht="24.95" hidden="1" customHeight="1" x14ac:dyDescent="0.2"/>
    <row r="7750" ht="24.95" hidden="1" customHeight="1" x14ac:dyDescent="0.2"/>
    <row r="7751" ht="24.95" hidden="1" customHeight="1" x14ac:dyDescent="0.2"/>
    <row r="7752" ht="24.95" hidden="1" customHeight="1" x14ac:dyDescent="0.2"/>
    <row r="7753" ht="24.95" hidden="1" customHeight="1" x14ac:dyDescent="0.2"/>
    <row r="7754" ht="24.95" hidden="1" customHeight="1" x14ac:dyDescent="0.2"/>
    <row r="7755" ht="24.95" hidden="1" customHeight="1" x14ac:dyDescent="0.2"/>
    <row r="7756" ht="24.95" hidden="1" customHeight="1" x14ac:dyDescent="0.2"/>
    <row r="7757" ht="24.95" hidden="1" customHeight="1" x14ac:dyDescent="0.2"/>
    <row r="7758" ht="24.95" hidden="1" customHeight="1" x14ac:dyDescent="0.2"/>
    <row r="7759" ht="24.95" hidden="1" customHeight="1" x14ac:dyDescent="0.2"/>
    <row r="7760" ht="24.95" hidden="1" customHeight="1" x14ac:dyDescent="0.2"/>
    <row r="7761" ht="24.95" hidden="1" customHeight="1" x14ac:dyDescent="0.2"/>
    <row r="7762" ht="24.95" hidden="1" customHeight="1" x14ac:dyDescent="0.2"/>
    <row r="7763" ht="24.95" hidden="1" customHeight="1" x14ac:dyDescent="0.2"/>
    <row r="7764" ht="24.95" hidden="1" customHeight="1" x14ac:dyDescent="0.2"/>
    <row r="7765" ht="24.95" hidden="1" customHeight="1" x14ac:dyDescent="0.2"/>
    <row r="7766" ht="24.95" hidden="1" customHeight="1" x14ac:dyDescent="0.2"/>
    <row r="7767" ht="24.95" hidden="1" customHeight="1" x14ac:dyDescent="0.2"/>
    <row r="7768" ht="24.95" hidden="1" customHeight="1" x14ac:dyDescent="0.2"/>
    <row r="7769" ht="24.95" hidden="1" customHeight="1" x14ac:dyDescent="0.2"/>
    <row r="7770" ht="24.95" hidden="1" customHeight="1" x14ac:dyDescent="0.2"/>
    <row r="7771" ht="24.95" hidden="1" customHeight="1" x14ac:dyDescent="0.2"/>
    <row r="7772" ht="24.95" hidden="1" customHeight="1" x14ac:dyDescent="0.2"/>
    <row r="7773" ht="24.95" hidden="1" customHeight="1" x14ac:dyDescent="0.2"/>
    <row r="7774" ht="24.95" hidden="1" customHeight="1" x14ac:dyDescent="0.2"/>
    <row r="7775" ht="24.95" hidden="1" customHeight="1" x14ac:dyDescent="0.2"/>
    <row r="7776" ht="24.95" hidden="1" customHeight="1" x14ac:dyDescent="0.2"/>
    <row r="7777" ht="24.95" hidden="1" customHeight="1" x14ac:dyDescent="0.2"/>
    <row r="7778" ht="24.95" hidden="1" customHeight="1" x14ac:dyDescent="0.2"/>
    <row r="7779" ht="24.95" hidden="1" customHeight="1" x14ac:dyDescent="0.2"/>
    <row r="7780" ht="24.95" hidden="1" customHeight="1" x14ac:dyDescent="0.2"/>
    <row r="7781" ht="24.95" hidden="1" customHeight="1" x14ac:dyDescent="0.2"/>
    <row r="7782" ht="24.95" hidden="1" customHeight="1" x14ac:dyDescent="0.2"/>
    <row r="7783" ht="24.95" hidden="1" customHeight="1" x14ac:dyDescent="0.2"/>
    <row r="7784" ht="24.95" hidden="1" customHeight="1" x14ac:dyDescent="0.2"/>
    <row r="7785" ht="24.95" hidden="1" customHeight="1" x14ac:dyDescent="0.2"/>
    <row r="7786" ht="24.95" hidden="1" customHeight="1" x14ac:dyDescent="0.2"/>
    <row r="7787" ht="24.95" hidden="1" customHeight="1" x14ac:dyDescent="0.2"/>
    <row r="7788" ht="24.95" hidden="1" customHeight="1" x14ac:dyDescent="0.2"/>
    <row r="7789" ht="24.95" hidden="1" customHeight="1" x14ac:dyDescent="0.2"/>
    <row r="7790" ht="24.95" hidden="1" customHeight="1" x14ac:dyDescent="0.2"/>
    <row r="7791" ht="24.95" hidden="1" customHeight="1" x14ac:dyDescent="0.2"/>
    <row r="7792" ht="24.95" hidden="1" customHeight="1" x14ac:dyDescent="0.2"/>
    <row r="7793" ht="24.95" hidden="1" customHeight="1" x14ac:dyDescent="0.2"/>
    <row r="7794" ht="24.95" hidden="1" customHeight="1" x14ac:dyDescent="0.2"/>
    <row r="7795" ht="24.95" hidden="1" customHeight="1" x14ac:dyDescent="0.2"/>
    <row r="7796" ht="24.95" hidden="1" customHeight="1" x14ac:dyDescent="0.2"/>
    <row r="7797" ht="24.95" hidden="1" customHeight="1" x14ac:dyDescent="0.2"/>
    <row r="7798" ht="24.95" hidden="1" customHeight="1" x14ac:dyDescent="0.2"/>
    <row r="7799" ht="24.95" hidden="1" customHeight="1" x14ac:dyDescent="0.2"/>
    <row r="7800" ht="24.95" hidden="1" customHeight="1" x14ac:dyDescent="0.2"/>
    <row r="7801" ht="24.95" hidden="1" customHeight="1" x14ac:dyDescent="0.2"/>
    <row r="7802" ht="24.95" hidden="1" customHeight="1" x14ac:dyDescent="0.2"/>
    <row r="7803" ht="24.95" hidden="1" customHeight="1" x14ac:dyDescent="0.2"/>
    <row r="7804" ht="24.95" hidden="1" customHeight="1" x14ac:dyDescent="0.2"/>
    <row r="7805" ht="24.95" hidden="1" customHeight="1" x14ac:dyDescent="0.2"/>
    <row r="7806" ht="24.95" hidden="1" customHeight="1" x14ac:dyDescent="0.2"/>
    <row r="7807" ht="24.95" hidden="1" customHeight="1" x14ac:dyDescent="0.2"/>
    <row r="7808" ht="24.95" hidden="1" customHeight="1" x14ac:dyDescent="0.2"/>
    <row r="7809" ht="24.95" hidden="1" customHeight="1" x14ac:dyDescent="0.2"/>
    <row r="7810" ht="24.95" hidden="1" customHeight="1" x14ac:dyDescent="0.2"/>
    <row r="7811" ht="24.95" hidden="1" customHeight="1" x14ac:dyDescent="0.2"/>
    <row r="7812" ht="24.95" hidden="1" customHeight="1" x14ac:dyDescent="0.2"/>
    <row r="7813" ht="24.95" hidden="1" customHeight="1" x14ac:dyDescent="0.2"/>
    <row r="7814" ht="24.95" hidden="1" customHeight="1" x14ac:dyDescent="0.2"/>
    <row r="7815" ht="24.95" hidden="1" customHeight="1" x14ac:dyDescent="0.2"/>
    <row r="7816" ht="24.95" hidden="1" customHeight="1" x14ac:dyDescent="0.2"/>
    <row r="7817" ht="24.95" hidden="1" customHeight="1" x14ac:dyDescent="0.2"/>
    <row r="7818" ht="24.95" hidden="1" customHeight="1" x14ac:dyDescent="0.2"/>
    <row r="7819" ht="24.95" hidden="1" customHeight="1" x14ac:dyDescent="0.2"/>
    <row r="7820" ht="24.95" hidden="1" customHeight="1" x14ac:dyDescent="0.2"/>
    <row r="7821" ht="24.95" hidden="1" customHeight="1" x14ac:dyDescent="0.2"/>
    <row r="7822" ht="24.95" hidden="1" customHeight="1" x14ac:dyDescent="0.2"/>
    <row r="7823" ht="24.95" hidden="1" customHeight="1" x14ac:dyDescent="0.2"/>
    <row r="7824" ht="24.95" hidden="1" customHeight="1" x14ac:dyDescent="0.2"/>
    <row r="7825" ht="24.95" hidden="1" customHeight="1" x14ac:dyDescent="0.2"/>
    <row r="7826" ht="24.95" hidden="1" customHeight="1" x14ac:dyDescent="0.2"/>
    <row r="7827" ht="24.95" hidden="1" customHeight="1" x14ac:dyDescent="0.2"/>
    <row r="7828" ht="24.95" hidden="1" customHeight="1" x14ac:dyDescent="0.2"/>
    <row r="7829" ht="24.95" hidden="1" customHeight="1" x14ac:dyDescent="0.2"/>
    <row r="7830" ht="24.95" hidden="1" customHeight="1" x14ac:dyDescent="0.2"/>
    <row r="7831" ht="24.95" hidden="1" customHeight="1" x14ac:dyDescent="0.2"/>
    <row r="7832" ht="24.95" hidden="1" customHeight="1" x14ac:dyDescent="0.2"/>
    <row r="7833" ht="24.95" hidden="1" customHeight="1" x14ac:dyDescent="0.2"/>
    <row r="7834" ht="24.95" hidden="1" customHeight="1" x14ac:dyDescent="0.2"/>
    <row r="7835" ht="24.95" hidden="1" customHeight="1" x14ac:dyDescent="0.2"/>
    <row r="7836" ht="24.95" hidden="1" customHeight="1" x14ac:dyDescent="0.2"/>
    <row r="7837" ht="24.95" hidden="1" customHeight="1" x14ac:dyDescent="0.2"/>
    <row r="7838" ht="24.95" hidden="1" customHeight="1" x14ac:dyDescent="0.2"/>
    <row r="7839" ht="24.95" hidden="1" customHeight="1" x14ac:dyDescent="0.2"/>
    <row r="7840" ht="24.95" hidden="1" customHeight="1" x14ac:dyDescent="0.2"/>
    <row r="7841" ht="24.95" hidden="1" customHeight="1" x14ac:dyDescent="0.2"/>
    <row r="7842" ht="24.95" hidden="1" customHeight="1" x14ac:dyDescent="0.2"/>
    <row r="7843" ht="24.95" hidden="1" customHeight="1" x14ac:dyDescent="0.2"/>
    <row r="7844" ht="24.95" hidden="1" customHeight="1" x14ac:dyDescent="0.2"/>
    <row r="7845" ht="24.95" hidden="1" customHeight="1" x14ac:dyDescent="0.2"/>
    <row r="7846" ht="24.95" hidden="1" customHeight="1" x14ac:dyDescent="0.2"/>
    <row r="7847" ht="24.95" hidden="1" customHeight="1" x14ac:dyDescent="0.2"/>
    <row r="7848" ht="24.95" hidden="1" customHeight="1" x14ac:dyDescent="0.2"/>
    <row r="7849" ht="24.95" hidden="1" customHeight="1" x14ac:dyDescent="0.2"/>
    <row r="7850" ht="24.95" hidden="1" customHeight="1" x14ac:dyDescent="0.2"/>
    <row r="7851" ht="24.95" hidden="1" customHeight="1" x14ac:dyDescent="0.2"/>
    <row r="7852" ht="24.95" hidden="1" customHeight="1" x14ac:dyDescent="0.2"/>
    <row r="7853" ht="24.95" hidden="1" customHeight="1" x14ac:dyDescent="0.2"/>
    <row r="7854" ht="24.95" hidden="1" customHeight="1" x14ac:dyDescent="0.2"/>
    <row r="7855" ht="24.95" hidden="1" customHeight="1" x14ac:dyDescent="0.2"/>
    <row r="7856" ht="24.95" hidden="1" customHeight="1" x14ac:dyDescent="0.2"/>
    <row r="7857" ht="24.95" hidden="1" customHeight="1" x14ac:dyDescent="0.2"/>
    <row r="7858" ht="24.95" hidden="1" customHeight="1" x14ac:dyDescent="0.2"/>
    <row r="7859" ht="24.95" hidden="1" customHeight="1" x14ac:dyDescent="0.2"/>
    <row r="7860" ht="24.95" hidden="1" customHeight="1" x14ac:dyDescent="0.2"/>
    <row r="7861" ht="24.95" hidden="1" customHeight="1" x14ac:dyDescent="0.2"/>
    <row r="7862" ht="24.95" hidden="1" customHeight="1" x14ac:dyDescent="0.2"/>
    <row r="7863" ht="24.95" hidden="1" customHeight="1" x14ac:dyDescent="0.2"/>
    <row r="7864" ht="24.95" hidden="1" customHeight="1" x14ac:dyDescent="0.2"/>
    <row r="7865" ht="24.95" hidden="1" customHeight="1" x14ac:dyDescent="0.2"/>
    <row r="7866" ht="24.95" hidden="1" customHeight="1" x14ac:dyDescent="0.2"/>
    <row r="7867" ht="24.95" hidden="1" customHeight="1" x14ac:dyDescent="0.2"/>
    <row r="7868" ht="24.95" hidden="1" customHeight="1" x14ac:dyDescent="0.2"/>
    <row r="7869" ht="24.95" hidden="1" customHeight="1" x14ac:dyDescent="0.2"/>
    <row r="7870" ht="24.95" hidden="1" customHeight="1" x14ac:dyDescent="0.2"/>
    <row r="7871" ht="24.95" hidden="1" customHeight="1" x14ac:dyDescent="0.2"/>
    <row r="7872" ht="24.95" hidden="1" customHeight="1" x14ac:dyDescent="0.2"/>
    <row r="7873" ht="24.95" hidden="1" customHeight="1" x14ac:dyDescent="0.2"/>
    <row r="7874" ht="24.95" hidden="1" customHeight="1" x14ac:dyDescent="0.2"/>
    <row r="7875" ht="24.95" hidden="1" customHeight="1" x14ac:dyDescent="0.2"/>
    <row r="7876" ht="24.95" hidden="1" customHeight="1" x14ac:dyDescent="0.2"/>
    <row r="7877" ht="24.95" hidden="1" customHeight="1" x14ac:dyDescent="0.2"/>
    <row r="7878" ht="24.95" hidden="1" customHeight="1" x14ac:dyDescent="0.2"/>
    <row r="7879" ht="24.95" hidden="1" customHeight="1" x14ac:dyDescent="0.2"/>
    <row r="7880" ht="24.95" hidden="1" customHeight="1" x14ac:dyDescent="0.2"/>
    <row r="7881" ht="24.95" hidden="1" customHeight="1" x14ac:dyDescent="0.2"/>
    <row r="7882" ht="24.95" hidden="1" customHeight="1" x14ac:dyDescent="0.2"/>
    <row r="7883" ht="24.95" hidden="1" customHeight="1" x14ac:dyDescent="0.2"/>
    <row r="7884" ht="24.95" hidden="1" customHeight="1" x14ac:dyDescent="0.2"/>
    <row r="7885" ht="24.95" hidden="1" customHeight="1" x14ac:dyDescent="0.2"/>
    <row r="7886" ht="24.95" hidden="1" customHeight="1" x14ac:dyDescent="0.2"/>
    <row r="7887" ht="24.95" hidden="1" customHeight="1" x14ac:dyDescent="0.2"/>
    <row r="7888" ht="24.95" hidden="1" customHeight="1" x14ac:dyDescent="0.2"/>
    <row r="7889" ht="24.95" hidden="1" customHeight="1" x14ac:dyDescent="0.2"/>
    <row r="7890" ht="24.95" hidden="1" customHeight="1" x14ac:dyDescent="0.2"/>
    <row r="7891" ht="24.95" hidden="1" customHeight="1" x14ac:dyDescent="0.2"/>
    <row r="7892" ht="24.95" hidden="1" customHeight="1" x14ac:dyDescent="0.2"/>
    <row r="7893" ht="24.95" hidden="1" customHeight="1" x14ac:dyDescent="0.2"/>
    <row r="7894" ht="24.95" hidden="1" customHeight="1" x14ac:dyDescent="0.2"/>
    <row r="7895" ht="24.95" hidden="1" customHeight="1" x14ac:dyDescent="0.2"/>
    <row r="7896" ht="24.95" hidden="1" customHeight="1" x14ac:dyDescent="0.2"/>
    <row r="7897" ht="24.95" hidden="1" customHeight="1" x14ac:dyDescent="0.2"/>
    <row r="7898" ht="24.95" hidden="1" customHeight="1" x14ac:dyDescent="0.2"/>
    <row r="7899" ht="24.95" hidden="1" customHeight="1" x14ac:dyDescent="0.2"/>
    <row r="7900" ht="24.95" hidden="1" customHeight="1" x14ac:dyDescent="0.2"/>
    <row r="7901" ht="24.95" hidden="1" customHeight="1" x14ac:dyDescent="0.2"/>
    <row r="7902" ht="24.95" hidden="1" customHeight="1" x14ac:dyDescent="0.2"/>
    <row r="7903" ht="24.95" hidden="1" customHeight="1" x14ac:dyDescent="0.2"/>
    <row r="7904" ht="24.95" hidden="1" customHeight="1" x14ac:dyDescent="0.2"/>
    <row r="7905" ht="24.95" hidden="1" customHeight="1" x14ac:dyDescent="0.2"/>
    <row r="7906" ht="24.95" hidden="1" customHeight="1" x14ac:dyDescent="0.2"/>
    <row r="7907" ht="24.95" hidden="1" customHeight="1" x14ac:dyDescent="0.2"/>
    <row r="7908" ht="24.95" hidden="1" customHeight="1" x14ac:dyDescent="0.2"/>
    <row r="7909" ht="24.95" hidden="1" customHeight="1" x14ac:dyDescent="0.2"/>
    <row r="7910" ht="24.95" hidden="1" customHeight="1" x14ac:dyDescent="0.2"/>
    <row r="7911" ht="24.95" hidden="1" customHeight="1" x14ac:dyDescent="0.2"/>
    <row r="7912" ht="24.95" hidden="1" customHeight="1" x14ac:dyDescent="0.2"/>
    <row r="7913" ht="24.95" hidden="1" customHeight="1" x14ac:dyDescent="0.2"/>
    <row r="7914" ht="24.95" hidden="1" customHeight="1" x14ac:dyDescent="0.2"/>
    <row r="7915" ht="24.95" hidden="1" customHeight="1" x14ac:dyDescent="0.2"/>
    <row r="7916" ht="24.95" hidden="1" customHeight="1" x14ac:dyDescent="0.2"/>
    <row r="7917" ht="24.95" hidden="1" customHeight="1" x14ac:dyDescent="0.2"/>
    <row r="7918" ht="24.95" hidden="1" customHeight="1" x14ac:dyDescent="0.2"/>
    <row r="7919" ht="24.95" hidden="1" customHeight="1" x14ac:dyDescent="0.2"/>
    <row r="7920" ht="24.95" hidden="1" customHeight="1" x14ac:dyDescent="0.2"/>
    <row r="7921" ht="24.95" hidden="1" customHeight="1" x14ac:dyDescent="0.2"/>
    <row r="7922" ht="24.95" hidden="1" customHeight="1" x14ac:dyDescent="0.2"/>
    <row r="7923" ht="24.95" hidden="1" customHeight="1" x14ac:dyDescent="0.2"/>
    <row r="7924" ht="24.95" hidden="1" customHeight="1" x14ac:dyDescent="0.2"/>
    <row r="7925" ht="24.95" hidden="1" customHeight="1" x14ac:dyDescent="0.2"/>
    <row r="7926" ht="24.95" hidden="1" customHeight="1" x14ac:dyDescent="0.2"/>
    <row r="7927" ht="24.95" hidden="1" customHeight="1" x14ac:dyDescent="0.2"/>
    <row r="7928" ht="24.95" hidden="1" customHeight="1" x14ac:dyDescent="0.2"/>
    <row r="7929" ht="24.95" hidden="1" customHeight="1" x14ac:dyDescent="0.2"/>
    <row r="7930" ht="24.95" hidden="1" customHeight="1" x14ac:dyDescent="0.2"/>
    <row r="7931" ht="24.95" hidden="1" customHeight="1" x14ac:dyDescent="0.2"/>
    <row r="7932" ht="24.95" hidden="1" customHeight="1" x14ac:dyDescent="0.2"/>
    <row r="7933" ht="24.95" hidden="1" customHeight="1" x14ac:dyDescent="0.2"/>
    <row r="7934" ht="24.95" hidden="1" customHeight="1" x14ac:dyDescent="0.2"/>
    <row r="7935" ht="24.95" hidden="1" customHeight="1" x14ac:dyDescent="0.2"/>
    <row r="7936" ht="24.95" hidden="1" customHeight="1" x14ac:dyDescent="0.2"/>
    <row r="7937" ht="24.95" hidden="1" customHeight="1" x14ac:dyDescent="0.2"/>
    <row r="7938" ht="24.95" hidden="1" customHeight="1" x14ac:dyDescent="0.2"/>
    <row r="7939" ht="24.95" hidden="1" customHeight="1" x14ac:dyDescent="0.2"/>
    <row r="7940" ht="24.95" hidden="1" customHeight="1" x14ac:dyDescent="0.2"/>
    <row r="7941" ht="24.95" hidden="1" customHeight="1" x14ac:dyDescent="0.2"/>
    <row r="7942" ht="24.95" hidden="1" customHeight="1" x14ac:dyDescent="0.2"/>
    <row r="7943" ht="24.95" hidden="1" customHeight="1" x14ac:dyDescent="0.2"/>
    <row r="7944" ht="24.95" hidden="1" customHeight="1" x14ac:dyDescent="0.2"/>
    <row r="7945" ht="24.95" hidden="1" customHeight="1" x14ac:dyDescent="0.2"/>
    <row r="7946" ht="24.95" hidden="1" customHeight="1" x14ac:dyDescent="0.2"/>
    <row r="7947" ht="24.95" hidden="1" customHeight="1" x14ac:dyDescent="0.2"/>
    <row r="7948" ht="24.95" hidden="1" customHeight="1" x14ac:dyDescent="0.2"/>
    <row r="7949" ht="24.95" hidden="1" customHeight="1" x14ac:dyDescent="0.2"/>
    <row r="7950" ht="24.95" hidden="1" customHeight="1" x14ac:dyDescent="0.2"/>
    <row r="7951" ht="24.95" hidden="1" customHeight="1" x14ac:dyDescent="0.2"/>
    <row r="7952" ht="24.95" hidden="1" customHeight="1" x14ac:dyDescent="0.2"/>
    <row r="7953" ht="24.95" hidden="1" customHeight="1" x14ac:dyDescent="0.2"/>
    <row r="7954" ht="24.95" hidden="1" customHeight="1" x14ac:dyDescent="0.2"/>
    <row r="7955" ht="24.95" hidden="1" customHeight="1" x14ac:dyDescent="0.2"/>
    <row r="7956" ht="24.95" hidden="1" customHeight="1" x14ac:dyDescent="0.2"/>
    <row r="7957" ht="24.95" hidden="1" customHeight="1" x14ac:dyDescent="0.2"/>
    <row r="7958" ht="24.95" hidden="1" customHeight="1" x14ac:dyDescent="0.2"/>
    <row r="7959" ht="24.95" hidden="1" customHeight="1" x14ac:dyDescent="0.2"/>
    <row r="7960" ht="24.95" hidden="1" customHeight="1" x14ac:dyDescent="0.2"/>
    <row r="7961" ht="24.95" hidden="1" customHeight="1" x14ac:dyDescent="0.2"/>
    <row r="7962" ht="24.95" hidden="1" customHeight="1" x14ac:dyDescent="0.2"/>
    <row r="7963" ht="24.95" hidden="1" customHeight="1" x14ac:dyDescent="0.2"/>
    <row r="7964" ht="24.95" hidden="1" customHeight="1" x14ac:dyDescent="0.2"/>
    <row r="7965" ht="24.95" hidden="1" customHeight="1" x14ac:dyDescent="0.2"/>
    <row r="7966" ht="24.95" hidden="1" customHeight="1" x14ac:dyDescent="0.2"/>
    <row r="7967" ht="24.95" hidden="1" customHeight="1" x14ac:dyDescent="0.2"/>
    <row r="7968" ht="24.95" hidden="1" customHeight="1" x14ac:dyDescent="0.2"/>
    <row r="7969" ht="24.95" hidden="1" customHeight="1" x14ac:dyDescent="0.2"/>
    <row r="7970" ht="24.95" hidden="1" customHeight="1" x14ac:dyDescent="0.2"/>
    <row r="7971" ht="24.95" hidden="1" customHeight="1" x14ac:dyDescent="0.2"/>
    <row r="7972" ht="24.95" hidden="1" customHeight="1" x14ac:dyDescent="0.2"/>
    <row r="7973" ht="24.95" hidden="1" customHeight="1" x14ac:dyDescent="0.2"/>
    <row r="7974" ht="24.95" hidden="1" customHeight="1" x14ac:dyDescent="0.2"/>
    <row r="7975" ht="24.95" hidden="1" customHeight="1" x14ac:dyDescent="0.2"/>
    <row r="7976" ht="24.95" hidden="1" customHeight="1" x14ac:dyDescent="0.2"/>
    <row r="7977" ht="24.95" hidden="1" customHeight="1" x14ac:dyDescent="0.2"/>
    <row r="7978" ht="24.95" hidden="1" customHeight="1" x14ac:dyDescent="0.2"/>
    <row r="7979" ht="24.95" hidden="1" customHeight="1" x14ac:dyDescent="0.2"/>
    <row r="7980" ht="24.95" hidden="1" customHeight="1" x14ac:dyDescent="0.2"/>
    <row r="7981" ht="24.95" hidden="1" customHeight="1" x14ac:dyDescent="0.2"/>
    <row r="7982" ht="24.95" hidden="1" customHeight="1" x14ac:dyDescent="0.2"/>
    <row r="7983" ht="24.95" hidden="1" customHeight="1" x14ac:dyDescent="0.2"/>
    <row r="7984" ht="24.95" hidden="1" customHeight="1" x14ac:dyDescent="0.2"/>
    <row r="7985" ht="24.95" hidden="1" customHeight="1" x14ac:dyDescent="0.2"/>
    <row r="7986" ht="24.95" hidden="1" customHeight="1" x14ac:dyDescent="0.2"/>
    <row r="7987" ht="24.95" hidden="1" customHeight="1" x14ac:dyDescent="0.2"/>
    <row r="7988" ht="24.95" hidden="1" customHeight="1" x14ac:dyDescent="0.2"/>
    <row r="7989" ht="24.95" hidden="1" customHeight="1" x14ac:dyDescent="0.2"/>
    <row r="7990" ht="24.95" hidden="1" customHeight="1" x14ac:dyDescent="0.2"/>
    <row r="7991" ht="24.95" hidden="1" customHeight="1" x14ac:dyDescent="0.2"/>
    <row r="7992" ht="24.95" hidden="1" customHeight="1" x14ac:dyDescent="0.2"/>
    <row r="7993" ht="24.95" hidden="1" customHeight="1" x14ac:dyDescent="0.2"/>
    <row r="7994" ht="24.95" hidden="1" customHeight="1" x14ac:dyDescent="0.2"/>
    <row r="7995" ht="24.95" hidden="1" customHeight="1" x14ac:dyDescent="0.2"/>
    <row r="7996" ht="24.95" hidden="1" customHeight="1" x14ac:dyDescent="0.2"/>
    <row r="7997" ht="24.95" hidden="1" customHeight="1" x14ac:dyDescent="0.2"/>
    <row r="7998" ht="24.95" hidden="1" customHeight="1" x14ac:dyDescent="0.2"/>
    <row r="7999" ht="24.95" hidden="1" customHeight="1" x14ac:dyDescent="0.2"/>
    <row r="8000" ht="24.95" hidden="1" customHeight="1" x14ac:dyDescent="0.2"/>
    <row r="8001" ht="24.95" hidden="1" customHeight="1" x14ac:dyDescent="0.2"/>
    <row r="8002" ht="24.95" hidden="1" customHeight="1" x14ac:dyDescent="0.2"/>
    <row r="8003" ht="24.95" hidden="1" customHeight="1" x14ac:dyDescent="0.2"/>
    <row r="8004" ht="24.95" hidden="1" customHeight="1" x14ac:dyDescent="0.2"/>
    <row r="8005" ht="24.95" hidden="1" customHeight="1" x14ac:dyDescent="0.2"/>
    <row r="8006" ht="24.95" hidden="1" customHeight="1" x14ac:dyDescent="0.2"/>
    <row r="8007" ht="24.95" hidden="1" customHeight="1" x14ac:dyDescent="0.2"/>
    <row r="8008" ht="24.95" hidden="1" customHeight="1" x14ac:dyDescent="0.2"/>
    <row r="8009" ht="24.95" hidden="1" customHeight="1" x14ac:dyDescent="0.2"/>
    <row r="8010" ht="24.95" hidden="1" customHeight="1" x14ac:dyDescent="0.2"/>
    <row r="8011" ht="24.95" hidden="1" customHeight="1" x14ac:dyDescent="0.2"/>
    <row r="8012" ht="24.95" hidden="1" customHeight="1" x14ac:dyDescent="0.2"/>
    <row r="8013" ht="24.95" hidden="1" customHeight="1" x14ac:dyDescent="0.2"/>
    <row r="8014" ht="24.95" hidden="1" customHeight="1" x14ac:dyDescent="0.2"/>
    <row r="8015" ht="24.95" hidden="1" customHeight="1" x14ac:dyDescent="0.2"/>
    <row r="8016" ht="24.95" hidden="1" customHeight="1" x14ac:dyDescent="0.2"/>
    <row r="8017" ht="24.95" hidden="1" customHeight="1" x14ac:dyDescent="0.2"/>
    <row r="8018" ht="24.95" hidden="1" customHeight="1" x14ac:dyDescent="0.2"/>
    <row r="8019" ht="24.95" hidden="1" customHeight="1" x14ac:dyDescent="0.2"/>
    <row r="8020" ht="24.95" hidden="1" customHeight="1" x14ac:dyDescent="0.2"/>
    <row r="8021" ht="24.95" hidden="1" customHeight="1" x14ac:dyDescent="0.2"/>
    <row r="8022" ht="24.95" hidden="1" customHeight="1" x14ac:dyDescent="0.2"/>
    <row r="8023" ht="24.95" hidden="1" customHeight="1" x14ac:dyDescent="0.2"/>
    <row r="8024" ht="24.95" hidden="1" customHeight="1" x14ac:dyDescent="0.2"/>
    <row r="8025" ht="24.95" hidden="1" customHeight="1" x14ac:dyDescent="0.2"/>
    <row r="8026" ht="24.95" hidden="1" customHeight="1" x14ac:dyDescent="0.2"/>
    <row r="8027" ht="24.95" hidden="1" customHeight="1" x14ac:dyDescent="0.2"/>
    <row r="8028" ht="24.95" hidden="1" customHeight="1" x14ac:dyDescent="0.2"/>
    <row r="8029" ht="24.95" hidden="1" customHeight="1" x14ac:dyDescent="0.2"/>
    <row r="8030" ht="24.95" hidden="1" customHeight="1" x14ac:dyDescent="0.2"/>
    <row r="8031" ht="24.95" hidden="1" customHeight="1" x14ac:dyDescent="0.2"/>
    <row r="8032" ht="24.95" hidden="1" customHeight="1" x14ac:dyDescent="0.2"/>
    <row r="8033" ht="24.95" hidden="1" customHeight="1" x14ac:dyDescent="0.2"/>
    <row r="8034" ht="24.95" hidden="1" customHeight="1" x14ac:dyDescent="0.2"/>
    <row r="8035" ht="24.95" hidden="1" customHeight="1" x14ac:dyDescent="0.2"/>
    <row r="8036" ht="24.95" hidden="1" customHeight="1" x14ac:dyDescent="0.2"/>
    <row r="8037" ht="24.95" hidden="1" customHeight="1" x14ac:dyDescent="0.2"/>
    <row r="8038" ht="24.95" hidden="1" customHeight="1" x14ac:dyDescent="0.2"/>
    <row r="8039" ht="24.95" hidden="1" customHeight="1" x14ac:dyDescent="0.2"/>
    <row r="8040" ht="24.95" hidden="1" customHeight="1" x14ac:dyDescent="0.2"/>
    <row r="8041" ht="24.95" hidden="1" customHeight="1" x14ac:dyDescent="0.2"/>
    <row r="8042" ht="24.95" hidden="1" customHeight="1" x14ac:dyDescent="0.2"/>
    <row r="8043" ht="24.95" hidden="1" customHeight="1" x14ac:dyDescent="0.2"/>
    <row r="8044" ht="24.95" hidden="1" customHeight="1" x14ac:dyDescent="0.2"/>
    <row r="8045" ht="24.95" hidden="1" customHeight="1" x14ac:dyDescent="0.2"/>
    <row r="8046" ht="24.95" hidden="1" customHeight="1" x14ac:dyDescent="0.2"/>
    <row r="8047" ht="24.95" hidden="1" customHeight="1" x14ac:dyDescent="0.2"/>
    <row r="8048" ht="24.95" hidden="1" customHeight="1" x14ac:dyDescent="0.2"/>
    <row r="8049" ht="24.95" hidden="1" customHeight="1" x14ac:dyDescent="0.2"/>
    <row r="8050" ht="24.95" hidden="1" customHeight="1" x14ac:dyDescent="0.2"/>
    <row r="8051" ht="24.95" hidden="1" customHeight="1" x14ac:dyDescent="0.2"/>
    <row r="8052" ht="24.95" hidden="1" customHeight="1" x14ac:dyDescent="0.2"/>
    <row r="8053" ht="24.95" hidden="1" customHeight="1" x14ac:dyDescent="0.2"/>
    <row r="8054" ht="24.95" hidden="1" customHeight="1" x14ac:dyDescent="0.2"/>
    <row r="8055" ht="24.95" hidden="1" customHeight="1" x14ac:dyDescent="0.2"/>
    <row r="8056" ht="24.95" hidden="1" customHeight="1" x14ac:dyDescent="0.2"/>
    <row r="8057" ht="24.95" hidden="1" customHeight="1" x14ac:dyDescent="0.2"/>
    <row r="8058" ht="24.95" hidden="1" customHeight="1" x14ac:dyDescent="0.2"/>
    <row r="8059" ht="24.95" hidden="1" customHeight="1" x14ac:dyDescent="0.2"/>
    <row r="8060" ht="24.95" hidden="1" customHeight="1" x14ac:dyDescent="0.2"/>
    <row r="8061" ht="24.95" hidden="1" customHeight="1" x14ac:dyDescent="0.2"/>
    <row r="8062" ht="24.95" hidden="1" customHeight="1" x14ac:dyDescent="0.2"/>
    <row r="8063" ht="24.95" hidden="1" customHeight="1" x14ac:dyDescent="0.2"/>
    <row r="8064" ht="24.95" hidden="1" customHeight="1" x14ac:dyDescent="0.2"/>
    <row r="8065" ht="24.95" hidden="1" customHeight="1" x14ac:dyDescent="0.2"/>
    <row r="8066" ht="24.95" hidden="1" customHeight="1" x14ac:dyDescent="0.2"/>
    <row r="8067" ht="24.95" hidden="1" customHeight="1" x14ac:dyDescent="0.2"/>
    <row r="8068" ht="24.95" hidden="1" customHeight="1" x14ac:dyDescent="0.2"/>
    <row r="8069" ht="24.95" hidden="1" customHeight="1" x14ac:dyDescent="0.2"/>
    <row r="8070" ht="24.95" hidden="1" customHeight="1" x14ac:dyDescent="0.2"/>
    <row r="8071" ht="24.95" hidden="1" customHeight="1" x14ac:dyDescent="0.2"/>
    <row r="8072" ht="24.95" hidden="1" customHeight="1" x14ac:dyDescent="0.2"/>
    <row r="8073" ht="24.95" hidden="1" customHeight="1" x14ac:dyDescent="0.2"/>
    <row r="8074" ht="24.95" hidden="1" customHeight="1" x14ac:dyDescent="0.2"/>
    <row r="8075" ht="24.95" hidden="1" customHeight="1" x14ac:dyDescent="0.2"/>
    <row r="8076" ht="24.95" hidden="1" customHeight="1" x14ac:dyDescent="0.2"/>
    <row r="8077" ht="24.95" hidden="1" customHeight="1" x14ac:dyDescent="0.2"/>
    <row r="8078" ht="24.95" hidden="1" customHeight="1" x14ac:dyDescent="0.2"/>
    <row r="8079" ht="24.95" hidden="1" customHeight="1" x14ac:dyDescent="0.2"/>
    <row r="8080" ht="24.95" hidden="1" customHeight="1" x14ac:dyDescent="0.2"/>
    <row r="8081" ht="24.95" hidden="1" customHeight="1" x14ac:dyDescent="0.2"/>
    <row r="8082" ht="24.95" hidden="1" customHeight="1" x14ac:dyDescent="0.2"/>
    <row r="8083" ht="24.95" hidden="1" customHeight="1" x14ac:dyDescent="0.2"/>
    <row r="8084" ht="24.95" hidden="1" customHeight="1" x14ac:dyDescent="0.2"/>
    <row r="8085" ht="24.95" hidden="1" customHeight="1" x14ac:dyDescent="0.2"/>
    <row r="8086" ht="24.95" hidden="1" customHeight="1" x14ac:dyDescent="0.2"/>
    <row r="8087" ht="24.95" hidden="1" customHeight="1" x14ac:dyDescent="0.2"/>
    <row r="8088" ht="24.95" hidden="1" customHeight="1" x14ac:dyDescent="0.2"/>
    <row r="8089" ht="24.95" hidden="1" customHeight="1" x14ac:dyDescent="0.2"/>
    <row r="8090" ht="24.95" hidden="1" customHeight="1" x14ac:dyDescent="0.2"/>
    <row r="8091" ht="24.95" hidden="1" customHeight="1" x14ac:dyDescent="0.2"/>
    <row r="8092" ht="24.95" hidden="1" customHeight="1" x14ac:dyDescent="0.2"/>
    <row r="8093" ht="24.95" hidden="1" customHeight="1" x14ac:dyDescent="0.2"/>
    <row r="8094" ht="24.95" hidden="1" customHeight="1" x14ac:dyDescent="0.2"/>
    <row r="8095" ht="24.95" hidden="1" customHeight="1" x14ac:dyDescent="0.2"/>
    <row r="8096" ht="24.95" hidden="1" customHeight="1" x14ac:dyDescent="0.2"/>
    <row r="8097" ht="24.95" hidden="1" customHeight="1" x14ac:dyDescent="0.2"/>
    <row r="8098" ht="24.95" hidden="1" customHeight="1" x14ac:dyDescent="0.2"/>
    <row r="8099" ht="24.95" hidden="1" customHeight="1" x14ac:dyDescent="0.2"/>
    <row r="8100" ht="24.95" hidden="1" customHeight="1" x14ac:dyDescent="0.2"/>
    <row r="8101" ht="24.95" hidden="1" customHeight="1" x14ac:dyDescent="0.2"/>
    <row r="8102" ht="24.95" hidden="1" customHeight="1" x14ac:dyDescent="0.2"/>
    <row r="8103" ht="24.95" hidden="1" customHeight="1" x14ac:dyDescent="0.2"/>
    <row r="8104" ht="24.95" hidden="1" customHeight="1" x14ac:dyDescent="0.2"/>
    <row r="8105" ht="24.95" hidden="1" customHeight="1" x14ac:dyDescent="0.2"/>
    <row r="8106" ht="24.95" hidden="1" customHeight="1" x14ac:dyDescent="0.2"/>
    <row r="8107" ht="24.95" hidden="1" customHeight="1" x14ac:dyDescent="0.2"/>
    <row r="8108" ht="24.95" hidden="1" customHeight="1" x14ac:dyDescent="0.2"/>
    <row r="8109" ht="24.95" hidden="1" customHeight="1" x14ac:dyDescent="0.2"/>
    <row r="8110" ht="24.95" hidden="1" customHeight="1" x14ac:dyDescent="0.2"/>
    <row r="8111" ht="24.95" hidden="1" customHeight="1" x14ac:dyDescent="0.2"/>
    <row r="8112" ht="24.95" hidden="1" customHeight="1" x14ac:dyDescent="0.2"/>
    <row r="8113" ht="24.95" hidden="1" customHeight="1" x14ac:dyDescent="0.2"/>
    <row r="8114" ht="24.95" hidden="1" customHeight="1" x14ac:dyDescent="0.2"/>
    <row r="8115" ht="24.95" hidden="1" customHeight="1" x14ac:dyDescent="0.2"/>
    <row r="8116" ht="24.95" hidden="1" customHeight="1" x14ac:dyDescent="0.2"/>
    <row r="8117" ht="24.95" hidden="1" customHeight="1" x14ac:dyDescent="0.2"/>
    <row r="8118" ht="24.95" hidden="1" customHeight="1" x14ac:dyDescent="0.2"/>
    <row r="8119" ht="24.95" hidden="1" customHeight="1" x14ac:dyDescent="0.2"/>
    <row r="8120" ht="24.95" hidden="1" customHeight="1" x14ac:dyDescent="0.2"/>
    <row r="8121" ht="24.95" hidden="1" customHeight="1" x14ac:dyDescent="0.2"/>
    <row r="8122" ht="24.95" hidden="1" customHeight="1" x14ac:dyDescent="0.2"/>
    <row r="8123" ht="24.95" hidden="1" customHeight="1" x14ac:dyDescent="0.2"/>
    <row r="8124" ht="24.95" hidden="1" customHeight="1" x14ac:dyDescent="0.2"/>
    <row r="8125" ht="24.95" hidden="1" customHeight="1" x14ac:dyDescent="0.2"/>
    <row r="8126" ht="24.95" hidden="1" customHeight="1" x14ac:dyDescent="0.2"/>
    <row r="8127" ht="24.95" hidden="1" customHeight="1" x14ac:dyDescent="0.2"/>
    <row r="8128" ht="24.95" hidden="1" customHeight="1" x14ac:dyDescent="0.2"/>
    <row r="8129" ht="24.95" hidden="1" customHeight="1" x14ac:dyDescent="0.2"/>
    <row r="8130" ht="24.95" hidden="1" customHeight="1" x14ac:dyDescent="0.2"/>
    <row r="8131" ht="24.95" hidden="1" customHeight="1" x14ac:dyDescent="0.2"/>
    <row r="8132" ht="24.95" hidden="1" customHeight="1" x14ac:dyDescent="0.2"/>
    <row r="8133" ht="24.95" hidden="1" customHeight="1" x14ac:dyDescent="0.2"/>
    <row r="8134" ht="24.95" hidden="1" customHeight="1" x14ac:dyDescent="0.2"/>
    <row r="8135" ht="24.95" hidden="1" customHeight="1" x14ac:dyDescent="0.2"/>
    <row r="8136" ht="24.95" hidden="1" customHeight="1" x14ac:dyDescent="0.2"/>
    <row r="8137" ht="24.95" hidden="1" customHeight="1" x14ac:dyDescent="0.2"/>
    <row r="8138" ht="24.95" hidden="1" customHeight="1" x14ac:dyDescent="0.2"/>
    <row r="8139" ht="24.95" hidden="1" customHeight="1" x14ac:dyDescent="0.2"/>
    <row r="8140" ht="24.95" hidden="1" customHeight="1" x14ac:dyDescent="0.2"/>
    <row r="8141" ht="24.95" hidden="1" customHeight="1" x14ac:dyDescent="0.2"/>
    <row r="8142" ht="24.95" hidden="1" customHeight="1" x14ac:dyDescent="0.2"/>
    <row r="8143" ht="24.95" hidden="1" customHeight="1" x14ac:dyDescent="0.2"/>
    <row r="8144" ht="24.95" hidden="1" customHeight="1" x14ac:dyDescent="0.2"/>
    <row r="8145" ht="24.95" hidden="1" customHeight="1" x14ac:dyDescent="0.2"/>
    <row r="8146" ht="24.95" hidden="1" customHeight="1" x14ac:dyDescent="0.2"/>
    <row r="8147" ht="24.95" hidden="1" customHeight="1" x14ac:dyDescent="0.2"/>
    <row r="8148" ht="24.95" hidden="1" customHeight="1" x14ac:dyDescent="0.2"/>
    <row r="8149" ht="24.95" hidden="1" customHeight="1" x14ac:dyDescent="0.2"/>
    <row r="8150" ht="24.95" hidden="1" customHeight="1" x14ac:dyDescent="0.2"/>
    <row r="8151" ht="24.95" hidden="1" customHeight="1" x14ac:dyDescent="0.2"/>
    <row r="8152" ht="24.95" hidden="1" customHeight="1" x14ac:dyDescent="0.2"/>
    <row r="8153" ht="24.95" hidden="1" customHeight="1" x14ac:dyDescent="0.2"/>
    <row r="8154" ht="24.95" hidden="1" customHeight="1" x14ac:dyDescent="0.2"/>
    <row r="8155" ht="24.95" hidden="1" customHeight="1" x14ac:dyDescent="0.2"/>
    <row r="8156" ht="24.95" hidden="1" customHeight="1" x14ac:dyDescent="0.2"/>
    <row r="8157" ht="24.95" hidden="1" customHeight="1" x14ac:dyDescent="0.2"/>
    <row r="8158" ht="24.95" hidden="1" customHeight="1" x14ac:dyDescent="0.2"/>
    <row r="8159" ht="24.95" hidden="1" customHeight="1" x14ac:dyDescent="0.2"/>
    <row r="8160" ht="24.95" hidden="1" customHeight="1" x14ac:dyDescent="0.2"/>
    <row r="8161" ht="24.95" hidden="1" customHeight="1" x14ac:dyDescent="0.2"/>
    <row r="8162" ht="24.95" hidden="1" customHeight="1" x14ac:dyDescent="0.2"/>
    <row r="8163" ht="24.95" hidden="1" customHeight="1" x14ac:dyDescent="0.2"/>
    <row r="8164" ht="24.95" hidden="1" customHeight="1" x14ac:dyDescent="0.2"/>
    <row r="8165" ht="24.95" hidden="1" customHeight="1" x14ac:dyDescent="0.2"/>
    <row r="8166" ht="24.95" hidden="1" customHeight="1" x14ac:dyDescent="0.2"/>
    <row r="8167" ht="24.95" hidden="1" customHeight="1" x14ac:dyDescent="0.2"/>
    <row r="8168" ht="24.95" hidden="1" customHeight="1" x14ac:dyDescent="0.2"/>
    <row r="8169" ht="24.95" hidden="1" customHeight="1" x14ac:dyDescent="0.2"/>
    <row r="8170" ht="24.95" hidden="1" customHeight="1" x14ac:dyDescent="0.2"/>
    <row r="8171" ht="24.95" hidden="1" customHeight="1" x14ac:dyDescent="0.2"/>
    <row r="8172" ht="24.95" hidden="1" customHeight="1" x14ac:dyDescent="0.2"/>
    <row r="8173" ht="24.95" hidden="1" customHeight="1" x14ac:dyDescent="0.2"/>
    <row r="8174" ht="24.95" hidden="1" customHeight="1" x14ac:dyDescent="0.2"/>
    <row r="8175" ht="24.95" hidden="1" customHeight="1" x14ac:dyDescent="0.2"/>
    <row r="8176" ht="24.95" hidden="1" customHeight="1" x14ac:dyDescent="0.2"/>
    <row r="8177" ht="24.95" hidden="1" customHeight="1" x14ac:dyDescent="0.2"/>
    <row r="8178" ht="24.95" hidden="1" customHeight="1" x14ac:dyDescent="0.2"/>
    <row r="8179" ht="24.95" hidden="1" customHeight="1" x14ac:dyDescent="0.2"/>
    <row r="8180" ht="24.95" hidden="1" customHeight="1" x14ac:dyDescent="0.2"/>
    <row r="8181" ht="24.95" hidden="1" customHeight="1" x14ac:dyDescent="0.2"/>
    <row r="8182" ht="24.95" hidden="1" customHeight="1" x14ac:dyDescent="0.2"/>
    <row r="8183" ht="24.95" hidden="1" customHeight="1" x14ac:dyDescent="0.2"/>
    <row r="8184" ht="24.95" hidden="1" customHeight="1" x14ac:dyDescent="0.2"/>
    <row r="8185" ht="24.95" hidden="1" customHeight="1" x14ac:dyDescent="0.2"/>
    <row r="8186" ht="24.95" hidden="1" customHeight="1" x14ac:dyDescent="0.2"/>
    <row r="8187" ht="24.95" hidden="1" customHeight="1" x14ac:dyDescent="0.2"/>
    <row r="8188" ht="24.95" hidden="1" customHeight="1" x14ac:dyDescent="0.2"/>
    <row r="8189" ht="24.95" hidden="1" customHeight="1" x14ac:dyDescent="0.2"/>
    <row r="8190" ht="24.95" hidden="1" customHeight="1" x14ac:dyDescent="0.2"/>
    <row r="8191" ht="24.95" hidden="1" customHeight="1" x14ac:dyDescent="0.2"/>
    <row r="8192" ht="24.95" hidden="1" customHeight="1" x14ac:dyDescent="0.2"/>
    <row r="8193" ht="24.95" hidden="1" customHeight="1" x14ac:dyDescent="0.2"/>
    <row r="8194" ht="24.95" hidden="1" customHeight="1" x14ac:dyDescent="0.2"/>
    <row r="8195" ht="24.95" hidden="1" customHeight="1" x14ac:dyDescent="0.2"/>
    <row r="8196" ht="24.95" hidden="1" customHeight="1" x14ac:dyDescent="0.2"/>
    <row r="8197" ht="24.95" hidden="1" customHeight="1" x14ac:dyDescent="0.2"/>
    <row r="8198" ht="24.95" hidden="1" customHeight="1" x14ac:dyDescent="0.2"/>
    <row r="8199" ht="24.95" hidden="1" customHeight="1" x14ac:dyDescent="0.2"/>
    <row r="8200" ht="24.95" hidden="1" customHeight="1" x14ac:dyDescent="0.2"/>
    <row r="8201" ht="24.95" hidden="1" customHeight="1" x14ac:dyDescent="0.2"/>
    <row r="8202" ht="24.95" hidden="1" customHeight="1" x14ac:dyDescent="0.2"/>
    <row r="8203" ht="24.95" hidden="1" customHeight="1" x14ac:dyDescent="0.2"/>
    <row r="8204" ht="24.95" hidden="1" customHeight="1" x14ac:dyDescent="0.2"/>
    <row r="8205" ht="24.95" hidden="1" customHeight="1" x14ac:dyDescent="0.2"/>
    <row r="8206" ht="24.95" hidden="1" customHeight="1" x14ac:dyDescent="0.2"/>
    <row r="8207" ht="24.95" hidden="1" customHeight="1" x14ac:dyDescent="0.2"/>
    <row r="8208" ht="24.95" hidden="1" customHeight="1" x14ac:dyDescent="0.2"/>
    <row r="8209" ht="24.95" hidden="1" customHeight="1" x14ac:dyDescent="0.2"/>
    <row r="8210" ht="24.95" hidden="1" customHeight="1" x14ac:dyDescent="0.2"/>
    <row r="8211" ht="24.95" hidden="1" customHeight="1" x14ac:dyDescent="0.2"/>
    <row r="8212" ht="24.95" hidden="1" customHeight="1" x14ac:dyDescent="0.2"/>
    <row r="8213" ht="24.95" hidden="1" customHeight="1" x14ac:dyDescent="0.2"/>
    <row r="8214" ht="24.95" hidden="1" customHeight="1" x14ac:dyDescent="0.2"/>
    <row r="8215" ht="24.95" hidden="1" customHeight="1" x14ac:dyDescent="0.2"/>
    <row r="8216" ht="24.95" hidden="1" customHeight="1" x14ac:dyDescent="0.2"/>
    <row r="8217" ht="24.95" hidden="1" customHeight="1" x14ac:dyDescent="0.2"/>
    <row r="8218" ht="24.95" hidden="1" customHeight="1" x14ac:dyDescent="0.2"/>
    <row r="8219" ht="24.95" hidden="1" customHeight="1" x14ac:dyDescent="0.2"/>
    <row r="8220" ht="24.95" hidden="1" customHeight="1" x14ac:dyDescent="0.2"/>
    <row r="8221" ht="24.95" hidden="1" customHeight="1" x14ac:dyDescent="0.2"/>
    <row r="8222" ht="24.95" hidden="1" customHeight="1" x14ac:dyDescent="0.2"/>
    <row r="8223" ht="24.95" hidden="1" customHeight="1" x14ac:dyDescent="0.2"/>
    <row r="8224" ht="24.95" hidden="1" customHeight="1" x14ac:dyDescent="0.2"/>
    <row r="8225" ht="24.95" hidden="1" customHeight="1" x14ac:dyDescent="0.2"/>
    <row r="8226" ht="24.95" hidden="1" customHeight="1" x14ac:dyDescent="0.2"/>
    <row r="8227" ht="24.95" hidden="1" customHeight="1" x14ac:dyDescent="0.2"/>
    <row r="8228" ht="24.95" hidden="1" customHeight="1" x14ac:dyDescent="0.2"/>
    <row r="8229" ht="24.95" hidden="1" customHeight="1" x14ac:dyDescent="0.2"/>
    <row r="8230" ht="24.95" hidden="1" customHeight="1" x14ac:dyDescent="0.2"/>
    <row r="8231" ht="24.95" hidden="1" customHeight="1" x14ac:dyDescent="0.2"/>
    <row r="8232" ht="24.95" hidden="1" customHeight="1" x14ac:dyDescent="0.2"/>
    <row r="8233" ht="24.95" hidden="1" customHeight="1" x14ac:dyDescent="0.2"/>
    <row r="8234" ht="24.95" hidden="1" customHeight="1" x14ac:dyDescent="0.2"/>
    <row r="8235" ht="24.95" hidden="1" customHeight="1" x14ac:dyDescent="0.2"/>
    <row r="8236" ht="24.95" hidden="1" customHeight="1" x14ac:dyDescent="0.2"/>
    <row r="8237" ht="24.95" hidden="1" customHeight="1" x14ac:dyDescent="0.2"/>
    <row r="8238" ht="24.95" hidden="1" customHeight="1" x14ac:dyDescent="0.2"/>
    <row r="8239" ht="24.95" hidden="1" customHeight="1" x14ac:dyDescent="0.2"/>
    <row r="8240" ht="24.95" hidden="1" customHeight="1" x14ac:dyDescent="0.2"/>
    <row r="8241" ht="24.95" hidden="1" customHeight="1" x14ac:dyDescent="0.2"/>
    <row r="8242" ht="24.95" hidden="1" customHeight="1" x14ac:dyDescent="0.2"/>
    <row r="8243" ht="24.95" hidden="1" customHeight="1" x14ac:dyDescent="0.2"/>
    <row r="8244" ht="24.95" hidden="1" customHeight="1" x14ac:dyDescent="0.2"/>
    <row r="8245" ht="24.95" hidden="1" customHeight="1" x14ac:dyDescent="0.2"/>
    <row r="8246" ht="24.95" hidden="1" customHeight="1" x14ac:dyDescent="0.2"/>
    <row r="8247" ht="24.95" hidden="1" customHeight="1" x14ac:dyDescent="0.2"/>
    <row r="8248" ht="24.95" hidden="1" customHeight="1" x14ac:dyDescent="0.2"/>
    <row r="8249" ht="24.95" hidden="1" customHeight="1" x14ac:dyDescent="0.2"/>
    <row r="8250" ht="24.95" hidden="1" customHeight="1" x14ac:dyDescent="0.2"/>
    <row r="8251" ht="24.95" hidden="1" customHeight="1" x14ac:dyDescent="0.2"/>
    <row r="8252" ht="24.95" hidden="1" customHeight="1" x14ac:dyDescent="0.2"/>
    <row r="8253" ht="24.95" hidden="1" customHeight="1" x14ac:dyDescent="0.2"/>
    <row r="8254" ht="24.95" hidden="1" customHeight="1" x14ac:dyDescent="0.2"/>
    <row r="8255" ht="24.95" hidden="1" customHeight="1" x14ac:dyDescent="0.2"/>
    <row r="8256" ht="24.95" hidden="1" customHeight="1" x14ac:dyDescent="0.2"/>
    <row r="8257" ht="24.95" hidden="1" customHeight="1" x14ac:dyDescent="0.2"/>
    <row r="8258" ht="24.95" hidden="1" customHeight="1" x14ac:dyDescent="0.2"/>
    <row r="8259" ht="24.95" hidden="1" customHeight="1" x14ac:dyDescent="0.2"/>
    <row r="8260" ht="24.95" hidden="1" customHeight="1" x14ac:dyDescent="0.2"/>
    <row r="8261" ht="24.95" hidden="1" customHeight="1" x14ac:dyDescent="0.2"/>
    <row r="8262" ht="24.95" hidden="1" customHeight="1" x14ac:dyDescent="0.2"/>
    <row r="8263" ht="24.95" hidden="1" customHeight="1" x14ac:dyDescent="0.2"/>
    <row r="8264" ht="24.95" hidden="1" customHeight="1" x14ac:dyDescent="0.2"/>
    <row r="8265" ht="24.95" hidden="1" customHeight="1" x14ac:dyDescent="0.2"/>
    <row r="8266" ht="24.95" hidden="1" customHeight="1" x14ac:dyDescent="0.2"/>
    <row r="8267" ht="24.95" hidden="1" customHeight="1" x14ac:dyDescent="0.2"/>
    <row r="8268" ht="24.95" hidden="1" customHeight="1" x14ac:dyDescent="0.2"/>
    <row r="8269" ht="24.95" hidden="1" customHeight="1" x14ac:dyDescent="0.2"/>
    <row r="8270" ht="24.95" hidden="1" customHeight="1" x14ac:dyDescent="0.2"/>
    <row r="8271" ht="24.95" hidden="1" customHeight="1" x14ac:dyDescent="0.2"/>
    <row r="8272" ht="24.95" hidden="1" customHeight="1" x14ac:dyDescent="0.2"/>
    <row r="8273" ht="24.95" hidden="1" customHeight="1" x14ac:dyDescent="0.2"/>
    <row r="8274" ht="24.95" hidden="1" customHeight="1" x14ac:dyDescent="0.2"/>
    <row r="8275" ht="24.95" hidden="1" customHeight="1" x14ac:dyDescent="0.2"/>
    <row r="8276" ht="24.95" hidden="1" customHeight="1" x14ac:dyDescent="0.2"/>
    <row r="8277" ht="24.95" hidden="1" customHeight="1" x14ac:dyDescent="0.2"/>
    <row r="8278" ht="24.95" hidden="1" customHeight="1" x14ac:dyDescent="0.2"/>
    <row r="8279" ht="24.95" hidden="1" customHeight="1" x14ac:dyDescent="0.2"/>
    <row r="8280" ht="24.95" hidden="1" customHeight="1" x14ac:dyDescent="0.2"/>
    <row r="8281" ht="24.95" hidden="1" customHeight="1" x14ac:dyDescent="0.2"/>
    <row r="8282" ht="24.95" hidden="1" customHeight="1" x14ac:dyDescent="0.2"/>
    <row r="8283" ht="24.95" hidden="1" customHeight="1" x14ac:dyDescent="0.2"/>
    <row r="8284" ht="24.95" hidden="1" customHeight="1" x14ac:dyDescent="0.2"/>
    <row r="8285" ht="24.95" hidden="1" customHeight="1" x14ac:dyDescent="0.2"/>
    <row r="8286" ht="24.95" hidden="1" customHeight="1" x14ac:dyDescent="0.2"/>
    <row r="8287" ht="24.95" hidden="1" customHeight="1" x14ac:dyDescent="0.2"/>
    <row r="8288" ht="24.95" hidden="1" customHeight="1" x14ac:dyDescent="0.2"/>
    <row r="8289" ht="24.95" hidden="1" customHeight="1" x14ac:dyDescent="0.2"/>
    <row r="8290" ht="24.95" hidden="1" customHeight="1" x14ac:dyDescent="0.2"/>
    <row r="8291" ht="24.95" hidden="1" customHeight="1" x14ac:dyDescent="0.2"/>
    <row r="8292" ht="24.95" hidden="1" customHeight="1" x14ac:dyDescent="0.2"/>
    <row r="8293" ht="24.95" hidden="1" customHeight="1" x14ac:dyDescent="0.2"/>
    <row r="8294" ht="24.95" hidden="1" customHeight="1" x14ac:dyDescent="0.2"/>
    <row r="8295" ht="24.95" hidden="1" customHeight="1" x14ac:dyDescent="0.2"/>
    <row r="8296" ht="24.95" hidden="1" customHeight="1" x14ac:dyDescent="0.2"/>
    <row r="8297" ht="24.95" hidden="1" customHeight="1" x14ac:dyDescent="0.2"/>
    <row r="8298" ht="24.95" hidden="1" customHeight="1" x14ac:dyDescent="0.2"/>
    <row r="8299" ht="24.95" hidden="1" customHeight="1" x14ac:dyDescent="0.2"/>
    <row r="8300" ht="24.95" hidden="1" customHeight="1" x14ac:dyDescent="0.2"/>
    <row r="8301" ht="24.95" hidden="1" customHeight="1" x14ac:dyDescent="0.2"/>
    <row r="8302" ht="24.95" hidden="1" customHeight="1" x14ac:dyDescent="0.2"/>
    <row r="8303" ht="24.95" hidden="1" customHeight="1" x14ac:dyDescent="0.2"/>
    <row r="8304" ht="24.95" hidden="1" customHeight="1" x14ac:dyDescent="0.2"/>
    <row r="8305" ht="24.95" hidden="1" customHeight="1" x14ac:dyDescent="0.2"/>
    <row r="8306" ht="24.95" hidden="1" customHeight="1" x14ac:dyDescent="0.2"/>
    <row r="8307" ht="24.95" hidden="1" customHeight="1" x14ac:dyDescent="0.2"/>
    <row r="8308" ht="24.95" hidden="1" customHeight="1" x14ac:dyDescent="0.2"/>
    <row r="8309" ht="24.95" hidden="1" customHeight="1" x14ac:dyDescent="0.2"/>
    <row r="8310" ht="24.95" hidden="1" customHeight="1" x14ac:dyDescent="0.2"/>
    <row r="8311" ht="24.95" hidden="1" customHeight="1" x14ac:dyDescent="0.2"/>
    <row r="8312" ht="24.95" hidden="1" customHeight="1" x14ac:dyDescent="0.2"/>
    <row r="8313" ht="24.95" hidden="1" customHeight="1" x14ac:dyDescent="0.2"/>
    <row r="8314" ht="24.95" hidden="1" customHeight="1" x14ac:dyDescent="0.2"/>
    <row r="8315" ht="24.95" hidden="1" customHeight="1" x14ac:dyDescent="0.2"/>
    <row r="8316" ht="24.95" hidden="1" customHeight="1" x14ac:dyDescent="0.2"/>
    <row r="8317" ht="24.95" hidden="1" customHeight="1" x14ac:dyDescent="0.2"/>
    <row r="8318" ht="24.95" hidden="1" customHeight="1" x14ac:dyDescent="0.2"/>
    <row r="8319" ht="24.95" hidden="1" customHeight="1" x14ac:dyDescent="0.2"/>
    <row r="8320" ht="24.95" hidden="1" customHeight="1" x14ac:dyDescent="0.2"/>
    <row r="8321" ht="24.95" hidden="1" customHeight="1" x14ac:dyDescent="0.2"/>
    <row r="8322" ht="24.95" hidden="1" customHeight="1" x14ac:dyDescent="0.2"/>
    <row r="8323" ht="24.95" hidden="1" customHeight="1" x14ac:dyDescent="0.2"/>
    <row r="8324" ht="24.95" hidden="1" customHeight="1" x14ac:dyDescent="0.2"/>
    <row r="8325" ht="24.95" hidden="1" customHeight="1" x14ac:dyDescent="0.2"/>
    <row r="8326" ht="24.95" hidden="1" customHeight="1" x14ac:dyDescent="0.2"/>
    <row r="8327" ht="24.95" hidden="1" customHeight="1" x14ac:dyDescent="0.2"/>
    <row r="8328" ht="24.95" hidden="1" customHeight="1" x14ac:dyDescent="0.2"/>
    <row r="8329" ht="24.95" hidden="1" customHeight="1" x14ac:dyDescent="0.2"/>
    <row r="8330" ht="24.95" hidden="1" customHeight="1" x14ac:dyDescent="0.2"/>
    <row r="8331" ht="24.95" hidden="1" customHeight="1" x14ac:dyDescent="0.2"/>
    <row r="8332" ht="24.95" hidden="1" customHeight="1" x14ac:dyDescent="0.2"/>
    <row r="8333" ht="24.95" hidden="1" customHeight="1" x14ac:dyDescent="0.2"/>
    <row r="8334" ht="24.95" hidden="1" customHeight="1" x14ac:dyDescent="0.2"/>
    <row r="8335" ht="24.95" hidden="1" customHeight="1" x14ac:dyDescent="0.2"/>
    <row r="8336" ht="24.95" hidden="1" customHeight="1" x14ac:dyDescent="0.2"/>
    <row r="8337" ht="24.95" hidden="1" customHeight="1" x14ac:dyDescent="0.2"/>
    <row r="8338" ht="24.95" hidden="1" customHeight="1" x14ac:dyDescent="0.2"/>
    <row r="8339" ht="24.95" hidden="1" customHeight="1" x14ac:dyDescent="0.2"/>
    <row r="8340" ht="24.95" hidden="1" customHeight="1" x14ac:dyDescent="0.2"/>
    <row r="8341" ht="24.95" hidden="1" customHeight="1" x14ac:dyDescent="0.2"/>
    <row r="8342" ht="24.95" hidden="1" customHeight="1" x14ac:dyDescent="0.2"/>
    <row r="8343" ht="24.95" hidden="1" customHeight="1" x14ac:dyDescent="0.2"/>
    <row r="8344" ht="24.95" hidden="1" customHeight="1" x14ac:dyDescent="0.2"/>
    <row r="8345" ht="24.95" hidden="1" customHeight="1" x14ac:dyDescent="0.2"/>
    <row r="8346" ht="24.95" hidden="1" customHeight="1" x14ac:dyDescent="0.2"/>
    <row r="8347" ht="24.95" hidden="1" customHeight="1" x14ac:dyDescent="0.2"/>
    <row r="8348" ht="24.95" hidden="1" customHeight="1" x14ac:dyDescent="0.2"/>
    <row r="8349" ht="24.95" hidden="1" customHeight="1" x14ac:dyDescent="0.2"/>
    <row r="8350" ht="24.95" hidden="1" customHeight="1" x14ac:dyDescent="0.2"/>
    <row r="8351" ht="24.95" hidden="1" customHeight="1" x14ac:dyDescent="0.2"/>
    <row r="8352" ht="24.95" hidden="1" customHeight="1" x14ac:dyDescent="0.2"/>
    <row r="8353" ht="24.95" hidden="1" customHeight="1" x14ac:dyDescent="0.2"/>
    <row r="8354" ht="24.95" hidden="1" customHeight="1" x14ac:dyDescent="0.2"/>
    <row r="8355" ht="24.95" hidden="1" customHeight="1" x14ac:dyDescent="0.2"/>
    <row r="8356" ht="24.95" hidden="1" customHeight="1" x14ac:dyDescent="0.2"/>
    <row r="8357" ht="24.95" hidden="1" customHeight="1" x14ac:dyDescent="0.2"/>
    <row r="8358" ht="24.95" hidden="1" customHeight="1" x14ac:dyDescent="0.2"/>
    <row r="8359" ht="24.95" hidden="1" customHeight="1" x14ac:dyDescent="0.2"/>
    <row r="8360" ht="24.95" hidden="1" customHeight="1" x14ac:dyDescent="0.2"/>
    <row r="8361" ht="24.95" hidden="1" customHeight="1" x14ac:dyDescent="0.2"/>
    <row r="8362" ht="24.95" hidden="1" customHeight="1" x14ac:dyDescent="0.2"/>
    <row r="8363" ht="24.95" hidden="1" customHeight="1" x14ac:dyDescent="0.2"/>
    <row r="8364" ht="24.95" hidden="1" customHeight="1" x14ac:dyDescent="0.2"/>
    <row r="8365" ht="24.95" hidden="1" customHeight="1" x14ac:dyDescent="0.2"/>
    <row r="8366" ht="24.95" hidden="1" customHeight="1" x14ac:dyDescent="0.2"/>
    <row r="8367" ht="24.95" hidden="1" customHeight="1" x14ac:dyDescent="0.2"/>
    <row r="8368" ht="24.95" hidden="1" customHeight="1" x14ac:dyDescent="0.2"/>
    <row r="8369" ht="24.95" hidden="1" customHeight="1" x14ac:dyDescent="0.2"/>
    <row r="8370" ht="24.95" hidden="1" customHeight="1" x14ac:dyDescent="0.2"/>
    <row r="8371" ht="24.95" hidden="1" customHeight="1" x14ac:dyDescent="0.2"/>
    <row r="8372" ht="24.95" hidden="1" customHeight="1" x14ac:dyDescent="0.2"/>
    <row r="8373" ht="24.95" hidden="1" customHeight="1" x14ac:dyDescent="0.2"/>
    <row r="8374" ht="24.95" hidden="1" customHeight="1" x14ac:dyDescent="0.2"/>
    <row r="8375" ht="24.95" hidden="1" customHeight="1" x14ac:dyDescent="0.2"/>
    <row r="8376" ht="24.95" hidden="1" customHeight="1" x14ac:dyDescent="0.2"/>
    <row r="8377" ht="24.95" hidden="1" customHeight="1" x14ac:dyDescent="0.2"/>
    <row r="8378" ht="24.95" hidden="1" customHeight="1" x14ac:dyDescent="0.2"/>
    <row r="8379" ht="24.95" hidden="1" customHeight="1" x14ac:dyDescent="0.2"/>
    <row r="8380" ht="24.95" hidden="1" customHeight="1" x14ac:dyDescent="0.2"/>
    <row r="8381" ht="24.95" hidden="1" customHeight="1" x14ac:dyDescent="0.2"/>
    <row r="8382" ht="24.95" hidden="1" customHeight="1" x14ac:dyDescent="0.2"/>
    <row r="8383" ht="24.95" hidden="1" customHeight="1" x14ac:dyDescent="0.2"/>
    <row r="8384" ht="24.95" hidden="1" customHeight="1" x14ac:dyDescent="0.2"/>
    <row r="8385" ht="24.95" hidden="1" customHeight="1" x14ac:dyDescent="0.2"/>
    <row r="8386" ht="24.95" hidden="1" customHeight="1" x14ac:dyDescent="0.2"/>
    <row r="8387" ht="24.95" hidden="1" customHeight="1" x14ac:dyDescent="0.2"/>
    <row r="8388" ht="24.95" hidden="1" customHeight="1" x14ac:dyDescent="0.2"/>
    <row r="8389" ht="24.95" hidden="1" customHeight="1" x14ac:dyDescent="0.2"/>
    <row r="8390" ht="24.95" hidden="1" customHeight="1" x14ac:dyDescent="0.2"/>
    <row r="8391" ht="24.95" hidden="1" customHeight="1" x14ac:dyDescent="0.2"/>
    <row r="8392" ht="24.95" hidden="1" customHeight="1" x14ac:dyDescent="0.2"/>
    <row r="8393" ht="24.95" hidden="1" customHeight="1" x14ac:dyDescent="0.2"/>
    <row r="8394" ht="24.95" hidden="1" customHeight="1" x14ac:dyDescent="0.2"/>
    <row r="8395" ht="24.95" hidden="1" customHeight="1" x14ac:dyDescent="0.2"/>
    <row r="8396" ht="24.95" hidden="1" customHeight="1" x14ac:dyDescent="0.2"/>
    <row r="8397" ht="24.95" hidden="1" customHeight="1" x14ac:dyDescent="0.2"/>
    <row r="8398" ht="24.95" hidden="1" customHeight="1" x14ac:dyDescent="0.2"/>
    <row r="8399" ht="24.95" hidden="1" customHeight="1" x14ac:dyDescent="0.2"/>
    <row r="8400" ht="24.95" hidden="1" customHeight="1" x14ac:dyDescent="0.2"/>
    <row r="8401" ht="24.95" hidden="1" customHeight="1" x14ac:dyDescent="0.2"/>
    <row r="8402" ht="24.95" hidden="1" customHeight="1" x14ac:dyDescent="0.2"/>
    <row r="8403" ht="24.95" hidden="1" customHeight="1" x14ac:dyDescent="0.2"/>
    <row r="8404" ht="24.95" hidden="1" customHeight="1" x14ac:dyDescent="0.2"/>
    <row r="8405" ht="24.95" hidden="1" customHeight="1" x14ac:dyDescent="0.2"/>
    <row r="8406" ht="24.95" hidden="1" customHeight="1" x14ac:dyDescent="0.2"/>
    <row r="8407" ht="24.95" hidden="1" customHeight="1" x14ac:dyDescent="0.2"/>
    <row r="8408" ht="24.95" hidden="1" customHeight="1" x14ac:dyDescent="0.2"/>
    <row r="8409" ht="24.95" hidden="1" customHeight="1" x14ac:dyDescent="0.2"/>
    <row r="8410" ht="24.95" hidden="1" customHeight="1" x14ac:dyDescent="0.2"/>
    <row r="8411" ht="24.95" hidden="1" customHeight="1" x14ac:dyDescent="0.2"/>
    <row r="8412" ht="24.95" hidden="1" customHeight="1" x14ac:dyDescent="0.2"/>
    <row r="8413" ht="24.95" hidden="1" customHeight="1" x14ac:dyDescent="0.2"/>
    <row r="8414" ht="24.95" hidden="1" customHeight="1" x14ac:dyDescent="0.2"/>
    <row r="8415" ht="24.95" hidden="1" customHeight="1" x14ac:dyDescent="0.2"/>
    <row r="8416" ht="24.95" hidden="1" customHeight="1" x14ac:dyDescent="0.2"/>
    <row r="8417" ht="24.95" hidden="1" customHeight="1" x14ac:dyDescent="0.2"/>
    <row r="8418" ht="24.95" hidden="1" customHeight="1" x14ac:dyDescent="0.2"/>
    <row r="8419" ht="24.95" hidden="1" customHeight="1" x14ac:dyDescent="0.2"/>
    <row r="8420" ht="24.95" hidden="1" customHeight="1" x14ac:dyDescent="0.2"/>
    <row r="8421" ht="24.95" hidden="1" customHeight="1" x14ac:dyDescent="0.2"/>
    <row r="8422" ht="24.95" hidden="1" customHeight="1" x14ac:dyDescent="0.2"/>
    <row r="8423" ht="24.95" hidden="1" customHeight="1" x14ac:dyDescent="0.2"/>
    <row r="8424" ht="24.95" hidden="1" customHeight="1" x14ac:dyDescent="0.2"/>
    <row r="8425" ht="24.95" hidden="1" customHeight="1" x14ac:dyDescent="0.2"/>
    <row r="8426" ht="24.95" hidden="1" customHeight="1" x14ac:dyDescent="0.2"/>
    <row r="8427" ht="24.95" hidden="1" customHeight="1" x14ac:dyDescent="0.2"/>
    <row r="8428" ht="24.95" hidden="1" customHeight="1" x14ac:dyDescent="0.2"/>
    <row r="8429" ht="24.95" hidden="1" customHeight="1" x14ac:dyDescent="0.2"/>
    <row r="8430" ht="24.95" hidden="1" customHeight="1" x14ac:dyDescent="0.2"/>
    <row r="8431" ht="24.95" hidden="1" customHeight="1" x14ac:dyDescent="0.2"/>
    <row r="8432" ht="24.95" hidden="1" customHeight="1" x14ac:dyDescent="0.2"/>
    <row r="8433" ht="24.95" hidden="1" customHeight="1" x14ac:dyDescent="0.2"/>
    <row r="8434" ht="24.95" hidden="1" customHeight="1" x14ac:dyDescent="0.2"/>
    <row r="8435" ht="24.95" hidden="1" customHeight="1" x14ac:dyDescent="0.2"/>
    <row r="8436" ht="24.95" hidden="1" customHeight="1" x14ac:dyDescent="0.2"/>
    <row r="8437" ht="24.95" hidden="1" customHeight="1" x14ac:dyDescent="0.2"/>
    <row r="8438" ht="24.95" hidden="1" customHeight="1" x14ac:dyDescent="0.2"/>
    <row r="8439" ht="24.95" hidden="1" customHeight="1" x14ac:dyDescent="0.2"/>
    <row r="8440" ht="24.95" hidden="1" customHeight="1" x14ac:dyDescent="0.2"/>
    <row r="8441" ht="24.95" hidden="1" customHeight="1" x14ac:dyDescent="0.2"/>
    <row r="8442" ht="24.95" hidden="1" customHeight="1" x14ac:dyDescent="0.2"/>
    <row r="8443" ht="24.95" hidden="1" customHeight="1" x14ac:dyDescent="0.2"/>
    <row r="8444" ht="24.95" hidden="1" customHeight="1" x14ac:dyDescent="0.2"/>
    <row r="8445" ht="24.95" hidden="1" customHeight="1" x14ac:dyDescent="0.2"/>
    <row r="8446" ht="24.95" hidden="1" customHeight="1" x14ac:dyDescent="0.2"/>
    <row r="8447" ht="24.95" hidden="1" customHeight="1" x14ac:dyDescent="0.2"/>
    <row r="8448" ht="24.95" hidden="1" customHeight="1" x14ac:dyDescent="0.2"/>
    <row r="8449" ht="24.95" hidden="1" customHeight="1" x14ac:dyDescent="0.2"/>
    <row r="8450" ht="24.95" hidden="1" customHeight="1" x14ac:dyDescent="0.2"/>
    <row r="8451" ht="24.95" hidden="1" customHeight="1" x14ac:dyDescent="0.2"/>
    <row r="8452" ht="24.95" hidden="1" customHeight="1" x14ac:dyDescent="0.2"/>
    <row r="8453" ht="24.95" hidden="1" customHeight="1" x14ac:dyDescent="0.2"/>
    <row r="8454" ht="24.95" hidden="1" customHeight="1" x14ac:dyDescent="0.2"/>
    <row r="8455" ht="24.95" hidden="1" customHeight="1" x14ac:dyDescent="0.2"/>
    <row r="8456" ht="24.95" hidden="1" customHeight="1" x14ac:dyDescent="0.2"/>
    <row r="8457" ht="24.95" hidden="1" customHeight="1" x14ac:dyDescent="0.2"/>
    <row r="8458" ht="24.95" hidden="1" customHeight="1" x14ac:dyDescent="0.2"/>
    <row r="8459" ht="24.95" hidden="1" customHeight="1" x14ac:dyDescent="0.2"/>
    <row r="8460" ht="24.95" hidden="1" customHeight="1" x14ac:dyDescent="0.2"/>
    <row r="8461" ht="24.95" hidden="1" customHeight="1" x14ac:dyDescent="0.2"/>
    <row r="8462" ht="24.95" hidden="1" customHeight="1" x14ac:dyDescent="0.2"/>
    <row r="8463" ht="24.95" hidden="1" customHeight="1" x14ac:dyDescent="0.2"/>
    <row r="8464" ht="24.95" hidden="1" customHeight="1" x14ac:dyDescent="0.2"/>
    <row r="8465" ht="24.95" hidden="1" customHeight="1" x14ac:dyDescent="0.2"/>
    <row r="8466" ht="24.95" hidden="1" customHeight="1" x14ac:dyDescent="0.2"/>
    <row r="8467" ht="24.95" hidden="1" customHeight="1" x14ac:dyDescent="0.2"/>
    <row r="8468" ht="24.95" hidden="1" customHeight="1" x14ac:dyDescent="0.2"/>
    <row r="8469" ht="24.95" hidden="1" customHeight="1" x14ac:dyDescent="0.2"/>
    <row r="8470" ht="24.95" hidden="1" customHeight="1" x14ac:dyDescent="0.2"/>
    <row r="8471" ht="24.95" hidden="1" customHeight="1" x14ac:dyDescent="0.2"/>
    <row r="8472" ht="24.95" hidden="1" customHeight="1" x14ac:dyDescent="0.2"/>
    <row r="8473" ht="24.95" hidden="1" customHeight="1" x14ac:dyDescent="0.2"/>
    <row r="8474" ht="24.95" hidden="1" customHeight="1" x14ac:dyDescent="0.2"/>
    <row r="8475" ht="24.95" hidden="1" customHeight="1" x14ac:dyDescent="0.2"/>
    <row r="8476" ht="24.95" hidden="1" customHeight="1" x14ac:dyDescent="0.2"/>
    <row r="8477" ht="24.95" hidden="1" customHeight="1" x14ac:dyDescent="0.2"/>
    <row r="8478" ht="24.95" hidden="1" customHeight="1" x14ac:dyDescent="0.2"/>
    <row r="8479" ht="24.95" hidden="1" customHeight="1" x14ac:dyDescent="0.2"/>
    <row r="8480" ht="24.95" hidden="1" customHeight="1" x14ac:dyDescent="0.2"/>
    <row r="8481" ht="24.95" hidden="1" customHeight="1" x14ac:dyDescent="0.2"/>
    <row r="8482" ht="24.95" hidden="1" customHeight="1" x14ac:dyDescent="0.2"/>
    <row r="8483" ht="24.95" hidden="1" customHeight="1" x14ac:dyDescent="0.2"/>
    <row r="8484" ht="24.95" hidden="1" customHeight="1" x14ac:dyDescent="0.2"/>
    <row r="8485" ht="24.95" hidden="1" customHeight="1" x14ac:dyDescent="0.2"/>
    <row r="8486" ht="24.95" hidden="1" customHeight="1" x14ac:dyDescent="0.2"/>
    <row r="8487" ht="24.95" hidden="1" customHeight="1" x14ac:dyDescent="0.2"/>
    <row r="8488" ht="24.95" hidden="1" customHeight="1" x14ac:dyDescent="0.2"/>
    <row r="8489" ht="24.95" hidden="1" customHeight="1" x14ac:dyDescent="0.2"/>
    <row r="8490" ht="24.95" hidden="1" customHeight="1" x14ac:dyDescent="0.2"/>
    <row r="8491" ht="24.95" hidden="1" customHeight="1" x14ac:dyDescent="0.2"/>
    <row r="8492" ht="24.95" hidden="1" customHeight="1" x14ac:dyDescent="0.2"/>
    <row r="8493" ht="24.95" hidden="1" customHeight="1" x14ac:dyDescent="0.2"/>
    <row r="8494" ht="24.95" hidden="1" customHeight="1" x14ac:dyDescent="0.2"/>
    <row r="8495" ht="24.95" hidden="1" customHeight="1" x14ac:dyDescent="0.2"/>
    <row r="8496" ht="24.95" hidden="1" customHeight="1" x14ac:dyDescent="0.2"/>
    <row r="8497" ht="24.95" hidden="1" customHeight="1" x14ac:dyDescent="0.2"/>
    <row r="8498" ht="24.95" hidden="1" customHeight="1" x14ac:dyDescent="0.2"/>
    <row r="8499" ht="24.95" hidden="1" customHeight="1" x14ac:dyDescent="0.2"/>
    <row r="8500" ht="24.95" hidden="1" customHeight="1" x14ac:dyDescent="0.2"/>
    <row r="8501" ht="24.95" hidden="1" customHeight="1" x14ac:dyDescent="0.2"/>
    <row r="8502" ht="24.95" hidden="1" customHeight="1" x14ac:dyDescent="0.2"/>
    <row r="8503" ht="24.95" hidden="1" customHeight="1" x14ac:dyDescent="0.2"/>
    <row r="8504" ht="24.95" hidden="1" customHeight="1" x14ac:dyDescent="0.2"/>
    <row r="8505" ht="24.95" hidden="1" customHeight="1" x14ac:dyDescent="0.2"/>
    <row r="8506" ht="24.95" hidden="1" customHeight="1" x14ac:dyDescent="0.2"/>
    <row r="8507" ht="24.95" hidden="1" customHeight="1" x14ac:dyDescent="0.2"/>
    <row r="8508" ht="24.95" hidden="1" customHeight="1" x14ac:dyDescent="0.2"/>
    <row r="8509" ht="24.95" hidden="1" customHeight="1" x14ac:dyDescent="0.2"/>
    <row r="8510" ht="24.95" hidden="1" customHeight="1" x14ac:dyDescent="0.2"/>
    <row r="8511" ht="24.95" hidden="1" customHeight="1" x14ac:dyDescent="0.2"/>
    <row r="8512" ht="24.95" hidden="1" customHeight="1" x14ac:dyDescent="0.2"/>
    <row r="8513" ht="24.95" hidden="1" customHeight="1" x14ac:dyDescent="0.2"/>
    <row r="8514" ht="24.95" hidden="1" customHeight="1" x14ac:dyDescent="0.2"/>
    <row r="8515" ht="24.95" hidden="1" customHeight="1" x14ac:dyDescent="0.2"/>
    <row r="8516" ht="24.95" hidden="1" customHeight="1" x14ac:dyDescent="0.2"/>
    <row r="8517" ht="24.95" hidden="1" customHeight="1" x14ac:dyDescent="0.2"/>
    <row r="8518" ht="24.95" hidden="1" customHeight="1" x14ac:dyDescent="0.2"/>
    <row r="8519" ht="24.95" hidden="1" customHeight="1" x14ac:dyDescent="0.2"/>
    <row r="8520" ht="24.95" hidden="1" customHeight="1" x14ac:dyDescent="0.2"/>
    <row r="8521" ht="24.95" hidden="1" customHeight="1" x14ac:dyDescent="0.2"/>
    <row r="8522" ht="24.95" hidden="1" customHeight="1" x14ac:dyDescent="0.2"/>
    <row r="8523" ht="24.95" hidden="1" customHeight="1" x14ac:dyDescent="0.2"/>
    <row r="8524" ht="24.95" hidden="1" customHeight="1" x14ac:dyDescent="0.2"/>
    <row r="8525" ht="24.95" hidden="1" customHeight="1" x14ac:dyDescent="0.2"/>
    <row r="8526" ht="24.95" hidden="1" customHeight="1" x14ac:dyDescent="0.2"/>
    <row r="8527" ht="24.95" hidden="1" customHeight="1" x14ac:dyDescent="0.2"/>
    <row r="8528" ht="24.95" hidden="1" customHeight="1" x14ac:dyDescent="0.2"/>
    <row r="8529" ht="24.95" hidden="1" customHeight="1" x14ac:dyDescent="0.2"/>
    <row r="8530" ht="24.95" hidden="1" customHeight="1" x14ac:dyDescent="0.2"/>
    <row r="8531" ht="24.95" hidden="1" customHeight="1" x14ac:dyDescent="0.2"/>
    <row r="8532" ht="24.95" hidden="1" customHeight="1" x14ac:dyDescent="0.2"/>
    <row r="8533" ht="24.95" hidden="1" customHeight="1" x14ac:dyDescent="0.2"/>
    <row r="8534" ht="24.95" hidden="1" customHeight="1" x14ac:dyDescent="0.2"/>
    <row r="8535" ht="24.95" hidden="1" customHeight="1" x14ac:dyDescent="0.2"/>
    <row r="8536" ht="24.95" hidden="1" customHeight="1" x14ac:dyDescent="0.2"/>
    <row r="8537" ht="24.95" hidden="1" customHeight="1" x14ac:dyDescent="0.2"/>
    <row r="8538" ht="24.95" hidden="1" customHeight="1" x14ac:dyDescent="0.2"/>
    <row r="8539" ht="24.95" hidden="1" customHeight="1" x14ac:dyDescent="0.2"/>
    <row r="8540" ht="24.95" hidden="1" customHeight="1" x14ac:dyDescent="0.2"/>
    <row r="8541" ht="24.95" hidden="1" customHeight="1" x14ac:dyDescent="0.2"/>
    <row r="8542" ht="24.95" hidden="1" customHeight="1" x14ac:dyDescent="0.2"/>
    <row r="8543" ht="24.95" hidden="1" customHeight="1" x14ac:dyDescent="0.2"/>
    <row r="8544" ht="24.95" hidden="1" customHeight="1" x14ac:dyDescent="0.2"/>
    <row r="8545" ht="24.95" hidden="1" customHeight="1" x14ac:dyDescent="0.2"/>
    <row r="8546" ht="24.95" hidden="1" customHeight="1" x14ac:dyDescent="0.2"/>
    <row r="8547" ht="24.95" hidden="1" customHeight="1" x14ac:dyDescent="0.2"/>
    <row r="8548" ht="24.95" hidden="1" customHeight="1" x14ac:dyDescent="0.2"/>
    <row r="8549" ht="24.95" hidden="1" customHeight="1" x14ac:dyDescent="0.2"/>
    <row r="8550" ht="24.95" hidden="1" customHeight="1" x14ac:dyDescent="0.2"/>
    <row r="8551" ht="24.95" hidden="1" customHeight="1" x14ac:dyDescent="0.2"/>
    <row r="8552" ht="24.95" hidden="1" customHeight="1" x14ac:dyDescent="0.2"/>
    <row r="8553" ht="24.95" hidden="1" customHeight="1" x14ac:dyDescent="0.2"/>
    <row r="8554" ht="24.95" hidden="1" customHeight="1" x14ac:dyDescent="0.2"/>
    <row r="8555" ht="24.95" hidden="1" customHeight="1" x14ac:dyDescent="0.2"/>
    <row r="8556" ht="24.95" hidden="1" customHeight="1" x14ac:dyDescent="0.2"/>
    <row r="8557" ht="24.95" hidden="1" customHeight="1" x14ac:dyDescent="0.2"/>
    <row r="8558" ht="24.95" hidden="1" customHeight="1" x14ac:dyDescent="0.2"/>
    <row r="8559" ht="24.95" hidden="1" customHeight="1" x14ac:dyDescent="0.2"/>
    <row r="8560" ht="24.95" hidden="1" customHeight="1" x14ac:dyDescent="0.2"/>
    <row r="8561" ht="24.95" hidden="1" customHeight="1" x14ac:dyDescent="0.2"/>
    <row r="8562" ht="24.95" hidden="1" customHeight="1" x14ac:dyDescent="0.2"/>
    <row r="8563" ht="24.95" hidden="1" customHeight="1" x14ac:dyDescent="0.2"/>
    <row r="8564" ht="24.95" hidden="1" customHeight="1" x14ac:dyDescent="0.2"/>
    <row r="8565" ht="24.95" hidden="1" customHeight="1" x14ac:dyDescent="0.2"/>
    <row r="8566" ht="24.95" hidden="1" customHeight="1" x14ac:dyDescent="0.2"/>
    <row r="8567" ht="24.95" hidden="1" customHeight="1" x14ac:dyDescent="0.2"/>
    <row r="8568" ht="24.95" hidden="1" customHeight="1" x14ac:dyDescent="0.2"/>
    <row r="8569" ht="24.95" hidden="1" customHeight="1" x14ac:dyDescent="0.2"/>
    <row r="8570" ht="24.95" hidden="1" customHeight="1" x14ac:dyDescent="0.2"/>
    <row r="8571" ht="24.95" hidden="1" customHeight="1" x14ac:dyDescent="0.2"/>
    <row r="8572" ht="24.95" hidden="1" customHeight="1" x14ac:dyDescent="0.2"/>
    <row r="8573" ht="24.95" hidden="1" customHeight="1" x14ac:dyDescent="0.2"/>
    <row r="8574" ht="24.95" hidden="1" customHeight="1" x14ac:dyDescent="0.2"/>
    <row r="8575" ht="24.95" hidden="1" customHeight="1" x14ac:dyDescent="0.2"/>
    <row r="8576" ht="24.95" hidden="1" customHeight="1" x14ac:dyDescent="0.2"/>
    <row r="8577" ht="24.95" hidden="1" customHeight="1" x14ac:dyDescent="0.2"/>
    <row r="8578" ht="24.95" hidden="1" customHeight="1" x14ac:dyDescent="0.2"/>
    <row r="8579" ht="24.95" hidden="1" customHeight="1" x14ac:dyDescent="0.2"/>
    <row r="8580" ht="24.95" hidden="1" customHeight="1" x14ac:dyDescent="0.2"/>
    <row r="8581" ht="24.95" hidden="1" customHeight="1" x14ac:dyDescent="0.2"/>
    <row r="8582" ht="24.95" hidden="1" customHeight="1" x14ac:dyDescent="0.2"/>
    <row r="8583" ht="24.95" hidden="1" customHeight="1" x14ac:dyDescent="0.2"/>
    <row r="8584" ht="24.95" hidden="1" customHeight="1" x14ac:dyDescent="0.2"/>
    <row r="8585" ht="24.95" hidden="1" customHeight="1" x14ac:dyDescent="0.2"/>
    <row r="8586" ht="24.95" hidden="1" customHeight="1" x14ac:dyDescent="0.2"/>
    <row r="8587" ht="24.95" hidden="1" customHeight="1" x14ac:dyDescent="0.2"/>
    <row r="8588" ht="24.95" hidden="1" customHeight="1" x14ac:dyDescent="0.2"/>
    <row r="8589" ht="24.95" hidden="1" customHeight="1" x14ac:dyDescent="0.2"/>
    <row r="8590" ht="24.95" hidden="1" customHeight="1" x14ac:dyDescent="0.2"/>
    <row r="8591" ht="24.95" hidden="1" customHeight="1" x14ac:dyDescent="0.2"/>
    <row r="8592" ht="24.95" hidden="1" customHeight="1" x14ac:dyDescent="0.2"/>
    <row r="8593" ht="24.95" hidden="1" customHeight="1" x14ac:dyDescent="0.2"/>
    <row r="8594" ht="24.95" hidden="1" customHeight="1" x14ac:dyDescent="0.2"/>
    <row r="8595" ht="24.95" hidden="1" customHeight="1" x14ac:dyDescent="0.2"/>
    <row r="8596" ht="24.95" hidden="1" customHeight="1" x14ac:dyDescent="0.2"/>
    <row r="8597" ht="24.95" hidden="1" customHeight="1" x14ac:dyDescent="0.2"/>
    <row r="8598" ht="24.95" hidden="1" customHeight="1" x14ac:dyDescent="0.2"/>
    <row r="8599" ht="24.95" hidden="1" customHeight="1" x14ac:dyDescent="0.2"/>
    <row r="8600" ht="24.95" hidden="1" customHeight="1" x14ac:dyDescent="0.2"/>
    <row r="8601" ht="24.95" hidden="1" customHeight="1" x14ac:dyDescent="0.2"/>
    <row r="8602" ht="24.95" hidden="1" customHeight="1" x14ac:dyDescent="0.2"/>
    <row r="8603" ht="24.95" hidden="1" customHeight="1" x14ac:dyDescent="0.2"/>
    <row r="8604" ht="24.95" hidden="1" customHeight="1" x14ac:dyDescent="0.2"/>
    <row r="8605" ht="24.95" hidden="1" customHeight="1" x14ac:dyDescent="0.2"/>
    <row r="8606" ht="24.95" hidden="1" customHeight="1" x14ac:dyDescent="0.2"/>
    <row r="8607" ht="24.95" hidden="1" customHeight="1" x14ac:dyDescent="0.2"/>
    <row r="8608" ht="24.95" hidden="1" customHeight="1" x14ac:dyDescent="0.2"/>
    <row r="8609" ht="24.95" hidden="1" customHeight="1" x14ac:dyDescent="0.2"/>
    <row r="8610" ht="24.95" hidden="1" customHeight="1" x14ac:dyDescent="0.2"/>
    <row r="8611" ht="24.95" hidden="1" customHeight="1" x14ac:dyDescent="0.2"/>
    <row r="8612" ht="24.95" hidden="1" customHeight="1" x14ac:dyDescent="0.2"/>
    <row r="8613" ht="24.95" hidden="1" customHeight="1" x14ac:dyDescent="0.2"/>
    <row r="8614" ht="24.95" hidden="1" customHeight="1" x14ac:dyDescent="0.2"/>
    <row r="8615" ht="24.95" hidden="1" customHeight="1" x14ac:dyDescent="0.2"/>
    <row r="8616" ht="24.95" hidden="1" customHeight="1" x14ac:dyDescent="0.2"/>
    <row r="8617" ht="24.95" hidden="1" customHeight="1" x14ac:dyDescent="0.2"/>
    <row r="8618" ht="24.95" hidden="1" customHeight="1" x14ac:dyDescent="0.2"/>
    <row r="8619" ht="24.95" hidden="1" customHeight="1" x14ac:dyDescent="0.2"/>
    <row r="8620" ht="24.95" hidden="1" customHeight="1" x14ac:dyDescent="0.2"/>
    <row r="8621" ht="24.95" hidden="1" customHeight="1" x14ac:dyDescent="0.2"/>
    <row r="8622" ht="24.95" hidden="1" customHeight="1" x14ac:dyDescent="0.2"/>
    <row r="8623" ht="24.95" hidden="1" customHeight="1" x14ac:dyDescent="0.2"/>
    <row r="8624" ht="24.95" hidden="1" customHeight="1" x14ac:dyDescent="0.2"/>
    <row r="8625" ht="24.95" hidden="1" customHeight="1" x14ac:dyDescent="0.2"/>
    <row r="8626" ht="24.95" hidden="1" customHeight="1" x14ac:dyDescent="0.2"/>
    <row r="8627" ht="24.95" hidden="1" customHeight="1" x14ac:dyDescent="0.2"/>
    <row r="8628" ht="24.95" hidden="1" customHeight="1" x14ac:dyDescent="0.2"/>
    <row r="8629" ht="24.95" hidden="1" customHeight="1" x14ac:dyDescent="0.2"/>
    <row r="8630" ht="24.95" hidden="1" customHeight="1" x14ac:dyDescent="0.2"/>
    <row r="8631" ht="24.95" hidden="1" customHeight="1" x14ac:dyDescent="0.2"/>
    <row r="8632" ht="24.95" hidden="1" customHeight="1" x14ac:dyDescent="0.2"/>
    <row r="8633" ht="24.95" hidden="1" customHeight="1" x14ac:dyDescent="0.2"/>
    <row r="8634" ht="24.95" hidden="1" customHeight="1" x14ac:dyDescent="0.2"/>
    <row r="8635" ht="24.95" hidden="1" customHeight="1" x14ac:dyDescent="0.2"/>
    <row r="8636" ht="24.95" hidden="1" customHeight="1" x14ac:dyDescent="0.2"/>
    <row r="8637" ht="24.95" hidden="1" customHeight="1" x14ac:dyDescent="0.2"/>
    <row r="8638" ht="24.95" hidden="1" customHeight="1" x14ac:dyDescent="0.2"/>
    <row r="8639" ht="24.95" hidden="1" customHeight="1" x14ac:dyDescent="0.2"/>
    <row r="8640" ht="24.95" hidden="1" customHeight="1" x14ac:dyDescent="0.2"/>
    <row r="8641" ht="24.95" hidden="1" customHeight="1" x14ac:dyDescent="0.2"/>
    <row r="8642" ht="24.95" hidden="1" customHeight="1" x14ac:dyDescent="0.2"/>
    <row r="8643" ht="24.95" hidden="1" customHeight="1" x14ac:dyDescent="0.2"/>
    <row r="8644" ht="24.95" hidden="1" customHeight="1" x14ac:dyDescent="0.2"/>
    <row r="8645" ht="24.95" hidden="1" customHeight="1" x14ac:dyDescent="0.2"/>
    <row r="8646" ht="24.95" hidden="1" customHeight="1" x14ac:dyDescent="0.2"/>
    <row r="8647" ht="24.95" hidden="1" customHeight="1" x14ac:dyDescent="0.2"/>
    <row r="8648" ht="24.95" hidden="1" customHeight="1" x14ac:dyDescent="0.2"/>
    <row r="8649" ht="24.95" hidden="1" customHeight="1" x14ac:dyDescent="0.2"/>
    <row r="8650" ht="24.95" hidden="1" customHeight="1" x14ac:dyDescent="0.2"/>
    <row r="8651" ht="24.95" hidden="1" customHeight="1" x14ac:dyDescent="0.2"/>
    <row r="8652" ht="24.95" hidden="1" customHeight="1" x14ac:dyDescent="0.2"/>
    <row r="8653" ht="24.95" hidden="1" customHeight="1" x14ac:dyDescent="0.2"/>
    <row r="8654" ht="24.95" hidden="1" customHeight="1" x14ac:dyDescent="0.2"/>
    <row r="8655" ht="24.95" hidden="1" customHeight="1" x14ac:dyDescent="0.2"/>
    <row r="8656" ht="24.95" hidden="1" customHeight="1" x14ac:dyDescent="0.2"/>
    <row r="8657" ht="24.95" hidden="1" customHeight="1" x14ac:dyDescent="0.2"/>
    <row r="8658" ht="24.95" hidden="1" customHeight="1" x14ac:dyDescent="0.2"/>
    <row r="8659" ht="24.95" hidden="1" customHeight="1" x14ac:dyDescent="0.2"/>
    <row r="8660" ht="24.95" hidden="1" customHeight="1" x14ac:dyDescent="0.2"/>
    <row r="8661" ht="24.95" hidden="1" customHeight="1" x14ac:dyDescent="0.2"/>
    <row r="8662" ht="24.95" hidden="1" customHeight="1" x14ac:dyDescent="0.2"/>
    <row r="8663" ht="24.95" hidden="1" customHeight="1" x14ac:dyDescent="0.2"/>
    <row r="8664" ht="24.95" hidden="1" customHeight="1" x14ac:dyDescent="0.2"/>
    <row r="8665" ht="24.95" hidden="1" customHeight="1" x14ac:dyDescent="0.2"/>
    <row r="8666" ht="24.95" hidden="1" customHeight="1" x14ac:dyDescent="0.2"/>
    <row r="8667" ht="24.95" hidden="1" customHeight="1" x14ac:dyDescent="0.2"/>
    <row r="8668" ht="24.95" hidden="1" customHeight="1" x14ac:dyDescent="0.2"/>
    <row r="8669" ht="24.95" hidden="1" customHeight="1" x14ac:dyDescent="0.2"/>
    <row r="8670" ht="24.95" hidden="1" customHeight="1" x14ac:dyDescent="0.2"/>
    <row r="8671" ht="24.95" hidden="1" customHeight="1" x14ac:dyDescent="0.2"/>
    <row r="8672" ht="24.95" hidden="1" customHeight="1" x14ac:dyDescent="0.2"/>
    <row r="8673" ht="24.95" hidden="1" customHeight="1" x14ac:dyDescent="0.2"/>
    <row r="8674" ht="24.95" hidden="1" customHeight="1" x14ac:dyDescent="0.2"/>
    <row r="8675" ht="24.95" hidden="1" customHeight="1" x14ac:dyDescent="0.2"/>
    <row r="8676" ht="24.95" hidden="1" customHeight="1" x14ac:dyDescent="0.2"/>
    <row r="8677" ht="24.95" hidden="1" customHeight="1" x14ac:dyDescent="0.2"/>
    <row r="8678" ht="24.95" hidden="1" customHeight="1" x14ac:dyDescent="0.2"/>
    <row r="8679" ht="24.95" hidden="1" customHeight="1" x14ac:dyDescent="0.2"/>
    <row r="8680" ht="24.95" hidden="1" customHeight="1" x14ac:dyDescent="0.2"/>
    <row r="8681" ht="24.95" hidden="1" customHeight="1" x14ac:dyDescent="0.2"/>
    <row r="8682" ht="24.95" hidden="1" customHeight="1" x14ac:dyDescent="0.2"/>
    <row r="8683" ht="24.95" hidden="1" customHeight="1" x14ac:dyDescent="0.2"/>
    <row r="8684" ht="24.95" hidden="1" customHeight="1" x14ac:dyDescent="0.2"/>
    <row r="8685" ht="24.95" hidden="1" customHeight="1" x14ac:dyDescent="0.2"/>
    <row r="8686" ht="24.95" hidden="1" customHeight="1" x14ac:dyDescent="0.2"/>
    <row r="8687" ht="24.95" hidden="1" customHeight="1" x14ac:dyDescent="0.2"/>
    <row r="8688" ht="24.95" hidden="1" customHeight="1" x14ac:dyDescent="0.2"/>
    <row r="8689" ht="24.95" hidden="1" customHeight="1" x14ac:dyDescent="0.2"/>
    <row r="8690" ht="24.95" hidden="1" customHeight="1" x14ac:dyDescent="0.2"/>
    <row r="8691" ht="24.95" hidden="1" customHeight="1" x14ac:dyDescent="0.2"/>
    <row r="8692" ht="24.95" hidden="1" customHeight="1" x14ac:dyDescent="0.2"/>
    <row r="8693" ht="24.95" hidden="1" customHeight="1" x14ac:dyDescent="0.2"/>
    <row r="8694" ht="24.95" hidden="1" customHeight="1" x14ac:dyDescent="0.2"/>
    <row r="8695" ht="24.95" hidden="1" customHeight="1" x14ac:dyDescent="0.2"/>
    <row r="8696" ht="24.95" hidden="1" customHeight="1" x14ac:dyDescent="0.2"/>
    <row r="8697" ht="24.95" hidden="1" customHeight="1" x14ac:dyDescent="0.2"/>
    <row r="8698" ht="24.95" hidden="1" customHeight="1" x14ac:dyDescent="0.2"/>
    <row r="8699" ht="24.95" hidden="1" customHeight="1" x14ac:dyDescent="0.2"/>
    <row r="8700" ht="24.95" hidden="1" customHeight="1" x14ac:dyDescent="0.2"/>
    <row r="8701" ht="24.95" hidden="1" customHeight="1" x14ac:dyDescent="0.2"/>
    <row r="8702" ht="24.95" hidden="1" customHeight="1" x14ac:dyDescent="0.2"/>
    <row r="8703" ht="24.95" hidden="1" customHeight="1" x14ac:dyDescent="0.2"/>
    <row r="8704" ht="24.95" hidden="1" customHeight="1" x14ac:dyDescent="0.2"/>
    <row r="8705" ht="24.95" hidden="1" customHeight="1" x14ac:dyDescent="0.2"/>
    <row r="8706" ht="24.95" hidden="1" customHeight="1" x14ac:dyDescent="0.2"/>
    <row r="8707" ht="24.95" hidden="1" customHeight="1" x14ac:dyDescent="0.2"/>
    <row r="8708" ht="24.95" hidden="1" customHeight="1" x14ac:dyDescent="0.2"/>
    <row r="8709" ht="24.95" hidden="1" customHeight="1" x14ac:dyDescent="0.2"/>
    <row r="8710" ht="24.95" hidden="1" customHeight="1" x14ac:dyDescent="0.2"/>
    <row r="8711" ht="24.95" hidden="1" customHeight="1" x14ac:dyDescent="0.2"/>
    <row r="8712" ht="24.95" hidden="1" customHeight="1" x14ac:dyDescent="0.2"/>
    <row r="8713" ht="24.95" hidden="1" customHeight="1" x14ac:dyDescent="0.2"/>
    <row r="8714" ht="24.95" hidden="1" customHeight="1" x14ac:dyDescent="0.2"/>
    <row r="8715" ht="24.95" hidden="1" customHeight="1" x14ac:dyDescent="0.2"/>
    <row r="8716" ht="24.95" hidden="1" customHeight="1" x14ac:dyDescent="0.2"/>
    <row r="8717" ht="24.95" hidden="1" customHeight="1" x14ac:dyDescent="0.2"/>
    <row r="8718" ht="24.95" hidden="1" customHeight="1" x14ac:dyDescent="0.2"/>
    <row r="8719" ht="24.95" hidden="1" customHeight="1" x14ac:dyDescent="0.2"/>
    <row r="8720" ht="24.95" hidden="1" customHeight="1" x14ac:dyDescent="0.2"/>
    <row r="8721" ht="24.95" hidden="1" customHeight="1" x14ac:dyDescent="0.2"/>
    <row r="8722" ht="24.95" hidden="1" customHeight="1" x14ac:dyDescent="0.2"/>
    <row r="8723" ht="24.95" hidden="1" customHeight="1" x14ac:dyDescent="0.2"/>
    <row r="8724" ht="24.95" hidden="1" customHeight="1" x14ac:dyDescent="0.2"/>
    <row r="8725" ht="24.95" hidden="1" customHeight="1" x14ac:dyDescent="0.2"/>
    <row r="8726" ht="24.95" hidden="1" customHeight="1" x14ac:dyDescent="0.2"/>
    <row r="8727" ht="24.95" hidden="1" customHeight="1" x14ac:dyDescent="0.2"/>
    <row r="8728" ht="24.95" hidden="1" customHeight="1" x14ac:dyDescent="0.2"/>
    <row r="8729" ht="24.95" hidden="1" customHeight="1" x14ac:dyDescent="0.2"/>
    <row r="8730" ht="24.95" hidden="1" customHeight="1" x14ac:dyDescent="0.2"/>
    <row r="8731" ht="24.95" hidden="1" customHeight="1" x14ac:dyDescent="0.2"/>
    <row r="8732" ht="24.95" hidden="1" customHeight="1" x14ac:dyDescent="0.2"/>
    <row r="8733" ht="24.95" hidden="1" customHeight="1" x14ac:dyDescent="0.2"/>
    <row r="8734" ht="24.95" hidden="1" customHeight="1" x14ac:dyDescent="0.2"/>
    <row r="8735" ht="24.95" hidden="1" customHeight="1" x14ac:dyDescent="0.2"/>
    <row r="8736" ht="24.95" hidden="1" customHeight="1" x14ac:dyDescent="0.2"/>
    <row r="8737" ht="24.95" hidden="1" customHeight="1" x14ac:dyDescent="0.2"/>
    <row r="8738" ht="24.95" hidden="1" customHeight="1" x14ac:dyDescent="0.2"/>
    <row r="8739" ht="24.95" hidden="1" customHeight="1" x14ac:dyDescent="0.2"/>
    <row r="8740" ht="24.95" hidden="1" customHeight="1" x14ac:dyDescent="0.2"/>
    <row r="8741" ht="24.95" hidden="1" customHeight="1" x14ac:dyDescent="0.2"/>
    <row r="8742" ht="24.95" hidden="1" customHeight="1" x14ac:dyDescent="0.2"/>
    <row r="8743" ht="24.95" hidden="1" customHeight="1" x14ac:dyDescent="0.2"/>
    <row r="8744" ht="24.95" hidden="1" customHeight="1" x14ac:dyDescent="0.2"/>
    <row r="8745" ht="24.95" hidden="1" customHeight="1" x14ac:dyDescent="0.2"/>
    <row r="8746" ht="24.95" hidden="1" customHeight="1" x14ac:dyDescent="0.2"/>
    <row r="8747" ht="24.95" hidden="1" customHeight="1" x14ac:dyDescent="0.2"/>
    <row r="8748" ht="24.95" hidden="1" customHeight="1" x14ac:dyDescent="0.2"/>
    <row r="8749" ht="24.95" hidden="1" customHeight="1" x14ac:dyDescent="0.2"/>
    <row r="8750" ht="24.95" hidden="1" customHeight="1" x14ac:dyDescent="0.2"/>
    <row r="8751" ht="24.95" hidden="1" customHeight="1" x14ac:dyDescent="0.2"/>
    <row r="8752" ht="24.95" hidden="1" customHeight="1" x14ac:dyDescent="0.2"/>
    <row r="8753" ht="24.95" hidden="1" customHeight="1" x14ac:dyDescent="0.2"/>
    <row r="8754" ht="24.95" hidden="1" customHeight="1" x14ac:dyDescent="0.2"/>
    <row r="8755" ht="24.95" hidden="1" customHeight="1" x14ac:dyDescent="0.2"/>
    <row r="8756" ht="24.95" hidden="1" customHeight="1" x14ac:dyDescent="0.2"/>
    <row r="8757" ht="24.95" hidden="1" customHeight="1" x14ac:dyDescent="0.2"/>
    <row r="8758" ht="24.95" hidden="1" customHeight="1" x14ac:dyDescent="0.2"/>
    <row r="8759" ht="24.95" hidden="1" customHeight="1" x14ac:dyDescent="0.2"/>
    <row r="8760" ht="24.95" hidden="1" customHeight="1" x14ac:dyDescent="0.2"/>
    <row r="8761" ht="24.95" hidden="1" customHeight="1" x14ac:dyDescent="0.2"/>
    <row r="8762" ht="24.95" hidden="1" customHeight="1" x14ac:dyDescent="0.2"/>
    <row r="8763" ht="24.95" hidden="1" customHeight="1" x14ac:dyDescent="0.2"/>
    <row r="8764" ht="24.95" hidden="1" customHeight="1" x14ac:dyDescent="0.2"/>
    <row r="8765" ht="24.95" hidden="1" customHeight="1" x14ac:dyDescent="0.2"/>
    <row r="8766" ht="24.95" hidden="1" customHeight="1" x14ac:dyDescent="0.2"/>
    <row r="8767" ht="24.95" hidden="1" customHeight="1" x14ac:dyDescent="0.2"/>
    <row r="8768" ht="24.95" hidden="1" customHeight="1" x14ac:dyDescent="0.2"/>
    <row r="8769" ht="24.95" hidden="1" customHeight="1" x14ac:dyDescent="0.2"/>
    <row r="8770" ht="24.95" hidden="1" customHeight="1" x14ac:dyDescent="0.2"/>
    <row r="8771" ht="24.95" hidden="1" customHeight="1" x14ac:dyDescent="0.2"/>
    <row r="8772" ht="24.95" hidden="1" customHeight="1" x14ac:dyDescent="0.2"/>
    <row r="8773" ht="24.95" hidden="1" customHeight="1" x14ac:dyDescent="0.2"/>
    <row r="8774" ht="24.95" hidden="1" customHeight="1" x14ac:dyDescent="0.2"/>
    <row r="8775" ht="24.95" hidden="1" customHeight="1" x14ac:dyDescent="0.2"/>
    <row r="8776" ht="24.95" hidden="1" customHeight="1" x14ac:dyDescent="0.2"/>
    <row r="8777" ht="24.95" hidden="1" customHeight="1" x14ac:dyDescent="0.2"/>
    <row r="8778" ht="24.95" hidden="1" customHeight="1" x14ac:dyDescent="0.2"/>
    <row r="8779" ht="24.95" hidden="1" customHeight="1" x14ac:dyDescent="0.2"/>
    <row r="8780" ht="24.95" hidden="1" customHeight="1" x14ac:dyDescent="0.2"/>
    <row r="8781" ht="24.95" hidden="1" customHeight="1" x14ac:dyDescent="0.2"/>
    <row r="8782" ht="24.95" hidden="1" customHeight="1" x14ac:dyDescent="0.2"/>
    <row r="8783" ht="24.95" hidden="1" customHeight="1" x14ac:dyDescent="0.2"/>
    <row r="8784" ht="24.95" hidden="1" customHeight="1" x14ac:dyDescent="0.2"/>
    <row r="8785" ht="24.95" hidden="1" customHeight="1" x14ac:dyDescent="0.2"/>
    <row r="8786" ht="24.95" hidden="1" customHeight="1" x14ac:dyDescent="0.2"/>
    <row r="8787" ht="24.95" hidden="1" customHeight="1" x14ac:dyDescent="0.2"/>
    <row r="8788" ht="24.95" hidden="1" customHeight="1" x14ac:dyDescent="0.2"/>
    <row r="8789" ht="24.95" hidden="1" customHeight="1" x14ac:dyDescent="0.2"/>
    <row r="8790" ht="24.95" hidden="1" customHeight="1" x14ac:dyDescent="0.2"/>
    <row r="8791" ht="24.95" hidden="1" customHeight="1" x14ac:dyDescent="0.2"/>
    <row r="8792" ht="24.95" hidden="1" customHeight="1" x14ac:dyDescent="0.2"/>
    <row r="8793" ht="24.95" hidden="1" customHeight="1" x14ac:dyDescent="0.2"/>
    <row r="8794" ht="24.95" hidden="1" customHeight="1" x14ac:dyDescent="0.2"/>
    <row r="8795" ht="24.95" hidden="1" customHeight="1" x14ac:dyDescent="0.2"/>
    <row r="8796" ht="24.95" hidden="1" customHeight="1" x14ac:dyDescent="0.2"/>
    <row r="8797" ht="24.95" hidden="1" customHeight="1" x14ac:dyDescent="0.2"/>
    <row r="8798" ht="24.95" hidden="1" customHeight="1" x14ac:dyDescent="0.2"/>
    <row r="8799" ht="24.95" hidden="1" customHeight="1" x14ac:dyDescent="0.2"/>
    <row r="8800" ht="24.95" hidden="1" customHeight="1" x14ac:dyDescent="0.2"/>
    <row r="8801" ht="24.95" hidden="1" customHeight="1" x14ac:dyDescent="0.2"/>
    <row r="8802" ht="24.95" hidden="1" customHeight="1" x14ac:dyDescent="0.2"/>
    <row r="8803" ht="24.95" hidden="1" customHeight="1" x14ac:dyDescent="0.2"/>
    <row r="8804" ht="24.95" hidden="1" customHeight="1" x14ac:dyDescent="0.2"/>
    <row r="8805" ht="24.95" hidden="1" customHeight="1" x14ac:dyDescent="0.2"/>
    <row r="8806" ht="24.95" hidden="1" customHeight="1" x14ac:dyDescent="0.2"/>
    <row r="8807" ht="24.95" hidden="1" customHeight="1" x14ac:dyDescent="0.2"/>
    <row r="8808" ht="24.95" hidden="1" customHeight="1" x14ac:dyDescent="0.2"/>
    <row r="8809" ht="24.95" hidden="1" customHeight="1" x14ac:dyDescent="0.2"/>
    <row r="8810" ht="24.95" hidden="1" customHeight="1" x14ac:dyDescent="0.2"/>
    <row r="8811" ht="24.95" hidden="1" customHeight="1" x14ac:dyDescent="0.2"/>
    <row r="8812" ht="24.95" hidden="1" customHeight="1" x14ac:dyDescent="0.2"/>
    <row r="8813" ht="24.95" hidden="1" customHeight="1" x14ac:dyDescent="0.2"/>
    <row r="8814" ht="24.95" hidden="1" customHeight="1" x14ac:dyDescent="0.2"/>
    <row r="8815" ht="24.95" hidden="1" customHeight="1" x14ac:dyDescent="0.2"/>
    <row r="8816" ht="24.95" hidden="1" customHeight="1" x14ac:dyDescent="0.2"/>
    <row r="8817" ht="24.95" hidden="1" customHeight="1" x14ac:dyDescent="0.2"/>
    <row r="8818" ht="24.95" hidden="1" customHeight="1" x14ac:dyDescent="0.2"/>
    <row r="8819" ht="24.95" hidden="1" customHeight="1" x14ac:dyDescent="0.2"/>
    <row r="8820" ht="24.95" hidden="1" customHeight="1" x14ac:dyDescent="0.2"/>
    <row r="8821" ht="24.95" hidden="1" customHeight="1" x14ac:dyDescent="0.2"/>
    <row r="8822" ht="24.95" hidden="1" customHeight="1" x14ac:dyDescent="0.2"/>
    <row r="8823" ht="24.95" hidden="1" customHeight="1" x14ac:dyDescent="0.2"/>
    <row r="8824" ht="24.95" hidden="1" customHeight="1" x14ac:dyDescent="0.2"/>
    <row r="8825" ht="24.95" hidden="1" customHeight="1" x14ac:dyDescent="0.2"/>
    <row r="8826" ht="24.95" hidden="1" customHeight="1" x14ac:dyDescent="0.2"/>
    <row r="8827" ht="24.95" hidden="1" customHeight="1" x14ac:dyDescent="0.2"/>
    <row r="8828" ht="24.95" hidden="1" customHeight="1" x14ac:dyDescent="0.2"/>
    <row r="8829" ht="24.95" hidden="1" customHeight="1" x14ac:dyDescent="0.2"/>
    <row r="8830" ht="24.95" hidden="1" customHeight="1" x14ac:dyDescent="0.2"/>
    <row r="8831" ht="24.95" hidden="1" customHeight="1" x14ac:dyDescent="0.2"/>
    <row r="8832" ht="24.95" hidden="1" customHeight="1" x14ac:dyDescent="0.2"/>
    <row r="8833" ht="24.95" hidden="1" customHeight="1" x14ac:dyDescent="0.2"/>
    <row r="8834" ht="24.95" hidden="1" customHeight="1" x14ac:dyDescent="0.2"/>
    <row r="8835" ht="24.95" hidden="1" customHeight="1" x14ac:dyDescent="0.2"/>
    <row r="8836" ht="24.95" hidden="1" customHeight="1" x14ac:dyDescent="0.2"/>
    <row r="8837" ht="24.95" hidden="1" customHeight="1" x14ac:dyDescent="0.2"/>
    <row r="8838" ht="24.95" hidden="1" customHeight="1" x14ac:dyDescent="0.2"/>
    <row r="8839" ht="24.95" hidden="1" customHeight="1" x14ac:dyDescent="0.2"/>
    <row r="8840" ht="24.95" hidden="1" customHeight="1" x14ac:dyDescent="0.2"/>
    <row r="8841" ht="24.95" hidden="1" customHeight="1" x14ac:dyDescent="0.2"/>
    <row r="8842" ht="24.95" hidden="1" customHeight="1" x14ac:dyDescent="0.2"/>
    <row r="8843" ht="24.95" hidden="1" customHeight="1" x14ac:dyDescent="0.2"/>
    <row r="8844" ht="24.95" hidden="1" customHeight="1" x14ac:dyDescent="0.2"/>
    <row r="8845" ht="24.95" hidden="1" customHeight="1" x14ac:dyDescent="0.2"/>
    <row r="8846" ht="24.95" hidden="1" customHeight="1" x14ac:dyDescent="0.2"/>
    <row r="8847" ht="24.95" hidden="1" customHeight="1" x14ac:dyDescent="0.2"/>
    <row r="8848" ht="24.95" hidden="1" customHeight="1" x14ac:dyDescent="0.2"/>
    <row r="8849" ht="24.95" hidden="1" customHeight="1" x14ac:dyDescent="0.2"/>
    <row r="8850" ht="24.95" hidden="1" customHeight="1" x14ac:dyDescent="0.2"/>
    <row r="8851" ht="24.95" hidden="1" customHeight="1" x14ac:dyDescent="0.2"/>
    <row r="8852" ht="24.95" hidden="1" customHeight="1" x14ac:dyDescent="0.2"/>
    <row r="8853" ht="24.95" hidden="1" customHeight="1" x14ac:dyDescent="0.2"/>
    <row r="8854" ht="24.95" hidden="1" customHeight="1" x14ac:dyDescent="0.2"/>
    <row r="8855" ht="24.95" hidden="1" customHeight="1" x14ac:dyDescent="0.2"/>
    <row r="8856" ht="24.95" hidden="1" customHeight="1" x14ac:dyDescent="0.2"/>
    <row r="8857" ht="24.95" hidden="1" customHeight="1" x14ac:dyDescent="0.2"/>
    <row r="8858" ht="24.95" hidden="1" customHeight="1" x14ac:dyDescent="0.2"/>
    <row r="8859" ht="24.95" hidden="1" customHeight="1" x14ac:dyDescent="0.2"/>
    <row r="8860" ht="24.95" hidden="1" customHeight="1" x14ac:dyDescent="0.2"/>
    <row r="8861" ht="24.95" hidden="1" customHeight="1" x14ac:dyDescent="0.2"/>
    <row r="8862" ht="24.95" hidden="1" customHeight="1" x14ac:dyDescent="0.2"/>
    <row r="8863" ht="24.95" hidden="1" customHeight="1" x14ac:dyDescent="0.2"/>
    <row r="8864" ht="24.95" hidden="1" customHeight="1" x14ac:dyDescent="0.2"/>
    <row r="8865" ht="24.95" hidden="1" customHeight="1" x14ac:dyDescent="0.2"/>
    <row r="8866" ht="24.95" hidden="1" customHeight="1" x14ac:dyDescent="0.2"/>
    <row r="8867" ht="24.95" hidden="1" customHeight="1" x14ac:dyDescent="0.2"/>
    <row r="8868" ht="24.95" hidden="1" customHeight="1" x14ac:dyDescent="0.2"/>
    <row r="8869" ht="24.95" hidden="1" customHeight="1" x14ac:dyDescent="0.2"/>
    <row r="8870" ht="24.95" hidden="1" customHeight="1" x14ac:dyDescent="0.2"/>
    <row r="8871" ht="24.95" hidden="1" customHeight="1" x14ac:dyDescent="0.2"/>
    <row r="8872" ht="24.95" hidden="1" customHeight="1" x14ac:dyDescent="0.2"/>
    <row r="8873" ht="24.95" hidden="1" customHeight="1" x14ac:dyDescent="0.2"/>
    <row r="8874" ht="24.95" hidden="1" customHeight="1" x14ac:dyDescent="0.2"/>
    <row r="8875" ht="24.95" hidden="1" customHeight="1" x14ac:dyDescent="0.2"/>
    <row r="8876" ht="24.95" hidden="1" customHeight="1" x14ac:dyDescent="0.2"/>
    <row r="8877" ht="24.95" hidden="1" customHeight="1" x14ac:dyDescent="0.2"/>
    <row r="8878" ht="24.95" hidden="1" customHeight="1" x14ac:dyDescent="0.2"/>
    <row r="8879" ht="24.95" hidden="1" customHeight="1" x14ac:dyDescent="0.2"/>
    <row r="8880" ht="24.95" hidden="1" customHeight="1" x14ac:dyDescent="0.2"/>
    <row r="8881" ht="24.95" hidden="1" customHeight="1" x14ac:dyDescent="0.2"/>
    <row r="8882" ht="24.95" hidden="1" customHeight="1" x14ac:dyDescent="0.2"/>
    <row r="8883" ht="24.95" hidden="1" customHeight="1" x14ac:dyDescent="0.2"/>
    <row r="8884" ht="24.95" hidden="1" customHeight="1" x14ac:dyDescent="0.2"/>
    <row r="8885" ht="24.95" hidden="1" customHeight="1" x14ac:dyDescent="0.2"/>
    <row r="8886" ht="24.95" hidden="1" customHeight="1" x14ac:dyDescent="0.2"/>
    <row r="8887" ht="24.95" hidden="1" customHeight="1" x14ac:dyDescent="0.2"/>
    <row r="8888" ht="24.95" hidden="1" customHeight="1" x14ac:dyDescent="0.2"/>
    <row r="8889" ht="24.95" hidden="1" customHeight="1" x14ac:dyDescent="0.2"/>
    <row r="8890" ht="24.95" hidden="1" customHeight="1" x14ac:dyDescent="0.2"/>
    <row r="8891" ht="24.95" hidden="1" customHeight="1" x14ac:dyDescent="0.2"/>
    <row r="8892" ht="24.95" hidden="1" customHeight="1" x14ac:dyDescent="0.2"/>
    <row r="8893" ht="24.95" hidden="1" customHeight="1" x14ac:dyDescent="0.2"/>
    <row r="8894" ht="24.95" hidden="1" customHeight="1" x14ac:dyDescent="0.2"/>
    <row r="8895" ht="24.95" hidden="1" customHeight="1" x14ac:dyDescent="0.2"/>
    <row r="8896" ht="24.95" hidden="1" customHeight="1" x14ac:dyDescent="0.2"/>
    <row r="8897" ht="24.95" hidden="1" customHeight="1" x14ac:dyDescent="0.2"/>
    <row r="8898" ht="24.95" hidden="1" customHeight="1" x14ac:dyDescent="0.2"/>
    <row r="8899" ht="24.95" hidden="1" customHeight="1" x14ac:dyDescent="0.2"/>
    <row r="8900" ht="24.95" hidden="1" customHeight="1" x14ac:dyDescent="0.2"/>
    <row r="8901" ht="24.95" hidden="1" customHeight="1" x14ac:dyDescent="0.2"/>
    <row r="8902" ht="24.95" hidden="1" customHeight="1" x14ac:dyDescent="0.2"/>
    <row r="8903" ht="24.95" hidden="1" customHeight="1" x14ac:dyDescent="0.2"/>
    <row r="8904" ht="24.95" hidden="1" customHeight="1" x14ac:dyDescent="0.2"/>
    <row r="8905" ht="24.95" hidden="1" customHeight="1" x14ac:dyDescent="0.2"/>
    <row r="8906" ht="24.95" hidden="1" customHeight="1" x14ac:dyDescent="0.2"/>
    <row r="8907" ht="24.95" hidden="1" customHeight="1" x14ac:dyDescent="0.2"/>
    <row r="8908" ht="24.95" hidden="1" customHeight="1" x14ac:dyDescent="0.2"/>
    <row r="8909" ht="24.95" hidden="1" customHeight="1" x14ac:dyDescent="0.2"/>
    <row r="8910" ht="24.95" hidden="1" customHeight="1" x14ac:dyDescent="0.2"/>
    <row r="8911" ht="24.95" hidden="1" customHeight="1" x14ac:dyDescent="0.2"/>
    <row r="8912" ht="24.95" hidden="1" customHeight="1" x14ac:dyDescent="0.2"/>
    <row r="8913" ht="24.95" hidden="1" customHeight="1" x14ac:dyDescent="0.2"/>
    <row r="8914" ht="24.95" hidden="1" customHeight="1" x14ac:dyDescent="0.2"/>
    <row r="8915" ht="24.95" hidden="1" customHeight="1" x14ac:dyDescent="0.2"/>
    <row r="8916" ht="24.95" hidden="1" customHeight="1" x14ac:dyDescent="0.2"/>
    <row r="8917" ht="24.95" hidden="1" customHeight="1" x14ac:dyDescent="0.2"/>
    <row r="8918" ht="24.95" hidden="1" customHeight="1" x14ac:dyDescent="0.2"/>
    <row r="8919" ht="24.95" hidden="1" customHeight="1" x14ac:dyDescent="0.2"/>
    <row r="8920" ht="24.95" hidden="1" customHeight="1" x14ac:dyDescent="0.2"/>
    <row r="8921" ht="24.95" hidden="1" customHeight="1" x14ac:dyDescent="0.2"/>
    <row r="8922" ht="24.95" hidden="1" customHeight="1" x14ac:dyDescent="0.2"/>
    <row r="8923" ht="24.95" hidden="1" customHeight="1" x14ac:dyDescent="0.2"/>
    <row r="8924" ht="24.95" hidden="1" customHeight="1" x14ac:dyDescent="0.2"/>
    <row r="8925" ht="24.95" hidden="1" customHeight="1" x14ac:dyDescent="0.2"/>
    <row r="8926" ht="24.95" hidden="1" customHeight="1" x14ac:dyDescent="0.2"/>
    <row r="8927" ht="24.95" hidden="1" customHeight="1" x14ac:dyDescent="0.2"/>
    <row r="8928" ht="24.95" hidden="1" customHeight="1" x14ac:dyDescent="0.2"/>
    <row r="8929" ht="24.95" hidden="1" customHeight="1" x14ac:dyDescent="0.2"/>
    <row r="8930" ht="24.95" hidden="1" customHeight="1" x14ac:dyDescent="0.2"/>
    <row r="8931" ht="24.95" hidden="1" customHeight="1" x14ac:dyDescent="0.2"/>
    <row r="8932" ht="24.95" hidden="1" customHeight="1" x14ac:dyDescent="0.2"/>
    <row r="8933" ht="24.95" hidden="1" customHeight="1" x14ac:dyDescent="0.2"/>
    <row r="8934" ht="24.95" hidden="1" customHeight="1" x14ac:dyDescent="0.2"/>
    <row r="8935" ht="24.95" hidden="1" customHeight="1" x14ac:dyDescent="0.2"/>
    <row r="8936" ht="24.95" hidden="1" customHeight="1" x14ac:dyDescent="0.2"/>
    <row r="8937" ht="24.95" hidden="1" customHeight="1" x14ac:dyDescent="0.2"/>
    <row r="8938" ht="24.95" hidden="1" customHeight="1" x14ac:dyDescent="0.2"/>
    <row r="8939" ht="24.95" hidden="1" customHeight="1" x14ac:dyDescent="0.2"/>
    <row r="8940" ht="24.95" hidden="1" customHeight="1" x14ac:dyDescent="0.2"/>
    <row r="8941" ht="24.95" hidden="1" customHeight="1" x14ac:dyDescent="0.2"/>
    <row r="8942" ht="24.95" hidden="1" customHeight="1" x14ac:dyDescent="0.2"/>
    <row r="8943" ht="24.95" hidden="1" customHeight="1" x14ac:dyDescent="0.2"/>
    <row r="8944" ht="24.95" hidden="1" customHeight="1" x14ac:dyDescent="0.2"/>
    <row r="8945" ht="24.95" hidden="1" customHeight="1" x14ac:dyDescent="0.2"/>
    <row r="8946" ht="24.95" hidden="1" customHeight="1" x14ac:dyDescent="0.2"/>
    <row r="8947" ht="24.95" hidden="1" customHeight="1" x14ac:dyDescent="0.2"/>
    <row r="8948" ht="24.95" hidden="1" customHeight="1" x14ac:dyDescent="0.2"/>
    <row r="8949" ht="24.95" hidden="1" customHeight="1" x14ac:dyDescent="0.2"/>
    <row r="8950" ht="24.95" hidden="1" customHeight="1" x14ac:dyDescent="0.2"/>
    <row r="8951" ht="24.95" hidden="1" customHeight="1" x14ac:dyDescent="0.2"/>
    <row r="8952" ht="24.95" hidden="1" customHeight="1" x14ac:dyDescent="0.2"/>
    <row r="8953" ht="24.95" hidden="1" customHeight="1" x14ac:dyDescent="0.2"/>
    <row r="8954" ht="24.95" hidden="1" customHeight="1" x14ac:dyDescent="0.2"/>
    <row r="8955" ht="24.95" hidden="1" customHeight="1" x14ac:dyDescent="0.2"/>
    <row r="8956" ht="24.95" hidden="1" customHeight="1" x14ac:dyDescent="0.2"/>
    <row r="8957" ht="24.95" hidden="1" customHeight="1" x14ac:dyDescent="0.2"/>
    <row r="8958" ht="24.95" hidden="1" customHeight="1" x14ac:dyDescent="0.2"/>
    <row r="8959" ht="24.95" hidden="1" customHeight="1" x14ac:dyDescent="0.2"/>
    <row r="8960" ht="24.95" hidden="1" customHeight="1" x14ac:dyDescent="0.2"/>
    <row r="8961" ht="24.95" hidden="1" customHeight="1" x14ac:dyDescent="0.2"/>
    <row r="8962" ht="24.95" hidden="1" customHeight="1" x14ac:dyDescent="0.2"/>
    <row r="8963" ht="24.95" hidden="1" customHeight="1" x14ac:dyDescent="0.2"/>
    <row r="8964" ht="24.95" hidden="1" customHeight="1" x14ac:dyDescent="0.2"/>
    <row r="8965" ht="24.95" hidden="1" customHeight="1" x14ac:dyDescent="0.2"/>
    <row r="8966" ht="24.95" hidden="1" customHeight="1" x14ac:dyDescent="0.2"/>
    <row r="8967" ht="24.95" hidden="1" customHeight="1" x14ac:dyDescent="0.2"/>
    <row r="8968" ht="24.95" hidden="1" customHeight="1" x14ac:dyDescent="0.2"/>
    <row r="8969" ht="24.95" hidden="1" customHeight="1" x14ac:dyDescent="0.2"/>
    <row r="8970" ht="24.95" hidden="1" customHeight="1" x14ac:dyDescent="0.2"/>
    <row r="8971" ht="24.95" hidden="1" customHeight="1" x14ac:dyDescent="0.2"/>
    <row r="8972" ht="24.95" hidden="1" customHeight="1" x14ac:dyDescent="0.2"/>
    <row r="8973" ht="24.95" hidden="1" customHeight="1" x14ac:dyDescent="0.2"/>
    <row r="8974" ht="24.95" hidden="1" customHeight="1" x14ac:dyDescent="0.2"/>
    <row r="8975" ht="24.95" hidden="1" customHeight="1" x14ac:dyDescent="0.2"/>
    <row r="8976" ht="24.95" hidden="1" customHeight="1" x14ac:dyDescent="0.2"/>
    <row r="8977" ht="24.95" hidden="1" customHeight="1" x14ac:dyDescent="0.2"/>
    <row r="8978" ht="24.95" hidden="1" customHeight="1" x14ac:dyDescent="0.2"/>
    <row r="8979" ht="24.95" hidden="1" customHeight="1" x14ac:dyDescent="0.2"/>
    <row r="8980" ht="24.95" hidden="1" customHeight="1" x14ac:dyDescent="0.2"/>
    <row r="8981" ht="24.95" hidden="1" customHeight="1" x14ac:dyDescent="0.2"/>
    <row r="8982" ht="24.95" hidden="1" customHeight="1" x14ac:dyDescent="0.2"/>
    <row r="8983" ht="24.95" hidden="1" customHeight="1" x14ac:dyDescent="0.2"/>
    <row r="8984" ht="24.95" hidden="1" customHeight="1" x14ac:dyDescent="0.2"/>
    <row r="8985" ht="24.95" hidden="1" customHeight="1" x14ac:dyDescent="0.2"/>
    <row r="8986" ht="24.95" hidden="1" customHeight="1" x14ac:dyDescent="0.2"/>
    <row r="8987" ht="24.95" hidden="1" customHeight="1" x14ac:dyDescent="0.2"/>
    <row r="8988" ht="24.95" hidden="1" customHeight="1" x14ac:dyDescent="0.2"/>
    <row r="8989" ht="24.95" hidden="1" customHeight="1" x14ac:dyDescent="0.2"/>
    <row r="8990" ht="24.95" hidden="1" customHeight="1" x14ac:dyDescent="0.2"/>
    <row r="8991" ht="24.95" hidden="1" customHeight="1" x14ac:dyDescent="0.2"/>
    <row r="8992" ht="24.95" hidden="1" customHeight="1" x14ac:dyDescent="0.2"/>
    <row r="8993" ht="24.95" hidden="1" customHeight="1" x14ac:dyDescent="0.2"/>
    <row r="8994" ht="24.95" hidden="1" customHeight="1" x14ac:dyDescent="0.2"/>
    <row r="8995" ht="24.95" hidden="1" customHeight="1" x14ac:dyDescent="0.2"/>
    <row r="8996" ht="24.95" hidden="1" customHeight="1" x14ac:dyDescent="0.2"/>
    <row r="8997" ht="24.95" hidden="1" customHeight="1" x14ac:dyDescent="0.2"/>
    <row r="8998" ht="24.95" hidden="1" customHeight="1" x14ac:dyDescent="0.2"/>
    <row r="8999" ht="24.95" hidden="1" customHeight="1" x14ac:dyDescent="0.2"/>
    <row r="9000" ht="24.95" hidden="1" customHeight="1" x14ac:dyDescent="0.2"/>
    <row r="9001" ht="24.95" hidden="1" customHeight="1" x14ac:dyDescent="0.2"/>
    <row r="9002" ht="24.95" hidden="1" customHeight="1" x14ac:dyDescent="0.2"/>
    <row r="9003" ht="24.95" hidden="1" customHeight="1" x14ac:dyDescent="0.2"/>
    <row r="9004" ht="24.95" hidden="1" customHeight="1" x14ac:dyDescent="0.2"/>
    <row r="9005" ht="24.95" hidden="1" customHeight="1" x14ac:dyDescent="0.2"/>
    <row r="9006" ht="24.95" hidden="1" customHeight="1" x14ac:dyDescent="0.2"/>
    <row r="9007" ht="24.95" hidden="1" customHeight="1" x14ac:dyDescent="0.2"/>
    <row r="9008" ht="24.95" hidden="1" customHeight="1" x14ac:dyDescent="0.2"/>
    <row r="9009" ht="24.95" hidden="1" customHeight="1" x14ac:dyDescent="0.2"/>
    <row r="9010" ht="24.95" hidden="1" customHeight="1" x14ac:dyDescent="0.2"/>
    <row r="9011" ht="24.95" hidden="1" customHeight="1" x14ac:dyDescent="0.2"/>
    <row r="9012" ht="24.95" hidden="1" customHeight="1" x14ac:dyDescent="0.2"/>
    <row r="9013" ht="24.95" hidden="1" customHeight="1" x14ac:dyDescent="0.2"/>
    <row r="9014" ht="24.95" hidden="1" customHeight="1" x14ac:dyDescent="0.2"/>
    <row r="9015" ht="24.95" hidden="1" customHeight="1" x14ac:dyDescent="0.2"/>
    <row r="9016" ht="24.95" hidden="1" customHeight="1" x14ac:dyDescent="0.2"/>
    <row r="9017" ht="24.95" hidden="1" customHeight="1" x14ac:dyDescent="0.2"/>
    <row r="9018" ht="24.95" hidden="1" customHeight="1" x14ac:dyDescent="0.2"/>
    <row r="9019" ht="24.95" hidden="1" customHeight="1" x14ac:dyDescent="0.2"/>
    <row r="9020" ht="24.95" hidden="1" customHeight="1" x14ac:dyDescent="0.2"/>
    <row r="9021" ht="24.95" hidden="1" customHeight="1" x14ac:dyDescent="0.2"/>
    <row r="9022" ht="24.95" hidden="1" customHeight="1" x14ac:dyDescent="0.2"/>
    <row r="9023" ht="24.95" hidden="1" customHeight="1" x14ac:dyDescent="0.2"/>
    <row r="9024" ht="24.95" hidden="1" customHeight="1" x14ac:dyDescent="0.2"/>
    <row r="9025" ht="24.95" hidden="1" customHeight="1" x14ac:dyDescent="0.2"/>
    <row r="9026" ht="24.95" hidden="1" customHeight="1" x14ac:dyDescent="0.2"/>
    <row r="9027" ht="24.95" hidden="1" customHeight="1" x14ac:dyDescent="0.2"/>
    <row r="9028" ht="24.95" hidden="1" customHeight="1" x14ac:dyDescent="0.2"/>
    <row r="9029" ht="24.95" hidden="1" customHeight="1" x14ac:dyDescent="0.2"/>
    <row r="9030" ht="24.95" hidden="1" customHeight="1" x14ac:dyDescent="0.2"/>
    <row r="9031" ht="24.95" hidden="1" customHeight="1" x14ac:dyDescent="0.2"/>
    <row r="9032" ht="24.95" hidden="1" customHeight="1" x14ac:dyDescent="0.2"/>
    <row r="9033" ht="24.95" hidden="1" customHeight="1" x14ac:dyDescent="0.2"/>
    <row r="9034" ht="24.95" hidden="1" customHeight="1" x14ac:dyDescent="0.2"/>
    <row r="9035" ht="24.95" hidden="1" customHeight="1" x14ac:dyDescent="0.2"/>
    <row r="9036" ht="24.95" hidden="1" customHeight="1" x14ac:dyDescent="0.2"/>
    <row r="9037" ht="24.95" hidden="1" customHeight="1" x14ac:dyDescent="0.2"/>
    <row r="9038" ht="24.95" hidden="1" customHeight="1" x14ac:dyDescent="0.2"/>
    <row r="9039" ht="24.95" hidden="1" customHeight="1" x14ac:dyDescent="0.2"/>
    <row r="9040" ht="24.95" hidden="1" customHeight="1" x14ac:dyDescent="0.2"/>
    <row r="9041" ht="24.95" hidden="1" customHeight="1" x14ac:dyDescent="0.2"/>
    <row r="9042" ht="24.95" hidden="1" customHeight="1" x14ac:dyDescent="0.2"/>
    <row r="9043" ht="24.95" hidden="1" customHeight="1" x14ac:dyDescent="0.2"/>
    <row r="9044" ht="24.95" hidden="1" customHeight="1" x14ac:dyDescent="0.2"/>
    <row r="9045" ht="24.95" hidden="1" customHeight="1" x14ac:dyDescent="0.2"/>
    <row r="9046" ht="24.95" hidden="1" customHeight="1" x14ac:dyDescent="0.2"/>
    <row r="9047" ht="24.95" hidden="1" customHeight="1" x14ac:dyDescent="0.2"/>
    <row r="9048" ht="24.95" hidden="1" customHeight="1" x14ac:dyDescent="0.2"/>
    <row r="9049" ht="24.95" hidden="1" customHeight="1" x14ac:dyDescent="0.2"/>
    <row r="9050" ht="24.95" hidden="1" customHeight="1" x14ac:dyDescent="0.2"/>
    <row r="9051" ht="24.95" hidden="1" customHeight="1" x14ac:dyDescent="0.2"/>
    <row r="9052" ht="24.95" hidden="1" customHeight="1" x14ac:dyDescent="0.2"/>
    <row r="9053" ht="24.95" hidden="1" customHeight="1" x14ac:dyDescent="0.2"/>
    <row r="9054" ht="24.95" hidden="1" customHeight="1" x14ac:dyDescent="0.2"/>
    <row r="9055" ht="24.95" hidden="1" customHeight="1" x14ac:dyDescent="0.2"/>
    <row r="9056" ht="24.95" hidden="1" customHeight="1" x14ac:dyDescent="0.2"/>
    <row r="9057" ht="24.95" hidden="1" customHeight="1" x14ac:dyDescent="0.2"/>
    <row r="9058" ht="24.95" hidden="1" customHeight="1" x14ac:dyDescent="0.2"/>
    <row r="9059" ht="24.95" hidden="1" customHeight="1" x14ac:dyDescent="0.2"/>
    <row r="9060" ht="24.95" hidden="1" customHeight="1" x14ac:dyDescent="0.2"/>
    <row r="9061" ht="24.95" hidden="1" customHeight="1" x14ac:dyDescent="0.2"/>
    <row r="9062" ht="24.95" hidden="1" customHeight="1" x14ac:dyDescent="0.2"/>
    <row r="9063" ht="24.95" hidden="1" customHeight="1" x14ac:dyDescent="0.2"/>
    <row r="9064" ht="24.95" hidden="1" customHeight="1" x14ac:dyDescent="0.2"/>
    <row r="9065" ht="24.95" hidden="1" customHeight="1" x14ac:dyDescent="0.2"/>
    <row r="9066" ht="24.95" hidden="1" customHeight="1" x14ac:dyDescent="0.2"/>
    <row r="9067" ht="24.95" hidden="1" customHeight="1" x14ac:dyDescent="0.2"/>
    <row r="9068" ht="24.95" hidden="1" customHeight="1" x14ac:dyDescent="0.2"/>
    <row r="9069" ht="24.95" hidden="1" customHeight="1" x14ac:dyDescent="0.2"/>
    <row r="9070" ht="24.95" hidden="1" customHeight="1" x14ac:dyDescent="0.2"/>
    <row r="9071" ht="24.95" hidden="1" customHeight="1" x14ac:dyDescent="0.2"/>
    <row r="9072" ht="24.95" hidden="1" customHeight="1" x14ac:dyDescent="0.2"/>
    <row r="9073" ht="24.95" hidden="1" customHeight="1" x14ac:dyDescent="0.2"/>
    <row r="9074" ht="24.95" hidden="1" customHeight="1" x14ac:dyDescent="0.2"/>
    <row r="9075" ht="24.95" hidden="1" customHeight="1" x14ac:dyDescent="0.2"/>
    <row r="9076" ht="24.95" hidden="1" customHeight="1" x14ac:dyDescent="0.2"/>
    <row r="9077" ht="24.95" hidden="1" customHeight="1" x14ac:dyDescent="0.2"/>
    <row r="9078" ht="24.95" hidden="1" customHeight="1" x14ac:dyDescent="0.2"/>
    <row r="9079" ht="24.95" hidden="1" customHeight="1" x14ac:dyDescent="0.2"/>
    <row r="9080" ht="24.95" hidden="1" customHeight="1" x14ac:dyDescent="0.2"/>
    <row r="9081" ht="24.95" hidden="1" customHeight="1" x14ac:dyDescent="0.2"/>
    <row r="9082" ht="24.95" hidden="1" customHeight="1" x14ac:dyDescent="0.2"/>
    <row r="9083" ht="24.95" hidden="1" customHeight="1" x14ac:dyDescent="0.2"/>
    <row r="9084" ht="24.95" hidden="1" customHeight="1" x14ac:dyDescent="0.2"/>
    <row r="9085" ht="24.95" hidden="1" customHeight="1" x14ac:dyDescent="0.2"/>
    <row r="9086" ht="24.95" hidden="1" customHeight="1" x14ac:dyDescent="0.2"/>
    <row r="9087" ht="24.95" hidden="1" customHeight="1" x14ac:dyDescent="0.2"/>
    <row r="9088" ht="24.95" hidden="1" customHeight="1" x14ac:dyDescent="0.2"/>
    <row r="9089" ht="24.95" hidden="1" customHeight="1" x14ac:dyDescent="0.2"/>
    <row r="9090" ht="24.95" hidden="1" customHeight="1" x14ac:dyDescent="0.2"/>
    <row r="9091" ht="24.95" hidden="1" customHeight="1" x14ac:dyDescent="0.2"/>
    <row r="9092" ht="24.95" hidden="1" customHeight="1" x14ac:dyDescent="0.2"/>
    <row r="9093" ht="24.95" hidden="1" customHeight="1" x14ac:dyDescent="0.2"/>
    <row r="9094" ht="24.95" hidden="1" customHeight="1" x14ac:dyDescent="0.2"/>
    <row r="9095" ht="24.95" hidden="1" customHeight="1" x14ac:dyDescent="0.2"/>
    <row r="9096" ht="24.95" hidden="1" customHeight="1" x14ac:dyDescent="0.2"/>
    <row r="9097" ht="24.95" hidden="1" customHeight="1" x14ac:dyDescent="0.2"/>
    <row r="9098" ht="24.95" hidden="1" customHeight="1" x14ac:dyDescent="0.2"/>
    <row r="9099" ht="24.95" hidden="1" customHeight="1" x14ac:dyDescent="0.2"/>
    <row r="9100" ht="24.95" hidden="1" customHeight="1" x14ac:dyDescent="0.2"/>
    <row r="9101" ht="24.95" hidden="1" customHeight="1" x14ac:dyDescent="0.2"/>
    <row r="9102" ht="24.95" hidden="1" customHeight="1" x14ac:dyDescent="0.2"/>
    <row r="9103" ht="24.95" hidden="1" customHeight="1" x14ac:dyDescent="0.2"/>
    <row r="9104" ht="24.95" hidden="1" customHeight="1" x14ac:dyDescent="0.2"/>
    <row r="9105" ht="24.95" hidden="1" customHeight="1" x14ac:dyDescent="0.2"/>
    <row r="9106" ht="24.95" hidden="1" customHeight="1" x14ac:dyDescent="0.2"/>
    <row r="9107" ht="24.95" hidden="1" customHeight="1" x14ac:dyDescent="0.2"/>
    <row r="9108" ht="24.95" hidden="1" customHeight="1" x14ac:dyDescent="0.2"/>
    <row r="9109" ht="24.95" hidden="1" customHeight="1" x14ac:dyDescent="0.2"/>
    <row r="9110" ht="24.95" hidden="1" customHeight="1" x14ac:dyDescent="0.2"/>
    <row r="9111" ht="24.95" hidden="1" customHeight="1" x14ac:dyDescent="0.2"/>
    <row r="9112" ht="24.95" hidden="1" customHeight="1" x14ac:dyDescent="0.2"/>
    <row r="9113" ht="24.95" hidden="1" customHeight="1" x14ac:dyDescent="0.2"/>
    <row r="9114" ht="24.95" hidden="1" customHeight="1" x14ac:dyDescent="0.2"/>
    <row r="9115" ht="24.95" hidden="1" customHeight="1" x14ac:dyDescent="0.2"/>
    <row r="9116" ht="24.95" hidden="1" customHeight="1" x14ac:dyDescent="0.2"/>
    <row r="9117" ht="24.95" hidden="1" customHeight="1" x14ac:dyDescent="0.2"/>
    <row r="9118" ht="24.95" hidden="1" customHeight="1" x14ac:dyDescent="0.2"/>
    <row r="9119" ht="24.95" hidden="1" customHeight="1" x14ac:dyDescent="0.2"/>
    <row r="9120" ht="24.95" hidden="1" customHeight="1" x14ac:dyDescent="0.2"/>
    <row r="9121" ht="24.95" hidden="1" customHeight="1" x14ac:dyDescent="0.2"/>
    <row r="9122" ht="24.95" hidden="1" customHeight="1" x14ac:dyDescent="0.2"/>
    <row r="9123" ht="24.95" hidden="1" customHeight="1" x14ac:dyDescent="0.2"/>
    <row r="9124" ht="24.95" hidden="1" customHeight="1" x14ac:dyDescent="0.2"/>
    <row r="9125" ht="24.95" hidden="1" customHeight="1" x14ac:dyDescent="0.2"/>
    <row r="9126" ht="24.95" hidden="1" customHeight="1" x14ac:dyDescent="0.2"/>
    <row r="9127" ht="24.95" hidden="1" customHeight="1" x14ac:dyDescent="0.2"/>
    <row r="9128" ht="24.95" hidden="1" customHeight="1" x14ac:dyDescent="0.2"/>
    <row r="9129" ht="24.95" hidden="1" customHeight="1" x14ac:dyDescent="0.2"/>
    <row r="9130" ht="24.95" hidden="1" customHeight="1" x14ac:dyDescent="0.2"/>
    <row r="9131" ht="24.95" hidden="1" customHeight="1" x14ac:dyDescent="0.2"/>
    <row r="9132" ht="24.95" hidden="1" customHeight="1" x14ac:dyDescent="0.2"/>
    <row r="9133" ht="24.95" hidden="1" customHeight="1" x14ac:dyDescent="0.2"/>
    <row r="9134" ht="24.95" hidden="1" customHeight="1" x14ac:dyDescent="0.2"/>
    <row r="9135" ht="24.95" hidden="1" customHeight="1" x14ac:dyDescent="0.2"/>
    <row r="9136" ht="24.95" hidden="1" customHeight="1" x14ac:dyDescent="0.2"/>
    <row r="9137" ht="24.95" hidden="1" customHeight="1" x14ac:dyDescent="0.2"/>
    <row r="9138" ht="24.95" hidden="1" customHeight="1" x14ac:dyDescent="0.2"/>
    <row r="9139" ht="24.95" hidden="1" customHeight="1" x14ac:dyDescent="0.2"/>
    <row r="9140" ht="24.95" hidden="1" customHeight="1" x14ac:dyDescent="0.2"/>
    <row r="9141" ht="24.95" hidden="1" customHeight="1" x14ac:dyDescent="0.2"/>
    <row r="9142" ht="24.95" hidden="1" customHeight="1" x14ac:dyDescent="0.2"/>
    <row r="9143" ht="24.95" hidden="1" customHeight="1" x14ac:dyDescent="0.2"/>
    <row r="9144" ht="24.95" hidden="1" customHeight="1" x14ac:dyDescent="0.2"/>
    <row r="9145" ht="24.95" hidden="1" customHeight="1" x14ac:dyDescent="0.2"/>
    <row r="9146" ht="24.95" hidden="1" customHeight="1" x14ac:dyDescent="0.2"/>
    <row r="9147" ht="24.95" hidden="1" customHeight="1" x14ac:dyDescent="0.2"/>
    <row r="9148" ht="24.95" hidden="1" customHeight="1" x14ac:dyDescent="0.2"/>
    <row r="9149" ht="24.95" hidden="1" customHeight="1" x14ac:dyDescent="0.2"/>
    <row r="9150" ht="24.95" hidden="1" customHeight="1" x14ac:dyDescent="0.2"/>
    <row r="9151" ht="24.95" hidden="1" customHeight="1" x14ac:dyDescent="0.2"/>
    <row r="9152" ht="24.95" hidden="1" customHeight="1" x14ac:dyDescent="0.2"/>
    <row r="9153" ht="24.95" hidden="1" customHeight="1" x14ac:dyDescent="0.2"/>
    <row r="9154" ht="24.95" hidden="1" customHeight="1" x14ac:dyDescent="0.2"/>
    <row r="9155" ht="24.95" hidden="1" customHeight="1" x14ac:dyDescent="0.2"/>
    <row r="9156" ht="24.95" hidden="1" customHeight="1" x14ac:dyDescent="0.2"/>
    <row r="9157" ht="24.95" hidden="1" customHeight="1" x14ac:dyDescent="0.2"/>
    <row r="9158" ht="24.95" hidden="1" customHeight="1" x14ac:dyDescent="0.2"/>
    <row r="9159" ht="24.95" hidden="1" customHeight="1" x14ac:dyDescent="0.2"/>
    <row r="9160" ht="24.95" hidden="1" customHeight="1" x14ac:dyDescent="0.2"/>
    <row r="9161" ht="24.95" hidden="1" customHeight="1" x14ac:dyDescent="0.2"/>
    <row r="9162" ht="24.95" hidden="1" customHeight="1" x14ac:dyDescent="0.2"/>
    <row r="9163" ht="24.95" hidden="1" customHeight="1" x14ac:dyDescent="0.2"/>
    <row r="9164" ht="24.95" hidden="1" customHeight="1" x14ac:dyDescent="0.2"/>
    <row r="9165" ht="24.95" hidden="1" customHeight="1" x14ac:dyDescent="0.2"/>
    <row r="9166" ht="24.95" hidden="1" customHeight="1" x14ac:dyDescent="0.2"/>
    <row r="9167" ht="24.95" hidden="1" customHeight="1" x14ac:dyDescent="0.2"/>
    <row r="9168" ht="24.95" hidden="1" customHeight="1" x14ac:dyDescent="0.2"/>
    <row r="9169" ht="24.95" hidden="1" customHeight="1" x14ac:dyDescent="0.2"/>
    <row r="9170" ht="24.95" hidden="1" customHeight="1" x14ac:dyDescent="0.2"/>
    <row r="9171" ht="24.95" hidden="1" customHeight="1" x14ac:dyDescent="0.2"/>
    <row r="9172" ht="24.95" hidden="1" customHeight="1" x14ac:dyDescent="0.2"/>
    <row r="9173" ht="24.95" hidden="1" customHeight="1" x14ac:dyDescent="0.2"/>
    <row r="9174" ht="24.95" hidden="1" customHeight="1" x14ac:dyDescent="0.2"/>
    <row r="9175" ht="24.95" hidden="1" customHeight="1" x14ac:dyDescent="0.2"/>
    <row r="9176" ht="24.95" hidden="1" customHeight="1" x14ac:dyDescent="0.2"/>
    <row r="9177" ht="24.95" hidden="1" customHeight="1" x14ac:dyDescent="0.2"/>
    <row r="9178" ht="24.95" hidden="1" customHeight="1" x14ac:dyDescent="0.2"/>
    <row r="9179" ht="24.95" hidden="1" customHeight="1" x14ac:dyDescent="0.2"/>
    <row r="9180" ht="24.95" hidden="1" customHeight="1" x14ac:dyDescent="0.2"/>
    <row r="9181" ht="24.95" hidden="1" customHeight="1" x14ac:dyDescent="0.2"/>
    <row r="9182" ht="24.95" hidden="1" customHeight="1" x14ac:dyDescent="0.2"/>
    <row r="9183" ht="24.95" hidden="1" customHeight="1" x14ac:dyDescent="0.2"/>
    <row r="9184" ht="24.95" hidden="1" customHeight="1" x14ac:dyDescent="0.2"/>
    <row r="9185" ht="24.95" hidden="1" customHeight="1" x14ac:dyDescent="0.2"/>
    <row r="9186" ht="24.95" hidden="1" customHeight="1" x14ac:dyDescent="0.2"/>
    <row r="9187" ht="24.95" hidden="1" customHeight="1" x14ac:dyDescent="0.2"/>
    <row r="9188" ht="24.95" hidden="1" customHeight="1" x14ac:dyDescent="0.2"/>
    <row r="9189" ht="24.95" hidden="1" customHeight="1" x14ac:dyDescent="0.2"/>
    <row r="9190" ht="24.95" hidden="1" customHeight="1" x14ac:dyDescent="0.2"/>
    <row r="9191" ht="24.95" hidden="1" customHeight="1" x14ac:dyDescent="0.2"/>
    <row r="9192" ht="24.95" hidden="1" customHeight="1" x14ac:dyDescent="0.2"/>
    <row r="9193" ht="24.95" hidden="1" customHeight="1" x14ac:dyDescent="0.2"/>
    <row r="9194" ht="24.95" hidden="1" customHeight="1" x14ac:dyDescent="0.2"/>
    <row r="9195" ht="24.95" hidden="1" customHeight="1" x14ac:dyDescent="0.2"/>
    <row r="9196" ht="24.95" hidden="1" customHeight="1" x14ac:dyDescent="0.2"/>
    <row r="9197" ht="24.95" hidden="1" customHeight="1" x14ac:dyDescent="0.2"/>
    <row r="9198" ht="24.95" hidden="1" customHeight="1" x14ac:dyDescent="0.2"/>
    <row r="9199" ht="24.95" hidden="1" customHeight="1" x14ac:dyDescent="0.2"/>
    <row r="9200" ht="24.95" hidden="1" customHeight="1" x14ac:dyDescent="0.2"/>
    <row r="9201" ht="24.95" hidden="1" customHeight="1" x14ac:dyDescent="0.2"/>
    <row r="9202" ht="24.95" hidden="1" customHeight="1" x14ac:dyDescent="0.2"/>
    <row r="9203" ht="24.95" hidden="1" customHeight="1" x14ac:dyDescent="0.2"/>
    <row r="9204" ht="24.95" hidden="1" customHeight="1" x14ac:dyDescent="0.2"/>
    <row r="9205" ht="24.95" hidden="1" customHeight="1" x14ac:dyDescent="0.2"/>
    <row r="9206" ht="24.95" hidden="1" customHeight="1" x14ac:dyDescent="0.2"/>
    <row r="9207" ht="24.95" hidden="1" customHeight="1" x14ac:dyDescent="0.2"/>
    <row r="9208" ht="24.95" hidden="1" customHeight="1" x14ac:dyDescent="0.2"/>
    <row r="9209" ht="24.95" hidden="1" customHeight="1" x14ac:dyDescent="0.2"/>
    <row r="9210" ht="24.95" hidden="1" customHeight="1" x14ac:dyDescent="0.2"/>
    <row r="9211" ht="24.95" hidden="1" customHeight="1" x14ac:dyDescent="0.2"/>
    <row r="9212" ht="24.95" hidden="1" customHeight="1" x14ac:dyDescent="0.2"/>
    <row r="9213" ht="24.95" hidden="1" customHeight="1" x14ac:dyDescent="0.2"/>
    <row r="9214" ht="24.95" hidden="1" customHeight="1" x14ac:dyDescent="0.2"/>
    <row r="9215" ht="24.95" hidden="1" customHeight="1" x14ac:dyDescent="0.2"/>
    <row r="9216" ht="24.95" hidden="1" customHeight="1" x14ac:dyDescent="0.2"/>
    <row r="9217" ht="24.95" hidden="1" customHeight="1" x14ac:dyDescent="0.2"/>
    <row r="9218" ht="24.95" hidden="1" customHeight="1" x14ac:dyDescent="0.2"/>
    <row r="9219" ht="24.95" hidden="1" customHeight="1" x14ac:dyDescent="0.2"/>
    <row r="9220" ht="24.95" hidden="1" customHeight="1" x14ac:dyDescent="0.2"/>
    <row r="9221" ht="24.95" hidden="1" customHeight="1" x14ac:dyDescent="0.2"/>
    <row r="9222" ht="24.95" hidden="1" customHeight="1" x14ac:dyDescent="0.2"/>
    <row r="9223" ht="24.95" hidden="1" customHeight="1" x14ac:dyDescent="0.2"/>
    <row r="9224" ht="24.95" hidden="1" customHeight="1" x14ac:dyDescent="0.2"/>
    <row r="9225" ht="24.95" hidden="1" customHeight="1" x14ac:dyDescent="0.2"/>
    <row r="9226" ht="24.95" hidden="1" customHeight="1" x14ac:dyDescent="0.2"/>
    <row r="9227" ht="24.95" hidden="1" customHeight="1" x14ac:dyDescent="0.2"/>
    <row r="9228" ht="24.95" hidden="1" customHeight="1" x14ac:dyDescent="0.2"/>
    <row r="9229" ht="24.95" hidden="1" customHeight="1" x14ac:dyDescent="0.2"/>
    <row r="9230" ht="24.95" hidden="1" customHeight="1" x14ac:dyDescent="0.2"/>
    <row r="9231" ht="24.95" hidden="1" customHeight="1" x14ac:dyDescent="0.2"/>
    <row r="9232" ht="24.95" hidden="1" customHeight="1" x14ac:dyDescent="0.2"/>
    <row r="9233" ht="24.95" hidden="1" customHeight="1" x14ac:dyDescent="0.2"/>
    <row r="9234" ht="24.95" hidden="1" customHeight="1" x14ac:dyDescent="0.2"/>
    <row r="9235" ht="24.95" hidden="1" customHeight="1" x14ac:dyDescent="0.2"/>
    <row r="9236" ht="24.95" hidden="1" customHeight="1" x14ac:dyDescent="0.2"/>
    <row r="9237" ht="24.95" hidden="1" customHeight="1" x14ac:dyDescent="0.2"/>
    <row r="9238" ht="24.95" hidden="1" customHeight="1" x14ac:dyDescent="0.2"/>
    <row r="9239" ht="24.95" hidden="1" customHeight="1" x14ac:dyDescent="0.2"/>
    <row r="9240" ht="24.95" hidden="1" customHeight="1" x14ac:dyDescent="0.2"/>
    <row r="9241" ht="24.95" hidden="1" customHeight="1" x14ac:dyDescent="0.2"/>
    <row r="9242" ht="24.95" hidden="1" customHeight="1" x14ac:dyDescent="0.2"/>
    <row r="9243" ht="24.95" hidden="1" customHeight="1" x14ac:dyDescent="0.2"/>
    <row r="9244" ht="24.95" hidden="1" customHeight="1" x14ac:dyDescent="0.2"/>
    <row r="9245" ht="24.95" hidden="1" customHeight="1" x14ac:dyDescent="0.2"/>
    <row r="9246" ht="24.95" hidden="1" customHeight="1" x14ac:dyDescent="0.2"/>
    <row r="9247" ht="24.95" hidden="1" customHeight="1" x14ac:dyDescent="0.2"/>
    <row r="9248" ht="24.95" hidden="1" customHeight="1" x14ac:dyDescent="0.2"/>
    <row r="9249" ht="24.95" hidden="1" customHeight="1" x14ac:dyDescent="0.2"/>
    <row r="9250" ht="24.95" hidden="1" customHeight="1" x14ac:dyDescent="0.2"/>
    <row r="9251" ht="24.95" hidden="1" customHeight="1" x14ac:dyDescent="0.2"/>
    <row r="9252" ht="24.95" hidden="1" customHeight="1" x14ac:dyDescent="0.2"/>
    <row r="9253" ht="24.95" hidden="1" customHeight="1" x14ac:dyDescent="0.2"/>
    <row r="9254" ht="24.95" hidden="1" customHeight="1" x14ac:dyDescent="0.2"/>
    <row r="9255" ht="24.95" hidden="1" customHeight="1" x14ac:dyDescent="0.2"/>
    <row r="9256" ht="24.95" hidden="1" customHeight="1" x14ac:dyDescent="0.2"/>
    <row r="9257" ht="24.95" hidden="1" customHeight="1" x14ac:dyDescent="0.2"/>
    <row r="9258" ht="24.95" hidden="1" customHeight="1" x14ac:dyDescent="0.2"/>
    <row r="9259" ht="24.95" hidden="1" customHeight="1" x14ac:dyDescent="0.2"/>
    <row r="9260" ht="24.95" hidden="1" customHeight="1" x14ac:dyDescent="0.2"/>
    <row r="9261" ht="24.95" hidden="1" customHeight="1" x14ac:dyDescent="0.2"/>
    <row r="9262" ht="24.95" hidden="1" customHeight="1" x14ac:dyDescent="0.2"/>
    <row r="9263" ht="24.95" hidden="1" customHeight="1" x14ac:dyDescent="0.2"/>
    <row r="9264" ht="24.95" hidden="1" customHeight="1" x14ac:dyDescent="0.2"/>
    <row r="9265" ht="24.95" hidden="1" customHeight="1" x14ac:dyDescent="0.2"/>
    <row r="9266" ht="24.95" hidden="1" customHeight="1" x14ac:dyDescent="0.2"/>
    <row r="9267" ht="24.95" hidden="1" customHeight="1" x14ac:dyDescent="0.2"/>
    <row r="9268" ht="24.95" hidden="1" customHeight="1" x14ac:dyDescent="0.2"/>
    <row r="9269" ht="24.95" hidden="1" customHeight="1" x14ac:dyDescent="0.2"/>
    <row r="9270" ht="24.95" hidden="1" customHeight="1" x14ac:dyDescent="0.2"/>
    <row r="9271" ht="24.95" hidden="1" customHeight="1" x14ac:dyDescent="0.2"/>
    <row r="9272" ht="24.95" hidden="1" customHeight="1" x14ac:dyDescent="0.2"/>
    <row r="9273" ht="24.95" hidden="1" customHeight="1" x14ac:dyDescent="0.2"/>
    <row r="9274" ht="24.95" hidden="1" customHeight="1" x14ac:dyDescent="0.2"/>
    <row r="9275" ht="24.95" hidden="1" customHeight="1" x14ac:dyDescent="0.2"/>
    <row r="9276" ht="24.95" hidden="1" customHeight="1" x14ac:dyDescent="0.2"/>
    <row r="9277" ht="24.95" hidden="1" customHeight="1" x14ac:dyDescent="0.2"/>
    <row r="9278" ht="24.95" hidden="1" customHeight="1" x14ac:dyDescent="0.2"/>
    <row r="9279" ht="24.95" hidden="1" customHeight="1" x14ac:dyDescent="0.2"/>
    <row r="9280" ht="24.95" hidden="1" customHeight="1" x14ac:dyDescent="0.2"/>
    <row r="9281" ht="24.95" hidden="1" customHeight="1" x14ac:dyDescent="0.2"/>
    <row r="9282" ht="24.95" hidden="1" customHeight="1" x14ac:dyDescent="0.2"/>
    <row r="9283" ht="24.95" hidden="1" customHeight="1" x14ac:dyDescent="0.2"/>
    <row r="9284" ht="24.95" hidden="1" customHeight="1" x14ac:dyDescent="0.2"/>
    <row r="9285" ht="24.95" hidden="1" customHeight="1" x14ac:dyDescent="0.2"/>
    <row r="9286" ht="24.95" hidden="1" customHeight="1" x14ac:dyDescent="0.2"/>
    <row r="9287" ht="24.95" hidden="1" customHeight="1" x14ac:dyDescent="0.2"/>
    <row r="9288" ht="24.95" hidden="1" customHeight="1" x14ac:dyDescent="0.2"/>
    <row r="9289" ht="24.95" hidden="1" customHeight="1" x14ac:dyDescent="0.2"/>
    <row r="9290" ht="24.95" hidden="1" customHeight="1" x14ac:dyDescent="0.2"/>
    <row r="9291" ht="24.95" hidden="1" customHeight="1" x14ac:dyDescent="0.2"/>
    <row r="9292" ht="24.95" hidden="1" customHeight="1" x14ac:dyDescent="0.2"/>
    <row r="9293" ht="24.95" hidden="1" customHeight="1" x14ac:dyDescent="0.2"/>
    <row r="9294" ht="24.95" hidden="1" customHeight="1" x14ac:dyDescent="0.2"/>
    <row r="9295" ht="24.95" hidden="1" customHeight="1" x14ac:dyDescent="0.2"/>
    <row r="9296" ht="24.95" hidden="1" customHeight="1" x14ac:dyDescent="0.2"/>
    <row r="9297" ht="24.95" hidden="1" customHeight="1" x14ac:dyDescent="0.2"/>
    <row r="9298" ht="24.95" hidden="1" customHeight="1" x14ac:dyDescent="0.2"/>
    <row r="9299" ht="24.95" hidden="1" customHeight="1" x14ac:dyDescent="0.2"/>
    <row r="9300" ht="24.95" hidden="1" customHeight="1" x14ac:dyDescent="0.2"/>
    <row r="9301" ht="24.95" hidden="1" customHeight="1" x14ac:dyDescent="0.2"/>
    <row r="9302" ht="24.95" hidden="1" customHeight="1" x14ac:dyDescent="0.2"/>
    <row r="9303" ht="24.95" hidden="1" customHeight="1" x14ac:dyDescent="0.2"/>
    <row r="9304" ht="24.95" hidden="1" customHeight="1" x14ac:dyDescent="0.2"/>
    <row r="9305" ht="24.95" hidden="1" customHeight="1" x14ac:dyDescent="0.2"/>
    <row r="9306" ht="24.95" hidden="1" customHeight="1" x14ac:dyDescent="0.2"/>
    <row r="9307" ht="24.95" hidden="1" customHeight="1" x14ac:dyDescent="0.2"/>
    <row r="9308" ht="24.95" hidden="1" customHeight="1" x14ac:dyDescent="0.2"/>
    <row r="9309" ht="24.95" hidden="1" customHeight="1" x14ac:dyDescent="0.2"/>
    <row r="9310" ht="24.95" hidden="1" customHeight="1" x14ac:dyDescent="0.2"/>
    <row r="9311" ht="24.95" hidden="1" customHeight="1" x14ac:dyDescent="0.2"/>
    <row r="9312" ht="24.95" hidden="1" customHeight="1" x14ac:dyDescent="0.2"/>
    <row r="9313" ht="24.95" hidden="1" customHeight="1" x14ac:dyDescent="0.2"/>
    <row r="9314" ht="24.95" hidden="1" customHeight="1" x14ac:dyDescent="0.2"/>
    <row r="9315" ht="24.95" hidden="1" customHeight="1" x14ac:dyDescent="0.2"/>
    <row r="9316" ht="24.95" hidden="1" customHeight="1" x14ac:dyDescent="0.2"/>
    <row r="9317" ht="24.95" hidden="1" customHeight="1" x14ac:dyDescent="0.2"/>
    <row r="9318" ht="24.95" hidden="1" customHeight="1" x14ac:dyDescent="0.2"/>
    <row r="9319" ht="24.95" hidden="1" customHeight="1" x14ac:dyDescent="0.2"/>
    <row r="9320" ht="24.95" hidden="1" customHeight="1" x14ac:dyDescent="0.2"/>
    <row r="9321" ht="24.95" hidden="1" customHeight="1" x14ac:dyDescent="0.2"/>
    <row r="9322" ht="24.95" hidden="1" customHeight="1" x14ac:dyDescent="0.2"/>
    <row r="9323" ht="24.95" hidden="1" customHeight="1" x14ac:dyDescent="0.2"/>
    <row r="9324" ht="24.95" hidden="1" customHeight="1" x14ac:dyDescent="0.2"/>
    <row r="9325" ht="24.95" hidden="1" customHeight="1" x14ac:dyDescent="0.2"/>
    <row r="9326" ht="24.95" hidden="1" customHeight="1" x14ac:dyDescent="0.2"/>
    <row r="9327" ht="24.95" hidden="1" customHeight="1" x14ac:dyDescent="0.2"/>
    <row r="9328" ht="24.95" hidden="1" customHeight="1" x14ac:dyDescent="0.2"/>
    <row r="9329" ht="24.95" hidden="1" customHeight="1" x14ac:dyDescent="0.2"/>
    <row r="9330" ht="24.95" hidden="1" customHeight="1" x14ac:dyDescent="0.2"/>
    <row r="9331" ht="24.95" hidden="1" customHeight="1" x14ac:dyDescent="0.2"/>
    <row r="9332" ht="24.95" hidden="1" customHeight="1" x14ac:dyDescent="0.2"/>
    <row r="9333" ht="24.95" hidden="1" customHeight="1" x14ac:dyDescent="0.2"/>
    <row r="9334" ht="24.95" hidden="1" customHeight="1" x14ac:dyDescent="0.2"/>
    <row r="9335" ht="24.95" hidden="1" customHeight="1" x14ac:dyDescent="0.2"/>
    <row r="9336" ht="24.95" hidden="1" customHeight="1" x14ac:dyDescent="0.2"/>
    <row r="9337" ht="24.95" hidden="1" customHeight="1" x14ac:dyDescent="0.2"/>
    <row r="9338" ht="24.95" hidden="1" customHeight="1" x14ac:dyDescent="0.2"/>
    <row r="9339" ht="24.95" hidden="1" customHeight="1" x14ac:dyDescent="0.2"/>
    <row r="9340" ht="24.95" hidden="1" customHeight="1" x14ac:dyDescent="0.2"/>
    <row r="9341" ht="24.95" hidden="1" customHeight="1" x14ac:dyDescent="0.2"/>
    <row r="9342" ht="24.95" hidden="1" customHeight="1" x14ac:dyDescent="0.2"/>
    <row r="9343" ht="24.95" hidden="1" customHeight="1" x14ac:dyDescent="0.2"/>
    <row r="9344" ht="24.95" hidden="1" customHeight="1" x14ac:dyDescent="0.2"/>
    <row r="9345" ht="24.95" hidden="1" customHeight="1" x14ac:dyDescent="0.2"/>
    <row r="9346" ht="24.95" hidden="1" customHeight="1" x14ac:dyDescent="0.2"/>
    <row r="9347" ht="24.95" hidden="1" customHeight="1" x14ac:dyDescent="0.2"/>
    <row r="9348" ht="24.95" hidden="1" customHeight="1" x14ac:dyDescent="0.2"/>
    <row r="9349" ht="24.95" hidden="1" customHeight="1" x14ac:dyDescent="0.2"/>
    <row r="9350" ht="24.95" hidden="1" customHeight="1" x14ac:dyDescent="0.2"/>
    <row r="9351" ht="24.95" hidden="1" customHeight="1" x14ac:dyDescent="0.2"/>
    <row r="9352" ht="24.95" hidden="1" customHeight="1" x14ac:dyDescent="0.2"/>
    <row r="9353" ht="24.95" hidden="1" customHeight="1" x14ac:dyDescent="0.2"/>
    <row r="9354" ht="24.95" hidden="1" customHeight="1" x14ac:dyDescent="0.2"/>
    <row r="9355" ht="24.95" hidden="1" customHeight="1" x14ac:dyDescent="0.2"/>
    <row r="9356" ht="24.95" hidden="1" customHeight="1" x14ac:dyDescent="0.2"/>
    <row r="9357" ht="24.95" hidden="1" customHeight="1" x14ac:dyDescent="0.2"/>
    <row r="9358" ht="24.95" hidden="1" customHeight="1" x14ac:dyDescent="0.2"/>
    <row r="9359" ht="24.95" hidden="1" customHeight="1" x14ac:dyDescent="0.2"/>
    <row r="9360" ht="24.95" hidden="1" customHeight="1" x14ac:dyDescent="0.2"/>
    <row r="9361" ht="24.95" hidden="1" customHeight="1" x14ac:dyDescent="0.2"/>
    <row r="9362" ht="24.95" hidden="1" customHeight="1" x14ac:dyDescent="0.2"/>
    <row r="9363" ht="24.95" hidden="1" customHeight="1" x14ac:dyDescent="0.2"/>
    <row r="9364" ht="24.95" hidden="1" customHeight="1" x14ac:dyDescent="0.2"/>
    <row r="9365" ht="24.95" hidden="1" customHeight="1" x14ac:dyDescent="0.2"/>
    <row r="9366" ht="24.95" hidden="1" customHeight="1" x14ac:dyDescent="0.2"/>
    <row r="9367" ht="24.95" hidden="1" customHeight="1" x14ac:dyDescent="0.2"/>
    <row r="9368" ht="24.95" hidden="1" customHeight="1" x14ac:dyDescent="0.2"/>
    <row r="9369" ht="24.95" hidden="1" customHeight="1" x14ac:dyDescent="0.2"/>
    <row r="9370" ht="24.95" hidden="1" customHeight="1" x14ac:dyDescent="0.2"/>
    <row r="9371" ht="24.95" hidden="1" customHeight="1" x14ac:dyDescent="0.2"/>
    <row r="9372" ht="24.95" hidden="1" customHeight="1" x14ac:dyDescent="0.2"/>
    <row r="9373" ht="24.95" hidden="1" customHeight="1" x14ac:dyDescent="0.2"/>
    <row r="9374" ht="24.95" hidden="1" customHeight="1" x14ac:dyDescent="0.2"/>
    <row r="9375" ht="24.95" hidden="1" customHeight="1" x14ac:dyDescent="0.2"/>
    <row r="9376" ht="24.95" hidden="1" customHeight="1" x14ac:dyDescent="0.2"/>
    <row r="9377" ht="24.95" hidden="1" customHeight="1" x14ac:dyDescent="0.2"/>
    <row r="9378" ht="24.95" hidden="1" customHeight="1" x14ac:dyDescent="0.2"/>
    <row r="9379" ht="24.95" hidden="1" customHeight="1" x14ac:dyDescent="0.2"/>
    <row r="9380" ht="24.95" hidden="1" customHeight="1" x14ac:dyDescent="0.2"/>
    <row r="9381" ht="24.95" hidden="1" customHeight="1" x14ac:dyDescent="0.2"/>
    <row r="9382" ht="24.95" hidden="1" customHeight="1" x14ac:dyDescent="0.2"/>
    <row r="9383" ht="24.95" hidden="1" customHeight="1" x14ac:dyDescent="0.2"/>
    <row r="9384" ht="24.95" hidden="1" customHeight="1" x14ac:dyDescent="0.2"/>
    <row r="9385" ht="24.95" hidden="1" customHeight="1" x14ac:dyDescent="0.2"/>
    <row r="9386" ht="24.95" hidden="1" customHeight="1" x14ac:dyDescent="0.2"/>
    <row r="9387" ht="24.95" hidden="1" customHeight="1" x14ac:dyDescent="0.2"/>
    <row r="9388" ht="24.95" hidden="1" customHeight="1" x14ac:dyDescent="0.2"/>
    <row r="9389" ht="24.95" hidden="1" customHeight="1" x14ac:dyDescent="0.2"/>
    <row r="9390" ht="24.95" hidden="1" customHeight="1" x14ac:dyDescent="0.2"/>
    <row r="9391" ht="24.95" hidden="1" customHeight="1" x14ac:dyDescent="0.2"/>
    <row r="9392" ht="24.95" hidden="1" customHeight="1" x14ac:dyDescent="0.2"/>
    <row r="9393" ht="24.95" hidden="1" customHeight="1" x14ac:dyDescent="0.2"/>
    <row r="9394" ht="24.95" hidden="1" customHeight="1" x14ac:dyDescent="0.2"/>
    <row r="9395" ht="24.95" hidden="1" customHeight="1" x14ac:dyDescent="0.2"/>
    <row r="9396" ht="24.95" hidden="1" customHeight="1" x14ac:dyDescent="0.2"/>
    <row r="9397" ht="24.95" hidden="1" customHeight="1" x14ac:dyDescent="0.2"/>
    <row r="9398" ht="24.95" hidden="1" customHeight="1" x14ac:dyDescent="0.2"/>
    <row r="9399" ht="24.95" hidden="1" customHeight="1" x14ac:dyDescent="0.2"/>
    <row r="9400" ht="24.95" hidden="1" customHeight="1" x14ac:dyDescent="0.2"/>
    <row r="9401" ht="24.95" hidden="1" customHeight="1" x14ac:dyDescent="0.2"/>
    <row r="9402" ht="24.95" hidden="1" customHeight="1" x14ac:dyDescent="0.2"/>
    <row r="9403" ht="24.95" hidden="1" customHeight="1" x14ac:dyDescent="0.2"/>
    <row r="9404" ht="24.95" hidden="1" customHeight="1" x14ac:dyDescent="0.2"/>
    <row r="9405" ht="24.95" hidden="1" customHeight="1" x14ac:dyDescent="0.2"/>
    <row r="9406" ht="24.95" hidden="1" customHeight="1" x14ac:dyDescent="0.2"/>
    <row r="9407" ht="24.95" hidden="1" customHeight="1" x14ac:dyDescent="0.2"/>
    <row r="9408" ht="24.95" hidden="1" customHeight="1" x14ac:dyDescent="0.2"/>
    <row r="9409" ht="24.95" hidden="1" customHeight="1" x14ac:dyDescent="0.2"/>
    <row r="9410" ht="24.95" hidden="1" customHeight="1" x14ac:dyDescent="0.2"/>
    <row r="9411" ht="24.95" hidden="1" customHeight="1" x14ac:dyDescent="0.2"/>
    <row r="9412" ht="24.95" hidden="1" customHeight="1" x14ac:dyDescent="0.2"/>
    <row r="9413" ht="24.95" hidden="1" customHeight="1" x14ac:dyDescent="0.2"/>
    <row r="9414" ht="24.95" hidden="1" customHeight="1" x14ac:dyDescent="0.2"/>
    <row r="9415" ht="24.95" hidden="1" customHeight="1" x14ac:dyDescent="0.2"/>
    <row r="9416" ht="24.95" hidden="1" customHeight="1" x14ac:dyDescent="0.2"/>
    <row r="9417" ht="24.95" hidden="1" customHeight="1" x14ac:dyDescent="0.2"/>
    <row r="9418" ht="24.95" hidden="1" customHeight="1" x14ac:dyDescent="0.2"/>
    <row r="9419" ht="24.95" hidden="1" customHeight="1" x14ac:dyDescent="0.2"/>
    <row r="9420" ht="24.95" hidden="1" customHeight="1" x14ac:dyDescent="0.2"/>
    <row r="9421" ht="24.95" hidden="1" customHeight="1" x14ac:dyDescent="0.2"/>
    <row r="9422" ht="24.95" hidden="1" customHeight="1" x14ac:dyDescent="0.2"/>
    <row r="9423" ht="24.95" hidden="1" customHeight="1" x14ac:dyDescent="0.2"/>
    <row r="9424" ht="24.95" hidden="1" customHeight="1" x14ac:dyDescent="0.2"/>
    <row r="9425" ht="24.95" hidden="1" customHeight="1" x14ac:dyDescent="0.2"/>
    <row r="9426" ht="24.95" hidden="1" customHeight="1" x14ac:dyDescent="0.2"/>
    <row r="9427" ht="24.95" hidden="1" customHeight="1" x14ac:dyDescent="0.2"/>
    <row r="9428" ht="24.95" hidden="1" customHeight="1" x14ac:dyDescent="0.2"/>
    <row r="9429" ht="24.95" hidden="1" customHeight="1" x14ac:dyDescent="0.2"/>
    <row r="9430" ht="24.95" hidden="1" customHeight="1" x14ac:dyDescent="0.2"/>
    <row r="9431" ht="24.95" hidden="1" customHeight="1" x14ac:dyDescent="0.2"/>
    <row r="9432" ht="24.95" hidden="1" customHeight="1" x14ac:dyDescent="0.2"/>
    <row r="9433" ht="24.95" hidden="1" customHeight="1" x14ac:dyDescent="0.2"/>
    <row r="9434" ht="24.95" hidden="1" customHeight="1" x14ac:dyDescent="0.2"/>
    <row r="9435" ht="24.95" hidden="1" customHeight="1" x14ac:dyDescent="0.2"/>
    <row r="9436" ht="24.95" hidden="1" customHeight="1" x14ac:dyDescent="0.2"/>
    <row r="9437" ht="24.95" hidden="1" customHeight="1" x14ac:dyDescent="0.2"/>
    <row r="9438" ht="24.95" hidden="1" customHeight="1" x14ac:dyDescent="0.2"/>
    <row r="9439" ht="24.95" hidden="1" customHeight="1" x14ac:dyDescent="0.2"/>
    <row r="9440" ht="24.95" hidden="1" customHeight="1" x14ac:dyDescent="0.2"/>
    <row r="9441" ht="24.95" hidden="1" customHeight="1" x14ac:dyDescent="0.2"/>
    <row r="9442" ht="24.95" hidden="1" customHeight="1" x14ac:dyDescent="0.2"/>
    <row r="9443" ht="24.95" hidden="1" customHeight="1" x14ac:dyDescent="0.2"/>
    <row r="9444" ht="24.95" hidden="1" customHeight="1" x14ac:dyDescent="0.2"/>
    <row r="9445" ht="24.95" hidden="1" customHeight="1" x14ac:dyDescent="0.2"/>
    <row r="9446" ht="24.95" hidden="1" customHeight="1" x14ac:dyDescent="0.2"/>
    <row r="9447" ht="24.95" hidden="1" customHeight="1" x14ac:dyDescent="0.2"/>
    <row r="9448" ht="24.95" hidden="1" customHeight="1" x14ac:dyDescent="0.2"/>
    <row r="9449" ht="24.95" hidden="1" customHeight="1" x14ac:dyDescent="0.2"/>
    <row r="9450" ht="24.95" hidden="1" customHeight="1" x14ac:dyDescent="0.2"/>
    <row r="9451" ht="24.95" hidden="1" customHeight="1" x14ac:dyDescent="0.2"/>
    <row r="9452" ht="24.95" hidden="1" customHeight="1" x14ac:dyDescent="0.2"/>
    <row r="9453" ht="24.95" hidden="1" customHeight="1" x14ac:dyDescent="0.2"/>
    <row r="9454" ht="24.95" hidden="1" customHeight="1" x14ac:dyDescent="0.2"/>
    <row r="9455" ht="24.95" hidden="1" customHeight="1" x14ac:dyDescent="0.2"/>
    <row r="9456" ht="24.95" hidden="1" customHeight="1" x14ac:dyDescent="0.2"/>
    <row r="9457" ht="24.95" hidden="1" customHeight="1" x14ac:dyDescent="0.2"/>
    <row r="9458" ht="24.95" hidden="1" customHeight="1" x14ac:dyDescent="0.2"/>
    <row r="9459" ht="24.95" hidden="1" customHeight="1" x14ac:dyDescent="0.2"/>
    <row r="9460" ht="24.95" hidden="1" customHeight="1" x14ac:dyDescent="0.2"/>
    <row r="9461" ht="24.95" hidden="1" customHeight="1" x14ac:dyDescent="0.2"/>
    <row r="9462" ht="24.95" hidden="1" customHeight="1" x14ac:dyDescent="0.2"/>
    <row r="9463" ht="24.95" hidden="1" customHeight="1" x14ac:dyDescent="0.2"/>
    <row r="9464" ht="24.95" hidden="1" customHeight="1" x14ac:dyDescent="0.2"/>
    <row r="9465" ht="24.95" hidden="1" customHeight="1" x14ac:dyDescent="0.2"/>
    <row r="9466" ht="24.95" hidden="1" customHeight="1" x14ac:dyDescent="0.2"/>
    <row r="9467" ht="24.95" hidden="1" customHeight="1" x14ac:dyDescent="0.2"/>
    <row r="9468" ht="24.95" hidden="1" customHeight="1" x14ac:dyDescent="0.2"/>
    <row r="9469" ht="24.95" hidden="1" customHeight="1" x14ac:dyDescent="0.2"/>
    <row r="9470" ht="24.95" hidden="1" customHeight="1" x14ac:dyDescent="0.2"/>
    <row r="9471" ht="24.95" hidden="1" customHeight="1" x14ac:dyDescent="0.2"/>
    <row r="9472" ht="24.95" hidden="1" customHeight="1" x14ac:dyDescent="0.2"/>
    <row r="9473" ht="24.95" hidden="1" customHeight="1" x14ac:dyDescent="0.2"/>
    <row r="9474" ht="24.95" hidden="1" customHeight="1" x14ac:dyDescent="0.2"/>
    <row r="9475" ht="24.95" hidden="1" customHeight="1" x14ac:dyDescent="0.2"/>
    <row r="9476" ht="24.95" hidden="1" customHeight="1" x14ac:dyDescent="0.2"/>
    <row r="9477" ht="24.95" hidden="1" customHeight="1" x14ac:dyDescent="0.2"/>
    <row r="9478" ht="24.95" hidden="1" customHeight="1" x14ac:dyDescent="0.2"/>
    <row r="9479" ht="24.95" hidden="1" customHeight="1" x14ac:dyDescent="0.2"/>
    <row r="9480" ht="24.95" hidden="1" customHeight="1" x14ac:dyDescent="0.2"/>
    <row r="9481" ht="24.95" hidden="1" customHeight="1" x14ac:dyDescent="0.2"/>
    <row r="9482" ht="24.95" hidden="1" customHeight="1" x14ac:dyDescent="0.2"/>
    <row r="9483" ht="24.95" hidden="1" customHeight="1" x14ac:dyDescent="0.2"/>
    <row r="9484" ht="24.95" hidden="1" customHeight="1" x14ac:dyDescent="0.2"/>
    <row r="9485" ht="24.95" hidden="1" customHeight="1" x14ac:dyDescent="0.2"/>
    <row r="9486" ht="24.95" hidden="1" customHeight="1" x14ac:dyDescent="0.2"/>
    <row r="9487" ht="24.95" hidden="1" customHeight="1" x14ac:dyDescent="0.2"/>
    <row r="9488" ht="24.95" hidden="1" customHeight="1" x14ac:dyDescent="0.2"/>
    <row r="9489" ht="24.95" hidden="1" customHeight="1" x14ac:dyDescent="0.2"/>
    <row r="9490" ht="24.95" hidden="1" customHeight="1" x14ac:dyDescent="0.2"/>
    <row r="9491" ht="24.95" hidden="1" customHeight="1" x14ac:dyDescent="0.2"/>
    <row r="9492" ht="24.95" hidden="1" customHeight="1" x14ac:dyDescent="0.2"/>
    <row r="9493" ht="24.95" hidden="1" customHeight="1" x14ac:dyDescent="0.2"/>
    <row r="9494" ht="24.95" hidden="1" customHeight="1" x14ac:dyDescent="0.2"/>
    <row r="9495" ht="24.95" hidden="1" customHeight="1" x14ac:dyDescent="0.2"/>
    <row r="9496" ht="24.95" hidden="1" customHeight="1" x14ac:dyDescent="0.2"/>
    <row r="9497" ht="24.95" hidden="1" customHeight="1" x14ac:dyDescent="0.2"/>
    <row r="9498" ht="24.95" hidden="1" customHeight="1" x14ac:dyDescent="0.2"/>
    <row r="9499" ht="24.95" hidden="1" customHeight="1" x14ac:dyDescent="0.2"/>
    <row r="9500" ht="24.95" hidden="1" customHeight="1" x14ac:dyDescent="0.2"/>
    <row r="9501" ht="24.95" hidden="1" customHeight="1" x14ac:dyDescent="0.2"/>
    <row r="9502" ht="24.95" hidden="1" customHeight="1" x14ac:dyDescent="0.2"/>
    <row r="9503" ht="24.95" hidden="1" customHeight="1" x14ac:dyDescent="0.2"/>
    <row r="9504" ht="24.95" hidden="1" customHeight="1" x14ac:dyDescent="0.2"/>
    <row r="9505" ht="24.95" hidden="1" customHeight="1" x14ac:dyDescent="0.2"/>
    <row r="9506" ht="24.95" hidden="1" customHeight="1" x14ac:dyDescent="0.2"/>
    <row r="9507" ht="24.95" hidden="1" customHeight="1" x14ac:dyDescent="0.2"/>
    <row r="9508" ht="24.95" hidden="1" customHeight="1" x14ac:dyDescent="0.2"/>
    <row r="9509" ht="24.95" hidden="1" customHeight="1" x14ac:dyDescent="0.2"/>
    <row r="9510" ht="24.95" hidden="1" customHeight="1" x14ac:dyDescent="0.2"/>
    <row r="9511" ht="24.95" hidden="1" customHeight="1" x14ac:dyDescent="0.2"/>
    <row r="9512" ht="24.95" hidden="1" customHeight="1" x14ac:dyDescent="0.2"/>
    <row r="9513" ht="24.95" hidden="1" customHeight="1" x14ac:dyDescent="0.2"/>
    <row r="9514" ht="24.95" hidden="1" customHeight="1" x14ac:dyDescent="0.2"/>
    <row r="9515" ht="24.95" hidden="1" customHeight="1" x14ac:dyDescent="0.2"/>
    <row r="9516" ht="24.95" hidden="1" customHeight="1" x14ac:dyDescent="0.2"/>
    <row r="9517" ht="24.95" hidden="1" customHeight="1" x14ac:dyDescent="0.2"/>
    <row r="9518" ht="24.95" hidden="1" customHeight="1" x14ac:dyDescent="0.2"/>
    <row r="9519" ht="24.95" hidden="1" customHeight="1" x14ac:dyDescent="0.2"/>
    <row r="9520" ht="24.95" hidden="1" customHeight="1" x14ac:dyDescent="0.2"/>
    <row r="9521" ht="24.95" hidden="1" customHeight="1" x14ac:dyDescent="0.2"/>
    <row r="9522" ht="24.95" hidden="1" customHeight="1" x14ac:dyDescent="0.2"/>
    <row r="9523" ht="24.95" hidden="1" customHeight="1" x14ac:dyDescent="0.2"/>
    <row r="9524" ht="24.95" hidden="1" customHeight="1" x14ac:dyDescent="0.2"/>
    <row r="9525" ht="24.95" hidden="1" customHeight="1" x14ac:dyDescent="0.2"/>
    <row r="9526" ht="24.95" hidden="1" customHeight="1" x14ac:dyDescent="0.2"/>
    <row r="9527" ht="24.95" hidden="1" customHeight="1" x14ac:dyDescent="0.2"/>
    <row r="9528" ht="24.95" hidden="1" customHeight="1" x14ac:dyDescent="0.2"/>
    <row r="9529" ht="24.95" hidden="1" customHeight="1" x14ac:dyDescent="0.2"/>
    <row r="9530" ht="24.95" hidden="1" customHeight="1" x14ac:dyDescent="0.2"/>
    <row r="9531" ht="24.95" hidden="1" customHeight="1" x14ac:dyDescent="0.2"/>
    <row r="9532" ht="24.95" hidden="1" customHeight="1" x14ac:dyDescent="0.2"/>
    <row r="9533" ht="24.95" hidden="1" customHeight="1" x14ac:dyDescent="0.2"/>
    <row r="9534" ht="24.95" hidden="1" customHeight="1" x14ac:dyDescent="0.2"/>
    <row r="9535" ht="24.95" hidden="1" customHeight="1" x14ac:dyDescent="0.2"/>
    <row r="9536" ht="24.95" hidden="1" customHeight="1" x14ac:dyDescent="0.2"/>
    <row r="9537" ht="24.95" hidden="1" customHeight="1" x14ac:dyDescent="0.2"/>
    <row r="9538" ht="24.95" hidden="1" customHeight="1" x14ac:dyDescent="0.2"/>
    <row r="9539" ht="24.95" hidden="1" customHeight="1" x14ac:dyDescent="0.2"/>
    <row r="9540" ht="24.95" hidden="1" customHeight="1" x14ac:dyDescent="0.2"/>
    <row r="9541" ht="24.95" hidden="1" customHeight="1" x14ac:dyDescent="0.2"/>
    <row r="9542" ht="24.95" hidden="1" customHeight="1" x14ac:dyDescent="0.2"/>
    <row r="9543" ht="24.95" hidden="1" customHeight="1" x14ac:dyDescent="0.2"/>
    <row r="9544" ht="24.95" hidden="1" customHeight="1" x14ac:dyDescent="0.2"/>
    <row r="9545" ht="24.95" hidden="1" customHeight="1" x14ac:dyDescent="0.2"/>
    <row r="9546" ht="24.95" hidden="1" customHeight="1" x14ac:dyDescent="0.2"/>
    <row r="9547" ht="24.95" hidden="1" customHeight="1" x14ac:dyDescent="0.2"/>
    <row r="9548" ht="24.95" hidden="1" customHeight="1" x14ac:dyDescent="0.2"/>
    <row r="9549" ht="24.95" hidden="1" customHeight="1" x14ac:dyDescent="0.2"/>
    <row r="9550" ht="24.95" hidden="1" customHeight="1" x14ac:dyDescent="0.2"/>
    <row r="9551" ht="24.95" hidden="1" customHeight="1" x14ac:dyDescent="0.2"/>
    <row r="9552" ht="24.95" hidden="1" customHeight="1" x14ac:dyDescent="0.2"/>
    <row r="9553" ht="24.95" hidden="1" customHeight="1" x14ac:dyDescent="0.2"/>
    <row r="9554" ht="24.95" hidden="1" customHeight="1" x14ac:dyDescent="0.2"/>
    <row r="9555" ht="24.95" hidden="1" customHeight="1" x14ac:dyDescent="0.2"/>
    <row r="9556" ht="24.95" hidden="1" customHeight="1" x14ac:dyDescent="0.2"/>
    <row r="9557" ht="24.95" hidden="1" customHeight="1" x14ac:dyDescent="0.2"/>
    <row r="9558" ht="24.95" hidden="1" customHeight="1" x14ac:dyDescent="0.2"/>
    <row r="9559" ht="24.95" hidden="1" customHeight="1" x14ac:dyDescent="0.2"/>
    <row r="9560" ht="24.95" hidden="1" customHeight="1" x14ac:dyDescent="0.2"/>
    <row r="9561" ht="24.95" hidden="1" customHeight="1" x14ac:dyDescent="0.2"/>
    <row r="9562" ht="24.95" hidden="1" customHeight="1" x14ac:dyDescent="0.2"/>
    <row r="9563" ht="24.95" hidden="1" customHeight="1" x14ac:dyDescent="0.2"/>
    <row r="9564" ht="24.95" hidden="1" customHeight="1" x14ac:dyDescent="0.2"/>
    <row r="9565" ht="24.95" hidden="1" customHeight="1" x14ac:dyDescent="0.2"/>
    <row r="9566" ht="24.95" hidden="1" customHeight="1" x14ac:dyDescent="0.2"/>
    <row r="9567" ht="24.95" hidden="1" customHeight="1" x14ac:dyDescent="0.2"/>
    <row r="9568" ht="24.95" hidden="1" customHeight="1" x14ac:dyDescent="0.2"/>
    <row r="9569" ht="24.95" hidden="1" customHeight="1" x14ac:dyDescent="0.2"/>
    <row r="9570" ht="24.95" hidden="1" customHeight="1" x14ac:dyDescent="0.2"/>
    <row r="9571" ht="24.95" hidden="1" customHeight="1" x14ac:dyDescent="0.2"/>
    <row r="9572" ht="24.95" hidden="1" customHeight="1" x14ac:dyDescent="0.2"/>
    <row r="9573" ht="24.95" hidden="1" customHeight="1" x14ac:dyDescent="0.2"/>
    <row r="9574" ht="24.95" hidden="1" customHeight="1" x14ac:dyDescent="0.2"/>
    <row r="9575" ht="24.95" hidden="1" customHeight="1" x14ac:dyDescent="0.2"/>
    <row r="9576" ht="24.95" hidden="1" customHeight="1" x14ac:dyDescent="0.2"/>
    <row r="9577" ht="24.95" hidden="1" customHeight="1" x14ac:dyDescent="0.2"/>
    <row r="9578" ht="24.95" hidden="1" customHeight="1" x14ac:dyDescent="0.2"/>
    <row r="9579" ht="24.95" hidden="1" customHeight="1" x14ac:dyDescent="0.2"/>
    <row r="9580" ht="24.95" hidden="1" customHeight="1" x14ac:dyDescent="0.2"/>
    <row r="9581" ht="24.95" hidden="1" customHeight="1" x14ac:dyDescent="0.2"/>
    <row r="9582" ht="24.95" hidden="1" customHeight="1" x14ac:dyDescent="0.2"/>
    <row r="9583" ht="24.95" hidden="1" customHeight="1" x14ac:dyDescent="0.2"/>
    <row r="9584" ht="24.95" hidden="1" customHeight="1" x14ac:dyDescent="0.2"/>
    <row r="9585" ht="24.95" hidden="1" customHeight="1" x14ac:dyDescent="0.2"/>
    <row r="9586" ht="24.95" hidden="1" customHeight="1" x14ac:dyDescent="0.2"/>
    <row r="9587" ht="24.95" hidden="1" customHeight="1" x14ac:dyDescent="0.2"/>
    <row r="9588" ht="24.95" hidden="1" customHeight="1" x14ac:dyDescent="0.2"/>
    <row r="9589" ht="24.95" hidden="1" customHeight="1" x14ac:dyDescent="0.2"/>
    <row r="9590" ht="24.95" hidden="1" customHeight="1" x14ac:dyDescent="0.2"/>
    <row r="9591" ht="24.95" hidden="1" customHeight="1" x14ac:dyDescent="0.2"/>
    <row r="9592" ht="24.95" hidden="1" customHeight="1" x14ac:dyDescent="0.2"/>
    <row r="9593" ht="24.95" hidden="1" customHeight="1" x14ac:dyDescent="0.2"/>
    <row r="9594" ht="24.95" hidden="1" customHeight="1" x14ac:dyDescent="0.2"/>
    <row r="9595" ht="24.95" hidden="1" customHeight="1" x14ac:dyDescent="0.2"/>
    <row r="9596" ht="24.95" hidden="1" customHeight="1" x14ac:dyDescent="0.2"/>
    <row r="9597" ht="24.95" hidden="1" customHeight="1" x14ac:dyDescent="0.2"/>
    <row r="9598" ht="24.95" hidden="1" customHeight="1" x14ac:dyDescent="0.2"/>
    <row r="9599" ht="24.95" hidden="1" customHeight="1" x14ac:dyDescent="0.2"/>
    <row r="9600" ht="24.95" hidden="1" customHeight="1" x14ac:dyDescent="0.2"/>
    <row r="9601" ht="24.95" hidden="1" customHeight="1" x14ac:dyDescent="0.2"/>
    <row r="9602" ht="24.95" hidden="1" customHeight="1" x14ac:dyDescent="0.2"/>
    <row r="9603" ht="24.95" hidden="1" customHeight="1" x14ac:dyDescent="0.2"/>
    <row r="9604" ht="24.95" hidden="1" customHeight="1" x14ac:dyDescent="0.2"/>
    <row r="9605" ht="24.95" hidden="1" customHeight="1" x14ac:dyDescent="0.2"/>
    <row r="9606" ht="24.95" hidden="1" customHeight="1" x14ac:dyDescent="0.2"/>
    <row r="9607" ht="24.95" hidden="1" customHeight="1" x14ac:dyDescent="0.2"/>
    <row r="9608" ht="24.95" hidden="1" customHeight="1" x14ac:dyDescent="0.2"/>
    <row r="9609" ht="24.95" hidden="1" customHeight="1" x14ac:dyDescent="0.2"/>
    <row r="9610" ht="24.95" hidden="1" customHeight="1" x14ac:dyDescent="0.2"/>
    <row r="9611" ht="24.95" hidden="1" customHeight="1" x14ac:dyDescent="0.2"/>
    <row r="9612" ht="24.95" hidden="1" customHeight="1" x14ac:dyDescent="0.2"/>
    <row r="9613" ht="24.95" hidden="1" customHeight="1" x14ac:dyDescent="0.2"/>
    <row r="9614" ht="24.95" hidden="1" customHeight="1" x14ac:dyDescent="0.2"/>
    <row r="9615" ht="24.95" hidden="1" customHeight="1" x14ac:dyDescent="0.2"/>
    <row r="9616" ht="24.95" hidden="1" customHeight="1" x14ac:dyDescent="0.2"/>
    <row r="9617" ht="24.95" hidden="1" customHeight="1" x14ac:dyDescent="0.2"/>
    <row r="9618" ht="24.95" hidden="1" customHeight="1" x14ac:dyDescent="0.2"/>
    <row r="9619" ht="24.95" hidden="1" customHeight="1" x14ac:dyDescent="0.2"/>
    <row r="9620" ht="24.95" hidden="1" customHeight="1" x14ac:dyDescent="0.2"/>
    <row r="9621" ht="24.95" hidden="1" customHeight="1" x14ac:dyDescent="0.2"/>
    <row r="9622" ht="24.95" hidden="1" customHeight="1" x14ac:dyDescent="0.2"/>
    <row r="9623" ht="24.95" hidden="1" customHeight="1" x14ac:dyDescent="0.2"/>
    <row r="9624" ht="24.95" hidden="1" customHeight="1" x14ac:dyDescent="0.2"/>
    <row r="9625" ht="24.95" hidden="1" customHeight="1" x14ac:dyDescent="0.2"/>
    <row r="9626" ht="24.95" hidden="1" customHeight="1" x14ac:dyDescent="0.2"/>
    <row r="9627" ht="24.95" hidden="1" customHeight="1" x14ac:dyDescent="0.2"/>
    <row r="9628" ht="24.95" hidden="1" customHeight="1" x14ac:dyDescent="0.2"/>
    <row r="9629" ht="24.95" hidden="1" customHeight="1" x14ac:dyDescent="0.2"/>
    <row r="9630" ht="24.95" hidden="1" customHeight="1" x14ac:dyDescent="0.2"/>
    <row r="9631" ht="24.95" hidden="1" customHeight="1" x14ac:dyDescent="0.2"/>
    <row r="9632" ht="24.95" hidden="1" customHeight="1" x14ac:dyDescent="0.2"/>
    <row r="9633" ht="24.95" hidden="1" customHeight="1" x14ac:dyDescent="0.2"/>
    <row r="9634" ht="24.95" hidden="1" customHeight="1" x14ac:dyDescent="0.2"/>
    <row r="9635" ht="24.95" hidden="1" customHeight="1" x14ac:dyDescent="0.2"/>
    <row r="9636" ht="24.95" hidden="1" customHeight="1" x14ac:dyDescent="0.2"/>
    <row r="9637" ht="24.95" hidden="1" customHeight="1" x14ac:dyDescent="0.2"/>
    <row r="9638" ht="24.95" hidden="1" customHeight="1" x14ac:dyDescent="0.2"/>
    <row r="9639" ht="24.95" hidden="1" customHeight="1" x14ac:dyDescent="0.2"/>
    <row r="9640" ht="24.95" hidden="1" customHeight="1" x14ac:dyDescent="0.2"/>
    <row r="9641" ht="24.95" hidden="1" customHeight="1" x14ac:dyDescent="0.2"/>
    <row r="9642" ht="24.95" hidden="1" customHeight="1" x14ac:dyDescent="0.2"/>
    <row r="9643" ht="24.95" hidden="1" customHeight="1" x14ac:dyDescent="0.2"/>
    <row r="9644" ht="24.95" hidden="1" customHeight="1" x14ac:dyDescent="0.2"/>
    <row r="9645" ht="24.95" hidden="1" customHeight="1" x14ac:dyDescent="0.2"/>
    <row r="9646" ht="24.95" hidden="1" customHeight="1" x14ac:dyDescent="0.2"/>
    <row r="9647" ht="24.95" hidden="1" customHeight="1" x14ac:dyDescent="0.2"/>
    <row r="9648" ht="24.95" hidden="1" customHeight="1" x14ac:dyDescent="0.2"/>
    <row r="9649" ht="24.95" hidden="1" customHeight="1" x14ac:dyDescent="0.2"/>
    <row r="9650" ht="24.95" hidden="1" customHeight="1" x14ac:dyDescent="0.2"/>
    <row r="9651" ht="24.95" hidden="1" customHeight="1" x14ac:dyDescent="0.2"/>
    <row r="9652" ht="24.95" hidden="1" customHeight="1" x14ac:dyDescent="0.2"/>
    <row r="9653" ht="24.95" hidden="1" customHeight="1" x14ac:dyDescent="0.2"/>
    <row r="9654" ht="24.95" hidden="1" customHeight="1" x14ac:dyDescent="0.2"/>
    <row r="9655" ht="24.95" hidden="1" customHeight="1" x14ac:dyDescent="0.2"/>
    <row r="9656" ht="24.95" hidden="1" customHeight="1" x14ac:dyDescent="0.2"/>
    <row r="9657" ht="24.95" hidden="1" customHeight="1" x14ac:dyDescent="0.2"/>
    <row r="9658" ht="24.95" hidden="1" customHeight="1" x14ac:dyDescent="0.2"/>
    <row r="9659" ht="24.95" hidden="1" customHeight="1" x14ac:dyDescent="0.2"/>
    <row r="9660" ht="24.95" hidden="1" customHeight="1" x14ac:dyDescent="0.2"/>
    <row r="9661" ht="24.95" hidden="1" customHeight="1" x14ac:dyDescent="0.2"/>
    <row r="9662" ht="24.95" hidden="1" customHeight="1" x14ac:dyDescent="0.2"/>
    <row r="9663" ht="24.95" hidden="1" customHeight="1" x14ac:dyDescent="0.2"/>
    <row r="9664" ht="24.95" hidden="1" customHeight="1" x14ac:dyDescent="0.2"/>
    <row r="9665" ht="24.95" hidden="1" customHeight="1" x14ac:dyDescent="0.2"/>
    <row r="9666" ht="24.95" hidden="1" customHeight="1" x14ac:dyDescent="0.2"/>
    <row r="9667" ht="24.95" hidden="1" customHeight="1" x14ac:dyDescent="0.2"/>
    <row r="9668" ht="24.95" hidden="1" customHeight="1" x14ac:dyDescent="0.2"/>
    <row r="9669" ht="24.95" hidden="1" customHeight="1" x14ac:dyDescent="0.2"/>
    <row r="9670" ht="24.95" hidden="1" customHeight="1" x14ac:dyDescent="0.2"/>
    <row r="9671" ht="24.95" hidden="1" customHeight="1" x14ac:dyDescent="0.2"/>
    <row r="9672" ht="24.95" hidden="1" customHeight="1" x14ac:dyDescent="0.2"/>
    <row r="9673" ht="24.95" hidden="1" customHeight="1" x14ac:dyDescent="0.2"/>
    <row r="9674" ht="24.95" hidden="1" customHeight="1" x14ac:dyDescent="0.2"/>
    <row r="9675" ht="24.95" hidden="1" customHeight="1" x14ac:dyDescent="0.2"/>
    <row r="9676" ht="24.95" hidden="1" customHeight="1" x14ac:dyDescent="0.2"/>
    <row r="9677" ht="24.95" hidden="1" customHeight="1" x14ac:dyDescent="0.2"/>
    <row r="9678" ht="24.95" hidden="1" customHeight="1" x14ac:dyDescent="0.2"/>
    <row r="9679" ht="24.95" hidden="1" customHeight="1" x14ac:dyDescent="0.2"/>
    <row r="9680" ht="24.95" hidden="1" customHeight="1" x14ac:dyDescent="0.2"/>
    <row r="9681" ht="24.95" hidden="1" customHeight="1" x14ac:dyDescent="0.2"/>
    <row r="9682" ht="24.95" hidden="1" customHeight="1" x14ac:dyDescent="0.2"/>
    <row r="9683" ht="24.95" hidden="1" customHeight="1" x14ac:dyDescent="0.2"/>
    <row r="9684" ht="24.95" hidden="1" customHeight="1" x14ac:dyDescent="0.2"/>
    <row r="9685" ht="24.95" hidden="1" customHeight="1" x14ac:dyDescent="0.2"/>
    <row r="9686" ht="24.95" hidden="1" customHeight="1" x14ac:dyDescent="0.2"/>
    <row r="9687" ht="24.95" hidden="1" customHeight="1" x14ac:dyDescent="0.2"/>
    <row r="9688" ht="24.95" hidden="1" customHeight="1" x14ac:dyDescent="0.2"/>
    <row r="9689" ht="24.95" hidden="1" customHeight="1" x14ac:dyDescent="0.2"/>
    <row r="9690" ht="24.95" hidden="1" customHeight="1" x14ac:dyDescent="0.2"/>
    <row r="9691" ht="24.95" hidden="1" customHeight="1" x14ac:dyDescent="0.2"/>
    <row r="9692" ht="24.95" hidden="1" customHeight="1" x14ac:dyDescent="0.2"/>
    <row r="9693" ht="24.95" hidden="1" customHeight="1" x14ac:dyDescent="0.2"/>
    <row r="9694" ht="24.95" hidden="1" customHeight="1" x14ac:dyDescent="0.2"/>
    <row r="9695" ht="24.95" hidden="1" customHeight="1" x14ac:dyDescent="0.2"/>
    <row r="9696" ht="24.95" hidden="1" customHeight="1" x14ac:dyDescent="0.2"/>
    <row r="9697" ht="24.95" hidden="1" customHeight="1" x14ac:dyDescent="0.2"/>
    <row r="9698" ht="24.95" hidden="1" customHeight="1" x14ac:dyDescent="0.2"/>
    <row r="9699" ht="24.95" hidden="1" customHeight="1" x14ac:dyDescent="0.2"/>
    <row r="9700" ht="24.95" hidden="1" customHeight="1" x14ac:dyDescent="0.2"/>
    <row r="9701" ht="24.95" hidden="1" customHeight="1" x14ac:dyDescent="0.2"/>
    <row r="9702" ht="24.95" hidden="1" customHeight="1" x14ac:dyDescent="0.2"/>
    <row r="9703" ht="24.95" hidden="1" customHeight="1" x14ac:dyDescent="0.2"/>
    <row r="9704" ht="24.95" hidden="1" customHeight="1" x14ac:dyDescent="0.2"/>
    <row r="9705" ht="24.95" hidden="1" customHeight="1" x14ac:dyDescent="0.2"/>
    <row r="9706" ht="24.95" hidden="1" customHeight="1" x14ac:dyDescent="0.2"/>
    <row r="9707" ht="24.95" hidden="1" customHeight="1" x14ac:dyDescent="0.2"/>
    <row r="9708" ht="24.95" hidden="1" customHeight="1" x14ac:dyDescent="0.2"/>
    <row r="9709" ht="24.95" hidden="1" customHeight="1" x14ac:dyDescent="0.2"/>
    <row r="9710" ht="24.95" hidden="1" customHeight="1" x14ac:dyDescent="0.2"/>
    <row r="9711" ht="24.95" hidden="1" customHeight="1" x14ac:dyDescent="0.2"/>
    <row r="9712" ht="24.95" hidden="1" customHeight="1" x14ac:dyDescent="0.2"/>
    <row r="9713" ht="24.95" hidden="1" customHeight="1" x14ac:dyDescent="0.2"/>
    <row r="9714" ht="24.95" hidden="1" customHeight="1" x14ac:dyDescent="0.2"/>
    <row r="9715" ht="24.95" hidden="1" customHeight="1" x14ac:dyDescent="0.2"/>
    <row r="9716" ht="24.95" hidden="1" customHeight="1" x14ac:dyDescent="0.2"/>
    <row r="9717" ht="24.95" hidden="1" customHeight="1" x14ac:dyDescent="0.2"/>
    <row r="9718" ht="24.95" hidden="1" customHeight="1" x14ac:dyDescent="0.2"/>
    <row r="9719" ht="24.95" hidden="1" customHeight="1" x14ac:dyDescent="0.2"/>
    <row r="9720" ht="24.95" hidden="1" customHeight="1" x14ac:dyDescent="0.2"/>
    <row r="9721" ht="24.95" hidden="1" customHeight="1" x14ac:dyDescent="0.2"/>
    <row r="9722" ht="24.95" hidden="1" customHeight="1" x14ac:dyDescent="0.2"/>
    <row r="9723" ht="24.95" hidden="1" customHeight="1" x14ac:dyDescent="0.2"/>
    <row r="9724" ht="24.95" hidden="1" customHeight="1" x14ac:dyDescent="0.2"/>
    <row r="9725" ht="24.95" hidden="1" customHeight="1" x14ac:dyDescent="0.2"/>
    <row r="9726" ht="24.95" hidden="1" customHeight="1" x14ac:dyDescent="0.2"/>
    <row r="9727" ht="24.95" hidden="1" customHeight="1" x14ac:dyDescent="0.2"/>
    <row r="9728" ht="24.95" hidden="1" customHeight="1" x14ac:dyDescent="0.2"/>
    <row r="9729" ht="24.95" hidden="1" customHeight="1" x14ac:dyDescent="0.2"/>
    <row r="9730" ht="24.95" hidden="1" customHeight="1" x14ac:dyDescent="0.2"/>
    <row r="9731" ht="24.95" hidden="1" customHeight="1" x14ac:dyDescent="0.2"/>
    <row r="9732" ht="24.95" hidden="1" customHeight="1" x14ac:dyDescent="0.2"/>
    <row r="9733" ht="24.95" hidden="1" customHeight="1" x14ac:dyDescent="0.2"/>
    <row r="9734" ht="24.95" hidden="1" customHeight="1" x14ac:dyDescent="0.2"/>
    <row r="9735" ht="24.95" hidden="1" customHeight="1" x14ac:dyDescent="0.2"/>
    <row r="9736" ht="24.95" hidden="1" customHeight="1" x14ac:dyDescent="0.2"/>
    <row r="9737" ht="24.95" hidden="1" customHeight="1" x14ac:dyDescent="0.2"/>
    <row r="9738" ht="24.95" hidden="1" customHeight="1" x14ac:dyDescent="0.2"/>
    <row r="9739" ht="24.95" hidden="1" customHeight="1" x14ac:dyDescent="0.2"/>
    <row r="9740" ht="24.95" hidden="1" customHeight="1" x14ac:dyDescent="0.2"/>
    <row r="9741" ht="24.95" hidden="1" customHeight="1" x14ac:dyDescent="0.2"/>
    <row r="9742" ht="24.95" hidden="1" customHeight="1" x14ac:dyDescent="0.2"/>
    <row r="9743" ht="24.95" hidden="1" customHeight="1" x14ac:dyDescent="0.2"/>
    <row r="9744" ht="24.95" hidden="1" customHeight="1" x14ac:dyDescent="0.2"/>
    <row r="9745" ht="24.95" hidden="1" customHeight="1" x14ac:dyDescent="0.2"/>
    <row r="9746" ht="24.95" hidden="1" customHeight="1" x14ac:dyDescent="0.2"/>
    <row r="9747" ht="24.95" hidden="1" customHeight="1" x14ac:dyDescent="0.2"/>
    <row r="9748" ht="24.95" hidden="1" customHeight="1" x14ac:dyDescent="0.2"/>
    <row r="9749" ht="24.95" hidden="1" customHeight="1" x14ac:dyDescent="0.2"/>
    <row r="9750" ht="24.95" hidden="1" customHeight="1" x14ac:dyDescent="0.2"/>
    <row r="9751" ht="24.95" hidden="1" customHeight="1" x14ac:dyDescent="0.2"/>
    <row r="9752" ht="24.95" hidden="1" customHeight="1" x14ac:dyDescent="0.2"/>
    <row r="9753" ht="24.95" hidden="1" customHeight="1" x14ac:dyDescent="0.2"/>
    <row r="9754" ht="24.95" hidden="1" customHeight="1" x14ac:dyDescent="0.2"/>
    <row r="9755" ht="24.95" hidden="1" customHeight="1" x14ac:dyDescent="0.2"/>
    <row r="9756" ht="24.95" hidden="1" customHeight="1" x14ac:dyDescent="0.2"/>
    <row r="9757" ht="24.95" hidden="1" customHeight="1" x14ac:dyDescent="0.2"/>
    <row r="9758" ht="24.95" hidden="1" customHeight="1" x14ac:dyDescent="0.2"/>
    <row r="9759" ht="24.95" hidden="1" customHeight="1" x14ac:dyDescent="0.2"/>
    <row r="9760" ht="24.95" hidden="1" customHeight="1" x14ac:dyDescent="0.2"/>
    <row r="9761" ht="24.95" hidden="1" customHeight="1" x14ac:dyDescent="0.2"/>
    <row r="9762" ht="24.95" hidden="1" customHeight="1" x14ac:dyDescent="0.2"/>
    <row r="9763" ht="24.95" hidden="1" customHeight="1" x14ac:dyDescent="0.2"/>
    <row r="9764" ht="24.95" hidden="1" customHeight="1" x14ac:dyDescent="0.2"/>
    <row r="9765" ht="24.95" hidden="1" customHeight="1" x14ac:dyDescent="0.2"/>
    <row r="9766" ht="24.95" hidden="1" customHeight="1" x14ac:dyDescent="0.2"/>
    <row r="9767" ht="24.95" hidden="1" customHeight="1" x14ac:dyDescent="0.2"/>
    <row r="9768" ht="24.95" hidden="1" customHeight="1" x14ac:dyDescent="0.2"/>
    <row r="9769" ht="24.95" hidden="1" customHeight="1" x14ac:dyDescent="0.2"/>
    <row r="9770" ht="24.95" hidden="1" customHeight="1" x14ac:dyDescent="0.2"/>
    <row r="9771" ht="24.95" hidden="1" customHeight="1" x14ac:dyDescent="0.2"/>
    <row r="9772" ht="24.95" hidden="1" customHeight="1" x14ac:dyDescent="0.2"/>
    <row r="9773" ht="24.95" hidden="1" customHeight="1" x14ac:dyDescent="0.2"/>
    <row r="9774" ht="24.95" hidden="1" customHeight="1" x14ac:dyDescent="0.2"/>
    <row r="9775" ht="24.95" hidden="1" customHeight="1" x14ac:dyDescent="0.2"/>
    <row r="9776" ht="24.95" hidden="1" customHeight="1" x14ac:dyDescent="0.2"/>
    <row r="9777" ht="24.95" hidden="1" customHeight="1" x14ac:dyDescent="0.2"/>
    <row r="9778" ht="24.95" hidden="1" customHeight="1" x14ac:dyDescent="0.2"/>
    <row r="9779" ht="24.95" hidden="1" customHeight="1" x14ac:dyDescent="0.2"/>
    <row r="9780" ht="24.95" hidden="1" customHeight="1" x14ac:dyDescent="0.2"/>
    <row r="9781" ht="24.95" hidden="1" customHeight="1" x14ac:dyDescent="0.2"/>
    <row r="9782" ht="24.95" hidden="1" customHeight="1" x14ac:dyDescent="0.2"/>
    <row r="9783" ht="24.95" hidden="1" customHeight="1" x14ac:dyDescent="0.2"/>
    <row r="9784" ht="24.95" hidden="1" customHeight="1" x14ac:dyDescent="0.2"/>
    <row r="9785" ht="24.95" hidden="1" customHeight="1" x14ac:dyDescent="0.2"/>
    <row r="9786" ht="24.95" hidden="1" customHeight="1" x14ac:dyDescent="0.2"/>
    <row r="9787" ht="24.95" hidden="1" customHeight="1" x14ac:dyDescent="0.2"/>
    <row r="9788" ht="24.95" hidden="1" customHeight="1" x14ac:dyDescent="0.2"/>
    <row r="9789" ht="24.95" hidden="1" customHeight="1" x14ac:dyDescent="0.2"/>
    <row r="9790" ht="24.95" hidden="1" customHeight="1" x14ac:dyDescent="0.2"/>
    <row r="9791" ht="24.95" hidden="1" customHeight="1" x14ac:dyDescent="0.2"/>
    <row r="9792" ht="24.95" hidden="1" customHeight="1" x14ac:dyDescent="0.2"/>
    <row r="9793" ht="24.95" hidden="1" customHeight="1" x14ac:dyDescent="0.2"/>
    <row r="9794" ht="24.95" hidden="1" customHeight="1" x14ac:dyDescent="0.2"/>
    <row r="9795" ht="24.95" hidden="1" customHeight="1" x14ac:dyDescent="0.2"/>
    <row r="9796" ht="24.95" hidden="1" customHeight="1" x14ac:dyDescent="0.2"/>
    <row r="9797" ht="24.95" hidden="1" customHeight="1" x14ac:dyDescent="0.2"/>
    <row r="9798" ht="24.95" hidden="1" customHeight="1" x14ac:dyDescent="0.2"/>
    <row r="9799" ht="24.95" hidden="1" customHeight="1" x14ac:dyDescent="0.2"/>
    <row r="9800" ht="24.95" hidden="1" customHeight="1" x14ac:dyDescent="0.2"/>
    <row r="9801" ht="24.95" hidden="1" customHeight="1" x14ac:dyDescent="0.2"/>
    <row r="9802" ht="24.95" hidden="1" customHeight="1" x14ac:dyDescent="0.2"/>
    <row r="9803" ht="24.95" hidden="1" customHeight="1" x14ac:dyDescent="0.2"/>
    <row r="9804" ht="24.95" hidden="1" customHeight="1" x14ac:dyDescent="0.2"/>
    <row r="9805" ht="24.95" hidden="1" customHeight="1" x14ac:dyDescent="0.2"/>
    <row r="9806" ht="24.95" hidden="1" customHeight="1" x14ac:dyDescent="0.2"/>
    <row r="9807" ht="24.95" hidden="1" customHeight="1" x14ac:dyDescent="0.2"/>
    <row r="9808" ht="24.95" hidden="1" customHeight="1" x14ac:dyDescent="0.2"/>
    <row r="9809" ht="24.95" hidden="1" customHeight="1" x14ac:dyDescent="0.2"/>
    <row r="9810" ht="24.95" hidden="1" customHeight="1" x14ac:dyDescent="0.2"/>
    <row r="9811" ht="24.95" hidden="1" customHeight="1" x14ac:dyDescent="0.2"/>
    <row r="9812" ht="24.95" hidden="1" customHeight="1" x14ac:dyDescent="0.2"/>
    <row r="9813" ht="24.95" hidden="1" customHeight="1" x14ac:dyDescent="0.2"/>
    <row r="9814" ht="24.95" hidden="1" customHeight="1" x14ac:dyDescent="0.2"/>
    <row r="9815" ht="24.95" hidden="1" customHeight="1" x14ac:dyDescent="0.2"/>
    <row r="9816" ht="24.95" hidden="1" customHeight="1" x14ac:dyDescent="0.2"/>
    <row r="9817" ht="24.95" hidden="1" customHeight="1" x14ac:dyDescent="0.2"/>
    <row r="9818" ht="24.95" hidden="1" customHeight="1" x14ac:dyDescent="0.2"/>
    <row r="9819" ht="24.95" hidden="1" customHeight="1" x14ac:dyDescent="0.2"/>
    <row r="9820" ht="24.95" hidden="1" customHeight="1" x14ac:dyDescent="0.2"/>
    <row r="9821" ht="24.95" hidden="1" customHeight="1" x14ac:dyDescent="0.2"/>
    <row r="9822" ht="24.95" hidden="1" customHeight="1" x14ac:dyDescent="0.2"/>
    <row r="9823" ht="24.95" hidden="1" customHeight="1" x14ac:dyDescent="0.2"/>
    <row r="9824" ht="24.95" hidden="1" customHeight="1" x14ac:dyDescent="0.2"/>
    <row r="9825" ht="24.95" hidden="1" customHeight="1" x14ac:dyDescent="0.2"/>
    <row r="9826" ht="24.95" hidden="1" customHeight="1" x14ac:dyDescent="0.2"/>
    <row r="9827" ht="24.95" hidden="1" customHeight="1" x14ac:dyDescent="0.2"/>
    <row r="9828" ht="24.95" hidden="1" customHeight="1" x14ac:dyDescent="0.2"/>
    <row r="9829" ht="24.95" hidden="1" customHeight="1" x14ac:dyDescent="0.2"/>
    <row r="9830" ht="24.95" hidden="1" customHeight="1" x14ac:dyDescent="0.2"/>
    <row r="9831" ht="24.95" hidden="1" customHeight="1" x14ac:dyDescent="0.2"/>
    <row r="9832" ht="24.95" hidden="1" customHeight="1" x14ac:dyDescent="0.2"/>
    <row r="9833" ht="24.95" hidden="1" customHeight="1" x14ac:dyDescent="0.2"/>
    <row r="9834" ht="24.95" hidden="1" customHeight="1" x14ac:dyDescent="0.2"/>
    <row r="9835" ht="24.95" hidden="1" customHeight="1" x14ac:dyDescent="0.2"/>
    <row r="9836" ht="24.95" hidden="1" customHeight="1" x14ac:dyDescent="0.2"/>
    <row r="9837" ht="24.95" hidden="1" customHeight="1" x14ac:dyDescent="0.2"/>
    <row r="9838" ht="24.95" hidden="1" customHeight="1" x14ac:dyDescent="0.2"/>
    <row r="9839" ht="24.95" hidden="1" customHeight="1" x14ac:dyDescent="0.2"/>
    <row r="9840" ht="24.95" hidden="1" customHeight="1" x14ac:dyDescent="0.2"/>
    <row r="9841" ht="24.95" hidden="1" customHeight="1" x14ac:dyDescent="0.2"/>
    <row r="9842" ht="24.95" hidden="1" customHeight="1" x14ac:dyDescent="0.2"/>
    <row r="9843" ht="24.95" hidden="1" customHeight="1" x14ac:dyDescent="0.2"/>
    <row r="9844" ht="24.95" hidden="1" customHeight="1" x14ac:dyDescent="0.2"/>
    <row r="9845" ht="24.95" hidden="1" customHeight="1" x14ac:dyDescent="0.2"/>
    <row r="9846" ht="24.95" hidden="1" customHeight="1" x14ac:dyDescent="0.2"/>
    <row r="9847" ht="24.95" hidden="1" customHeight="1" x14ac:dyDescent="0.2"/>
    <row r="9848" ht="24.95" hidden="1" customHeight="1" x14ac:dyDescent="0.2"/>
    <row r="9849" ht="24.95" hidden="1" customHeight="1" x14ac:dyDescent="0.2"/>
    <row r="9850" ht="24.95" hidden="1" customHeight="1" x14ac:dyDescent="0.2"/>
    <row r="9851" ht="24.95" hidden="1" customHeight="1" x14ac:dyDescent="0.2"/>
    <row r="9852" ht="24.95" hidden="1" customHeight="1" x14ac:dyDescent="0.2"/>
    <row r="9853" ht="24.95" hidden="1" customHeight="1" x14ac:dyDescent="0.2"/>
    <row r="9854" ht="24.95" hidden="1" customHeight="1" x14ac:dyDescent="0.2"/>
    <row r="9855" ht="24.95" hidden="1" customHeight="1" x14ac:dyDescent="0.2"/>
    <row r="9856" ht="24.95" hidden="1" customHeight="1" x14ac:dyDescent="0.2"/>
    <row r="9857" ht="24.95" hidden="1" customHeight="1" x14ac:dyDescent="0.2"/>
    <row r="9858" ht="24.95" hidden="1" customHeight="1" x14ac:dyDescent="0.2"/>
    <row r="9859" ht="24.95" hidden="1" customHeight="1" x14ac:dyDescent="0.2"/>
    <row r="9860" ht="24.95" hidden="1" customHeight="1" x14ac:dyDescent="0.2"/>
    <row r="9861" ht="24.95" hidden="1" customHeight="1" x14ac:dyDescent="0.2"/>
    <row r="9862" ht="24.95" hidden="1" customHeight="1" x14ac:dyDescent="0.2"/>
    <row r="9863" ht="24.95" hidden="1" customHeight="1" x14ac:dyDescent="0.2"/>
    <row r="9864" ht="24.95" hidden="1" customHeight="1" x14ac:dyDescent="0.2"/>
    <row r="9865" ht="24.95" hidden="1" customHeight="1" x14ac:dyDescent="0.2"/>
    <row r="9866" ht="24.95" hidden="1" customHeight="1" x14ac:dyDescent="0.2"/>
    <row r="9867" ht="24.95" hidden="1" customHeight="1" x14ac:dyDescent="0.2"/>
    <row r="9868" ht="24.95" hidden="1" customHeight="1" x14ac:dyDescent="0.2"/>
    <row r="9869" ht="24.95" hidden="1" customHeight="1" x14ac:dyDescent="0.2"/>
    <row r="9870" ht="24.95" hidden="1" customHeight="1" x14ac:dyDescent="0.2"/>
    <row r="9871" ht="24.95" hidden="1" customHeight="1" x14ac:dyDescent="0.2"/>
    <row r="9872" ht="24.95" hidden="1" customHeight="1" x14ac:dyDescent="0.2"/>
    <row r="9873" ht="24.95" hidden="1" customHeight="1" x14ac:dyDescent="0.2"/>
    <row r="9874" ht="24.95" hidden="1" customHeight="1" x14ac:dyDescent="0.2"/>
    <row r="9875" ht="24.95" hidden="1" customHeight="1" x14ac:dyDescent="0.2"/>
    <row r="9876" ht="24.95" hidden="1" customHeight="1" x14ac:dyDescent="0.2"/>
    <row r="9877" ht="24.95" hidden="1" customHeight="1" x14ac:dyDescent="0.2"/>
    <row r="9878" ht="24.95" hidden="1" customHeight="1" x14ac:dyDescent="0.2"/>
    <row r="9879" ht="24.95" hidden="1" customHeight="1" x14ac:dyDescent="0.2"/>
    <row r="9880" ht="24.95" hidden="1" customHeight="1" x14ac:dyDescent="0.2"/>
    <row r="9881" ht="24.95" hidden="1" customHeight="1" x14ac:dyDescent="0.2"/>
    <row r="9882" ht="24.95" hidden="1" customHeight="1" x14ac:dyDescent="0.2"/>
    <row r="9883" ht="24.95" hidden="1" customHeight="1" x14ac:dyDescent="0.2"/>
    <row r="9884" ht="24.95" hidden="1" customHeight="1" x14ac:dyDescent="0.2"/>
    <row r="9885" ht="24.95" hidden="1" customHeight="1" x14ac:dyDescent="0.2"/>
    <row r="9886" ht="24.95" hidden="1" customHeight="1" x14ac:dyDescent="0.2"/>
    <row r="9887" ht="24.95" hidden="1" customHeight="1" x14ac:dyDescent="0.2"/>
    <row r="9888" ht="24.95" hidden="1" customHeight="1" x14ac:dyDescent="0.2"/>
    <row r="9889" ht="24.95" hidden="1" customHeight="1" x14ac:dyDescent="0.2"/>
    <row r="9890" ht="24.95" hidden="1" customHeight="1" x14ac:dyDescent="0.2"/>
    <row r="9891" ht="24.95" hidden="1" customHeight="1" x14ac:dyDescent="0.2"/>
    <row r="9892" ht="24.95" hidden="1" customHeight="1" x14ac:dyDescent="0.2"/>
    <row r="9893" ht="24.95" hidden="1" customHeight="1" x14ac:dyDescent="0.2"/>
    <row r="9894" ht="24.95" hidden="1" customHeight="1" x14ac:dyDescent="0.2"/>
    <row r="9895" ht="24.95" hidden="1" customHeight="1" x14ac:dyDescent="0.2"/>
    <row r="9896" ht="24.95" hidden="1" customHeight="1" x14ac:dyDescent="0.2"/>
    <row r="9897" ht="24.95" hidden="1" customHeight="1" x14ac:dyDescent="0.2"/>
    <row r="9898" ht="24.95" hidden="1" customHeight="1" x14ac:dyDescent="0.2"/>
    <row r="9899" ht="24.95" hidden="1" customHeight="1" x14ac:dyDescent="0.2"/>
    <row r="9900" ht="24.95" hidden="1" customHeight="1" x14ac:dyDescent="0.2"/>
    <row r="9901" ht="24.95" hidden="1" customHeight="1" x14ac:dyDescent="0.2"/>
    <row r="9902" ht="24.95" hidden="1" customHeight="1" x14ac:dyDescent="0.2"/>
    <row r="9903" ht="24.95" hidden="1" customHeight="1" x14ac:dyDescent="0.2"/>
    <row r="9904" ht="24.95" hidden="1" customHeight="1" x14ac:dyDescent="0.2"/>
    <row r="9905" ht="24.95" hidden="1" customHeight="1" x14ac:dyDescent="0.2"/>
    <row r="9906" ht="24.95" hidden="1" customHeight="1" x14ac:dyDescent="0.2"/>
    <row r="9907" ht="24.95" hidden="1" customHeight="1" x14ac:dyDescent="0.2"/>
    <row r="9908" ht="24.95" hidden="1" customHeight="1" x14ac:dyDescent="0.2"/>
    <row r="9909" ht="24.95" hidden="1" customHeight="1" x14ac:dyDescent="0.2"/>
    <row r="9910" ht="24.95" hidden="1" customHeight="1" x14ac:dyDescent="0.2"/>
    <row r="9911" ht="24.95" hidden="1" customHeight="1" x14ac:dyDescent="0.2"/>
    <row r="9912" ht="24.95" hidden="1" customHeight="1" x14ac:dyDescent="0.2"/>
    <row r="9913" ht="24.95" hidden="1" customHeight="1" x14ac:dyDescent="0.2"/>
    <row r="9914" ht="24.95" hidden="1" customHeight="1" x14ac:dyDescent="0.2"/>
    <row r="9915" ht="24.95" hidden="1" customHeight="1" x14ac:dyDescent="0.2"/>
    <row r="9916" ht="24.95" hidden="1" customHeight="1" x14ac:dyDescent="0.2"/>
    <row r="9917" ht="24.95" hidden="1" customHeight="1" x14ac:dyDescent="0.2"/>
    <row r="9918" ht="24.95" hidden="1" customHeight="1" x14ac:dyDescent="0.2"/>
    <row r="9919" ht="24.95" hidden="1" customHeight="1" x14ac:dyDescent="0.2"/>
    <row r="9920" ht="24.95" hidden="1" customHeight="1" x14ac:dyDescent="0.2"/>
    <row r="9921" ht="24.95" hidden="1" customHeight="1" x14ac:dyDescent="0.2"/>
    <row r="9922" ht="24.95" hidden="1" customHeight="1" x14ac:dyDescent="0.2"/>
    <row r="9923" ht="24.95" hidden="1" customHeight="1" x14ac:dyDescent="0.2"/>
    <row r="9924" ht="24.95" hidden="1" customHeight="1" x14ac:dyDescent="0.2"/>
    <row r="9925" ht="24.95" hidden="1" customHeight="1" x14ac:dyDescent="0.2"/>
    <row r="9926" ht="24.95" hidden="1" customHeight="1" x14ac:dyDescent="0.2"/>
    <row r="9927" ht="24.95" hidden="1" customHeight="1" x14ac:dyDescent="0.2"/>
    <row r="9928" ht="24.95" hidden="1" customHeight="1" x14ac:dyDescent="0.2"/>
    <row r="9929" ht="24.95" hidden="1" customHeight="1" x14ac:dyDescent="0.2"/>
    <row r="9930" ht="24.95" hidden="1" customHeight="1" x14ac:dyDescent="0.2"/>
    <row r="9931" ht="24.95" hidden="1" customHeight="1" x14ac:dyDescent="0.2"/>
    <row r="9932" ht="24.95" hidden="1" customHeight="1" x14ac:dyDescent="0.2"/>
    <row r="9933" ht="24.95" hidden="1" customHeight="1" x14ac:dyDescent="0.2"/>
    <row r="9934" ht="24.95" hidden="1" customHeight="1" x14ac:dyDescent="0.2"/>
    <row r="9935" ht="24.95" hidden="1" customHeight="1" x14ac:dyDescent="0.2"/>
    <row r="9936" ht="24.95" hidden="1" customHeight="1" x14ac:dyDescent="0.2"/>
    <row r="9937" ht="24.95" hidden="1" customHeight="1" x14ac:dyDescent="0.2"/>
    <row r="9938" ht="24.95" hidden="1" customHeight="1" x14ac:dyDescent="0.2"/>
    <row r="9939" ht="24.95" hidden="1" customHeight="1" x14ac:dyDescent="0.2"/>
    <row r="9940" ht="24.95" hidden="1" customHeight="1" x14ac:dyDescent="0.2"/>
    <row r="9941" ht="24.95" hidden="1" customHeight="1" x14ac:dyDescent="0.2"/>
    <row r="9942" ht="24.95" hidden="1" customHeight="1" x14ac:dyDescent="0.2"/>
    <row r="9943" ht="24.95" hidden="1" customHeight="1" x14ac:dyDescent="0.2"/>
    <row r="9944" ht="24.95" hidden="1" customHeight="1" x14ac:dyDescent="0.2"/>
    <row r="9945" ht="24.95" hidden="1" customHeight="1" x14ac:dyDescent="0.2"/>
    <row r="9946" ht="24.95" hidden="1" customHeight="1" x14ac:dyDescent="0.2"/>
    <row r="9947" ht="24.95" hidden="1" customHeight="1" x14ac:dyDescent="0.2"/>
    <row r="9948" ht="24.95" hidden="1" customHeight="1" x14ac:dyDescent="0.2"/>
    <row r="9949" ht="24.95" hidden="1" customHeight="1" x14ac:dyDescent="0.2"/>
    <row r="9950" ht="24.95" hidden="1" customHeight="1" x14ac:dyDescent="0.2"/>
    <row r="9951" ht="24.95" hidden="1" customHeight="1" x14ac:dyDescent="0.2"/>
    <row r="9952" ht="24.95" hidden="1" customHeight="1" x14ac:dyDescent="0.2"/>
    <row r="9953" ht="24.95" hidden="1" customHeight="1" x14ac:dyDescent="0.2"/>
    <row r="9954" ht="24.95" hidden="1" customHeight="1" x14ac:dyDescent="0.2"/>
    <row r="9955" ht="24.95" hidden="1" customHeight="1" x14ac:dyDescent="0.2"/>
    <row r="9956" ht="24.95" hidden="1" customHeight="1" x14ac:dyDescent="0.2"/>
    <row r="9957" ht="24.95" hidden="1" customHeight="1" x14ac:dyDescent="0.2"/>
    <row r="9958" ht="24.95" hidden="1" customHeight="1" x14ac:dyDescent="0.2"/>
    <row r="9959" ht="24.95" hidden="1" customHeight="1" x14ac:dyDescent="0.2"/>
    <row r="9960" ht="24.95" hidden="1" customHeight="1" x14ac:dyDescent="0.2"/>
    <row r="9961" ht="24.95" hidden="1" customHeight="1" x14ac:dyDescent="0.2"/>
    <row r="9962" ht="24.95" hidden="1" customHeight="1" x14ac:dyDescent="0.2"/>
    <row r="9963" ht="24.95" hidden="1" customHeight="1" x14ac:dyDescent="0.2"/>
    <row r="9964" ht="24.95" hidden="1" customHeight="1" x14ac:dyDescent="0.2"/>
    <row r="9965" ht="24.95" hidden="1" customHeight="1" x14ac:dyDescent="0.2"/>
    <row r="9966" ht="24.95" hidden="1" customHeight="1" x14ac:dyDescent="0.2"/>
    <row r="9967" ht="24.95" hidden="1" customHeight="1" x14ac:dyDescent="0.2"/>
    <row r="9968" ht="24.95" hidden="1" customHeight="1" x14ac:dyDescent="0.2"/>
    <row r="9969" ht="24.95" hidden="1" customHeight="1" x14ac:dyDescent="0.2"/>
    <row r="9970" ht="24.95" hidden="1" customHeight="1" x14ac:dyDescent="0.2"/>
    <row r="9971" ht="24.95" hidden="1" customHeight="1" x14ac:dyDescent="0.2"/>
    <row r="9972" ht="24.95" hidden="1" customHeight="1" x14ac:dyDescent="0.2"/>
    <row r="9973" ht="24.95" hidden="1" customHeight="1" x14ac:dyDescent="0.2"/>
    <row r="9974" ht="24.95" hidden="1" customHeight="1" x14ac:dyDescent="0.2"/>
    <row r="9975" ht="24.95" hidden="1" customHeight="1" x14ac:dyDescent="0.2"/>
    <row r="9976" ht="24.95" hidden="1" customHeight="1" x14ac:dyDescent="0.2"/>
    <row r="9977" ht="24.95" hidden="1" customHeight="1" x14ac:dyDescent="0.2"/>
    <row r="9978" ht="24.95" hidden="1" customHeight="1" x14ac:dyDescent="0.2"/>
    <row r="9979" ht="24.95" hidden="1" customHeight="1" x14ac:dyDescent="0.2"/>
    <row r="9980" ht="24.95" hidden="1" customHeight="1" x14ac:dyDescent="0.2"/>
    <row r="9981" ht="24.95" hidden="1" customHeight="1" x14ac:dyDescent="0.2"/>
    <row r="9982" ht="24.95" hidden="1" customHeight="1" x14ac:dyDescent="0.2"/>
    <row r="9983" ht="24.95" hidden="1" customHeight="1" x14ac:dyDescent="0.2"/>
    <row r="9984" ht="24.95" hidden="1" customHeight="1" x14ac:dyDescent="0.2"/>
    <row r="9985" ht="24.95" hidden="1" customHeight="1" x14ac:dyDescent="0.2"/>
    <row r="9986" ht="24.95" hidden="1" customHeight="1" x14ac:dyDescent="0.2"/>
    <row r="9987" ht="24.95" hidden="1" customHeight="1" x14ac:dyDescent="0.2"/>
    <row r="9988" ht="24.95" hidden="1" customHeight="1" x14ac:dyDescent="0.2"/>
    <row r="9989" ht="24.95" hidden="1" customHeight="1" x14ac:dyDescent="0.2"/>
    <row r="9990" ht="24.95" hidden="1" customHeight="1" x14ac:dyDescent="0.2"/>
    <row r="9991" ht="24.95" hidden="1" customHeight="1" x14ac:dyDescent="0.2"/>
    <row r="9992" ht="24.95" hidden="1" customHeight="1" x14ac:dyDescent="0.2"/>
    <row r="9993" ht="24.95" hidden="1" customHeight="1" x14ac:dyDescent="0.2"/>
    <row r="9994" ht="24.95" hidden="1" customHeight="1" x14ac:dyDescent="0.2"/>
    <row r="9995" ht="24.95" hidden="1" customHeight="1" x14ac:dyDescent="0.2"/>
    <row r="9996" ht="24.95" hidden="1" customHeight="1" x14ac:dyDescent="0.2"/>
    <row r="9997" ht="24.95" hidden="1" customHeight="1" x14ac:dyDescent="0.2"/>
    <row r="9998" ht="24.95" hidden="1" customHeight="1" x14ac:dyDescent="0.2"/>
    <row r="9999" ht="24.95" hidden="1" customHeight="1" x14ac:dyDescent="0.2"/>
    <row r="10000" ht="24.95" hidden="1" customHeight="1" x14ac:dyDescent="0.2"/>
    <row r="10001" ht="24.95" hidden="1" customHeight="1" x14ac:dyDescent="0.2"/>
    <row r="10002" ht="24.95" hidden="1" customHeight="1" x14ac:dyDescent="0.2"/>
    <row r="10003" ht="24.95" hidden="1" customHeight="1" x14ac:dyDescent="0.2"/>
    <row r="10004" ht="24.95" hidden="1" customHeight="1" x14ac:dyDescent="0.2"/>
    <row r="10005" ht="24.95" hidden="1" customHeight="1" x14ac:dyDescent="0.2"/>
    <row r="10006" ht="24.95" hidden="1" customHeight="1" x14ac:dyDescent="0.2"/>
    <row r="10007" ht="24.95" hidden="1" customHeight="1" x14ac:dyDescent="0.2"/>
    <row r="10008" ht="24.95" hidden="1" customHeight="1" x14ac:dyDescent="0.2"/>
    <row r="10009" ht="24.95" hidden="1" customHeight="1" x14ac:dyDescent="0.2"/>
    <row r="10010" ht="24.95" hidden="1" customHeight="1" x14ac:dyDescent="0.2"/>
    <row r="10011" ht="24.95" hidden="1" customHeight="1" x14ac:dyDescent="0.2"/>
    <row r="10012" ht="24.95" hidden="1" customHeight="1" x14ac:dyDescent="0.2"/>
    <row r="10013" ht="24.95" hidden="1" customHeight="1" x14ac:dyDescent="0.2"/>
    <row r="10014" ht="24.95" hidden="1" customHeight="1" x14ac:dyDescent="0.2"/>
    <row r="10015" ht="24.95" hidden="1" customHeight="1" x14ac:dyDescent="0.2"/>
    <row r="10016" ht="24.95" hidden="1" customHeight="1" x14ac:dyDescent="0.2"/>
    <row r="10017" ht="24.95" hidden="1" customHeight="1" x14ac:dyDescent="0.2"/>
    <row r="10018" ht="24.95" hidden="1" customHeight="1" x14ac:dyDescent="0.2"/>
    <row r="10019" ht="24.95" hidden="1" customHeight="1" x14ac:dyDescent="0.2"/>
    <row r="10020" ht="24.95" hidden="1" customHeight="1" x14ac:dyDescent="0.2"/>
    <row r="10021" ht="24.95" hidden="1" customHeight="1" x14ac:dyDescent="0.2"/>
    <row r="10022" ht="24.95" hidden="1" customHeight="1" x14ac:dyDescent="0.2"/>
    <row r="10023" ht="24.95" hidden="1" customHeight="1" x14ac:dyDescent="0.2"/>
    <row r="10024" ht="24.95" hidden="1" customHeight="1" x14ac:dyDescent="0.2"/>
    <row r="10025" ht="24.95" hidden="1" customHeight="1" x14ac:dyDescent="0.2"/>
    <row r="10026" ht="24.95" hidden="1" customHeight="1" x14ac:dyDescent="0.2"/>
    <row r="10027" ht="24.95" hidden="1" customHeight="1" x14ac:dyDescent="0.2"/>
    <row r="10028" ht="24.95" hidden="1" customHeight="1" x14ac:dyDescent="0.2"/>
    <row r="10029" ht="24.95" hidden="1" customHeight="1" x14ac:dyDescent="0.2"/>
    <row r="10030" ht="24.95" hidden="1" customHeight="1" x14ac:dyDescent="0.2"/>
    <row r="10031" ht="24.95" hidden="1" customHeight="1" x14ac:dyDescent="0.2"/>
    <row r="10032" ht="24.95" hidden="1" customHeight="1" x14ac:dyDescent="0.2"/>
    <row r="10033" ht="24.95" hidden="1" customHeight="1" x14ac:dyDescent="0.2"/>
    <row r="10034" ht="24.95" hidden="1" customHeight="1" x14ac:dyDescent="0.2"/>
    <row r="10035" ht="24.95" hidden="1" customHeight="1" x14ac:dyDescent="0.2"/>
    <row r="10036" ht="24.95" hidden="1" customHeight="1" x14ac:dyDescent="0.2"/>
    <row r="10037" ht="24.95" hidden="1" customHeight="1" x14ac:dyDescent="0.2"/>
    <row r="10038" ht="24.95" hidden="1" customHeight="1" x14ac:dyDescent="0.2"/>
    <row r="10039" ht="24.95" hidden="1" customHeight="1" x14ac:dyDescent="0.2"/>
    <row r="10040" ht="24.95" hidden="1" customHeight="1" x14ac:dyDescent="0.2"/>
    <row r="10041" ht="24.95" hidden="1" customHeight="1" x14ac:dyDescent="0.2"/>
    <row r="10042" ht="24.95" hidden="1" customHeight="1" x14ac:dyDescent="0.2"/>
    <row r="10043" ht="24.95" hidden="1" customHeight="1" x14ac:dyDescent="0.2"/>
    <row r="10044" ht="24.95" hidden="1" customHeight="1" x14ac:dyDescent="0.2"/>
    <row r="10045" ht="24.95" hidden="1" customHeight="1" x14ac:dyDescent="0.2"/>
    <row r="10046" ht="24.95" hidden="1" customHeight="1" x14ac:dyDescent="0.2"/>
    <row r="10047" ht="24.95" hidden="1" customHeight="1" x14ac:dyDescent="0.2"/>
    <row r="10048" ht="24.95" hidden="1" customHeight="1" x14ac:dyDescent="0.2"/>
    <row r="10049" ht="24.95" hidden="1" customHeight="1" x14ac:dyDescent="0.2"/>
    <row r="10050" ht="24.95" hidden="1" customHeight="1" x14ac:dyDescent="0.2"/>
    <row r="10051" ht="24.95" hidden="1" customHeight="1" x14ac:dyDescent="0.2"/>
    <row r="10052" ht="24.95" hidden="1" customHeight="1" x14ac:dyDescent="0.2"/>
    <row r="10053" ht="24.95" hidden="1" customHeight="1" x14ac:dyDescent="0.2"/>
    <row r="10054" ht="24.95" hidden="1" customHeight="1" x14ac:dyDescent="0.2"/>
    <row r="10055" ht="24.95" hidden="1" customHeight="1" x14ac:dyDescent="0.2"/>
    <row r="10056" ht="24.95" hidden="1" customHeight="1" x14ac:dyDescent="0.2"/>
    <row r="10057" ht="24.95" hidden="1" customHeight="1" x14ac:dyDescent="0.2"/>
    <row r="10058" ht="24.95" hidden="1" customHeight="1" x14ac:dyDescent="0.2"/>
    <row r="10059" ht="24.95" hidden="1" customHeight="1" x14ac:dyDescent="0.2"/>
    <row r="10060" ht="24.95" hidden="1" customHeight="1" x14ac:dyDescent="0.2"/>
    <row r="10061" ht="24.95" hidden="1" customHeight="1" x14ac:dyDescent="0.2"/>
    <row r="10062" ht="24.95" hidden="1" customHeight="1" x14ac:dyDescent="0.2"/>
    <row r="10063" ht="24.95" hidden="1" customHeight="1" x14ac:dyDescent="0.2"/>
    <row r="10064" ht="24.95" hidden="1" customHeight="1" x14ac:dyDescent="0.2"/>
    <row r="10065" ht="24.95" hidden="1" customHeight="1" x14ac:dyDescent="0.2"/>
    <row r="10066" ht="24.95" hidden="1" customHeight="1" x14ac:dyDescent="0.2"/>
    <row r="10067" ht="24.95" hidden="1" customHeight="1" x14ac:dyDescent="0.2"/>
    <row r="10068" ht="24.95" hidden="1" customHeight="1" x14ac:dyDescent="0.2"/>
    <row r="10069" ht="24.95" hidden="1" customHeight="1" x14ac:dyDescent="0.2"/>
    <row r="10070" ht="24.95" hidden="1" customHeight="1" x14ac:dyDescent="0.2"/>
    <row r="10071" ht="24.95" hidden="1" customHeight="1" x14ac:dyDescent="0.2"/>
    <row r="10072" ht="24.95" hidden="1" customHeight="1" x14ac:dyDescent="0.2"/>
    <row r="10073" ht="24.95" hidden="1" customHeight="1" x14ac:dyDescent="0.2"/>
    <row r="10074" ht="24.95" hidden="1" customHeight="1" x14ac:dyDescent="0.2"/>
    <row r="10075" ht="24.95" hidden="1" customHeight="1" x14ac:dyDescent="0.2"/>
    <row r="10076" ht="24.95" hidden="1" customHeight="1" x14ac:dyDescent="0.2"/>
    <row r="10077" ht="24.95" hidden="1" customHeight="1" x14ac:dyDescent="0.2"/>
    <row r="10078" ht="24.95" hidden="1" customHeight="1" x14ac:dyDescent="0.2"/>
    <row r="10079" ht="24.95" hidden="1" customHeight="1" x14ac:dyDescent="0.2"/>
    <row r="10080" ht="24.95" hidden="1" customHeight="1" x14ac:dyDescent="0.2"/>
    <row r="10081" ht="24.95" hidden="1" customHeight="1" x14ac:dyDescent="0.2"/>
    <row r="10082" ht="24.95" hidden="1" customHeight="1" x14ac:dyDescent="0.2"/>
    <row r="10083" ht="24.95" hidden="1" customHeight="1" x14ac:dyDescent="0.2"/>
    <row r="10084" ht="24.95" hidden="1" customHeight="1" x14ac:dyDescent="0.2"/>
    <row r="10085" ht="24.95" hidden="1" customHeight="1" x14ac:dyDescent="0.2"/>
    <row r="10086" ht="24.95" hidden="1" customHeight="1" x14ac:dyDescent="0.2"/>
    <row r="10087" ht="24.95" hidden="1" customHeight="1" x14ac:dyDescent="0.2"/>
    <row r="10088" ht="24.95" hidden="1" customHeight="1" x14ac:dyDescent="0.2"/>
    <row r="10089" ht="24.95" hidden="1" customHeight="1" x14ac:dyDescent="0.2"/>
    <row r="10090" ht="24.95" hidden="1" customHeight="1" x14ac:dyDescent="0.2"/>
    <row r="10091" ht="24.95" hidden="1" customHeight="1" x14ac:dyDescent="0.2"/>
    <row r="10092" ht="24.95" hidden="1" customHeight="1" x14ac:dyDescent="0.2"/>
    <row r="10093" ht="24.95" hidden="1" customHeight="1" x14ac:dyDescent="0.2"/>
    <row r="10094" ht="24.95" hidden="1" customHeight="1" x14ac:dyDescent="0.2"/>
    <row r="10095" ht="24.95" hidden="1" customHeight="1" x14ac:dyDescent="0.2"/>
    <row r="10096" ht="24.95" hidden="1" customHeight="1" x14ac:dyDescent="0.2"/>
    <row r="10097" ht="24.95" hidden="1" customHeight="1" x14ac:dyDescent="0.2"/>
    <row r="10098" ht="24.95" hidden="1" customHeight="1" x14ac:dyDescent="0.2"/>
    <row r="10099" ht="24.95" hidden="1" customHeight="1" x14ac:dyDescent="0.2"/>
    <row r="10100" ht="24.95" hidden="1" customHeight="1" x14ac:dyDescent="0.2"/>
    <row r="10101" ht="24.95" hidden="1" customHeight="1" x14ac:dyDescent="0.2"/>
    <row r="10102" ht="24.95" hidden="1" customHeight="1" x14ac:dyDescent="0.2"/>
    <row r="10103" ht="24.95" hidden="1" customHeight="1" x14ac:dyDescent="0.2"/>
    <row r="10104" ht="24.95" hidden="1" customHeight="1" x14ac:dyDescent="0.2"/>
    <row r="10105" ht="24.95" hidden="1" customHeight="1" x14ac:dyDescent="0.2"/>
    <row r="10106" ht="24.95" hidden="1" customHeight="1" x14ac:dyDescent="0.2"/>
    <row r="10107" ht="24.95" hidden="1" customHeight="1" x14ac:dyDescent="0.2"/>
    <row r="10108" ht="24.95" hidden="1" customHeight="1" x14ac:dyDescent="0.2"/>
    <row r="10109" ht="24.95" hidden="1" customHeight="1" x14ac:dyDescent="0.2"/>
    <row r="10110" ht="24.95" hidden="1" customHeight="1" x14ac:dyDescent="0.2"/>
    <row r="10111" ht="24.95" hidden="1" customHeight="1" x14ac:dyDescent="0.2"/>
    <row r="10112" ht="24.95" hidden="1" customHeight="1" x14ac:dyDescent="0.2"/>
    <row r="10113" ht="24.95" hidden="1" customHeight="1" x14ac:dyDescent="0.2"/>
    <row r="10114" ht="24.95" hidden="1" customHeight="1" x14ac:dyDescent="0.2"/>
    <row r="10115" ht="24.95" hidden="1" customHeight="1" x14ac:dyDescent="0.2"/>
    <row r="10116" ht="24.95" hidden="1" customHeight="1" x14ac:dyDescent="0.2"/>
    <row r="10117" ht="24.95" hidden="1" customHeight="1" x14ac:dyDescent="0.2"/>
    <row r="10118" ht="24.95" hidden="1" customHeight="1" x14ac:dyDescent="0.2"/>
    <row r="10119" ht="24.95" hidden="1" customHeight="1" x14ac:dyDescent="0.2"/>
    <row r="10120" ht="24.95" hidden="1" customHeight="1" x14ac:dyDescent="0.2"/>
    <row r="10121" ht="24.95" hidden="1" customHeight="1" x14ac:dyDescent="0.2"/>
    <row r="10122" ht="24.95" hidden="1" customHeight="1" x14ac:dyDescent="0.2"/>
    <row r="10123" ht="24.95" hidden="1" customHeight="1" x14ac:dyDescent="0.2"/>
    <row r="10124" ht="24.95" hidden="1" customHeight="1" x14ac:dyDescent="0.2"/>
    <row r="10125" ht="24.95" hidden="1" customHeight="1" x14ac:dyDescent="0.2"/>
    <row r="10126" ht="24.95" hidden="1" customHeight="1" x14ac:dyDescent="0.2"/>
    <row r="10127" ht="24.95" hidden="1" customHeight="1" x14ac:dyDescent="0.2"/>
    <row r="10128" ht="24.95" hidden="1" customHeight="1" x14ac:dyDescent="0.2"/>
    <row r="10129" ht="24.95" hidden="1" customHeight="1" x14ac:dyDescent="0.2"/>
    <row r="10130" ht="24.95" hidden="1" customHeight="1" x14ac:dyDescent="0.2"/>
    <row r="10131" ht="24.95" hidden="1" customHeight="1" x14ac:dyDescent="0.2"/>
    <row r="10132" ht="24.95" hidden="1" customHeight="1" x14ac:dyDescent="0.2"/>
    <row r="10133" ht="24.95" hidden="1" customHeight="1" x14ac:dyDescent="0.2"/>
    <row r="10134" ht="24.95" hidden="1" customHeight="1" x14ac:dyDescent="0.2"/>
    <row r="10135" ht="24.95" hidden="1" customHeight="1" x14ac:dyDescent="0.2"/>
    <row r="10136" ht="24.95" hidden="1" customHeight="1" x14ac:dyDescent="0.2"/>
    <row r="10137" ht="24.95" hidden="1" customHeight="1" x14ac:dyDescent="0.2"/>
    <row r="10138" ht="24.95" hidden="1" customHeight="1" x14ac:dyDescent="0.2"/>
    <row r="10139" ht="24.95" hidden="1" customHeight="1" x14ac:dyDescent="0.2"/>
    <row r="10140" ht="24.95" hidden="1" customHeight="1" x14ac:dyDescent="0.2"/>
    <row r="10141" ht="24.95" hidden="1" customHeight="1" x14ac:dyDescent="0.2"/>
    <row r="10142" ht="24.95" hidden="1" customHeight="1" x14ac:dyDescent="0.2"/>
    <row r="10143" ht="24.95" hidden="1" customHeight="1" x14ac:dyDescent="0.2"/>
    <row r="10144" ht="24.95" hidden="1" customHeight="1" x14ac:dyDescent="0.2"/>
    <row r="10145" ht="24.95" hidden="1" customHeight="1" x14ac:dyDescent="0.2"/>
    <row r="10146" ht="24.95" hidden="1" customHeight="1" x14ac:dyDescent="0.2"/>
    <row r="10147" ht="24.95" hidden="1" customHeight="1" x14ac:dyDescent="0.2"/>
    <row r="10148" ht="24.95" hidden="1" customHeight="1" x14ac:dyDescent="0.2"/>
    <row r="10149" ht="24.95" hidden="1" customHeight="1" x14ac:dyDescent="0.2"/>
    <row r="10150" ht="24.95" hidden="1" customHeight="1" x14ac:dyDescent="0.2"/>
    <row r="10151" ht="24.95" hidden="1" customHeight="1" x14ac:dyDescent="0.2"/>
    <row r="10152" ht="24.95" hidden="1" customHeight="1" x14ac:dyDescent="0.2"/>
    <row r="10153" ht="24.95" hidden="1" customHeight="1" x14ac:dyDescent="0.2"/>
    <row r="10154" ht="24.95" hidden="1" customHeight="1" x14ac:dyDescent="0.2"/>
    <row r="10155" ht="24.95" hidden="1" customHeight="1" x14ac:dyDescent="0.2"/>
    <row r="10156" ht="24.95" hidden="1" customHeight="1" x14ac:dyDescent="0.2"/>
    <row r="10157" ht="24.95" hidden="1" customHeight="1" x14ac:dyDescent="0.2"/>
    <row r="10158" ht="24.95" hidden="1" customHeight="1" x14ac:dyDescent="0.2"/>
    <row r="10159" ht="24.95" hidden="1" customHeight="1" x14ac:dyDescent="0.2"/>
    <row r="10160" ht="24.95" hidden="1" customHeight="1" x14ac:dyDescent="0.2"/>
    <row r="10161" ht="24.95" hidden="1" customHeight="1" x14ac:dyDescent="0.2"/>
    <row r="10162" ht="24.95" hidden="1" customHeight="1" x14ac:dyDescent="0.2"/>
    <row r="10163" ht="24.95" hidden="1" customHeight="1" x14ac:dyDescent="0.2"/>
    <row r="10164" ht="24.95" hidden="1" customHeight="1" x14ac:dyDescent="0.2"/>
    <row r="10165" ht="24.95" hidden="1" customHeight="1" x14ac:dyDescent="0.2"/>
    <row r="10166" ht="24.95" hidden="1" customHeight="1" x14ac:dyDescent="0.2"/>
    <row r="10167" ht="24.95" hidden="1" customHeight="1" x14ac:dyDescent="0.2"/>
    <row r="10168" ht="24.95" hidden="1" customHeight="1" x14ac:dyDescent="0.2"/>
    <row r="10169" ht="24.95" hidden="1" customHeight="1" x14ac:dyDescent="0.2"/>
    <row r="10170" ht="24.95" hidden="1" customHeight="1" x14ac:dyDescent="0.2"/>
    <row r="10171" ht="24.95" hidden="1" customHeight="1" x14ac:dyDescent="0.2"/>
    <row r="10172" ht="24.95" hidden="1" customHeight="1" x14ac:dyDescent="0.2"/>
    <row r="10173" ht="24.95" hidden="1" customHeight="1" x14ac:dyDescent="0.2"/>
    <row r="10174" ht="24.95" hidden="1" customHeight="1" x14ac:dyDescent="0.2"/>
    <row r="10175" ht="24.95" hidden="1" customHeight="1" x14ac:dyDescent="0.2"/>
    <row r="10176" ht="24.95" hidden="1" customHeight="1" x14ac:dyDescent="0.2"/>
    <row r="10177" ht="24.95" hidden="1" customHeight="1" x14ac:dyDescent="0.2"/>
    <row r="10178" ht="24.95" hidden="1" customHeight="1" x14ac:dyDescent="0.2"/>
    <row r="10179" ht="24.95" hidden="1" customHeight="1" x14ac:dyDescent="0.2"/>
    <row r="10180" ht="24.95" hidden="1" customHeight="1" x14ac:dyDescent="0.2"/>
    <row r="10181" ht="24.95" hidden="1" customHeight="1" x14ac:dyDescent="0.2"/>
    <row r="10182" ht="24.95" hidden="1" customHeight="1" x14ac:dyDescent="0.2"/>
    <row r="10183" ht="24.95" hidden="1" customHeight="1" x14ac:dyDescent="0.2"/>
    <row r="10184" ht="24.95" hidden="1" customHeight="1" x14ac:dyDescent="0.2"/>
    <row r="10185" ht="24.95" hidden="1" customHeight="1" x14ac:dyDescent="0.2"/>
    <row r="10186" ht="24.95" hidden="1" customHeight="1" x14ac:dyDescent="0.2"/>
    <row r="10187" ht="24.95" hidden="1" customHeight="1" x14ac:dyDescent="0.2"/>
    <row r="10188" ht="24.95" hidden="1" customHeight="1" x14ac:dyDescent="0.2"/>
    <row r="10189" ht="24.95" hidden="1" customHeight="1" x14ac:dyDescent="0.2"/>
    <row r="10190" ht="24.95" hidden="1" customHeight="1" x14ac:dyDescent="0.2"/>
    <row r="10191" ht="24.95" hidden="1" customHeight="1" x14ac:dyDescent="0.2"/>
    <row r="10192" ht="24.95" hidden="1" customHeight="1" x14ac:dyDescent="0.2"/>
    <row r="10193" ht="24.95" hidden="1" customHeight="1" x14ac:dyDescent="0.2"/>
    <row r="10194" ht="24.95" hidden="1" customHeight="1" x14ac:dyDescent="0.2"/>
    <row r="10195" ht="24.95" hidden="1" customHeight="1" x14ac:dyDescent="0.2"/>
    <row r="10196" ht="24.95" hidden="1" customHeight="1" x14ac:dyDescent="0.2"/>
    <row r="10197" ht="24.95" hidden="1" customHeight="1" x14ac:dyDescent="0.2"/>
    <row r="10198" ht="24.95" hidden="1" customHeight="1" x14ac:dyDescent="0.2"/>
    <row r="10199" ht="24.95" hidden="1" customHeight="1" x14ac:dyDescent="0.2"/>
    <row r="10200" ht="24.95" hidden="1" customHeight="1" x14ac:dyDescent="0.2"/>
    <row r="10201" ht="24.95" hidden="1" customHeight="1" x14ac:dyDescent="0.2"/>
    <row r="10202" ht="24.95" hidden="1" customHeight="1" x14ac:dyDescent="0.2"/>
    <row r="10203" ht="24.95" hidden="1" customHeight="1" x14ac:dyDescent="0.2"/>
    <row r="10204" ht="24.95" hidden="1" customHeight="1" x14ac:dyDescent="0.2"/>
    <row r="10205" ht="24.95" hidden="1" customHeight="1" x14ac:dyDescent="0.2"/>
    <row r="10206" ht="24.95" hidden="1" customHeight="1" x14ac:dyDescent="0.2"/>
    <row r="10207" ht="24.95" hidden="1" customHeight="1" x14ac:dyDescent="0.2"/>
    <row r="10208" ht="24.95" hidden="1" customHeight="1" x14ac:dyDescent="0.2"/>
    <row r="10209" ht="24.95" hidden="1" customHeight="1" x14ac:dyDescent="0.2"/>
    <row r="10210" ht="24.95" hidden="1" customHeight="1" x14ac:dyDescent="0.2"/>
    <row r="10211" ht="24.95" hidden="1" customHeight="1" x14ac:dyDescent="0.2"/>
    <row r="10212" ht="24.95" hidden="1" customHeight="1" x14ac:dyDescent="0.2"/>
    <row r="10213" ht="24.95" hidden="1" customHeight="1" x14ac:dyDescent="0.2"/>
    <row r="10214" ht="24.95" hidden="1" customHeight="1" x14ac:dyDescent="0.2"/>
    <row r="10215" ht="24.95" hidden="1" customHeight="1" x14ac:dyDescent="0.2"/>
    <row r="10216" ht="24.95" hidden="1" customHeight="1" x14ac:dyDescent="0.2"/>
    <row r="10217" ht="24.95" hidden="1" customHeight="1" x14ac:dyDescent="0.2"/>
    <row r="10218" ht="24.95" hidden="1" customHeight="1" x14ac:dyDescent="0.2"/>
    <row r="10219" ht="24.95" hidden="1" customHeight="1" x14ac:dyDescent="0.2"/>
    <row r="10220" ht="24.95" hidden="1" customHeight="1" x14ac:dyDescent="0.2"/>
    <row r="10221" ht="24.95" hidden="1" customHeight="1" x14ac:dyDescent="0.2"/>
    <row r="10222" ht="24.95" hidden="1" customHeight="1" x14ac:dyDescent="0.2"/>
    <row r="10223" ht="24.95" hidden="1" customHeight="1" x14ac:dyDescent="0.2"/>
    <row r="10224" ht="24.95" hidden="1" customHeight="1" x14ac:dyDescent="0.2"/>
    <row r="10225" ht="24.95" hidden="1" customHeight="1" x14ac:dyDescent="0.2"/>
    <row r="10226" ht="24.95" hidden="1" customHeight="1" x14ac:dyDescent="0.2"/>
    <row r="10227" ht="24.95" hidden="1" customHeight="1" x14ac:dyDescent="0.2"/>
    <row r="10228" ht="24.95" hidden="1" customHeight="1" x14ac:dyDescent="0.2"/>
    <row r="10229" ht="24.95" hidden="1" customHeight="1" x14ac:dyDescent="0.2"/>
    <row r="10230" ht="24.95" hidden="1" customHeight="1" x14ac:dyDescent="0.2"/>
    <row r="10231" ht="24.95" hidden="1" customHeight="1" x14ac:dyDescent="0.2"/>
    <row r="10232" ht="24.95" hidden="1" customHeight="1" x14ac:dyDescent="0.2"/>
    <row r="10233" ht="24.95" hidden="1" customHeight="1" x14ac:dyDescent="0.2"/>
    <row r="10234" ht="24.95" hidden="1" customHeight="1" x14ac:dyDescent="0.2"/>
    <row r="10235" ht="24.95" hidden="1" customHeight="1" x14ac:dyDescent="0.2"/>
    <row r="10236" ht="24.95" hidden="1" customHeight="1" x14ac:dyDescent="0.2"/>
    <row r="10237" ht="24.95" hidden="1" customHeight="1" x14ac:dyDescent="0.2"/>
    <row r="10238" ht="24.95" hidden="1" customHeight="1" x14ac:dyDescent="0.2"/>
    <row r="10239" ht="24.95" hidden="1" customHeight="1" x14ac:dyDescent="0.2"/>
    <row r="10240" ht="24.95" hidden="1" customHeight="1" x14ac:dyDescent="0.2"/>
    <row r="10241" ht="24.95" hidden="1" customHeight="1" x14ac:dyDescent="0.2"/>
    <row r="10242" ht="24.95" hidden="1" customHeight="1" x14ac:dyDescent="0.2"/>
    <row r="10243" ht="24.95" hidden="1" customHeight="1" x14ac:dyDescent="0.2"/>
    <row r="10244" ht="24.95" hidden="1" customHeight="1" x14ac:dyDescent="0.2"/>
    <row r="10245" ht="24.95" hidden="1" customHeight="1" x14ac:dyDescent="0.2"/>
    <row r="10246" ht="24.95" hidden="1" customHeight="1" x14ac:dyDescent="0.2"/>
    <row r="10247" ht="24.95" hidden="1" customHeight="1" x14ac:dyDescent="0.2"/>
    <row r="10248" ht="24.95" hidden="1" customHeight="1" x14ac:dyDescent="0.2"/>
    <row r="10249" ht="24.95" hidden="1" customHeight="1" x14ac:dyDescent="0.2"/>
    <row r="10250" ht="24.95" hidden="1" customHeight="1" x14ac:dyDescent="0.2"/>
    <row r="10251" ht="24.95" hidden="1" customHeight="1" x14ac:dyDescent="0.2"/>
    <row r="10252" ht="24.95" hidden="1" customHeight="1" x14ac:dyDescent="0.2"/>
    <row r="10253" ht="24.95" hidden="1" customHeight="1" x14ac:dyDescent="0.2"/>
    <row r="10254" ht="24.95" hidden="1" customHeight="1" x14ac:dyDescent="0.2"/>
    <row r="10255" ht="24.95" hidden="1" customHeight="1" x14ac:dyDescent="0.2"/>
    <row r="10256" ht="24.95" hidden="1" customHeight="1" x14ac:dyDescent="0.2"/>
    <row r="10257" ht="24.95" hidden="1" customHeight="1" x14ac:dyDescent="0.2"/>
    <row r="10258" ht="24.95" hidden="1" customHeight="1" x14ac:dyDescent="0.2"/>
    <row r="10259" ht="24.95" hidden="1" customHeight="1" x14ac:dyDescent="0.2"/>
    <row r="10260" ht="24.95" hidden="1" customHeight="1" x14ac:dyDescent="0.2"/>
    <row r="10261" ht="24.95" hidden="1" customHeight="1" x14ac:dyDescent="0.2"/>
    <row r="10262" ht="24.95" hidden="1" customHeight="1" x14ac:dyDescent="0.2"/>
    <row r="10263" ht="24.95" hidden="1" customHeight="1" x14ac:dyDescent="0.2"/>
    <row r="10264" ht="24.95" hidden="1" customHeight="1" x14ac:dyDescent="0.2"/>
    <row r="10265" ht="24.95" hidden="1" customHeight="1" x14ac:dyDescent="0.2"/>
    <row r="10266" ht="24.95" hidden="1" customHeight="1" x14ac:dyDescent="0.2"/>
    <row r="10267" ht="24.95" hidden="1" customHeight="1" x14ac:dyDescent="0.2"/>
    <row r="10268" ht="24.95" hidden="1" customHeight="1" x14ac:dyDescent="0.2"/>
    <row r="10269" ht="24.95" hidden="1" customHeight="1" x14ac:dyDescent="0.2"/>
    <row r="10270" ht="24.95" hidden="1" customHeight="1" x14ac:dyDescent="0.2"/>
    <row r="10271" ht="24.95" hidden="1" customHeight="1" x14ac:dyDescent="0.2"/>
    <row r="10272" ht="24.95" hidden="1" customHeight="1" x14ac:dyDescent="0.2"/>
    <row r="10273" ht="24.95" hidden="1" customHeight="1" x14ac:dyDescent="0.2"/>
    <row r="10274" ht="24.95" hidden="1" customHeight="1" x14ac:dyDescent="0.2"/>
    <row r="10275" ht="24.95" hidden="1" customHeight="1" x14ac:dyDescent="0.2"/>
    <row r="10276" ht="24.95" hidden="1" customHeight="1" x14ac:dyDescent="0.2"/>
    <row r="10277" ht="24.95" hidden="1" customHeight="1" x14ac:dyDescent="0.2"/>
    <row r="10278" ht="24.95" hidden="1" customHeight="1" x14ac:dyDescent="0.2"/>
    <row r="10279" ht="24.95" hidden="1" customHeight="1" x14ac:dyDescent="0.2"/>
    <row r="10280" ht="24.95" hidden="1" customHeight="1" x14ac:dyDescent="0.2"/>
    <row r="10281" ht="24.95" hidden="1" customHeight="1" x14ac:dyDescent="0.2"/>
    <row r="10282" ht="24.95" hidden="1" customHeight="1" x14ac:dyDescent="0.2"/>
    <row r="10283" ht="24.95" hidden="1" customHeight="1" x14ac:dyDescent="0.2"/>
    <row r="10284" ht="24.95" hidden="1" customHeight="1" x14ac:dyDescent="0.2"/>
    <row r="10285" ht="24.95" hidden="1" customHeight="1" x14ac:dyDescent="0.2"/>
    <row r="10286" ht="24.95" hidden="1" customHeight="1" x14ac:dyDescent="0.2"/>
    <row r="10287" ht="24.95" hidden="1" customHeight="1" x14ac:dyDescent="0.2"/>
    <row r="10288" ht="24.95" hidden="1" customHeight="1" x14ac:dyDescent="0.2"/>
    <row r="10289" ht="24.95" hidden="1" customHeight="1" x14ac:dyDescent="0.2"/>
    <row r="10290" ht="24.95" hidden="1" customHeight="1" x14ac:dyDescent="0.2"/>
    <row r="10291" ht="24.95" hidden="1" customHeight="1" x14ac:dyDescent="0.2"/>
    <row r="10292" ht="24.95" hidden="1" customHeight="1" x14ac:dyDescent="0.2"/>
    <row r="10293" ht="24.95" hidden="1" customHeight="1" x14ac:dyDescent="0.2"/>
    <row r="10294" ht="24.95" hidden="1" customHeight="1" x14ac:dyDescent="0.2"/>
    <row r="10295" ht="24.95" hidden="1" customHeight="1" x14ac:dyDescent="0.2"/>
    <row r="10296" ht="24.95" hidden="1" customHeight="1" x14ac:dyDescent="0.2"/>
    <row r="10297" ht="24.95" hidden="1" customHeight="1" x14ac:dyDescent="0.2"/>
    <row r="10298" ht="24.95" hidden="1" customHeight="1" x14ac:dyDescent="0.2"/>
    <row r="10299" ht="24.95" hidden="1" customHeight="1" x14ac:dyDescent="0.2"/>
    <row r="10300" ht="24.95" hidden="1" customHeight="1" x14ac:dyDescent="0.2"/>
    <row r="10301" ht="24.95" hidden="1" customHeight="1" x14ac:dyDescent="0.2"/>
    <row r="10302" ht="24.95" hidden="1" customHeight="1" x14ac:dyDescent="0.2"/>
    <row r="10303" ht="24.95" hidden="1" customHeight="1" x14ac:dyDescent="0.2"/>
    <row r="10304" ht="24.95" hidden="1" customHeight="1" x14ac:dyDescent="0.2"/>
    <row r="10305" ht="24.95" hidden="1" customHeight="1" x14ac:dyDescent="0.2"/>
    <row r="10306" ht="24.95" hidden="1" customHeight="1" x14ac:dyDescent="0.2"/>
    <row r="10307" ht="24.95" hidden="1" customHeight="1" x14ac:dyDescent="0.2"/>
    <row r="10308" ht="24.95" hidden="1" customHeight="1" x14ac:dyDescent="0.2"/>
    <row r="10309" ht="24.95" hidden="1" customHeight="1" x14ac:dyDescent="0.2"/>
    <row r="10310" ht="24.95" hidden="1" customHeight="1" x14ac:dyDescent="0.2"/>
    <row r="10311" ht="24.95" hidden="1" customHeight="1" x14ac:dyDescent="0.2"/>
    <row r="10312" ht="24.95" hidden="1" customHeight="1" x14ac:dyDescent="0.2"/>
    <row r="10313" ht="24.95" hidden="1" customHeight="1" x14ac:dyDescent="0.2"/>
    <row r="10314" ht="24.95" hidden="1" customHeight="1" x14ac:dyDescent="0.2"/>
    <row r="10315" ht="24.95" hidden="1" customHeight="1" x14ac:dyDescent="0.2"/>
    <row r="10316" ht="24.95" hidden="1" customHeight="1" x14ac:dyDescent="0.2"/>
    <row r="10317" ht="24.95" hidden="1" customHeight="1" x14ac:dyDescent="0.2"/>
    <row r="10318" ht="24.95" hidden="1" customHeight="1" x14ac:dyDescent="0.2"/>
    <row r="10319" ht="24.95" hidden="1" customHeight="1" x14ac:dyDescent="0.2"/>
    <row r="10320" ht="24.95" hidden="1" customHeight="1" x14ac:dyDescent="0.2"/>
    <row r="10321" ht="24.95" hidden="1" customHeight="1" x14ac:dyDescent="0.2"/>
    <row r="10322" ht="24.95" hidden="1" customHeight="1" x14ac:dyDescent="0.2"/>
    <row r="10323" ht="24.95" hidden="1" customHeight="1" x14ac:dyDescent="0.2"/>
    <row r="10324" ht="24.95" hidden="1" customHeight="1" x14ac:dyDescent="0.2"/>
    <row r="10325" ht="24.95" hidden="1" customHeight="1" x14ac:dyDescent="0.2"/>
    <row r="10326" ht="24.95" hidden="1" customHeight="1" x14ac:dyDescent="0.2"/>
    <row r="10327" ht="24.95" hidden="1" customHeight="1" x14ac:dyDescent="0.2"/>
    <row r="10328" ht="24.95" hidden="1" customHeight="1" x14ac:dyDescent="0.2"/>
    <row r="10329" ht="24.95" hidden="1" customHeight="1" x14ac:dyDescent="0.2"/>
    <row r="10330" ht="24.95" hidden="1" customHeight="1" x14ac:dyDescent="0.2"/>
    <row r="10331" ht="24.95" hidden="1" customHeight="1" x14ac:dyDescent="0.2"/>
    <row r="10332" ht="24.95" hidden="1" customHeight="1" x14ac:dyDescent="0.2"/>
    <row r="10333" ht="24.95" hidden="1" customHeight="1" x14ac:dyDescent="0.2"/>
    <row r="10334" ht="24.95" hidden="1" customHeight="1" x14ac:dyDescent="0.2"/>
    <row r="10335" ht="24.95" hidden="1" customHeight="1" x14ac:dyDescent="0.2"/>
    <row r="10336" ht="24.95" hidden="1" customHeight="1" x14ac:dyDescent="0.2"/>
    <row r="10337" ht="24.95" hidden="1" customHeight="1" x14ac:dyDescent="0.2"/>
    <row r="10338" ht="24.95" hidden="1" customHeight="1" x14ac:dyDescent="0.2"/>
    <row r="10339" ht="24.95" hidden="1" customHeight="1" x14ac:dyDescent="0.2"/>
    <row r="10340" ht="24.95" hidden="1" customHeight="1" x14ac:dyDescent="0.2"/>
    <row r="10341" ht="24.95" hidden="1" customHeight="1" x14ac:dyDescent="0.2"/>
    <row r="10342" ht="24.95" hidden="1" customHeight="1" x14ac:dyDescent="0.2"/>
    <row r="10343" ht="24.95" hidden="1" customHeight="1" x14ac:dyDescent="0.2"/>
    <row r="10344" ht="24.95" hidden="1" customHeight="1" x14ac:dyDescent="0.2"/>
    <row r="10345" ht="24.95" hidden="1" customHeight="1" x14ac:dyDescent="0.2"/>
    <row r="10346" ht="24.95" hidden="1" customHeight="1" x14ac:dyDescent="0.2"/>
    <row r="10347" ht="24.95" hidden="1" customHeight="1" x14ac:dyDescent="0.2"/>
    <row r="10348" ht="24.95" hidden="1" customHeight="1" x14ac:dyDescent="0.2"/>
    <row r="10349" ht="24.95" hidden="1" customHeight="1" x14ac:dyDescent="0.2"/>
    <row r="10350" ht="24.95" hidden="1" customHeight="1" x14ac:dyDescent="0.2"/>
    <row r="10351" ht="24.95" hidden="1" customHeight="1" x14ac:dyDescent="0.2"/>
    <row r="10352" ht="24.95" hidden="1" customHeight="1" x14ac:dyDescent="0.2"/>
    <row r="10353" ht="24.95" hidden="1" customHeight="1" x14ac:dyDescent="0.2"/>
    <row r="10354" ht="24.95" hidden="1" customHeight="1" x14ac:dyDescent="0.2"/>
    <row r="10355" ht="24.95" hidden="1" customHeight="1" x14ac:dyDescent="0.2"/>
    <row r="10356" ht="24.95" hidden="1" customHeight="1" x14ac:dyDescent="0.2"/>
    <row r="10357" ht="24.95" hidden="1" customHeight="1" x14ac:dyDescent="0.2"/>
    <row r="10358" ht="24.95" hidden="1" customHeight="1" x14ac:dyDescent="0.2"/>
    <row r="10359" ht="24.95" hidden="1" customHeight="1" x14ac:dyDescent="0.2"/>
    <row r="10360" ht="24.95" hidden="1" customHeight="1" x14ac:dyDescent="0.2"/>
    <row r="10361" ht="24.95" hidden="1" customHeight="1" x14ac:dyDescent="0.2"/>
    <row r="10362" ht="24.95" hidden="1" customHeight="1" x14ac:dyDescent="0.2"/>
    <row r="10363" ht="24.95" hidden="1" customHeight="1" x14ac:dyDescent="0.2"/>
    <row r="10364" ht="24.95" hidden="1" customHeight="1" x14ac:dyDescent="0.2"/>
    <row r="10365" ht="24.95" hidden="1" customHeight="1" x14ac:dyDescent="0.2"/>
    <row r="10366" ht="24.95" hidden="1" customHeight="1" x14ac:dyDescent="0.2"/>
    <row r="10367" ht="24.95" hidden="1" customHeight="1" x14ac:dyDescent="0.2"/>
    <row r="10368" ht="24.95" hidden="1" customHeight="1" x14ac:dyDescent="0.2"/>
    <row r="10369" ht="24.95" hidden="1" customHeight="1" x14ac:dyDescent="0.2"/>
    <row r="10370" ht="24.95" hidden="1" customHeight="1" x14ac:dyDescent="0.2"/>
    <row r="10371" ht="24.95" hidden="1" customHeight="1" x14ac:dyDescent="0.2"/>
    <row r="10372" ht="24.95" hidden="1" customHeight="1" x14ac:dyDescent="0.2"/>
    <row r="10373" ht="24.95" hidden="1" customHeight="1" x14ac:dyDescent="0.2"/>
    <row r="10374" ht="24.95" hidden="1" customHeight="1" x14ac:dyDescent="0.2"/>
    <row r="10375" ht="24.95" hidden="1" customHeight="1" x14ac:dyDescent="0.2"/>
    <row r="10376" ht="24.95" hidden="1" customHeight="1" x14ac:dyDescent="0.2"/>
    <row r="10377" ht="24.95" hidden="1" customHeight="1" x14ac:dyDescent="0.2"/>
    <row r="10378" ht="24.95" hidden="1" customHeight="1" x14ac:dyDescent="0.2"/>
    <row r="10379" ht="24.95" hidden="1" customHeight="1" x14ac:dyDescent="0.2"/>
    <row r="10380" ht="24.95" hidden="1" customHeight="1" x14ac:dyDescent="0.2"/>
    <row r="10381" ht="24.95" hidden="1" customHeight="1" x14ac:dyDescent="0.2"/>
    <row r="10382" ht="24.95" hidden="1" customHeight="1" x14ac:dyDescent="0.2"/>
    <row r="10383" ht="24.95" hidden="1" customHeight="1" x14ac:dyDescent="0.2"/>
    <row r="10384" ht="24.95" hidden="1" customHeight="1" x14ac:dyDescent="0.2"/>
    <row r="10385" ht="24.95" hidden="1" customHeight="1" x14ac:dyDescent="0.2"/>
    <row r="10386" ht="24.95" hidden="1" customHeight="1" x14ac:dyDescent="0.2"/>
    <row r="10387" ht="24.95" hidden="1" customHeight="1" x14ac:dyDescent="0.2"/>
    <row r="10388" ht="24.95" hidden="1" customHeight="1" x14ac:dyDescent="0.2"/>
    <row r="10389" ht="24.95" hidden="1" customHeight="1" x14ac:dyDescent="0.2"/>
    <row r="10390" ht="24.95" hidden="1" customHeight="1" x14ac:dyDescent="0.2"/>
    <row r="10391" ht="24.95" hidden="1" customHeight="1" x14ac:dyDescent="0.2"/>
    <row r="10392" ht="24.95" hidden="1" customHeight="1" x14ac:dyDescent="0.2"/>
    <row r="10393" ht="24.95" hidden="1" customHeight="1" x14ac:dyDescent="0.2"/>
    <row r="10394" ht="24.95" hidden="1" customHeight="1" x14ac:dyDescent="0.2"/>
    <row r="10395" ht="24.95" hidden="1" customHeight="1" x14ac:dyDescent="0.2"/>
    <row r="10396" ht="24.95" hidden="1" customHeight="1" x14ac:dyDescent="0.2"/>
    <row r="10397" ht="24.95" hidden="1" customHeight="1" x14ac:dyDescent="0.2"/>
    <row r="10398" ht="24.95" hidden="1" customHeight="1" x14ac:dyDescent="0.2"/>
    <row r="10399" ht="24.95" hidden="1" customHeight="1" x14ac:dyDescent="0.2"/>
    <row r="10400" ht="24.95" hidden="1" customHeight="1" x14ac:dyDescent="0.2"/>
    <row r="10401" ht="24.95" hidden="1" customHeight="1" x14ac:dyDescent="0.2"/>
    <row r="10402" ht="24.95" hidden="1" customHeight="1" x14ac:dyDescent="0.2"/>
    <row r="10403" ht="24.95" hidden="1" customHeight="1" x14ac:dyDescent="0.2"/>
    <row r="10404" ht="24.95" hidden="1" customHeight="1" x14ac:dyDescent="0.2"/>
    <row r="10405" ht="24.95" hidden="1" customHeight="1" x14ac:dyDescent="0.2"/>
    <row r="10406" ht="24.95" hidden="1" customHeight="1" x14ac:dyDescent="0.2"/>
    <row r="10407" ht="24.95" hidden="1" customHeight="1" x14ac:dyDescent="0.2"/>
    <row r="10408" ht="24.95" hidden="1" customHeight="1" x14ac:dyDescent="0.2"/>
    <row r="10409" ht="24.95" hidden="1" customHeight="1" x14ac:dyDescent="0.2"/>
    <row r="10410" ht="24.95" hidden="1" customHeight="1" x14ac:dyDescent="0.2"/>
    <row r="10411" ht="24.95" hidden="1" customHeight="1" x14ac:dyDescent="0.2"/>
    <row r="10412" ht="24.95" hidden="1" customHeight="1" x14ac:dyDescent="0.2"/>
    <row r="10413" ht="24.95" hidden="1" customHeight="1" x14ac:dyDescent="0.2"/>
    <row r="10414" ht="24.95" hidden="1" customHeight="1" x14ac:dyDescent="0.2"/>
    <row r="10415" ht="24.95" hidden="1" customHeight="1" x14ac:dyDescent="0.2"/>
    <row r="10416" ht="24.95" hidden="1" customHeight="1" x14ac:dyDescent="0.2"/>
    <row r="10417" ht="24.95" hidden="1" customHeight="1" x14ac:dyDescent="0.2"/>
    <row r="10418" ht="24.95" hidden="1" customHeight="1" x14ac:dyDescent="0.2"/>
    <row r="10419" ht="24.95" hidden="1" customHeight="1" x14ac:dyDescent="0.2"/>
    <row r="10420" ht="24.95" hidden="1" customHeight="1" x14ac:dyDescent="0.2"/>
    <row r="10421" ht="24.95" hidden="1" customHeight="1" x14ac:dyDescent="0.2"/>
    <row r="10422" ht="24.95" hidden="1" customHeight="1" x14ac:dyDescent="0.2"/>
    <row r="10423" ht="24.95" hidden="1" customHeight="1" x14ac:dyDescent="0.2"/>
    <row r="10424" ht="24.95" hidden="1" customHeight="1" x14ac:dyDescent="0.2"/>
    <row r="10425" ht="24.95" hidden="1" customHeight="1" x14ac:dyDescent="0.2"/>
    <row r="10426" ht="24.95" hidden="1" customHeight="1" x14ac:dyDescent="0.2"/>
    <row r="10427" ht="24.95" hidden="1" customHeight="1" x14ac:dyDescent="0.2"/>
    <row r="10428" ht="24.95" hidden="1" customHeight="1" x14ac:dyDescent="0.2"/>
    <row r="10429" ht="24.95" hidden="1" customHeight="1" x14ac:dyDescent="0.2"/>
    <row r="10430" ht="24.95" hidden="1" customHeight="1" x14ac:dyDescent="0.2"/>
    <row r="10431" ht="24.95" hidden="1" customHeight="1" x14ac:dyDescent="0.2"/>
    <row r="10432" ht="24.95" hidden="1" customHeight="1" x14ac:dyDescent="0.2"/>
    <row r="10433" ht="24.95" hidden="1" customHeight="1" x14ac:dyDescent="0.2"/>
    <row r="10434" ht="24.95" hidden="1" customHeight="1" x14ac:dyDescent="0.2"/>
    <row r="10435" ht="24.95" hidden="1" customHeight="1" x14ac:dyDescent="0.2"/>
    <row r="10436" ht="24.95" hidden="1" customHeight="1" x14ac:dyDescent="0.2"/>
    <row r="10437" ht="24.95" hidden="1" customHeight="1" x14ac:dyDescent="0.2"/>
    <row r="10438" ht="24.95" hidden="1" customHeight="1" x14ac:dyDescent="0.2"/>
    <row r="10439" ht="24.95" hidden="1" customHeight="1" x14ac:dyDescent="0.2"/>
    <row r="10440" ht="24.95" hidden="1" customHeight="1" x14ac:dyDescent="0.2"/>
    <row r="10441" ht="24.95" hidden="1" customHeight="1" x14ac:dyDescent="0.2"/>
    <row r="10442" ht="24.95" hidden="1" customHeight="1" x14ac:dyDescent="0.2"/>
    <row r="10443" ht="24.95" hidden="1" customHeight="1" x14ac:dyDescent="0.2"/>
    <row r="10444" ht="24.95" hidden="1" customHeight="1" x14ac:dyDescent="0.2"/>
    <row r="10445" ht="24.95" hidden="1" customHeight="1" x14ac:dyDescent="0.2"/>
    <row r="10446" ht="24.95" hidden="1" customHeight="1" x14ac:dyDescent="0.2"/>
    <row r="10447" ht="24.95" hidden="1" customHeight="1" x14ac:dyDescent="0.2"/>
    <row r="10448" ht="24.95" hidden="1" customHeight="1" x14ac:dyDescent="0.2"/>
    <row r="10449" ht="24.95" hidden="1" customHeight="1" x14ac:dyDescent="0.2"/>
    <row r="10450" ht="24.95" hidden="1" customHeight="1" x14ac:dyDescent="0.2"/>
    <row r="10451" ht="24.95" hidden="1" customHeight="1" x14ac:dyDescent="0.2"/>
    <row r="10452" ht="24.95" hidden="1" customHeight="1" x14ac:dyDescent="0.2"/>
    <row r="10453" ht="24.95" hidden="1" customHeight="1" x14ac:dyDescent="0.2"/>
    <row r="10454" ht="24.95" hidden="1" customHeight="1" x14ac:dyDescent="0.2"/>
    <row r="10455" ht="24.95" hidden="1" customHeight="1" x14ac:dyDescent="0.2"/>
    <row r="10456" ht="24.95" hidden="1" customHeight="1" x14ac:dyDescent="0.2"/>
    <row r="10457" ht="24.95" hidden="1" customHeight="1" x14ac:dyDescent="0.2"/>
    <row r="10458" ht="24.95" hidden="1" customHeight="1" x14ac:dyDescent="0.2"/>
    <row r="10459" ht="24.95" hidden="1" customHeight="1" x14ac:dyDescent="0.2"/>
    <row r="10460" ht="24.95" hidden="1" customHeight="1" x14ac:dyDescent="0.2"/>
    <row r="10461" ht="24.95" hidden="1" customHeight="1" x14ac:dyDescent="0.2"/>
    <row r="10462" ht="24.95" hidden="1" customHeight="1" x14ac:dyDescent="0.2"/>
    <row r="10463" ht="24.95" hidden="1" customHeight="1" x14ac:dyDescent="0.2"/>
    <row r="10464" ht="24.95" hidden="1" customHeight="1" x14ac:dyDescent="0.2"/>
    <row r="10465" ht="24.95" hidden="1" customHeight="1" x14ac:dyDescent="0.2"/>
    <row r="10466" ht="24.95" hidden="1" customHeight="1" x14ac:dyDescent="0.2"/>
    <row r="10467" ht="24.95" hidden="1" customHeight="1" x14ac:dyDescent="0.2"/>
    <row r="10468" ht="24.95" hidden="1" customHeight="1" x14ac:dyDescent="0.2"/>
    <row r="10469" ht="24.95" hidden="1" customHeight="1" x14ac:dyDescent="0.2"/>
    <row r="10470" ht="24.95" hidden="1" customHeight="1" x14ac:dyDescent="0.2"/>
    <row r="10471" ht="24.95" hidden="1" customHeight="1" x14ac:dyDescent="0.2"/>
    <row r="10472" ht="24.95" hidden="1" customHeight="1" x14ac:dyDescent="0.2"/>
    <row r="10473" ht="24.95" hidden="1" customHeight="1" x14ac:dyDescent="0.2"/>
    <row r="10474" ht="24.95" hidden="1" customHeight="1" x14ac:dyDescent="0.2"/>
    <row r="10475" ht="24.95" hidden="1" customHeight="1" x14ac:dyDescent="0.2"/>
    <row r="10476" ht="24.95" hidden="1" customHeight="1" x14ac:dyDescent="0.2"/>
    <row r="10477" ht="24.95" hidden="1" customHeight="1" x14ac:dyDescent="0.2"/>
    <row r="10478" ht="24.95" hidden="1" customHeight="1" x14ac:dyDescent="0.2"/>
    <row r="10479" ht="24.95" hidden="1" customHeight="1" x14ac:dyDescent="0.2"/>
    <row r="10480" ht="24.95" hidden="1" customHeight="1" x14ac:dyDescent="0.2"/>
    <row r="10481" ht="24.95" hidden="1" customHeight="1" x14ac:dyDescent="0.2"/>
    <row r="10482" ht="24.95" hidden="1" customHeight="1" x14ac:dyDescent="0.2"/>
    <row r="10483" ht="24.95" hidden="1" customHeight="1" x14ac:dyDescent="0.2"/>
    <row r="10484" ht="24.95" hidden="1" customHeight="1" x14ac:dyDescent="0.2"/>
    <row r="10485" ht="24.95" hidden="1" customHeight="1" x14ac:dyDescent="0.2"/>
    <row r="10486" ht="24.95" hidden="1" customHeight="1" x14ac:dyDescent="0.2"/>
    <row r="10487" ht="24.95" hidden="1" customHeight="1" x14ac:dyDescent="0.2"/>
    <row r="10488" ht="24.95" hidden="1" customHeight="1" x14ac:dyDescent="0.2"/>
    <row r="10489" ht="24.95" hidden="1" customHeight="1" x14ac:dyDescent="0.2"/>
    <row r="10490" ht="24.95" hidden="1" customHeight="1" x14ac:dyDescent="0.2"/>
    <row r="10491" ht="24.95" hidden="1" customHeight="1" x14ac:dyDescent="0.2"/>
    <row r="10492" ht="24.95" hidden="1" customHeight="1" x14ac:dyDescent="0.2"/>
    <row r="10493" ht="24.95" hidden="1" customHeight="1" x14ac:dyDescent="0.2"/>
    <row r="10494" ht="24.95" hidden="1" customHeight="1" x14ac:dyDescent="0.2"/>
    <row r="10495" ht="24.95" hidden="1" customHeight="1" x14ac:dyDescent="0.2"/>
    <row r="10496" ht="24.95" hidden="1" customHeight="1" x14ac:dyDescent="0.2"/>
    <row r="10497" ht="24.95" hidden="1" customHeight="1" x14ac:dyDescent="0.2"/>
    <row r="10498" ht="24.95" hidden="1" customHeight="1" x14ac:dyDescent="0.2"/>
    <row r="10499" ht="24.95" hidden="1" customHeight="1" x14ac:dyDescent="0.2"/>
    <row r="10500" ht="24.95" hidden="1" customHeight="1" x14ac:dyDescent="0.2"/>
    <row r="10501" ht="24.95" hidden="1" customHeight="1" x14ac:dyDescent="0.2"/>
    <row r="10502" ht="24.95" hidden="1" customHeight="1" x14ac:dyDescent="0.2"/>
    <row r="10503" ht="24.95" hidden="1" customHeight="1" x14ac:dyDescent="0.2"/>
    <row r="10504" ht="24.95" hidden="1" customHeight="1" x14ac:dyDescent="0.2"/>
    <row r="10505" ht="24.95" hidden="1" customHeight="1" x14ac:dyDescent="0.2"/>
    <row r="10506" ht="24.95" hidden="1" customHeight="1" x14ac:dyDescent="0.2"/>
    <row r="10507" ht="24.95" hidden="1" customHeight="1" x14ac:dyDescent="0.2"/>
    <row r="10508" ht="24.95" hidden="1" customHeight="1" x14ac:dyDescent="0.2"/>
    <row r="10509" ht="24.95" hidden="1" customHeight="1" x14ac:dyDescent="0.2"/>
    <row r="10510" ht="24.95" hidden="1" customHeight="1" x14ac:dyDescent="0.2"/>
    <row r="10511" ht="24.95" hidden="1" customHeight="1" x14ac:dyDescent="0.2"/>
    <row r="10512" ht="24.95" hidden="1" customHeight="1" x14ac:dyDescent="0.2"/>
    <row r="10513" ht="24.95" hidden="1" customHeight="1" x14ac:dyDescent="0.2"/>
    <row r="10514" ht="24.95" hidden="1" customHeight="1" x14ac:dyDescent="0.2"/>
    <row r="10515" ht="24.95" hidden="1" customHeight="1" x14ac:dyDescent="0.2"/>
    <row r="10516" ht="24.95" hidden="1" customHeight="1" x14ac:dyDescent="0.2"/>
    <row r="10517" ht="24.95" hidden="1" customHeight="1" x14ac:dyDescent="0.2"/>
    <row r="10518" ht="24.95" hidden="1" customHeight="1" x14ac:dyDescent="0.2"/>
    <row r="10519" ht="24.95" hidden="1" customHeight="1" x14ac:dyDescent="0.2"/>
    <row r="10520" ht="24.95" hidden="1" customHeight="1" x14ac:dyDescent="0.2"/>
    <row r="10521" ht="24.95" hidden="1" customHeight="1" x14ac:dyDescent="0.2"/>
    <row r="10522" ht="24.95" hidden="1" customHeight="1" x14ac:dyDescent="0.2"/>
    <row r="10523" ht="24.95" hidden="1" customHeight="1" x14ac:dyDescent="0.2"/>
    <row r="10524" ht="24.95" hidden="1" customHeight="1" x14ac:dyDescent="0.2"/>
    <row r="10525" ht="24.95" hidden="1" customHeight="1" x14ac:dyDescent="0.2"/>
    <row r="10526" ht="24.95" hidden="1" customHeight="1" x14ac:dyDescent="0.2"/>
    <row r="10527" ht="24.95" hidden="1" customHeight="1" x14ac:dyDescent="0.2"/>
    <row r="10528" ht="24.95" hidden="1" customHeight="1" x14ac:dyDescent="0.2"/>
    <row r="10529" ht="24.95" hidden="1" customHeight="1" x14ac:dyDescent="0.2"/>
    <row r="10530" ht="24.95" hidden="1" customHeight="1" x14ac:dyDescent="0.2"/>
    <row r="10531" ht="24.95" hidden="1" customHeight="1" x14ac:dyDescent="0.2"/>
    <row r="10532" ht="24.95" hidden="1" customHeight="1" x14ac:dyDescent="0.2"/>
    <row r="10533" ht="24.95" hidden="1" customHeight="1" x14ac:dyDescent="0.2"/>
    <row r="10534" ht="24.95" hidden="1" customHeight="1" x14ac:dyDescent="0.2"/>
    <row r="10535" ht="24.95" hidden="1" customHeight="1" x14ac:dyDescent="0.2"/>
    <row r="10536" ht="24.95" hidden="1" customHeight="1" x14ac:dyDescent="0.2"/>
    <row r="10537" ht="24.95" hidden="1" customHeight="1" x14ac:dyDescent="0.2"/>
    <row r="10538" ht="24.95" hidden="1" customHeight="1" x14ac:dyDescent="0.2"/>
    <row r="10539" ht="24.95" hidden="1" customHeight="1" x14ac:dyDescent="0.2"/>
    <row r="10540" ht="24.95" hidden="1" customHeight="1" x14ac:dyDescent="0.2"/>
    <row r="10541" ht="24.95" hidden="1" customHeight="1" x14ac:dyDescent="0.2"/>
    <row r="10542" ht="24.95" hidden="1" customHeight="1" x14ac:dyDescent="0.2"/>
    <row r="10543" ht="24.95" hidden="1" customHeight="1" x14ac:dyDescent="0.2"/>
    <row r="10544" ht="24.95" hidden="1" customHeight="1" x14ac:dyDescent="0.2"/>
    <row r="10545" ht="24.95" hidden="1" customHeight="1" x14ac:dyDescent="0.2"/>
    <row r="10546" ht="24.95" hidden="1" customHeight="1" x14ac:dyDescent="0.2"/>
    <row r="10547" ht="24.95" hidden="1" customHeight="1" x14ac:dyDescent="0.2"/>
    <row r="10548" ht="24.95" hidden="1" customHeight="1" x14ac:dyDescent="0.2"/>
    <row r="10549" ht="24.95" hidden="1" customHeight="1" x14ac:dyDescent="0.2"/>
    <row r="10550" ht="24.95" hidden="1" customHeight="1" x14ac:dyDescent="0.2"/>
    <row r="10551" ht="24.95" hidden="1" customHeight="1" x14ac:dyDescent="0.2"/>
    <row r="10552" ht="24.95" hidden="1" customHeight="1" x14ac:dyDescent="0.2"/>
    <row r="10553" ht="24.95" hidden="1" customHeight="1" x14ac:dyDescent="0.2"/>
    <row r="10554" ht="24.95" hidden="1" customHeight="1" x14ac:dyDescent="0.2"/>
    <row r="10555" ht="24.95" hidden="1" customHeight="1" x14ac:dyDescent="0.2"/>
    <row r="10556" ht="24.95" hidden="1" customHeight="1" x14ac:dyDescent="0.2"/>
    <row r="10557" ht="24.95" hidden="1" customHeight="1" x14ac:dyDescent="0.2"/>
    <row r="10558" ht="24.95" hidden="1" customHeight="1" x14ac:dyDescent="0.2"/>
    <row r="10559" ht="24.95" hidden="1" customHeight="1" x14ac:dyDescent="0.2"/>
    <row r="10560" ht="24.95" hidden="1" customHeight="1" x14ac:dyDescent="0.2"/>
    <row r="10561" ht="24.95" hidden="1" customHeight="1" x14ac:dyDescent="0.2"/>
    <row r="10562" ht="24.95" hidden="1" customHeight="1" x14ac:dyDescent="0.2"/>
    <row r="10563" ht="24.95" hidden="1" customHeight="1" x14ac:dyDescent="0.2"/>
    <row r="10564" ht="24.95" hidden="1" customHeight="1" x14ac:dyDescent="0.2"/>
    <row r="10565" ht="24.95" hidden="1" customHeight="1" x14ac:dyDescent="0.2"/>
    <row r="10566" ht="24.95" hidden="1" customHeight="1" x14ac:dyDescent="0.2"/>
    <row r="10567" ht="24.95" hidden="1" customHeight="1" x14ac:dyDescent="0.2"/>
    <row r="10568" ht="24.95" hidden="1" customHeight="1" x14ac:dyDescent="0.2"/>
    <row r="10569" ht="24.95" hidden="1" customHeight="1" x14ac:dyDescent="0.2"/>
    <row r="10570" ht="24.95" hidden="1" customHeight="1" x14ac:dyDescent="0.2"/>
    <row r="10571" ht="24.95" hidden="1" customHeight="1" x14ac:dyDescent="0.2"/>
    <row r="10572" ht="24.95" hidden="1" customHeight="1" x14ac:dyDescent="0.2"/>
    <row r="10573" ht="24.95" hidden="1" customHeight="1" x14ac:dyDescent="0.2"/>
    <row r="10574" ht="24.95" hidden="1" customHeight="1" x14ac:dyDescent="0.2"/>
    <row r="10575" ht="24.95" hidden="1" customHeight="1" x14ac:dyDescent="0.2"/>
    <row r="10576" ht="24.95" hidden="1" customHeight="1" x14ac:dyDescent="0.2"/>
    <row r="10577" ht="24.95" hidden="1" customHeight="1" x14ac:dyDescent="0.2"/>
    <row r="10578" ht="24.95" hidden="1" customHeight="1" x14ac:dyDescent="0.2"/>
    <row r="10579" ht="24.95" hidden="1" customHeight="1" x14ac:dyDescent="0.2"/>
    <row r="10580" ht="24.95" hidden="1" customHeight="1" x14ac:dyDescent="0.2"/>
    <row r="10581" ht="24.95" hidden="1" customHeight="1" x14ac:dyDescent="0.2"/>
    <row r="10582" ht="24.95" hidden="1" customHeight="1" x14ac:dyDescent="0.2"/>
    <row r="10583" ht="24.95" hidden="1" customHeight="1" x14ac:dyDescent="0.2"/>
    <row r="10584" ht="24.95" hidden="1" customHeight="1" x14ac:dyDescent="0.2"/>
    <row r="10585" ht="24.95" hidden="1" customHeight="1" x14ac:dyDescent="0.2"/>
    <row r="10586" ht="24.95" hidden="1" customHeight="1" x14ac:dyDescent="0.2"/>
    <row r="10587" ht="24.95" hidden="1" customHeight="1" x14ac:dyDescent="0.2"/>
    <row r="10588" ht="24.95" hidden="1" customHeight="1" x14ac:dyDescent="0.2"/>
    <row r="10589" ht="24.95" hidden="1" customHeight="1" x14ac:dyDescent="0.2"/>
    <row r="10590" ht="24.95" hidden="1" customHeight="1" x14ac:dyDescent="0.2"/>
    <row r="10591" ht="24.95" hidden="1" customHeight="1" x14ac:dyDescent="0.2"/>
    <row r="10592" ht="24.95" hidden="1" customHeight="1" x14ac:dyDescent="0.2"/>
    <row r="10593" ht="24.95" hidden="1" customHeight="1" x14ac:dyDescent="0.2"/>
    <row r="10594" ht="24.95" hidden="1" customHeight="1" x14ac:dyDescent="0.2"/>
    <row r="10595" ht="24.95" hidden="1" customHeight="1" x14ac:dyDescent="0.2"/>
    <row r="10596" ht="24.95" hidden="1" customHeight="1" x14ac:dyDescent="0.2"/>
    <row r="10597" ht="24.95" hidden="1" customHeight="1" x14ac:dyDescent="0.2"/>
    <row r="10598" ht="24.95" hidden="1" customHeight="1" x14ac:dyDescent="0.2"/>
    <row r="10599" ht="24.95" hidden="1" customHeight="1" x14ac:dyDescent="0.2"/>
    <row r="10600" ht="24.95" hidden="1" customHeight="1" x14ac:dyDescent="0.2"/>
    <row r="10601" ht="24.95" hidden="1" customHeight="1" x14ac:dyDescent="0.2"/>
    <row r="10602" ht="24.95" hidden="1" customHeight="1" x14ac:dyDescent="0.2"/>
    <row r="10603" ht="24.95" hidden="1" customHeight="1" x14ac:dyDescent="0.2"/>
    <row r="10604" ht="24.95" hidden="1" customHeight="1" x14ac:dyDescent="0.2"/>
    <row r="10605" ht="24.95" hidden="1" customHeight="1" x14ac:dyDescent="0.2"/>
    <row r="10606" ht="24.95" hidden="1" customHeight="1" x14ac:dyDescent="0.2"/>
    <row r="10607" ht="24.95" hidden="1" customHeight="1" x14ac:dyDescent="0.2"/>
    <row r="10608" ht="24.95" hidden="1" customHeight="1" x14ac:dyDescent="0.2"/>
    <row r="10609" ht="24.95" hidden="1" customHeight="1" x14ac:dyDescent="0.2"/>
    <row r="10610" ht="24.95" hidden="1" customHeight="1" x14ac:dyDescent="0.2"/>
    <row r="10611" ht="24.95" hidden="1" customHeight="1" x14ac:dyDescent="0.2"/>
    <row r="10612" ht="24.95" hidden="1" customHeight="1" x14ac:dyDescent="0.2"/>
    <row r="10613" ht="24.95" hidden="1" customHeight="1" x14ac:dyDescent="0.2"/>
    <row r="10614" ht="24.95" hidden="1" customHeight="1" x14ac:dyDescent="0.2"/>
    <row r="10615" ht="24.95" hidden="1" customHeight="1" x14ac:dyDescent="0.2"/>
    <row r="10616" ht="24.95" hidden="1" customHeight="1" x14ac:dyDescent="0.2"/>
    <row r="10617" ht="24.95" hidden="1" customHeight="1" x14ac:dyDescent="0.2"/>
    <row r="10618" ht="24.95" hidden="1" customHeight="1" x14ac:dyDescent="0.2"/>
    <row r="10619" ht="24.95" hidden="1" customHeight="1" x14ac:dyDescent="0.2"/>
    <row r="10620" ht="24.95" hidden="1" customHeight="1" x14ac:dyDescent="0.2"/>
    <row r="10621" ht="24.95" hidden="1" customHeight="1" x14ac:dyDescent="0.2"/>
    <row r="10622" ht="24.95" hidden="1" customHeight="1" x14ac:dyDescent="0.2"/>
    <row r="10623" ht="24.95" hidden="1" customHeight="1" x14ac:dyDescent="0.2"/>
    <row r="10624" ht="24.95" hidden="1" customHeight="1" x14ac:dyDescent="0.2"/>
    <row r="10625" ht="24.95" hidden="1" customHeight="1" x14ac:dyDescent="0.2"/>
    <row r="10626" ht="24.95" hidden="1" customHeight="1" x14ac:dyDescent="0.2"/>
    <row r="10627" ht="24.95" hidden="1" customHeight="1" x14ac:dyDescent="0.2"/>
    <row r="10628" ht="24.95" hidden="1" customHeight="1" x14ac:dyDescent="0.2"/>
    <row r="10629" ht="24.95" hidden="1" customHeight="1" x14ac:dyDescent="0.2"/>
    <row r="10630" ht="24.95" hidden="1" customHeight="1" x14ac:dyDescent="0.2"/>
    <row r="10631" ht="24.95" hidden="1" customHeight="1" x14ac:dyDescent="0.2"/>
    <row r="10632" ht="24.95" hidden="1" customHeight="1" x14ac:dyDescent="0.2"/>
    <row r="10633" ht="24.95" hidden="1" customHeight="1" x14ac:dyDescent="0.2"/>
    <row r="10634" ht="24.95" hidden="1" customHeight="1" x14ac:dyDescent="0.2"/>
    <row r="10635" ht="24.95" hidden="1" customHeight="1" x14ac:dyDescent="0.2"/>
    <row r="10636" ht="24.95" hidden="1" customHeight="1" x14ac:dyDescent="0.2"/>
    <row r="10637" ht="24.95" hidden="1" customHeight="1" x14ac:dyDescent="0.2"/>
    <row r="10638" ht="24.95" hidden="1" customHeight="1" x14ac:dyDescent="0.2"/>
    <row r="10639" ht="24.95" hidden="1" customHeight="1" x14ac:dyDescent="0.2"/>
    <row r="10640" ht="24.95" hidden="1" customHeight="1" x14ac:dyDescent="0.2"/>
    <row r="10641" ht="24.95" hidden="1" customHeight="1" x14ac:dyDescent="0.2"/>
    <row r="10642" ht="24.95" hidden="1" customHeight="1" x14ac:dyDescent="0.2"/>
    <row r="10643" ht="24.95" hidden="1" customHeight="1" x14ac:dyDescent="0.2"/>
    <row r="10644" ht="24.95" hidden="1" customHeight="1" x14ac:dyDescent="0.2"/>
    <row r="10645" ht="24.95" hidden="1" customHeight="1" x14ac:dyDescent="0.2"/>
    <row r="10646" ht="24.95" hidden="1" customHeight="1" x14ac:dyDescent="0.2"/>
    <row r="10647" ht="24.95" hidden="1" customHeight="1" x14ac:dyDescent="0.2"/>
    <row r="10648" ht="24.95" hidden="1" customHeight="1" x14ac:dyDescent="0.2"/>
    <row r="10649" ht="24.95" hidden="1" customHeight="1" x14ac:dyDescent="0.2"/>
    <row r="10650" ht="24.95" hidden="1" customHeight="1" x14ac:dyDescent="0.2"/>
    <row r="10651" ht="24.95" hidden="1" customHeight="1" x14ac:dyDescent="0.2"/>
    <row r="10652" ht="24.95" hidden="1" customHeight="1" x14ac:dyDescent="0.2"/>
    <row r="10653" ht="24.95" hidden="1" customHeight="1" x14ac:dyDescent="0.2"/>
    <row r="10654" ht="24.95" hidden="1" customHeight="1" x14ac:dyDescent="0.2"/>
    <row r="10655" ht="24.95" hidden="1" customHeight="1" x14ac:dyDescent="0.2"/>
    <row r="10656" ht="24.95" hidden="1" customHeight="1" x14ac:dyDescent="0.2"/>
    <row r="10657" ht="24.95" hidden="1" customHeight="1" x14ac:dyDescent="0.2"/>
    <row r="10658" ht="24.95" hidden="1" customHeight="1" x14ac:dyDescent="0.2"/>
    <row r="10659" ht="24.95" hidden="1" customHeight="1" x14ac:dyDescent="0.2"/>
    <row r="10660" ht="24.95" hidden="1" customHeight="1" x14ac:dyDescent="0.2"/>
    <row r="10661" ht="24.95" hidden="1" customHeight="1" x14ac:dyDescent="0.2"/>
    <row r="10662" ht="24.95" hidden="1" customHeight="1" x14ac:dyDescent="0.2"/>
    <row r="10663" ht="24.95" hidden="1" customHeight="1" x14ac:dyDescent="0.2"/>
    <row r="10664" ht="24.95" hidden="1" customHeight="1" x14ac:dyDescent="0.2"/>
    <row r="10665" ht="24.95" hidden="1" customHeight="1" x14ac:dyDescent="0.2"/>
    <row r="10666" ht="24.95" hidden="1" customHeight="1" x14ac:dyDescent="0.2"/>
    <row r="10667" ht="24.95" hidden="1" customHeight="1" x14ac:dyDescent="0.2"/>
    <row r="10668" ht="24.95" hidden="1" customHeight="1" x14ac:dyDescent="0.2"/>
    <row r="10669" ht="24.95" hidden="1" customHeight="1" x14ac:dyDescent="0.2"/>
    <row r="10670" ht="24.95" hidden="1" customHeight="1" x14ac:dyDescent="0.2"/>
    <row r="10671" ht="24.95" hidden="1" customHeight="1" x14ac:dyDescent="0.2"/>
    <row r="10672" ht="24.95" hidden="1" customHeight="1" x14ac:dyDescent="0.2"/>
    <row r="10673" ht="24.95" hidden="1" customHeight="1" x14ac:dyDescent="0.2"/>
    <row r="10674" ht="24.95" hidden="1" customHeight="1" x14ac:dyDescent="0.2"/>
    <row r="10675" ht="24.95" hidden="1" customHeight="1" x14ac:dyDescent="0.2"/>
    <row r="10676" ht="24.95" hidden="1" customHeight="1" x14ac:dyDescent="0.2"/>
    <row r="10677" ht="24.95" hidden="1" customHeight="1" x14ac:dyDescent="0.2"/>
    <row r="10678" ht="24.95" hidden="1" customHeight="1" x14ac:dyDescent="0.2"/>
    <row r="10679" ht="24.95" hidden="1" customHeight="1" x14ac:dyDescent="0.2"/>
    <row r="10680" ht="24.95" hidden="1" customHeight="1" x14ac:dyDescent="0.2"/>
    <row r="10681" ht="24.95" hidden="1" customHeight="1" x14ac:dyDescent="0.2"/>
    <row r="10682" ht="24.95" hidden="1" customHeight="1" x14ac:dyDescent="0.2"/>
    <row r="10683" ht="24.95" hidden="1" customHeight="1" x14ac:dyDescent="0.2"/>
    <row r="10684" ht="24.95" hidden="1" customHeight="1" x14ac:dyDescent="0.2"/>
    <row r="10685" ht="24.95" hidden="1" customHeight="1" x14ac:dyDescent="0.2"/>
    <row r="10686" ht="24.95" hidden="1" customHeight="1" x14ac:dyDescent="0.2"/>
    <row r="10687" ht="24.95" hidden="1" customHeight="1" x14ac:dyDescent="0.2"/>
    <row r="10688" ht="24.95" hidden="1" customHeight="1" x14ac:dyDescent="0.2"/>
    <row r="10689" ht="24.95" hidden="1" customHeight="1" x14ac:dyDescent="0.2"/>
    <row r="10690" ht="24.95" hidden="1" customHeight="1" x14ac:dyDescent="0.2"/>
    <row r="10691" ht="24.95" hidden="1" customHeight="1" x14ac:dyDescent="0.2"/>
    <row r="10692" ht="24.95" hidden="1" customHeight="1" x14ac:dyDescent="0.2"/>
    <row r="10693" ht="24.95" hidden="1" customHeight="1" x14ac:dyDescent="0.2"/>
    <row r="10694" ht="24.95" hidden="1" customHeight="1" x14ac:dyDescent="0.2"/>
    <row r="10695" ht="24.95" hidden="1" customHeight="1" x14ac:dyDescent="0.2"/>
    <row r="10696" ht="24.95" hidden="1" customHeight="1" x14ac:dyDescent="0.2"/>
    <row r="10697" ht="24.95" hidden="1" customHeight="1" x14ac:dyDescent="0.2"/>
    <row r="10698" ht="24.95" hidden="1" customHeight="1" x14ac:dyDescent="0.2"/>
    <row r="10699" ht="24.95" hidden="1" customHeight="1" x14ac:dyDescent="0.2"/>
    <row r="10700" ht="24.95" hidden="1" customHeight="1" x14ac:dyDescent="0.2"/>
    <row r="10701" ht="24.95" hidden="1" customHeight="1" x14ac:dyDescent="0.2"/>
    <row r="10702" ht="24.95" hidden="1" customHeight="1" x14ac:dyDescent="0.2"/>
    <row r="10703" ht="24.95" hidden="1" customHeight="1" x14ac:dyDescent="0.2"/>
    <row r="10704" ht="24.95" hidden="1" customHeight="1" x14ac:dyDescent="0.2"/>
    <row r="10705" ht="24.95" hidden="1" customHeight="1" x14ac:dyDescent="0.2"/>
    <row r="10706" ht="24.95" hidden="1" customHeight="1" x14ac:dyDescent="0.2"/>
    <row r="10707" ht="24.95" hidden="1" customHeight="1" x14ac:dyDescent="0.2"/>
    <row r="10708" ht="24.95" hidden="1" customHeight="1" x14ac:dyDescent="0.2"/>
    <row r="10709" ht="24.95" hidden="1" customHeight="1" x14ac:dyDescent="0.2"/>
    <row r="10710" ht="24.95" hidden="1" customHeight="1" x14ac:dyDescent="0.2"/>
    <row r="10711" ht="24.95" hidden="1" customHeight="1" x14ac:dyDescent="0.2"/>
    <row r="10712" ht="24.95" hidden="1" customHeight="1" x14ac:dyDescent="0.2"/>
    <row r="10713" ht="24.95" hidden="1" customHeight="1" x14ac:dyDescent="0.2"/>
    <row r="10714" ht="24.95" hidden="1" customHeight="1" x14ac:dyDescent="0.2"/>
    <row r="10715" ht="24.95" hidden="1" customHeight="1" x14ac:dyDescent="0.2"/>
    <row r="10716" ht="24.95" hidden="1" customHeight="1" x14ac:dyDescent="0.2"/>
    <row r="10717" ht="24.95" hidden="1" customHeight="1" x14ac:dyDescent="0.2"/>
    <row r="10718" ht="24.95" hidden="1" customHeight="1" x14ac:dyDescent="0.2"/>
    <row r="10719" ht="24.95" hidden="1" customHeight="1" x14ac:dyDescent="0.2"/>
    <row r="10720" ht="24.95" hidden="1" customHeight="1" x14ac:dyDescent="0.2"/>
    <row r="10721" ht="24.95" hidden="1" customHeight="1" x14ac:dyDescent="0.2"/>
    <row r="10722" ht="24.95" hidden="1" customHeight="1" x14ac:dyDescent="0.2"/>
    <row r="10723" ht="24.95" hidden="1" customHeight="1" x14ac:dyDescent="0.2"/>
    <row r="10724" ht="24.95" hidden="1" customHeight="1" x14ac:dyDescent="0.2"/>
    <row r="10725" ht="24.95" hidden="1" customHeight="1" x14ac:dyDescent="0.2"/>
    <row r="10726" ht="24.95" hidden="1" customHeight="1" x14ac:dyDescent="0.2"/>
    <row r="10727" ht="24.95" hidden="1" customHeight="1" x14ac:dyDescent="0.2"/>
    <row r="10728" ht="24.95" hidden="1" customHeight="1" x14ac:dyDescent="0.2"/>
    <row r="10729" ht="24.95" hidden="1" customHeight="1" x14ac:dyDescent="0.2"/>
    <row r="10730" ht="24.95" hidden="1" customHeight="1" x14ac:dyDescent="0.2"/>
    <row r="10731" ht="24.95" hidden="1" customHeight="1" x14ac:dyDescent="0.2"/>
    <row r="10732" ht="24.95" hidden="1" customHeight="1" x14ac:dyDescent="0.2"/>
    <row r="10733" ht="24.95" hidden="1" customHeight="1" x14ac:dyDescent="0.2"/>
    <row r="10734" ht="24.95" hidden="1" customHeight="1" x14ac:dyDescent="0.2"/>
    <row r="10735" ht="24.95" hidden="1" customHeight="1" x14ac:dyDescent="0.2"/>
    <row r="10736" ht="24.95" hidden="1" customHeight="1" x14ac:dyDescent="0.2"/>
    <row r="10737" ht="24.95" hidden="1" customHeight="1" x14ac:dyDescent="0.2"/>
    <row r="10738" ht="24.95" hidden="1" customHeight="1" x14ac:dyDescent="0.2"/>
    <row r="10739" ht="24.95" hidden="1" customHeight="1" x14ac:dyDescent="0.2"/>
    <row r="10740" ht="24.95" hidden="1" customHeight="1" x14ac:dyDescent="0.2"/>
    <row r="10741" ht="24.95" hidden="1" customHeight="1" x14ac:dyDescent="0.2"/>
    <row r="10742" ht="24.95" hidden="1" customHeight="1" x14ac:dyDescent="0.2"/>
    <row r="10743" ht="24.95" hidden="1" customHeight="1" x14ac:dyDescent="0.2"/>
    <row r="10744" ht="24.95" hidden="1" customHeight="1" x14ac:dyDescent="0.2"/>
    <row r="10745" ht="24.95" hidden="1" customHeight="1" x14ac:dyDescent="0.2"/>
    <row r="10746" ht="24.95" hidden="1" customHeight="1" x14ac:dyDescent="0.2"/>
    <row r="10747" ht="24.95" hidden="1" customHeight="1" x14ac:dyDescent="0.2"/>
    <row r="10748" ht="24.95" hidden="1" customHeight="1" x14ac:dyDescent="0.2"/>
    <row r="10749" ht="24.95" hidden="1" customHeight="1" x14ac:dyDescent="0.2"/>
    <row r="10750" ht="24.95" hidden="1" customHeight="1" x14ac:dyDescent="0.2"/>
    <row r="10751" ht="24.95" hidden="1" customHeight="1" x14ac:dyDescent="0.2"/>
    <row r="10752" ht="24.95" hidden="1" customHeight="1" x14ac:dyDescent="0.2"/>
    <row r="10753" ht="24.95" hidden="1" customHeight="1" x14ac:dyDescent="0.2"/>
    <row r="10754" ht="24.95" hidden="1" customHeight="1" x14ac:dyDescent="0.2"/>
    <row r="10755" ht="24.95" hidden="1" customHeight="1" x14ac:dyDescent="0.2"/>
    <row r="10756" ht="24.95" hidden="1" customHeight="1" x14ac:dyDescent="0.2"/>
    <row r="10757" ht="24.95" hidden="1" customHeight="1" x14ac:dyDescent="0.2"/>
    <row r="10758" ht="24.95" hidden="1" customHeight="1" x14ac:dyDescent="0.2"/>
    <row r="10759" ht="24.95" hidden="1" customHeight="1" x14ac:dyDescent="0.2"/>
    <row r="10760" ht="24.95" hidden="1" customHeight="1" x14ac:dyDescent="0.2"/>
    <row r="10761" ht="24.95" hidden="1" customHeight="1" x14ac:dyDescent="0.2"/>
    <row r="10762" ht="24.95" hidden="1" customHeight="1" x14ac:dyDescent="0.2"/>
    <row r="10763" ht="24.95" hidden="1" customHeight="1" x14ac:dyDescent="0.2"/>
    <row r="10764" ht="24.95" hidden="1" customHeight="1" x14ac:dyDescent="0.2"/>
    <row r="10765" ht="24.95" hidden="1" customHeight="1" x14ac:dyDescent="0.2"/>
    <row r="10766" ht="24.95" hidden="1" customHeight="1" x14ac:dyDescent="0.2"/>
    <row r="10767" ht="24.95" hidden="1" customHeight="1" x14ac:dyDescent="0.2"/>
    <row r="10768" ht="24.95" hidden="1" customHeight="1" x14ac:dyDescent="0.2"/>
    <row r="10769" ht="24.95" hidden="1" customHeight="1" x14ac:dyDescent="0.2"/>
    <row r="10770" ht="24.95" hidden="1" customHeight="1" x14ac:dyDescent="0.2"/>
    <row r="10771" ht="24.95" hidden="1" customHeight="1" x14ac:dyDescent="0.2"/>
    <row r="10772" ht="24.95" hidden="1" customHeight="1" x14ac:dyDescent="0.2"/>
    <row r="10773" ht="24.95" hidden="1" customHeight="1" x14ac:dyDescent="0.2"/>
    <row r="10774" ht="24.95" hidden="1" customHeight="1" x14ac:dyDescent="0.2"/>
    <row r="10775" ht="24.95" hidden="1" customHeight="1" x14ac:dyDescent="0.2"/>
    <row r="10776" ht="24.95" hidden="1" customHeight="1" x14ac:dyDescent="0.2"/>
    <row r="10777" ht="24.95" hidden="1" customHeight="1" x14ac:dyDescent="0.2"/>
    <row r="10778" ht="24.95" hidden="1" customHeight="1" x14ac:dyDescent="0.2"/>
    <row r="10779" ht="24.95" hidden="1" customHeight="1" x14ac:dyDescent="0.2"/>
    <row r="10780" ht="24.95" hidden="1" customHeight="1" x14ac:dyDescent="0.2"/>
    <row r="10781" ht="24.95" hidden="1" customHeight="1" x14ac:dyDescent="0.2"/>
    <row r="10782" ht="24.95" hidden="1" customHeight="1" x14ac:dyDescent="0.2"/>
    <row r="10783" ht="24.95" hidden="1" customHeight="1" x14ac:dyDescent="0.2"/>
    <row r="10784" ht="24.95" hidden="1" customHeight="1" x14ac:dyDescent="0.2"/>
    <row r="10785" ht="24.95" hidden="1" customHeight="1" x14ac:dyDescent="0.2"/>
    <row r="10786" ht="24.95" hidden="1" customHeight="1" x14ac:dyDescent="0.2"/>
    <row r="10787" ht="24.95" hidden="1" customHeight="1" x14ac:dyDescent="0.2"/>
    <row r="10788" ht="24.95" hidden="1" customHeight="1" x14ac:dyDescent="0.2"/>
    <row r="10789" ht="24.95" hidden="1" customHeight="1" x14ac:dyDescent="0.2"/>
    <row r="10790" ht="24.95" hidden="1" customHeight="1" x14ac:dyDescent="0.2"/>
    <row r="10791" ht="24.95" hidden="1" customHeight="1" x14ac:dyDescent="0.2"/>
    <row r="10792" ht="24.95" hidden="1" customHeight="1" x14ac:dyDescent="0.2"/>
    <row r="10793" ht="24.95" hidden="1" customHeight="1" x14ac:dyDescent="0.2"/>
    <row r="10794" ht="24.95" hidden="1" customHeight="1" x14ac:dyDescent="0.2"/>
    <row r="10795" ht="24.95" hidden="1" customHeight="1" x14ac:dyDescent="0.2"/>
    <row r="10796" ht="24.95" hidden="1" customHeight="1" x14ac:dyDescent="0.2"/>
    <row r="10797" ht="24.95" hidden="1" customHeight="1" x14ac:dyDescent="0.2"/>
    <row r="10798" ht="24.95" hidden="1" customHeight="1" x14ac:dyDescent="0.2"/>
    <row r="10799" ht="24.95" hidden="1" customHeight="1" x14ac:dyDescent="0.2"/>
    <row r="10800" ht="24.95" hidden="1" customHeight="1" x14ac:dyDescent="0.2"/>
    <row r="10801" ht="24.95" hidden="1" customHeight="1" x14ac:dyDescent="0.2"/>
    <row r="10802" ht="24.95" hidden="1" customHeight="1" x14ac:dyDescent="0.2"/>
    <row r="10803" ht="24.95" hidden="1" customHeight="1" x14ac:dyDescent="0.2"/>
    <row r="10804" ht="24.95" hidden="1" customHeight="1" x14ac:dyDescent="0.2"/>
    <row r="10805" ht="24.95" hidden="1" customHeight="1" x14ac:dyDescent="0.2"/>
    <row r="10806" ht="24.95" hidden="1" customHeight="1" x14ac:dyDescent="0.2"/>
    <row r="10807" ht="24.95" hidden="1" customHeight="1" x14ac:dyDescent="0.2"/>
    <row r="10808" ht="24.95" hidden="1" customHeight="1" x14ac:dyDescent="0.2"/>
    <row r="10809" ht="24.95" hidden="1" customHeight="1" x14ac:dyDescent="0.2"/>
    <row r="10810" ht="24.95" hidden="1" customHeight="1" x14ac:dyDescent="0.2"/>
    <row r="10811" ht="24.95" hidden="1" customHeight="1" x14ac:dyDescent="0.2"/>
    <row r="10812" ht="24.95" hidden="1" customHeight="1" x14ac:dyDescent="0.2"/>
    <row r="10813" ht="24.95" hidden="1" customHeight="1" x14ac:dyDescent="0.2"/>
    <row r="10814" ht="24.95" hidden="1" customHeight="1" x14ac:dyDescent="0.2"/>
    <row r="10815" ht="24.95" hidden="1" customHeight="1" x14ac:dyDescent="0.2"/>
    <row r="10816" ht="24.95" hidden="1" customHeight="1" x14ac:dyDescent="0.2"/>
    <row r="10817" ht="24.95" hidden="1" customHeight="1" x14ac:dyDescent="0.2"/>
    <row r="10818" ht="24.95" hidden="1" customHeight="1" x14ac:dyDescent="0.2"/>
    <row r="10819" ht="24.95" hidden="1" customHeight="1" x14ac:dyDescent="0.2"/>
    <row r="10820" ht="24.95" hidden="1" customHeight="1" x14ac:dyDescent="0.2"/>
    <row r="10821" ht="24.95" hidden="1" customHeight="1" x14ac:dyDescent="0.2"/>
    <row r="10822" ht="24.95" hidden="1" customHeight="1" x14ac:dyDescent="0.2"/>
    <row r="10823" ht="24.95" hidden="1" customHeight="1" x14ac:dyDescent="0.2"/>
    <row r="10824" ht="24.95" hidden="1" customHeight="1" x14ac:dyDescent="0.2"/>
    <row r="10825" ht="24.95" hidden="1" customHeight="1" x14ac:dyDescent="0.2"/>
    <row r="10826" ht="24.95" hidden="1" customHeight="1" x14ac:dyDescent="0.2"/>
    <row r="10827" ht="24.95" hidden="1" customHeight="1" x14ac:dyDescent="0.2"/>
    <row r="10828" ht="24.95" hidden="1" customHeight="1" x14ac:dyDescent="0.2"/>
    <row r="10829" ht="24.95" hidden="1" customHeight="1" x14ac:dyDescent="0.2"/>
    <row r="10830" ht="24.95" hidden="1" customHeight="1" x14ac:dyDescent="0.2"/>
    <row r="10831" ht="24.95" hidden="1" customHeight="1" x14ac:dyDescent="0.2"/>
    <row r="10832" ht="24.95" hidden="1" customHeight="1" x14ac:dyDescent="0.2"/>
    <row r="10833" ht="24.95" hidden="1" customHeight="1" x14ac:dyDescent="0.2"/>
    <row r="10834" ht="24.95" hidden="1" customHeight="1" x14ac:dyDescent="0.2"/>
    <row r="10835" ht="24.95" hidden="1" customHeight="1" x14ac:dyDescent="0.2"/>
    <row r="10836" ht="24.95" hidden="1" customHeight="1" x14ac:dyDescent="0.2"/>
    <row r="10837" ht="24.95" hidden="1" customHeight="1" x14ac:dyDescent="0.2"/>
    <row r="10838" ht="24.95" hidden="1" customHeight="1" x14ac:dyDescent="0.2"/>
    <row r="10839" ht="24.95" hidden="1" customHeight="1" x14ac:dyDescent="0.2"/>
    <row r="10840" ht="24.95" hidden="1" customHeight="1" x14ac:dyDescent="0.2"/>
    <row r="10841" ht="24.95" hidden="1" customHeight="1" x14ac:dyDescent="0.2"/>
    <row r="10842" ht="24.95" hidden="1" customHeight="1" x14ac:dyDescent="0.2"/>
    <row r="10843" ht="24.95" hidden="1" customHeight="1" x14ac:dyDescent="0.2"/>
    <row r="10844" ht="24.95" hidden="1" customHeight="1" x14ac:dyDescent="0.2"/>
    <row r="10845" ht="24.95" hidden="1" customHeight="1" x14ac:dyDescent="0.2"/>
    <row r="10846" ht="24.95" hidden="1" customHeight="1" x14ac:dyDescent="0.2"/>
    <row r="10847" ht="24.95" hidden="1" customHeight="1" x14ac:dyDescent="0.2"/>
    <row r="10848" ht="24.95" hidden="1" customHeight="1" x14ac:dyDescent="0.2"/>
    <row r="10849" ht="24.95" hidden="1" customHeight="1" x14ac:dyDescent="0.2"/>
    <row r="10850" ht="24.95" hidden="1" customHeight="1" x14ac:dyDescent="0.2"/>
    <row r="10851" ht="24.95" hidden="1" customHeight="1" x14ac:dyDescent="0.2"/>
    <row r="10852" ht="24.95" hidden="1" customHeight="1" x14ac:dyDescent="0.2"/>
    <row r="10853" ht="24.95" hidden="1" customHeight="1" x14ac:dyDescent="0.2"/>
    <row r="10854" ht="24.95" hidden="1" customHeight="1" x14ac:dyDescent="0.2"/>
    <row r="10855" ht="24.95" hidden="1" customHeight="1" x14ac:dyDescent="0.2"/>
    <row r="10856" ht="24.95" hidden="1" customHeight="1" x14ac:dyDescent="0.2"/>
    <row r="10857" ht="24.95" hidden="1" customHeight="1" x14ac:dyDescent="0.2"/>
    <row r="10858" ht="24.95" hidden="1" customHeight="1" x14ac:dyDescent="0.2"/>
    <row r="10859" ht="24.95" hidden="1" customHeight="1" x14ac:dyDescent="0.2"/>
    <row r="10860" ht="24.95" hidden="1" customHeight="1" x14ac:dyDescent="0.2"/>
    <row r="10861" ht="24.95" hidden="1" customHeight="1" x14ac:dyDescent="0.2"/>
    <row r="10862" ht="24.95" hidden="1" customHeight="1" x14ac:dyDescent="0.2"/>
    <row r="10863" ht="24.95" hidden="1" customHeight="1" x14ac:dyDescent="0.2"/>
    <row r="10864" ht="24.95" hidden="1" customHeight="1" x14ac:dyDescent="0.2"/>
    <row r="10865" ht="24.95" hidden="1" customHeight="1" x14ac:dyDescent="0.2"/>
    <row r="10866" ht="24.95" hidden="1" customHeight="1" x14ac:dyDescent="0.2"/>
    <row r="10867" ht="24.95" hidden="1" customHeight="1" x14ac:dyDescent="0.2"/>
    <row r="10868" ht="24.95" hidden="1" customHeight="1" x14ac:dyDescent="0.2"/>
    <row r="10869" ht="24.95" hidden="1" customHeight="1" x14ac:dyDescent="0.2"/>
    <row r="10870" ht="24.95" hidden="1" customHeight="1" x14ac:dyDescent="0.2"/>
    <row r="10871" ht="24.95" hidden="1" customHeight="1" x14ac:dyDescent="0.2"/>
    <row r="10872" ht="24.95" hidden="1" customHeight="1" x14ac:dyDescent="0.2"/>
    <row r="10873" ht="24.95" hidden="1" customHeight="1" x14ac:dyDescent="0.2"/>
    <row r="10874" ht="24.95" hidden="1" customHeight="1" x14ac:dyDescent="0.2"/>
    <row r="10875" ht="24.95" hidden="1" customHeight="1" x14ac:dyDescent="0.2"/>
    <row r="10876" ht="24.95" hidden="1" customHeight="1" x14ac:dyDescent="0.2"/>
    <row r="10877" ht="24.95" hidden="1" customHeight="1" x14ac:dyDescent="0.2"/>
    <row r="10878" ht="24.95" hidden="1" customHeight="1" x14ac:dyDescent="0.2"/>
    <row r="10879" ht="24.95" hidden="1" customHeight="1" x14ac:dyDescent="0.2"/>
    <row r="10880" ht="24.95" hidden="1" customHeight="1" x14ac:dyDescent="0.2"/>
    <row r="10881" ht="24.95" hidden="1" customHeight="1" x14ac:dyDescent="0.2"/>
    <row r="10882" ht="24.95" hidden="1" customHeight="1" x14ac:dyDescent="0.2"/>
    <row r="10883" ht="24.95" hidden="1" customHeight="1" x14ac:dyDescent="0.2"/>
    <row r="10884" ht="24.95" hidden="1" customHeight="1" x14ac:dyDescent="0.2"/>
    <row r="10885" ht="24.95" hidden="1" customHeight="1" x14ac:dyDescent="0.2"/>
    <row r="10886" ht="24.95" hidden="1" customHeight="1" x14ac:dyDescent="0.2"/>
    <row r="10887" ht="24.95" hidden="1" customHeight="1" x14ac:dyDescent="0.2"/>
    <row r="10888" ht="24.95" hidden="1" customHeight="1" x14ac:dyDescent="0.2"/>
    <row r="10889" ht="24.95" hidden="1" customHeight="1" x14ac:dyDescent="0.2"/>
    <row r="10890" ht="24.95" hidden="1" customHeight="1" x14ac:dyDescent="0.2"/>
    <row r="10891" ht="24.95" hidden="1" customHeight="1" x14ac:dyDescent="0.2"/>
    <row r="10892" ht="24.95" hidden="1" customHeight="1" x14ac:dyDescent="0.2"/>
    <row r="10893" ht="24.95" hidden="1" customHeight="1" x14ac:dyDescent="0.2"/>
    <row r="10894" ht="24.95" hidden="1" customHeight="1" x14ac:dyDescent="0.2"/>
    <row r="10895" ht="24.95" hidden="1" customHeight="1" x14ac:dyDescent="0.2"/>
    <row r="10896" ht="24.95" hidden="1" customHeight="1" x14ac:dyDescent="0.2"/>
    <row r="10897" ht="24.95" hidden="1" customHeight="1" x14ac:dyDescent="0.2"/>
    <row r="10898" ht="24.95" hidden="1" customHeight="1" x14ac:dyDescent="0.2"/>
    <row r="10899" ht="24.95" hidden="1" customHeight="1" x14ac:dyDescent="0.2"/>
    <row r="10900" ht="24.95" hidden="1" customHeight="1" x14ac:dyDescent="0.2"/>
    <row r="10901" ht="24.95" hidden="1" customHeight="1" x14ac:dyDescent="0.2"/>
    <row r="10902" ht="24.95" hidden="1" customHeight="1" x14ac:dyDescent="0.2"/>
    <row r="10903" ht="24.95" hidden="1" customHeight="1" x14ac:dyDescent="0.2"/>
    <row r="10904" ht="24.95" hidden="1" customHeight="1" x14ac:dyDescent="0.2"/>
    <row r="10905" ht="24.95" hidden="1" customHeight="1" x14ac:dyDescent="0.2"/>
    <row r="10906" ht="24.95" hidden="1" customHeight="1" x14ac:dyDescent="0.2"/>
    <row r="10907" ht="24.95" hidden="1" customHeight="1" x14ac:dyDescent="0.2"/>
    <row r="10908" ht="24.95" hidden="1" customHeight="1" x14ac:dyDescent="0.2"/>
    <row r="10909" ht="24.95" hidden="1" customHeight="1" x14ac:dyDescent="0.2"/>
    <row r="10910" ht="24.95" hidden="1" customHeight="1" x14ac:dyDescent="0.2"/>
    <row r="10911" ht="24.95" hidden="1" customHeight="1" x14ac:dyDescent="0.2"/>
    <row r="10912" ht="24.95" hidden="1" customHeight="1" x14ac:dyDescent="0.2"/>
    <row r="10913" ht="24.95" hidden="1" customHeight="1" x14ac:dyDescent="0.2"/>
    <row r="10914" ht="24.95" hidden="1" customHeight="1" x14ac:dyDescent="0.2"/>
    <row r="10915" ht="24.95" hidden="1" customHeight="1" x14ac:dyDescent="0.2"/>
    <row r="10916" ht="24.95" hidden="1" customHeight="1" x14ac:dyDescent="0.2"/>
    <row r="10917" ht="24.95" hidden="1" customHeight="1" x14ac:dyDescent="0.2"/>
    <row r="10918" ht="24.95" hidden="1" customHeight="1" x14ac:dyDescent="0.2"/>
    <row r="10919" ht="24.95" hidden="1" customHeight="1" x14ac:dyDescent="0.2"/>
    <row r="10920" ht="24.95" hidden="1" customHeight="1" x14ac:dyDescent="0.2"/>
    <row r="10921" ht="24.95" hidden="1" customHeight="1" x14ac:dyDescent="0.2"/>
    <row r="10922" ht="24.95" hidden="1" customHeight="1" x14ac:dyDescent="0.2"/>
    <row r="10923" ht="24.95" hidden="1" customHeight="1" x14ac:dyDescent="0.2"/>
    <row r="10924" ht="24.95" hidden="1" customHeight="1" x14ac:dyDescent="0.2"/>
    <row r="10925" ht="24.95" hidden="1" customHeight="1" x14ac:dyDescent="0.2"/>
    <row r="10926" ht="24.95" hidden="1" customHeight="1" x14ac:dyDescent="0.2"/>
    <row r="10927" ht="24.95" hidden="1" customHeight="1" x14ac:dyDescent="0.2"/>
    <row r="10928" ht="24.95" hidden="1" customHeight="1" x14ac:dyDescent="0.2"/>
    <row r="10929" ht="24.95" hidden="1" customHeight="1" x14ac:dyDescent="0.2"/>
    <row r="10930" ht="24.95" hidden="1" customHeight="1" x14ac:dyDescent="0.2"/>
    <row r="10931" ht="24.95" hidden="1" customHeight="1" x14ac:dyDescent="0.2"/>
    <row r="10932" ht="24.95" hidden="1" customHeight="1" x14ac:dyDescent="0.2"/>
    <row r="10933" ht="24.95" hidden="1" customHeight="1" x14ac:dyDescent="0.2"/>
    <row r="10934" ht="24.95" hidden="1" customHeight="1" x14ac:dyDescent="0.2"/>
    <row r="10935" ht="24.95" hidden="1" customHeight="1" x14ac:dyDescent="0.2"/>
    <row r="10936" ht="24.95" hidden="1" customHeight="1" x14ac:dyDescent="0.2"/>
    <row r="10937" ht="24.95" hidden="1" customHeight="1" x14ac:dyDescent="0.2"/>
    <row r="10938" ht="24.95" hidden="1" customHeight="1" x14ac:dyDescent="0.2"/>
    <row r="10939" ht="24.95" hidden="1" customHeight="1" x14ac:dyDescent="0.2"/>
    <row r="10940" ht="24.95" hidden="1" customHeight="1" x14ac:dyDescent="0.2"/>
    <row r="10941" ht="24.95" hidden="1" customHeight="1" x14ac:dyDescent="0.2"/>
    <row r="10942" ht="24.95" hidden="1" customHeight="1" x14ac:dyDescent="0.2"/>
    <row r="10943" ht="24.95" hidden="1" customHeight="1" x14ac:dyDescent="0.2"/>
    <row r="10944" ht="24.95" hidden="1" customHeight="1" x14ac:dyDescent="0.2"/>
    <row r="10945" ht="24.95" hidden="1" customHeight="1" x14ac:dyDescent="0.2"/>
    <row r="10946" ht="24.95" hidden="1" customHeight="1" x14ac:dyDescent="0.2"/>
    <row r="10947" ht="24.95" hidden="1" customHeight="1" x14ac:dyDescent="0.2"/>
    <row r="10948" ht="24.95" hidden="1" customHeight="1" x14ac:dyDescent="0.2"/>
    <row r="10949" ht="24.95" hidden="1" customHeight="1" x14ac:dyDescent="0.2"/>
    <row r="10950" ht="24.95" hidden="1" customHeight="1" x14ac:dyDescent="0.2"/>
    <row r="10951" ht="24.95" hidden="1" customHeight="1" x14ac:dyDescent="0.2"/>
    <row r="10952" ht="24.95" hidden="1" customHeight="1" x14ac:dyDescent="0.2"/>
    <row r="10953" ht="24.95" hidden="1" customHeight="1" x14ac:dyDescent="0.2"/>
    <row r="10954" ht="24.95" hidden="1" customHeight="1" x14ac:dyDescent="0.2"/>
    <row r="10955" ht="24.95" hidden="1" customHeight="1" x14ac:dyDescent="0.2"/>
    <row r="10956" ht="24.95" hidden="1" customHeight="1" x14ac:dyDescent="0.2"/>
    <row r="10957" ht="24.95" hidden="1" customHeight="1" x14ac:dyDescent="0.2"/>
    <row r="10958" ht="24.95" hidden="1" customHeight="1" x14ac:dyDescent="0.2"/>
    <row r="10959" ht="24.95" hidden="1" customHeight="1" x14ac:dyDescent="0.2"/>
    <row r="10960" ht="24.95" hidden="1" customHeight="1" x14ac:dyDescent="0.2"/>
    <row r="10961" ht="24.95" hidden="1" customHeight="1" x14ac:dyDescent="0.2"/>
    <row r="10962" ht="24.95" hidden="1" customHeight="1" x14ac:dyDescent="0.2"/>
    <row r="10963" ht="24.95" hidden="1" customHeight="1" x14ac:dyDescent="0.2"/>
    <row r="10964" ht="24.95" hidden="1" customHeight="1" x14ac:dyDescent="0.2"/>
    <row r="10965" ht="24.95" hidden="1" customHeight="1" x14ac:dyDescent="0.2"/>
    <row r="10966" ht="24.95" hidden="1" customHeight="1" x14ac:dyDescent="0.2"/>
    <row r="10967" ht="24.95" hidden="1" customHeight="1" x14ac:dyDescent="0.2"/>
    <row r="10968" ht="24.95" hidden="1" customHeight="1" x14ac:dyDescent="0.2"/>
    <row r="10969" ht="24.95" hidden="1" customHeight="1" x14ac:dyDescent="0.2"/>
    <row r="10970" ht="24.95" hidden="1" customHeight="1" x14ac:dyDescent="0.2"/>
    <row r="10971" ht="24.95" hidden="1" customHeight="1" x14ac:dyDescent="0.2"/>
    <row r="10972" ht="24.95" hidden="1" customHeight="1" x14ac:dyDescent="0.2"/>
    <row r="10973" ht="24.95" hidden="1" customHeight="1" x14ac:dyDescent="0.2"/>
    <row r="10974" ht="24.95" hidden="1" customHeight="1" x14ac:dyDescent="0.2"/>
    <row r="10975" ht="24.95" hidden="1" customHeight="1" x14ac:dyDescent="0.2"/>
    <row r="10976" ht="24.95" hidden="1" customHeight="1" x14ac:dyDescent="0.2"/>
    <row r="10977" ht="24.95" hidden="1" customHeight="1" x14ac:dyDescent="0.2"/>
    <row r="10978" ht="24.95" hidden="1" customHeight="1" x14ac:dyDescent="0.2"/>
    <row r="10979" ht="24.95" hidden="1" customHeight="1" x14ac:dyDescent="0.2"/>
    <row r="10980" ht="24.95" hidden="1" customHeight="1" x14ac:dyDescent="0.2"/>
    <row r="10981" ht="24.95" hidden="1" customHeight="1" x14ac:dyDescent="0.2"/>
    <row r="10982" ht="24.95" hidden="1" customHeight="1" x14ac:dyDescent="0.2"/>
    <row r="10983" ht="24.95" hidden="1" customHeight="1" x14ac:dyDescent="0.2"/>
    <row r="10984" ht="24.95" hidden="1" customHeight="1" x14ac:dyDescent="0.2"/>
    <row r="10985" ht="24.95" hidden="1" customHeight="1" x14ac:dyDescent="0.2"/>
    <row r="10986" ht="24.95" hidden="1" customHeight="1" x14ac:dyDescent="0.2"/>
    <row r="10987" ht="24.95" hidden="1" customHeight="1" x14ac:dyDescent="0.2"/>
    <row r="10988" ht="24.95" hidden="1" customHeight="1" x14ac:dyDescent="0.2"/>
    <row r="10989" ht="24.95" hidden="1" customHeight="1" x14ac:dyDescent="0.2"/>
    <row r="10990" ht="24.95" hidden="1" customHeight="1" x14ac:dyDescent="0.2"/>
    <row r="10991" ht="24.95" hidden="1" customHeight="1" x14ac:dyDescent="0.2"/>
    <row r="10992" ht="24.95" hidden="1" customHeight="1" x14ac:dyDescent="0.2"/>
    <row r="10993" ht="24.95" hidden="1" customHeight="1" x14ac:dyDescent="0.2"/>
    <row r="10994" ht="24.95" hidden="1" customHeight="1" x14ac:dyDescent="0.2"/>
    <row r="10995" ht="24.95" hidden="1" customHeight="1" x14ac:dyDescent="0.2"/>
    <row r="10996" ht="24.95" hidden="1" customHeight="1" x14ac:dyDescent="0.2"/>
    <row r="10997" ht="24.95" hidden="1" customHeight="1" x14ac:dyDescent="0.2"/>
    <row r="10998" ht="24.95" hidden="1" customHeight="1" x14ac:dyDescent="0.2"/>
    <row r="10999" ht="24.95" hidden="1" customHeight="1" x14ac:dyDescent="0.2"/>
    <row r="11000" ht="24.95" hidden="1" customHeight="1" x14ac:dyDescent="0.2"/>
    <row r="11001" ht="24.95" hidden="1" customHeight="1" x14ac:dyDescent="0.2"/>
    <row r="11002" ht="24.95" hidden="1" customHeight="1" x14ac:dyDescent="0.2"/>
    <row r="11003" ht="24.95" hidden="1" customHeight="1" x14ac:dyDescent="0.2"/>
    <row r="11004" ht="24.95" hidden="1" customHeight="1" x14ac:dyDescent="0.2"/>
    <row r="11005" ht="24.95" hidden="1" customHeight="1" x14ac:dyDescent="0.2"/>
    <row r="11006" ht="24.95" hidden="1" customHeight="1" x14ac:dyDescent="0.2"/>
    <row r="11007" ht="24.95" hidden="1" customHeight="1" x14ac:dyDescent="0.2"/>
    <row r="11008" ht="24.95" hidden="1" customHeight="1" x14ac:dyDescent="0.2"/>
    <row r="11009" ht="24.95" hidden="1" customHeight="1" x14ac:dyDescent="0.2"/>
    <row r="11010" ht="24.95" hidden="1" customHeight="1" x14ac:dyDescent="0.2"/>
    <row r="11011" ht="24.95" hidden="1" customHeight="1" x14ac:dyDescent="0.2"/>
    <row r="11012" ht="24.95" hidden="1" customHeight="1" x14ac:dyDescent="0.2"/>
    <row r="11013" ht="24.95" hidden="1" customHeight="1" x14ac:dyDescent="0.2"/>
    <row r="11014" ht="24.95" hidden="1" customHeight="1" x14ac:dyDescent="0.2"/>
    <row r="11015" ht="24.95" hidden="1" customHeight="1" x14ac:dyDescent="0.2"/>
    <row r="11016" ht="24.95" hidden="1" customHeight="1" x14ac:dyDescent="0.2"/>
    <row r="11017" ht="24.95" hidden="1" customHeight="1" x14ac:dyDescent="0.2"/>
    <row r="11018" ht="24.95" hidden="1" customHeight="1" x14ac:dyDescent="0.2"/>
    <row r="11019" ht="24.95" hidden="1" customHeight="1" x14ac:dyDescent="0.2"/>
    <row r="11020" ht="24.95" hidden="1" customHeight="1" x14ac:dyDescent="0.2"/>
    <row r="11021" ht="24.95" hidden="1" customHeight="1" x14ac:dyDescent="0.2"/>
    <row r="11022" ht="24.95" hidden="1" customHeight="1" x14ac:dyDescent="0.2"/>
    <row r="11023" ht="24.95" hidden="1" customHeight="1" x14ac:dyDescent="0.2"/>
    <row r="11024" ht="24.95" hidden="1" customHeight="1" x14ac:dyDescent="0.2"/>
    <row r="11025" ht="24.95" hidden="1" customHeight="1" x14ac:dyDescent="0.2"/>
    <row r="11026" ht="24.95" hidden="1" customHeight="1" x14ac:dyDescent="0.2"/>
    <row r="11027" ht="24.95" hidden="1" customHeight="1" x14ac:dyDescent="0.2"/>
    <row r="11028" ht="24.95" hidden="1" customHeight="1" x14ac:dyDescent="0.2"/>
    <row r="11029" ht="24.95" hidden="1" customHeight="1" x14ac:dyDescent="0.2"/>
    <row r="11030" ht="24.95" hidden="1" customHeight="1" x14ac:dyDescent="0.2"/>
    <row r="11031" ht="24.95" hidden="1" customHeight="1" x14ac:dyDescent="0.2"/>
    <row r="11032" ht="24.95" hidden="1" customHeight="1" x14ac:dyDescent="0.2"/>
    <row r="11033" ht="24.95" hidden="1" customHeight="1" x14ac:dyDescent="0.2"/>
    <row r="11034" ht="24.95" hidden="1" customHeight="1" x14ac:dyDescent="0.2"/>
    <row r="11035" ht="24.95" hidden="1" customHeight="1" x14ac:dyDescent="0.2"/>
    <row r="11036" ht="24.95" hidden="1" customHeight="1" x14ac:dyDescent="0.2"/>
    <row r="11037" ht="24.95" hidden="1" customHeight="1" x14ac:dyDescent="0.2"/>
    <row r="11038" ht="24.95" hidden="1" customHeight="1" x14ac:dyDescent="0.2"/>
    <row r="11039" ht="24.95" hidden="1" customHeight="1" x14ac:dyDescent="0.2"/>
    <row r="11040" ht="24.95" hidden="1" customHeight="1" x14ac:dyDescent="0.2"/>
    <row r="11041" ht="24.95" hidden="1" customHeight="1" x14ac:dyDescent="0.2"/>
    <row r="11042" ht="24.95" hidden="1" customHeight="1" x14ac:dyDescent="0.2"/>
    <row r="11043" ht="24.95" hidden="1" customHeight="1" x14ac:dyDescent="0.2"/>
    <row r="11044" ht="24.95" hidden="1" customHeight="1" x14ac:dyDescent="0.2"/>
    <row r="11045" ht="24.95" hidden="1" customHeight="1" x14ac:dyDescent="0.2"/>
    <row r="11046" ht="24.95" hidden="1" customHeight="1" x14ac:dyDescent="0.2"/>
    <row r="11047" ht="24.95" hidden="1" customHeight="1" x14ac:dyDescent="0.2"/>
    <row r="11048" ht="24.95" hidden="1" customHeight="1" x14ac:dyDescent="0.2"/>
    <row r="11049" ht="24.95" hidden="1" customHeight="1" x14ac:dyDescent="0.2"/>
    <row r="11050" ht="24.95" hidden="1" customHeight="1" x14ac:dyDescent="0.2"/>
    <row r="11051" ht="24.95" hidden="1" customHeight="1" x14ac:dyDescent="0.2"/>
    <row r="11052" ht="24.95" hidden="1" customHeight="1" x14ac:dyDescent="0.2"/>
    <row r="11053" ht="24.95" hidden="1" customHeight="1" x14ac:dyDescent="0.2"/>
    <row r="11054" ht="24.95" hidden="1" customHeight="1" x14ac:dyDescent="0.2"/>
    <row r="11055" ht="24.95" hidden="1" customHeight="1" x14ac:dyDescent="0.2"/>
    <row r="11056" ht="24.95" hidden="1" customHeight="1" x14ac:dyDescent="0.2"/>
    <row r="11057" ht="24.95" hidden="1" customHeight="1" x14ac:dyDescent="0.2"/>
    <row r="11058" ht="24.95" hidden="1" customHeight="1" x14ac:dyDescent="0.2"/>
    <row r="11059" ht="24.95" hidden="1" customHeight="1" x14ac:dyDescent="0.2"/>
    <row r="11060" ht="24.95" hidden="1" customHeight="1" x14ac:dyDescent="0.2"/>
    <row r="11061" ht="24.95" hidden="1" customHeight="1" x14ac:dyDescent="0.2"/>
    <row r="11062" ht="24.95" hidden="1" customHeight="1" x14ac:dyDescent="0.2"/>
    <row r="11063" ht="24.95" hidden="1" customHeight="1" x14ac:dyDescent="0.2"/>
    <row r="11064" ht="24.95" hidden="1" customHeight="1" x14ac:dyDescent="0.2"/>
    <row r="11065" ht="24.95" hidden="1" customHeight="1" x14ac:dyDescent="0.2"/>
    <row r="11066" ht="24.95" hidden="1" customHeight="1" x14ac:dyDescent="0.2"/>
    <row r="11067" ht="24.95" hidden="1" customHeight="1" x14ac:dyDescent="0.2"/>
    <row r="11068" ht="24.95" hidden="1" customHeight="1" x14ac:dyDescent="0.2"/>
    <row r="11069" ht="24.95" hidden="1" customHeight="1" x14ac:dyDescent="0.2"/>
    <row r="11070" ht="24.95" hidden="1" customHeight="1" x14ac:dyDescent="0.2"/>
    <row r="11071" ht="24.95" hidden="1" customHeight="1" x14ac:dyDescent="0.2"/>
    <row r="11072" ht="24.95" hidden="1" customHeight="1" x14ac:dyDescent="0.2"/>
    <row r="11073" ht="24.95" hidden="1" customHeight="1" x14ac:dyDescent="0.2"/>
    <row r="11074" ht="24.95" hidden="1" customHeight="1" x14ac:dyDescent="0.2"/>
    <row r="11075" ht="24.95" hidden="1" customHeight="1" x14ac:dyDescent="0.2"/>
    <row r="11076" ht="24.95" hidden="1" customHeight="1" x14ac:dyDescent="0.2"/>
    <row r="11077" ht="24.95" hidden="1" customHeight="1" x14ac:dyDescent="0.2"/>
    <row r="11078" ht="24.95" hidden="1" customHeight="1" x14ac:dyDescent="0.2"/>
    <row r="11079" ht="24.95" hidden="1" customHeight="1" x14ac:dyDescent="0.2"/>
    <row r="11080" ht="24.95" hidden="1" customHeight="1" x14ac:dyDescent="0.2"/>
    <row r="11081" ht="24.95" hidden="1" customHeight="1" x14ac:dyDescent="0.2"/>
    <row r="11082" ht="24.95" hidden="1" customHeight="1" x14ac:dyDescent="0.2"/>
    <row r="11083" ht="24.95" hidden="1" customHeight="1" x14ac:dyDescent="0.2"/>
    <row r="11084" ht="24.95" hidden="1" customHeight="1" x14ac:dyDescent="0.2"/>
    <row r="11085" ht="24.95" hidden="1" customHeight="1" x14ac:dyDescent="0.2"/>
    <row r="11086" ht="24.95" hidden="1" customHeight="1" x14ac:dyDescent="0.2"/>
    <row r="11087" ht="24.95" hidden="1" customHeight="1" x14ac:dyDescent="0.2"/>
    <row r="11088" ht="24.95" hidden="1" customHeight="1" x14ac:dyDescent="0.2"/>
    <row r="11089" ht="24.95" hidden="1" customHeight="1" x14ac:dyDescent="0.2"/>
    <row r="11090" ht="24.95" hidden="1" customHeight="1" x14ac:dyDescent="0.2"/>
    <row r="11091" ht="24.95" hidden="1" customHeight="1" x14ac:dyDescent="0.2"/>
    <row r="11092" ht="24.95" hidden="1" customHeight="1" x14ac:dyDescent="0.2"/>
    <row r="11093" ht="24.95" hidden="1" customHeight="1" x14ac:dyDescent="0.2"/>
    <row r="11094" ht="24.95" hidden="1" customHeight="1" x14ac:dyDescent="0.2"/>
    <row r="11095" ht="24.95" hidden="1" customHeight="1" x14ac:dyDescent="0.2"/>
    <row r="11096" ht="24.95" hidden="1" customHeight="1" x14ac:dyDescent="0.2"/>
    <row r="11097" ht="24.95" hidden="1" customHeight="1" x14ac:dyDescent="0.2"/>
    <row r="11098" ht="24.95" hidden="1" customHeight="1" x14ac:dyDescent="0.2"/>
    <row r="11099" ht="24.95" hidden="1" customHeight="1" x14ac:dyDescent="0.2"/>
    <row r="11100" ht="24.95" hidden="1" customHeight="1" x14ac:dyDescent="0.2"/>
    <row r="11101" ht="24.95" hidden="1" customHeight="1" x14ac:dyDescent="0.2"/>
    <row r="11102" ht="24.95" hidden="1" customHeight="1" x14ac:dyDescent="0.2"/>
    <row r="11103" ht="24.95" hidden="1" customHeight="1" x14ac:dyDescent="0.2"/>
    <row r="11104" ht="24.95" hidden="1" customHeight="1" x14ac:dyDescent="0.2"/>
    <row r="11105" ht="24.95" hidden="1" customHeight="1" x14ac:dyDescent="0.2"/>
    <row r="11106" ht="24.95" hidden="1" customHeight="1" x14ac:dyDescent="0.2"/>
    <row r="11107" ht="24.95" hidden="1" customHeight="1" x14ac:dyDescent="0.2"/>
    <row r="11108" ht="24.95" hidden="1" customHeight="1" x14ac:dyDescent="0.2"/>
    <row r="11109" ht="24.95" hidden="1" customHeight="1" x14ac:dyDescent="0.2"/>
    <row r="11110" ht="24.95" hidden="1" customHeight="1" x14ac:dyDescent="0.2"/>
    <row r="11111" ht="24.95" hidden="1" customHeight="1" x14ac:dyDescent="0.2"/>
    <row r="11112" ht="24.95" hidden="1" customHeight="1" x14ac:dyDescent="0.2"/>
    <row r="11113" ht="24.95" hidden="1" customHeight="1" x14ac:dyDescent="0.2"/>
    <row r="11114" ht="24.95" hidden="1" customHeight="1" x14ac:dyDescent="0.2"/>
    <row r="11115" ht="24.95" hidden="1" customHeight="1" x14ac:dyDescent="0.2"/>
    <row r="11116" ht="24.95" hidden="1" customHeight="1" x14ac:dyDescent="0.2"/>
    <row r="11117" ht="24.95" hidden="1" customHeight="1" x14ac:dyDescent="0.2"/>
    <row r="11118" ht="24.95" hidden="1" customHeight="1" x14ac:dyDescent="0.2"/>
    <row r="11119" ht="24.95" hidden="1" customHeight="1" x14ac:dyDescent="0.2"/>
    <row r="11120" ht="24.95" hidden="1" customHeight="1" x14ac:dyDescent="0.2"/>
    <row r="11121" ht="24.95" hidden="1" customHeight="1" x14ac:dyDescent="0.2"/>
    <row r="11122" ht="24.95" hidden="1" customHeight="1" x14ac:dyDescent="0.2"/>
    <row r="11123" ht="24.95" hidden="1" customHeight="1" x14ac:dyDescent="0.2"/>
    <row r="11124" ht="24.95" hidden="1" customHeight="1" x14ac:dyDescent="0.2"/>
    <row r="11125" ht="24.95" hidden="1" customHeight="1" x14ac:dyDescent="0.2"/>
    <row r="11126" ht="24.95" hidden="1" customHeight="1" x14ac:dyDescent="0.2"/>
    <row r="11127" ht="24.95" hidden="1" customHeight="1" x14ac:dyDescent="0.2"/>
    <row r="11128" ht="24.95" hidden="1" customHeight="1" x14ac:dyDescent="0.2"/>
    <row r="11129" ht="24.95" hidden="1" customHeight="1" x14ac:dyDescent="0.2"/>
    <row r="11130" ht="24.95" hidden="1" customHeight="1" x14ac:dyDescent="0.2"/>
    <row r="11131" ht="24.95" hidden="1" customHeight="1" x14ac:dyDescent="0.2"/>
    <row r="11132" ht="24.95" hidden="1" customHeight="1" x14ac:dyDescent="0.2"/>
    <row r="11133" ht="24.95" hidden="1" customHeight="1" x14ac:dyDescent="0.2"/>
    <row r="11134" ht="24.95" hidden="1" customHeight="1" x14ac:dyDescent="0.2"/>
    <row r="11135" ht="24.95" hidden="1" customHeight="1" x14ac:dyDescent="0.2"/>
    <row r="11136" ht="24.95" hidden="1" customHeight="1" x14ac:dyDescent="0.2"/>
    <row r="11137" ht="24.95" hidden="1" customHeight="1" x14ac:dyDescent="0.2"/>
    <row r="11138" ht="24.95" hidden="1" customHeight="1" x14ac:dyDescent="0.2"/>
    <row r="11139" ht="24.95" hidden="1" customHeight="1" x14ac:dyDescent="0.2"/>
    <row r="11140" ht="24.95" hidden="1" customHeight="1" x14ac:dyDescent="0.2"/>
    <row r="11141" ht="24.95" hidden="1" customHeight="1" x14ac:dyDescent="0.2"/>
    <row r="11142" ht="24.95" hidden="1" customHeight="1" x14ac:dyDescent="0.2"/>
    <row r="11143" ht="24.95" hidden="1" customHeight="1" x14ac:dyDescent="0.2"/>
    <row r="11144" ht="24.95" hidden="1" customHeight="1" x14ac:dyDescent="0.2"/>
    <row r="11145" ht="24.95" hidden="1" customHeight="1" x14ac:dyDescent="0.2"/>
    <row r="11146" ht="24.95" hidden="1" customHeight="1" x14ac:dyDescent="0.2"/>
    <row r="11147" ht="24.95" hidden="1" customHeight="1" x14ac:dyDescent="0.2"/>
    <row r="11148" ht="24.95" hidden="1" customHeight="1" x14ac:dyDescent="0.2"/>
    <row r="11149" ht="24.95" hidden="1" customHeight="1" x14ac:dyDescent="0.2"/>
    <row r="11150" ht="24.95" hidden="1" customHeight="1" x14ac:dyDescent="0.2"/>
    <row r="11151" ht="24.95" hidden="1" customHeight="1" x14ac:dyDescent="0.2"/>
    <row r="11152" ht="24.95" hidden="1" customHeight="1" x14ac:dyDescent="0.2"/>
    <row r="11153" ht="24.95" hidden="1" customHeight="1" x14ac:dyDescent="0.2"/>
    <row r="11154" ht="24.95" hidden="1" customHeight="1" x14ac:dyDescent="0.2"/>
    <row r="11155" ht="24.95" hidden="1" customHeight="1" x14ac:dyDescent="0.2"/>
    <row r="11156" ht="24.95" hidden="1" customHeight="1" x14ac:dyDescent="0.2"/>
    <row r="11157" ht="24.95" hidden="1" customHeight="1" x14ac:dyDescent="0.2"/>
    <row r="11158" ht="24.95" hidden="1" customHeight="1" x14ac:dyDescent="0.2"/>
    <row r="11159" ht="24.95" hidden="1" customHeight="1" x14ac:dyDescent="0.2"/>
    <row r="11160" ht="24.95" hidden="1" customHeight="1" x14ac:dyDescent="0.2"/>
    <row r="11161" ht="24.95" hidden="1" customHeight="1" x14ac:dyDescent="0.2"/>
    <row r="11162" ht="24.95" hidden="1" customHeight="1" x14ac:dyDescent="0.2"/>
    <row r="11163" ht="24.95" hidden="1" customHeight="1" x14ac:dyDescent="0.2"/>
    <row r="11164" ht="24.95" hidden="1" customHeight="1" x14ac:dyDescent="0.2"/>
    <row r="11165" ht="24.95" hidden="1" customHeight="1" x14ac:dyDescent="0.2"/>
    <row r="11166" ht="24.95" hidden="1" customHeight="1" x14ac:dyDescent="0.2"/>
    <row r="11167" ht="24.95" hidden="1" customHeight="1" x14ac:dyDescent="0.2"/>
    <row r="11168" ht="24.95" hidden="1" customHeight="1" x14ac:dyDescent="0.2"/>
    <row r="11169" ht="24.95" hidden="1" customHeight="1" x14ac:dyDescent="0.2"/>
    <row r="11170" ht="24.95" hidden="1" customHeight="1" x14ac:dyDescent="0.2"/>
    <row r="11171" ht="24.95" hidden="1" customHeight="1" x14ac:dyDescent="0.2"/>
    <row r="11172" ht="24.95" hidden="1" customHeight="1" x14ac:dyDescent="0.2"/>
    <row r="11173" ht="24.95" hidden="1" customHeight="1" x14ac:dyDescent="0.2"/>
    <row r="11174" ht="24.95" hidden="1" customHeight="1" x14ac:dyDescent="0.2"/>
    <row r="11175" ht="24.95" hidden="1" customHeight="1" x14ac:dyDescent="0.2"/>
    <row r="11176" ht="24.95" hidden="1" customHeight="1" x14ac:dyDescent="0.2"/>
    <row r="11177" ht="24.95" hidden="1" customHeight="1" x14ac:dyDescent="0.2"/>
    <row r="11178" ht="24.95" hidden="1" customHeight="1" x14ac:dyDescent="0.2"/>
    <row r="11179" ht="24.95" hidden="1" customHeight="1" x14ac:dyDescent="0.2"/>
    <row r="11180" ht="24.95" hidden="1" customHeight="1" x14ac:dyDescent="0.2"/>
    <row r="11181" ht="24.95" hidden="1" customHeight="1" x14ac:dyDescent="0.2"/>
    <row r="11182" ht="24.95" hidden="1" customHeight="1" x14ac:dyDescent="0.2"/>
    <row r="11183" ht="24.95" hidden="1" customHeight="1" x14ac:dyDescent="0.2"/>
    <row r="11184" ht="24.95" hidden="1" customHeight="1" x14ac:dyDescent="0.2"/>
    <row r="11185" ht="24.95" hidden="1" customHeight="1" x14ac:dyDescent="0.2"/>
    <row r="11186" ht="24.95" hidden="1" customHeight="1" x14ac:dyDescent="0.2"/>
    <row r="11187" ht="24.95" hidden="1" customHeight="1" x14ac:dyDescent="0.2"/>
    <row r="11188" ht="24.95" hidden="1" customHeight="1" x14ac:dyDescent="0.2"/>
    <row r="11189" ht="24.95" hidden="1" customHeight="1" x14ac:dyDescent="0.2"/>
    <row r="11190" ht="24.95" hidden="1" customHeight="1" x14ac:dyDescent="0.2"/>
    <row r="11191" ht="24.95" hidden="1" customHeight="1" x14ac:dyDescent="0.2"/>
    <row r="11192" ht="24.95" hidden="1" customHeight="1" x14ac:dyDescent="0.2"/>
    <row r="11193" ht="24.95" hidden="1" customHeight="1" x14ac:dyDescent="0.2"/>
    <row r="11194" ht="24.95" hidden="1" customHeight="1" x14ac:dyDescent="0.2"/>
    <row r="11195" ht="24.95" hidden="1" customHeight="1" x14ac:dyDescent="0.2"/>
    <row r="11196" ht="24.95" hidden="1" customHeight="1" x14ac:dyDescent="0.2"/>
    <row r="11197" ht="24.95" hidden="1" customHeight="1" x14ac:dyDescent="0.2"/>
    <row r="11198" ht="24.95" hidden="1" customHeight="1" x14ac:dyDescent="0.2"/>
    <row r="11199" ht="24.95" hidden="1" customHeight="1" x14ac:dyDescent="0.2"/>
    <row r="11200" ht="24.95" hidden="1" customHeight="1" x14ac:dyDescent="0.2"/>
    <row r="11201" ht="24.95" hidden="1" customHeight="1" x14ac:dyDescent="0.2"/>
    <row r="11202" ht="24.95" hidden="1" customHeight="1" x14ac:dyDescent="0.2"/>
    <row r="11203" ht="24.95" hidden="1" customHeight="1" x14ac:dyDescent="0.2"/>
    <row r="11204" ht="24.95" hidden="1" customHeight="1" x14ac:dyDescent="0.2"/>
    <row r="11205" ht="24.95" hidden="1" customHeight="1" x14ac:dyDescent="0.2"/>
    <row r="11206" ht="24.95" hidden="1" customHeight="1" x14ac:dyDescent="0.2"/>
    <row r="11207" ht="24.95" hidden="1" customHeight="1" x14ac:dyDescent="0.2"/>
    <row r="11208" ht="24.95" hidden="1" customHeight="1" x14ac:dyDescent="0.2"/>
    <row r="11209" ht="24.95" hidden="1" customHeight="1" x14ac:dyDescent="0.2"/>
    <row r="11210" ht="24.95" hidden="1" customHeight="1" x14ac:dyDescent="0.2"/>
    <row r="11211" ht="24.95" hidden="1" customHeight="1" x14ac:dyDescent="0.2"/>
    <row r="11212" ht="24.95" hidden="1" customHeight="1" x14ac:dyDescent="0.2"/>
    <row r="11213" ht="24.95" hidden="1" customHeight="1" x14ac:dyDescent="0.2"/>
    <row r="11214" ht="24.95" hidden="1" customHeight="1" x14ac:dyDescent="0.2"/>
    <row r="11215" ht="24.95" hidden="1" customHeight="1" x14ac:dyDescent="0.2"/>
    <row r="11216" ht="24.95" hidden="1" customHeight="1" x14ac:dyDescent="0.2"/>
    <row r="11217" ht="24.95" hidden="1" customHeight="1" x14ac:dyDescent="0.2"/>
    <row r="11218" ht="24.95" hidden="1" customHeight="1" x14ac:dyDescent="0.2"/>
    <row r="11219" ht="24.95" hidden="1" customHeight="1" x14ac:dyDescent="0.2"/>
    <row r="11220" ht="24.95" hidden="1" customHeight="1" x14ac:dyDescent="0.2"/>
    <row r="11221" ht="24.95" hidden="1" customHeight="1" x14ac:dyDescent="0.2"/>
    <row r="11222" ht="24.95" hidden="1" customHeight="1" x14ac:dyDescent="0.2"/>
    <row r="11223" ht="24.95" hidden="1" customHeight="1" x14ac:dyDescent="0.2"/>
    <row r="11224" ht="24.95" hidden="1" customHeight="1" x14ac:dyDescent="0.2"/>
    <row r="11225" ht="24.95" hidden="1" customHeight="1" x14ac:dyDescent="0.2"/>
    <row r="11226" ht="24.95" hidden="1" customHeight="1" x14ac:dyDescent="0.2"/>
    <row r="11227" ht="24.95" hidden="1" customHeight="1" x14ac:dyDescent="0.2"/>
    <row r="11228" ht="24.95" hidden="1" customHeight="1" x14ac:dyDescent="0.2"/>
    <row r="11229" ht="24.95" hidden="1" customHeight="1" x14ac:dyDescent="0.2"/>
    <row r="11230" ht="24.95" hidden="1" customHeight="1" x14ac:dyDescent="0.2"/>
    <row r="11231" ht="24.95" hidden="1" customHeight="1" x14ac:dyDescent="0.2"/>
    <row r="11232" ht="24.95" hidden="1" customHeight="1" x14ac:dyDescent="0.2"/>
    <row r="11233" ht="24.95" hidden="1" customHeight="1" x14ac:dyDescent="0.2"/>
    <row r="11234" ht="24.95" hidden="1" customHeight="1" x14ac:dyDescent="0.2"/>
    <row r="11235" ht="24.95" hidden="1" customHeight="1" x14ac:dyDescent="0.2"/>
    <row r="11236" ht="24.95" hidden="1" customHeight="1" x14ac:dyDescent="0.2"/>
    <row r="11237" ht="24.95" hidden="1" customHeight="1" x14ac:dyDescent="0.2"/>
    <row r="11238" ht="24.95" hidden="1" customHeight="1" x14ac:dyDescent="0.2"/>
    <row r="11239" ht="24.95" hidden="1" customHeight="1" x14ac:dyDescent="0.2"/>
    <row r="11240" ht="24.95" hidden="1" customHeight="1" x14ac:dyDescent="0.2"/>
    <row r="11241" ht="24.95" hidden="1" customHeight="1" x14ac:dyDescent="0.2"/>
    <row r="11242" ht="24.95" hidden="1" customHeight="1" x14ac:dyDescent="0.2"/>
    <row r="11243" ht="24.95" hidden="1" customHeight="1" x14ac:dyDescent="0.2"/>
    <row r="11244" ht="24.95" hidden="1" customHeight="1" x14ac:dyDescent="0.2"/>
    <row r="11245" ht="24.95" hidden="1" customHeight="1" x14ac:dyDescent="0.2"/>
    <row r="11246" ht="24.95" hidden="1" customHeight="1" x14ac:dyDescent="0.2"/>
    <row r="11247" ht="24.95" hidden="1" customHeight="1" x14ac:dyDescent="0.2"/>
    <row r="11248" ht="24.95" hidden="1" customHeight="1" x14ac:dyDescent="0.2"/>
    <row r="11249" ht="24.95" hidden="1" customHeight="1" x14ac:dyDescent="0.2"/>
    <row r="11250" ht="24.95" hidden="1" customHeight="1" x14ac:dyDescent="0.2"/>
    <row r="11251" ht="24.95" hidden="1" customHeight="1" x14ac:dyDescent="0.2"/>
    <row r="11252" ht="24.95" hidden="1" customHeight="1" x14ac:dyDescent="0.2"/>
    <row r="11253" ht="24.95" hidden="1" customHeight="1" x14ac:dyDescent="0.2"/>
    <row r="11254" ht="24.95" hidden="1" customHeight="1" x14ac:dyDescent="0.2"/>
    <row r="11255" ht="24.95" hidden="1" customHeight="1" x14ac:dyDescent="0.2"/>
    <row r="11256" ht="24.95" hidden="1" customHeight="1" x14ac:dyDescent="0.2"/>
    <row r="11257" ht="24.95" hidden="1" customHeight="1" x14ac:dyDescent="0.2"/>
    <row r="11258" ht="24.95" hidden="1" customHeight="1" x14ac:dyDescent="0.2"/>
    <row r="11259" ht="24.95" hidden="1" customHeight="1" x14ac:dyDescent="0.2"/>
    <row r="11260" ht="24.95" hidden="1" customHeight="1" x14ac:dyDescent="0.2"/>
    <row r="11261" ht="24.95" hidden="1" customHeight="1" x14ac:dyDescent="0.2"/>
    <row r="11262" ht="24.95" hidden="1" customHeight="1" x14ac:dyDescent="0.2"/>
    <row r="11263" ht="24.95" hidden="1" customHeight="1" x14ac:dyDescent="0.2"/>
    <row r="11264" ht="24.95" hidden="1" customHeight="1" x14ac:dyDescent="0.2"/>
    <row r="11265" ht="24.95" hidden="1" customHeight="1" x14ac:dyDescent="0.2"/>
    <row r="11266" ht="24.95" hidden="1" customHeight="1" x14ac:dyDescent="0.2"/>
    <row r="11267" ht="24.95" hidden="1" customHeight="1" x14ac:dyDescent="0.2"/>
    <row r="11268" ht="24.95" hidden="1" customHeight="1" x14ac:dyDescent="0.2"/>
    <row r="11269" ht="24.95" hidden="1" customHeight="1" x14ac:dyDescent="0.2"/>
    <row r="11270" ht="24.95" hidden="1" customHeight="1" x14ac:dyDescent="0.2"/>
    <row r="11271" ht="24.95" hidden="1" customHeight="1" x14ac:dyDescent="0.2"/>
    <row r="11272" ht="24.95" hidden="1" customHeight="1" x14ac:dyDescent="0.2"/>
    <row r="11273" ht="24.95" hidden="1" customHeight="1" x14ac:dyDescent="0.2"/>
    <row r="11274" ht="24.95" hidden="1" customHeight="1" x14ac:dyDescent="0.2"/>
    <row r="11275" ht="24.95" hidden="1" customHeight="1" x14ac:dyDescent="0.2"/>
    <row r="11276" ht="24.95" hidden="1" customHeight="1" x14ac:dyDescent="0.2"/>
    <row r="11277" ht="24.95" hidden="1" customHeight="1" x14ac:dyDescent="0.2"/>
    <row r="11278" ht="24.95" hidden="1" customHeight="1" x14ac:dyDescent="0.2"/>
    <row r="11279" ht="24.95" hidden="1" customHeight="1" x14ac:dyDescent="0.2"/>
    <row r="11280" ht="24.95" hidden="1" customHeight="1" x14ac:dyDescent="0.2"/>
    <row r="11281" ht="24.95" hidden="1" customHeight="1" x14ac:dyDescent="0.2"/>
    <row r="11282" ht="24.95" hidden="1" customHeight="1" x14ac:dyDescent="0.2"/>
    <row r="11283" ht="24.95" hidden="1" customHeight="1" x14ac:dyDescent="0.2"/>
    <row r="11284" ht="24.95" hidden="1" customHeight="1" x14ac:dyDescent="0.2"/>
    <row r="11285" ht="24.95" hidden="1" customHeight="1" x14ac:dyDescent="0.2"/>
    <row r="11286" ht="24.95" hidden="1" customHeight="1" x14ac:dyDescent="0.2"/>
    <row r="11287" ht="24.95" hidden="1" customHeight="1" x14ac:dyDescent="0.2"/>
    <row r="11288" ht="24.95" hidden="1" customHeight="1" x14ac:dyDescent="0.2"/>
    <row r="11289" ht="24.95" hidden="1" customHeight="1" x14ac:dyDescent="0.2"/>
    <row r="11290" ht="24.95" hidden="1" customHeight="1" x14ac:dyDescent="0.2"/>
    <row r="11291" ht="24.95" hidden="1" customHeight="1" x14ac:dyDescent="0.2"/>
    <row r="11292" ht="24.95" hidden="1" customHeight="1" x14ac:dyDescent="0.2"/>
    <row r="11293" ht="24.95" hidden="1" customHeight="1" x14ac:dyDescent="0.2"/>
    <row r="11294" ht="24.95" hidden="1" customHeight="1" x14ac:dyDescent="0.2"/>
    <row r="11295" ht="24.95" hidden="1" customHeight="1" x14ac:dyDescent="0.2"/>
    <row r="11296" ht="24.95" hidden="1" customHeight="1" x14ac:dyDescent="0.2"/>
    <row r="11297" ht="24.95" hidden="1" customHeight="1" x14ac:dyDescent="0.2"/>
    <row r="11298" ht="24.95" hidden="1" customHeight="1" x14ac:dyDescent="0.2"/>
    <row r="11299" ht="24.95" hidden="1" customHeight="1" x14ac:dyDescent="0.2"/>
    <row r="11300" ht="24.95" hidden="1" customHeight="1" x14ac:dyDescent="0.2"/>
    <row r="11301" ht="24.95" hidden="1" customHeight="1" x14ac:dyDescent="0.2"/>
    <row r="11302" ht="24.95" hidden="1" customHeight="1" x14ac:dyDescent="0.2"/>
    <row r="11303" ht="24.95" hidden="1" customHeight="1" x14ac:dyDescent="0.2"/>
    <row r="11304" ht="24.95" hidden="1" customHeight="1" x14ac:dyDescent="0.2"/>
    <row r="11305" ht="24.95" hidden="1" customHeight="1" x14ac:dyDescent="0.2"/>
    <row r="11306" ht="24.95" hidden="1" customHeight="1" x14ac:dyDescent="0.2"/>
    <row r="11307" ht="24.95" hidden="1" customHeight="1" x14ac:dyDescent="0.2"/>
    <row r="11308" ht="24.95" hidden="1" customHeight="1" x14ac:dyDescent="0.2"/>
    <row r="11309" ht="24.95" hidden="1" customHeight="1" x14ac:dyDescent="0.2"/>
    <row r="11310" ht="24.95" hidden="1" customHeight="1" x14ac:dyDescent="0.2"/>
    <row r="11311" ht="24.95" hidden="1" customHeight="1" x14ac:dyDescent="0.2"/>
    <row r="11312" ht="24.95" hidden="1" customHeight="1" x14ac:dyDescent="0.2"/>
    <row r="11313" ht="24.95" hidden="1" customHeight="1" x14ac:dyDescent="0.2"/>
    <row r="11314" ht="24.95" hidden="1" customHeight="1" x14ac:dyDescent="0.2"/>
    <row r="11315" ht="24.95" hidden="1" customHeight="1" x14ac:dyDescent="0.2"/>
    <row r="11316" ht="24.95" hidden="1" customHeight="1" x14ac:dyDescent="0.2"/>
    <row r="11317" ht="24.95" hidden="1" customHeight="1" x14ac:dyDescent="0.2"/>
    <row r="11318" ht="24.95" hidden="1" customHeight="1" x14ac:dyDescent="0.2"/>
    <row r="11319" ht="24.95" hidden="1" customHeight="1" x14ac:dyDescent="0.2"/>
    <row r="11320" ht="24.95" hidden="1" customHeight="1" x14ac:dyDescent="0.2"/>
    <row r="11321" ht="24.95" hidden="1" customHeight="1" x14ac:dyDescent="0.2"/>
    <row r="11322" ht="24.95" hidden="1" customHeight="1" x14ac:dyDescent="0.2"/>
    <row r="11323" ht="24.95" hidden="1" customHeight="1" x14ac:dyDescent="0.2"/>
    <row r="11324" ht="24.95" hidden="1" customHeight="1" x14ac:dyDescent="0.2"/>
    <row r="11325" ht="24.95" hidden="1" customHeight="1" x14ac:dyDescent="0.2"/>
    <row r="11326" ht="24.95" hidden="1" customHeight="1" x14ac:dyDescent="0.2"/>
    <row r="11327" ht="24.95" hidden="1" customHeight="1" x14ac:dyDescent="0.2"/>
    <row r="11328" ht="24.95" hidden="1" customHeight="1" x14ac:dyDescent="0.2"/>
    <row r="11329" ht="24.95" hidden="1" customHeight="1" x14ac:dyDescent="0.2"/>
    <row r="11330" ht="24.95" hidden="1" customHeight="1" x14ac:dyDescent="0.2"/>
    <row r="11331" ht="24.95" hidden="1" customHeight="1" x14ac:dyDescent="0.2"/>
    <row r="11332" ht="24.95" hidden="1" customHeight="1" x14ac:dyDescent="0.2"/>
    <row r="11333" ht="24.95" hidden="1" customHeight="1" x14ac:dyDescent="0.2"/>
    <row r="11334" ht="24.95" hidden="1" customHeight="1" x14ac:dyDescent="0.2"/>
    <row r="11335" ht="24.95" hidden="1" customHeight="1" x14ac:dyDescent="0.2"/>
    <row r="11336" ht="24.95" hidden="1" customHeight="1" x14ac:dyDescent="0.2"/>
    <row r="11337" ht="24.95" hidden="1" customHeight="1" x14ac:dyDescent="0.2"/>
    <row r="11338" ht="24.95" hidden="1" customHeight="1" x14ac:dyDescent="0.2"/>
    <row r="11339" ht="24.95" hidden="1" customHeight="1" x14ac:dyDescent="0.2"/>
    <row r="11340" ht="24.95" hidden="1" customHeight="1" x14ac:dyDescent="0.2"/>
    <row r="11341" ht="24.95" hidden="1" customHeight="1" x14ac:dyDescent="0.2"/>
    <row r="11342" ht="24.95" hidden="1" customHeight="1" x14ac:dyDescent="0.2"/>
    <row r="11343" ht="24.95" hidden="1" customHeight="1" x14ac:dyDescent="0.2"/>
    <row r="11344" ht="24.95" hidden="1" customHeight="1" x14ac:dyDescent="0.2"/>
    <row r="11345" ht="24.95" hidden="1" customHeight="1" x14ac:dyDescent="0.2"/>
    <row r="11346" ht="24.95" hidden="1" customHeight="1" x14ac:dyDescent="0.2"/>
    <row r="11347" ht="24.95" hidden="1" customHeight="1" x14ac:dyDescent="0.2"/>
    <row r="11348" ht="24.95" hidden="1" customHeight="1" x14ac:dyDescent="0.2"/>
    <row r="11349" ht="24.95" hidden="1" customHeight="1" x14ac:dyDescent="0.2"/>
    <row r="11350" ht="24.95" hidden="1" customHeight="1" x14ac:dyDescent="0.2"/>
    <row r="11351" ht="24.95" hidden="1" customHeight="1" x14ac:dyDescent="0.2"/>
    <row r="11352" ht="24.95" hidden="1" customHeight="1" x14ac:dyDescent="0.2"/>
    <row r="11353" ht="24.95" hidden="1" customHeight="1" x14ac:dyDescent="0.2"/>
    <row r="11354" ht="24.95" hidden="1" customHeight="1" x14ac:dyDescent="0.2"/>
    <row r="11355" ht="24.95" hidden="1" customHeight="1" x14ac:dyDescent="0.2"/>
    <row r="11356" ht="24.95" hidden="1" customHeight="1" x14ac:dyDescent="0.2"/>
    <row r="11357" ht="24.95" hidden="1" customHeight="1" x14ac:dyDescent="0.2"/>
    <row r="11358" ht="24.95" hidden="1" customHeight="1" x14ac:dyDescent="0.2"/>
    <row r="11359" ht="24.95" hidden="1" customHeight="1" x14ac:dyDescent="0.2"/>
    <row r="11360" ht="24.95" hidden="1" customHeight="1" x14ac:dyDescent="0.2"/>
    <row r="11361" ht="24.95" hidden="1" customHeight="1" x14ac:dyDescent="0.2"/>
    <row r="11362" ht="24.95" hidden="1" customHeight="1" x14ac:dyDescent="0.2"/>
    <row r="11363" ht="24.95" hidden="1" customHeight="1" x14ac:dyDescent="0.2"/>
    <row r="11364" ht="24.95" hidden="1" customHeight="1" x14ac:dyDescent="0.2"/>
    <row r="11365" ht="24.95" hidden="1" customHeight="1" x14ac:dyDescent="0.2"/>
    <row r="11366" ht="24.95" hidden="1" customHeight="1" x14ac:dyDescent="0.2"/>
    <row r="11367" ht="24.95" hidden="1" customHeight="1" x14ac:dyDescent="0.2"/>
    <row r="11368" ht="24.95" hidden="1" customHeight="1" x14ac:dyDescent="0.2"/>
    <row r="11369" ht="24.95" hidden="1" customHeight="1" x14ac:dyDescent="0.2"/>
    <row r="11370" ht="24.95" hidden="1" customHeight="1" x14ac:dyDescent="0.2"/>
    <row r="11371" ht="24.95" hidden="1" customHeight="1" x14ac:dyDescent="0.2"/>
    <row r="11372" ht="24.95" hidden="1" customHeight="1" x14ac:dyDescent="0.2"/>
    <row r="11373" ht="24.95" hidden="1" customHeight="1" x14ac:dyDescent="0.2"/>
    <row r="11374" ht="24.95" hidden="1" customHeight="1" x14ac:dyDescent="0.2"/>
    <row r="11375" ht="24.95" hidden="1" customHeight="1" x14ac:dyDescent="0.2"/>
    <row r="11376" ht="24.95" hidden="1" customHeight="1" x14ac:dyDescent="0.2"/>
    <row r="11377" ht="24.95" hidden="1" customHeight="1" x14ac:dyDescent="0.2"/>
    <row r="11378" ht="24.95" hidden="1" customHeight="1" x14ac:dyDescent="0.2"/>
    <row r="11379" ht="24.95" hidden="1" customHeight="1" x14ac:dyDescent="0.2"/>
    <row r="11380" ht="24.95" hidden="1" customHeight="1" x14ac:dyDescent="0.2"/>
    <row r="11381" ht="24.95" hidden="1" customHeight="1" x14ac:dyDescent="0.2"/>
    <row r="11382" ht="24.95" hidden="1" customHeight="1" x14ac:dyDescent="0.2"/>
    <row r="11383" ht="24.95" hidden="1" customHeight="1" x14ac:dyDescent="0.2"/>
    <row r="11384" ht="24.95" hidden="1" customHeight="1" x14ac:dyDescent="0.2"/>
    <row r="11385" ht="24.95" hidden="1" customHeight="1" x14ac:dyDescent="0.2"/>
    <row r="11386" ht="24.95" hidden="1" customHeight="1" x14ac:dyDescent="0.2"/>
    <row r="11387" ht="24.95" hidden="1" customHeight="1" x14ac:dyDescent="0.2"/>
    <row r="11388" ht="24.95" hidden="1" customHeight="1" x14ac:dyDescent="0.2"/>
    <row r="11389" ht="24.95" hidden="1" customHeight="1" x14ac:dyDescent="0.2"/>
    <row r="11390" ht="24.95" hidden="1" customHeight="1" x14ac:dyDescent="0.2"/>
    <row r="11391" ht="24.95" hidden="1" customHeight="1" x14ac:dyDescent="0.2"/>
    <row r="11392" ht="24.95" hidden="1" customHeight="1" x14ac:dyDescent="0.2"/>
    <row r="11393" ht="24.95" hidden="1" customHeight="1" x14ac:dyDescent="0.2"/>
    <row r="11394" ht="24.95" hidden="1" customHeight="1" x14ac:dyDescent="0.2"/>
    <row r="11395" ht="24.95" hidden="1" customHeight="1" x14ac:dyDescent="0.2"/>
    <row r="11396" ht="24.95" hidden="1" customHeight="1" x14ac:dyDescent="0.2"/>
    <row r="11397" ht="24.95" hidden="1" customHeight="1" x14ac:dyDescent="0.2"/>
    <row r="11398" ht="24.95" hidden="1" customHeight="1" x14ac:dyDescent="0.2"/>
    <row r="11399" ht="24.95" hidden="1" customHeight="1" x14ac:dyDescent="0.2"/>
    <row r="11400" ht="24.95" hidden="1" customHeight="1" x14ac:dyDescent="0.2"/>
    <row r="11401" ht="24.95" hidden="1" customHeight="1" x14ac:dyDescent="0.2"/>
    <row r="11402" ht="24.95" hidden="1" customHeight="1" x14ac:dyDescent="0.2"/>
    <row r="11403" ht="24.95" hidden="1" customHeight="1" x14ac:dyDescent="0.2"/>
    <row r="11404" ht="24.95" hidden="1" customHeight="1" x14ac:dyDescent="0.2"/>
    <row r="11405" ht="24.95" hidden="1" customHeight="1" x14ac:dyDescent="0.2"/>
    <row r="11406" ht="24.95" hidden="1" customHeight="1" x14ac:dyDescent="0.2"/>
    <row r="11407" ht="24.95" hidden="1" customHeight="1" x14ac:dyDescent="0.2"/>
    <row r="11408" ht="24.95" hidden="1" customHeight="1" x14ac:dyDescent="0.2"/>
    <row r="11409" ht="24.95" hidden="1" customHeight="1" x14ac:dyDescent="0.2"/>
    <row r="11410" ht="24.95" hidden="1" customHeight="1" x14ac:dyDescent="0.2"/>
    <row r="11411" ht="24.95" hidden="1" customHeight="1" x14ac:dyDescent="0.2"/>
    <row r="11412" ht="24.95" hidden="1" customHeight="1" x14ac:dyDescent="0.2"/>
    <row r="11413" ht="24.95" hidden="1" customHeight="1" x14ac:dyDescent="0.2"/>
    <row r="11414" ht="24.95" hidden="1" customHeight="1" x14ac:dyDescent="0.2"/>
    <row r="11415" ht="24.95" hidden="1" customHeight="1" x14ac:dyDescent="0.2"/>
    <row r="11416" ht="24.95" hidden="1" customHeight="1" x14ac:dyDescent="0.2"/>
    <row r="11417" ht="24.95" hidden="1" customHeight="1" x14ac:dyDescent="0.2"/>
    <row r="11418" ht="24.95" hidden="1" customHeight="1" x14ac:dyDescent="0.2"/>
    <row r="11419" ht="24.95" hidden="1" customHeight="1" x14ac:dyDescent="0.2"/>
    <row r="11420" ht="24.95" hidden="1" customHeight="1" x14ac:dyDescent="0.2"/>
    <row r="11421" ht="24.95" hidden="1" customHeight="1" x14ac:dyDescent="0.2"/>
    <row r="11422" ht="24.95" hidden="1" customHeight="1" x14ac:dyDescent="0.2"/>
    <row r="11423" ht="24.95" hidden="1" customHeight="1" x14ac:dyDescent="0.2"/>
    <row r="11424" ht="24.95" hidden="1" customHeight="1" x14ac:dyDescent="0.2"/>
    <row r="11425" ht="24.95" hidden="1" customHeight="1" x14ac:dyDescent="0.2"/>
    <row r="11426" ht="24.95" hidden="1" customHeight="1" x14ac:dyDescent="0.2"/>
    <row r="11427" ht="24.95" hidden="1" customHeight="1" x14ac:dyDescent="0.2"/>
    <row r="11428" ht="24.95" hidden="1" customHeight="1" x14ac:dyDescent="0.2"/>
    <row r="11429" ht="24.95" hidden="1" customHeight="1" x14ac:dyDescent="0.2"/>
    <row r="11430" ht="24.95" hidden="1" customHeight="1" x14ac:dyDescent="0.2"/>
    <row r="11431" ht="24.95" hidden="1" customHeight="1" x14ac:dyDescent="0.2"/>
    <row r="11432" ht="24.95" hidden="1" customHeight="1" x14ac:dyDescent="0.2"/>
    <row r="11433" ht="24.95" hidden="1" customHeight="1" x14ac:dyDescent="0.2"/>
    <row r="11434" ht="24.95" hidden="1" customHeight="1" x14ac:dyDescent="0.2"/>
    <row r="11435" ht="24.95" hidden="1" customHeight="1" x14ac:dyDescent="0.2"/>
    <row r="11436" ht="24.95" hidden="1" customHeight="1" x14ac:dyDescent="0.2"/>
    <row r="11437" ht="24.95" hidden="1" customHeight="1" x14ac:dyDescent="0.2"/>
    <row r="11438" ht="24.95" hidden="1" customHeight="1" x14ac:dyDescent="0.2"/>
    <row r="11439" ht="24.95" hidden="1" customHeight="1" x14ac:dyDescent="0.2"/>
    <row r="11440" ht="24.95" hidden="1" customHeight="1" x14ac:dyDescent="0.2"/>
    <row r="11441" ht="24.95" hidden="1" customHeight="1" x14ac:dyDescent="0.2"/>
    <row r="11442" ht="24.95" hidden="1" customHeight="1" x14ac:dyDescent="0.2"/>
    <row r="11443" ht="24.95" hidden="1" customHeight="1" x14ac:dyDescent="0.2"/>
    <row r="11444" ht="24.95" hidden="1" customHeight="1" x14ac:dyDescent="0.2"/>
    <row r="11445" ht="24.95" hidden="1" customHeight="1" x14ac:dyDescent="0.2"/>
    <row r="11446" ht="24.95" hidden="1" customHeight="1" x14ac:dyDescent="0.2"/>
    <row r="11447" ht="24.95" hidden="1" customHeight="1" x14ac:dyDescent="0.2"/>
    <row r="11448" ht="24.95" hidden="1" customHeight="1" x14ac:dyDescent="0.2"/>
    <row r="11449" ht="24.95" hidden="1" customHeight="1" x14ac:dyDescent="0.2"/>
    <row r="11450" ht="24.95" hidden="1" customHeight="1" x14ac:dyDescent="0.2"/>
    <row r="11451" ht="24.95" hidden="1" customHeight="1" x14ac:dyDescent="0.2"/>
    <row r="11452" ht="24.95" hidden="1" customHeight="1" x14ac:dyDescent="0.2"/>
    <row r="11453" ht="24.95" hidden="1" customHeight="1" x14ac:dyDescent="0.2"/>
    <row r="11454" ht="24.95" hidden="1" customHeight="1" x14ac:dyDescent="0.2"/>
    <row r="11455" ht="24.95" hidden="1" customHeight="1" x14ac:dyDescent="0.2"/>
    <row r="11456" ht="24.95" hidden="1" customHeight="1" x14ac:dyDescent="0.2"/>
    <row r="11457" ht="24.95" hidden="1" customHeight="1" x14ac:dyDescent="0.2"/>
    <row r="11458" ht="24.95" hidden="1" customHeight="1" x14ac:dyDescent="0.2"/>
    <row r="11459" ht="24.95" hidden="1" customHeight="1" x14ac:dyDescent="0.2"/>
    <row r="11460" ht="24.95" hidden="1" customHeight="1" x14ac:dyDescent="0.2"/>
    <row r="11461" ht="24.95" hidden="1" customHeight="1" x14ac:dyDescent="0.2"/>
    <row r="11462" ht="24.95" hidden="1" customHeight="1" x14ac:dyDescent="0.2"/>
    <row r="11463" ht="24.95" hidden="1" customHeight="1" x14ac:dyDescent="0.2"/>
    <row r="11464" ht="24.95" hidden="1" customHeight="1" x14ac:dyDescent="0.2"/>
    <row r="11465" ht="24.95" hidden="1" customHeight="1" x14ac:dyDescent="0.2"/>
    <row r="11466" ht="24.95" hidden="1" customHeight="1" x14ac:dyDescent="0.2"/>
    <row r="11467" ht="24.95" hidden="1" customHeight="1" x14ac:dyDescent="0.2"/>
    <row r="11468" ht="24.95" hidden="1" customHeight="1" x14ac:dyDescent="0.2"/>
    <row r="11469" ht="24.95" hidden="1" customHeight="1" x14ac:dyDescent="0.2"/>
    <row r="11470" ht="24.95" hidden="1" customHeight="1" x14ac:dyDescent="0.2"/>
    <row r="11471" ht="24.95" hidden="1" customHeight="1" x14ac:dyDescent="0.2"/>
    <row r="11472" ht="24.95" hidden="1" customHeight="1" x14ac:dyDescent="0.2"/>
    <row r="11473" ht="24.95" hidden="1" customHeight="1" x14ac:dyDescent="0.2"/>
    <row r="11474" ht="24.95" hidden="1" customHeight="1" x14ac:dyDescent="0.2"/>
    <row r="11475" ht="24.95" hidden="1" customHeight="1" x14ac:dyDescent="0.2"/>
    <row r="11476" ht="24.95" hidden="1" customHeight="1" x14ac:dyDescent="0.2"/>
    <row r="11477" ht="24.95" hidden="1" customHeight="1" x14ac:dyDescent="0.2"/>
    <row r="11478" ht="24.95" hidden="1" customHeight="1" x14ac:dyDescent="0.2"/>
    <row r="11479" ht="24.95" hidden="1" customHeight="1" x14ac:dyDescent="0.2"/>
    <row r="11480" ht="24.95" hidden="1" customHeight="1" x14ac:dyDescent="0.2"/>
    <row r="11481" ht="24.95" hidden="1" customHeight="1" x14ac:dyDescent="0.2"/>
    <row r="11482" ht="24.95" hidden="1" customHeight="1" x14ac:dyDescent="0.2"/>
    <row r="11483" ht="24.95" hidden="1" customHeight="1" x14ac:dyDescent="0.2"/>
    <row r="11484" ht="24.95" hidden="1" customHeight="1" x14ac:dyDescent="0.2"/>
    <row r="11485" ht="24.95" hidden="1" customHeight="1" x14ac:dyDescent="0.2"/>
    <row r="11486" ht="24.95" hidden="1" customHeight="1" x14ac:dyDescent="0.2"/>
    <row r="11487" ht="24.95" hidden="1" customHeight="1" x14ac:dyDescent="0.2"/>
    <row r="11488" ht="24.95" hidden="1" customHeight="1" x14ac:dyDescent="0.2"/>
    <row r="11489" ht="24.95" hidden="1" customHeight="1" x14ac:dyDescent="0.2"/>
    <row r="11490" ht="24.95" hidden="1" customHeight="1" x14ac:dyDescent="0.2"/>
    <row r="11491" ht="24.95" hidden="1" customHeight="1" x14ac:dyDescent="0.2"/>
    <row r="11492" ht="24.95" hidden="1" customHeight="1" x14ac:dyDescent="0.2"/>
    <row r="11493" ht="24.95" hidden="1" customHeight="1" x14ac:dyDescent="0.2"/>
    <row r="11494" ht="24.95" hidden="1" customHeight="1" x14ac:dyDescent="0.2"/>
    <row r="11495" ht="24.95" hidden="1" customHeight="1" x14ac:dyDescent="0.2"/>
    <row r="11496" ht="24.95" hidden="1" customHeight="1" x14ac:dyDescent="0.2"/>
    <row r="11497" ht="24.95" hidden="1" customHeight="1" x14ac:dyDescent="0.2"/>
    <row r="11498" ht="24.95" hidden="1" customHeight="1" x14ac:dyDescent="0.2"/>
    <row r="11499" ht="24.95" hidden="1" customHeight="1" x14ac:dyDescent="0.2"/>
    <row r="11500" ht="24.95" hidden="1" customHeight="1" x14ac:dyDescent="0.2"/>
    <row r="11501" ht="24.95" hidden="1" customHeight="1" x14ac:dyDescent="0.2"/>
    <row r="11502" ht="24.95" hidden="1" customHeight="1" x14ac:dyDescent="0.2"/>
    <row r="11503" ht="24.95" hidden="1" customHeight="1" x14ac:dyDescent="0.2"/>
    <row r="11504" ht="24.95" hidden="1" customHeight="1" x14ac:dyDescent="0.2"/>
    <row r="11505" ht="24.95" hidden="1" customHeight="1" x14ac:dyDescent="0.2"/>
    <row r="11506" ht="24.95" hidden="1" customHeight="1" x14ac:dyDescent="0.2"/>
    <row r="11507" ht="24.95" hidden="1" customHeight="1" x14ac:dyDescent="0.2"/>
    <row r="11508" ht="24.95" hidden="1" customHeight="1" x14ac:dyDescent="0.2"/>
    <row r="11509" ht="24.95" hidden="1" customHeight="1" x14ac:dyDescent="0.2"/>
    <row r="11510" ht="24.95" hidden="1" customHeight="1" x14ac:dyDescent="0.2"/>
    <row r="11511" ht="24.95" hidden="1" customHeight="1" x14ac:dyDescent="0.2"/>
    <row r="11512" ht="24.95" hidden="1" customHeight="1" x14ac:dyDescent="0.2"/>
    <row r="11513" ht="24.95" hidden="1" customHeight="1" x14ac:dyDescent="0.2"/>
    <row r="11514" ht="24.95" hidden="1" customHeight="1" x14ac:dyDescent="0.2"/>
    <row r="11515" ht="24.95" hidden="1" customHeight="1" x14ac:dyDescent="0.2"/>
    <row r="11516" ht="24.95" hidden="1" customHeight="1" x14ac:dyDescent="0.2"/>
    <row r="11517" ht="24.95" hidden="1" customHeight="1" x14ac:dyDescent="0.2"/>
    <row r="11518" ht="24.95" hidden="1" customHeight="1" x14ac:dyDescent="0.2"/>
    <row r="11519" ht="24.95" hidden="1" customHeight="1" x14ac:dyDescent="0.2"/>
    <row r="11520" ht="24.95" hidden="1" customHeight="1" x14ac:dyDescent="0.2"/>
    <row r="11521" ht="24.95" hidden="1" customHeight="1" x14ac:dyDescent="0.2"/>
    <row r="11522" ht="24.95" hidden="1" customHeight="1" x14ac:dyDescent="0.2"/>
    <row r="11523" ht="24.95" hidden="1" customHeight="1" x14ac:dyDescent="0.2"/>
    <row r="11524" ht="24.95" hidden="1" customHeight="1" x14ac:dyDescent="0.2"/>
    <row r="11525" ht="24.95" hidden="1" customHeight="1" x14ac:dyDescent="0.2"/>
    <row r="11526" ht="24.95" hidden="1" customHeight="1" x14ac:dyDescent="0.2"/>
    <row r="11527" ht="24.95" hidden="1" customHeight="1" x14ac:dyDescent="0.2"/>
    <row r="11528" ht="24.95" hidden="1" customHeight="1" x14ac:dyDescent="0.2"/>
    <row r="11529" ht="24.95" hidden="1" customHeight="1" x14ac:dyDescent="0.2"/>
    <row r="11530" ht="24.95" hidden="1" customHeight="1" x14ac:dyDescent="0.2"/>
    <row r="11531" ht="24.95" hidden="1" customHeight="1" x14ac:dyDescent="0.2"/>
    <row r="11532" ht="24.95" hidden="1" customHeight="1" x14ac:dyDescent="0.2"/>
    <row r="11533" ht="24.95" hidden="1" customHeight="1" x14ac:dyDescent="0.2"/>
    <row r="11534" ht="24.95" hidden="1" customHeight="1" x14ac:dyDescent="0.2"/>
    <row r="11535" ht="24.95" hidden="1" customHeight="1" x14ac:dyDescent="0.2"/>
    <row r="11536" ht="24.95" hidden="1" customHeight="1" x14ac:dyDescent="0.2"/>
    <row r="11537" ht="24.95" hidden="1" customHeight="1" x14ac:dyDescent="0.2"/>
    <row r="11538" ht="24.95" hidden="1" customHeight="1" x14ac:dyDescent="0.2"/>
    <row r="11539" ht="24.95" hidden="1" customHeight="1" x14ac:dyDescent="0.2"/>
    <row r="11540" ht="24.95" hidden="1" customHeight="1" x14ac:dyDescent="0.2"/>
    <row r="11541" ht="24.95" hidden="1" customHeight="1" x14ac:dyDescent="0.2"/>
    <row r="11542" ht="24.95" hidden="1" customHeight="1" x14ac:dyDescent="0.2"/>
    <row r="11543" ht="24.95" hidden="1" customHeight="1" x14ac:dyDescent="0.2"/>
    <row r="11544" ht="24.95" hidden="1" customHeight="1" x14ac:dyDescent="0.2"/>
    <row r="11545" ht="24.95" hidden="1" customHeight="1" x14ac:dyDescent="0.2"/>
    <row r="11546" ht="24.95" hidden="1" customHeight="1" x14ac:dyDescent="0.2"/>
    <row r="11547" ht="24.95" hidden="1" customHeight="1" x14ac:dyDescent="0.2"/>
    <row r="11548" ht="24.95" hidden="1" customHeight="1" x14ac:dyDescent="0.2"/>
    <row r="11549" ht="24.95" hidden="1" customHeight="1" x14ac:dyDescent="0.2"/>
    <row r="11550" ht="24.95" hidden="1" customHeight="1" x14ac:dyDescent="0.2"/>
    <row r="11551" ht="24.95" hidden="1" customHeight="1" x14ac:dyDescent="0.2"/>
    <row r="11552" ht="24.95" hidden="1" customHeight="1" x14ac:dyDescent="0.2"/>
    <row r="11553" ht="24.95" hidden="1" customHeight="1" x14ac:dyDescent="0.2"/>
    <row r="11554" ht="24.95" hidden="1" customHeight="1" x14ac:dyDescent="0.2"/>
    <row r="11555" ht="24.95" hidden="1" customHeight="1" x14ac:dyDescent="0.2"/>
    <row r="11556" ht="24.95" hidden="1" customHeight="1" x14ac:dyDescent="0.2"/>
    <row r="11557" ht="24.95" hidden="1" customHeight="1" x14ac:dyDescent="0.2"/>
    <row r="11558" ht="24.95" hidden="1" customHeight="1" x14ac:dyDescent="0.2"/>
    <row r="11559" ht="24.95" hidden="1" customHeight="1" x14ac:dyDescent="0.2"/>
    <row r="11560" ht="24.95" hidden="1" customHeight="1" x14ac:dyDescent="0.2"/>
    <row r="11561" ht="24.95" hidden="1" customHeight="1" x14ac:dyDescent="0.2"/>
    <row r="11562" ht="24.95" hidden="1" customHeight="1" x14ac:dyDescent="0.2"/>
    <row r="11563" ht="24.95" hidden="1" customHeight="1" x14ac:dyDescent="0.2"/>
    <row r="11564" ht="24.95" hidden="1" customHeight="1" x14ac:dyDescent="0.2"/>
    <row r="11565" ht="24.95" hidden="1" customHeight="1" x14ac:dyDescent="0.2"/>
    <row r="11566" ht="24.95" hidden="1" customHeight="1" x14ac:dyDescent="0.2"/>
    <row r="11567" ht="24.95" hidden="1" customHeight="1" x14ac:dyDescent="0.2"/>
    <row r="11568" ht="24.95" hidden="1" customHeight="1" x14ac:dyDescent="0.2"/>
    <row r="11569" ht="24.95" hidden="1" customHeight="1" x14ac:dyDescent="0.2"/>
    <row r="11570" ht="24.95" hidden="1" customHeight="1" x14ac:dyDescent="0.2"/>
    <row r="11571" ht="24.95" hidden="1" customHeight="1" x14ac:dyDescent="0.2"/>
    <row r="11572" ht="24.95" hidden="1" customHeight="1" x14ac:dyDescent="0.2"/>
    <row r="11573" ht="24.95" hidden="1" customHeight="1" x14ac:dyDescent="0.2"/>
    <row r="11574" ht="24.95" hidden="1" customHeight="1" x14ac:dyDescent="0.2"/>
    <row r="11575" ht="24.95" hidden="1" customHeight="1" x14ac:dyDescent="0.2"/>
    <row r="11576" ht="24.95" hidden="1" customHeight="1" x14ac:dyDescent="0.2"/>
    <row r="11577" ht="24.95" hidden="1" customHeight="1" x14ac:dyDescent="0.2"/>
    <row r="11578" ht="24.95" hidden="1" customHeight="1" x14ac:dyDescent="0.2"/>
    <row r="11579" ht="24.95" hidden="1" customHeight="1" x14ac:dyDescent="0.2"/>
    <row r="11580" ht="24.95" hidden="1" customHeight="1" x14ac:dyDescent="0.2"/>
    <row r="11581" ht="24.95" hidden="1" customHeight="1" x14ac:dyDescent="0.2"/>
    <row r="11582" ht="24.95" hidden="1" customHeight="1" x14ac:dyDescent="0.2"/>
    <row r="11583" ht="24.95" hidden="1" customHeight="1" x14ac:dyDescent="0.2"/>
    <row r="11584" ht="24.95" hidden="1" customHeight="1" x14ac:dyDescent="0.2"/>
    <row r="11585" ht="24.95" hidden="1" customHeight="1" x14ac:dyDescent="0.2"/>
    <row r="11586" ht="24.95" hidden="1" customHeight="1" x14ac:dyDescent="0.2"/>
    <row r="11587" ht="24.95" hidden="1" customHeight="1" x14ac:dyDescent="0.2"/>
    <row r="11588" ht="24.95" hidden="1" customHeight="1" x14ac:dyDescent="0.2"/>
    <row r="11589" ht="24.95" hidden="1" customHeight="1" x14ac:dyDescent="0.2"/>
    <row r="11590" ht="24.95" hidden="1" customHeight="1" x14ac:dyDescent="0.2"/>
    <row r="11591" ht="24.95" hidden="1" customHeight="1" x14ac:dyDescent="0.2"/>
    <row r="11592" ht="24.95" hidden="1" customHeight="1" x14ac:dyDescent="0.2"/>
    <row r="11593" ht="24.95" hidden="1" customHeight="1" x14ac:dyDescent="0.2"/>
    <row r="11594" ht="24.95" hidden="1" customHeight="1" x14ac:dyDescent="0.2"/>
    <row r="11595" ht="24.95" hidden="1" customHeight="1" x14ac:dyDescent="0.2"/>
    <row r="11596" ht="24.95" hidden="1" customHeight="1" x14ac:dyDescent="0.2"/>
    <row r="11597" ht="24.95" hidden="1" customHeight="1" x14ac:dyDescent="0.2"/>
    <row r="11598" ht="24.95" hidden="1" customHeight="1" x14ac:dyDescent="0.2"/>
    <row r="11599" ht="24.95" hidden="1" customHeight="1" x14ac:dyDescent="0.2"/>
    <row r="11600" ht="24.95" hidden="1" customHeight="1" x14ac:dyDescent="0.2"/>
    <row r="11601" ht="24.95" hidden="1" customHeight="1" x14ac:dyDescent="0.2"/>
    <row r="11602" ht="24.95" hidden="1" customHeight="1" x14ac:dyDescent="0.2"/>
    <row r="11603" ht="24.95" hidden="1" customHeight="1" x14ac:dyDescent="0.2"/>
    <row r="11604" ht="24.95" hidden="1" customHeight="1" x14ac:dyDescent="0.2"/>
    <row r="11605" ht="24.95" hidden="1" customHeight="1" x14ac:dyDescent="0.2"/>
    <row r="11606" ht="24.95" hidden="1" customHeight="1" x14ac:dyDescent="0.2"/>
    <row r="11607" ht="24.95" hidden="1" customHeight="1" x14ac:dyDescent="0.2"/>
    <row r="11608" ht="24.95" hidden="1" customHeight="1" x14ac:dyDescent="0.2"/>
    <row r="11609" ht="24.95" hidden="1" customHeight="1" x14ac:dyDescent="0.2"/>
    <row r="11610" ht="24.95" hidden="1" customHeight="1" x14ac:dyDescent="0.2"/>
    <row r="11611" ht="24.95" hidden="1" customHeight="1" x14ac:dyDescent="0.2"/>
    <row r="11612" ht="24.95" hidden="1" customHeight="1" x14ac:dyDescent="0.2"/>
    <row r="11613" ht="24.95" hidden="1" customHeight="1" x14ac:dyDescent="0.2"/>
    <row r="11614" ht="24.95" hidden="1" customHeight="1" x14ac:dyDescent="0.2"/>
    <row r="11615" ht="24.95" hidden="1" customHeight="1" x14ac:dyDescent="0.2"/>
    <row r="11616" ht="24.95" hidden="1" customHeight="1" x14ac:dyDescent="0.2"/>
    <row r="11617" ht="24.95" hidden="1" customHeight="1" x14ac:dyDescent="0.2"/>
    <row r="11618" ht="24.95" hidden="1" customHeight="1" x14ac:dyDescent="0.2"/>
    <row r="11619" ht="24.95" hidden="1" customHeight="1" x14ac:dyDescent="0.2"/>
    <row r="11620" ht="24.95" hidden="1" customHeight="1" x14ac:dyDescent="0.2"/>
    <row r="11621" ht="24.95" hidden="1" customHeight="1" x14ac:dyDescent="0.2"/>
    <row r="11622" ht="24.95" hidden="1" customHeight="1" x14ac:dyDescent="0.2"/>
    <row r="11623" ht="24.95" hidden="1" customHeight="1" x14ac:dyDescent="0.2"/>
    <row r="11624" ht="24.95" hidden="1" customHeight="1" x14ac:dyDescent="0.2"/>
    <row r="11625" ht="24.95" hidden="1" customHeight="1" x14ac:dyDescent="0.2"/>
    <row r="11626" ht="24.95" hidden="1" customHeight="1" x14ac:dyDescent="0.2"/>
    <row r="11627" ht="24.95" hidden="1" customHeight="1" x14ac:dyDescent="0.2"/>
    <row r="11628" ht="24.95" hidden="1" customHeight="1" x14ac:dyDescent="0.2"/>
    <row r="11629" ht="24.95" hidden="1" customHeight="1" x14ac:dyDescent="0.2"/>
    <row r="11630" ht="24.95" hidden="1" customHeight="1" x14ac:dyDescent="0.2"/>
    <row r="11631" ht="24.95" hidden="1" customHeight="1" x14ac:dyDescent="0.2"/>
    <row r="11632" ht="24.95" hidden="1" customHeight="1" x14ac:dyDescent="0.2"/>
    <row r="11633" ht="24.95" hidden="1" customHeight="1" x14ac:dyDescent="0.2"/>
    <row r="11634" ht="24.95" hidden="1" customHeight="1" x14ac:dyDescent="0.2"/>
    <row r="11635" ht="24.95" hidden="1" customHeight="1" x14ac:dyDescent="0.2"/>
    <row r="11636" ht="24.95" hidden="1" customHeight="1" x14ac:dyDescent="0.2"/>
    <row r="11637" ht="24.95" hidden="1" customHeight="1" x14ac:dyDescent="0.2"/>
    <row r="11638" ht="24.95" hidden="1" customHeight="1" x14ac:dyDescent="0.2"/>
    <row r="11639" ht="24.95" hidden="1" customHeight="1" x14ac:dyDescent="0.2"/>
    <row r="11640" ht="24.95" hidden="1" customHeight="1" x14ac:dyDescent="0.2"/>
    <row r="11641" ht="24.95" hidden="1" customHeight="1" x14ac:dyDescent="0.2"/>
    <row r="11642" ht="24.95" hidden="1" customHeight="1" x14ac:dyDescent="0.2"/>
    <row r="11643" ht="24.95" hidden="1" customHeight="1" x14ac:dyDescent="0.2"/>
    <row r="11644" ht="24.95" hidden="1" customHeight="1" x14ac:dyDescent="0.2"/>
    <row r="11645" ht="24.95" hidden="1" customHeight="1" x14ac:dyDescent="0.2"/>
    <row r="11646" ht="24.95" hidden="1" customHeight="1" x14ac:dyDescent="0.2"/>
    <row r="11647" ht="24.95" hidden="1" customHeight="1" x14ac:dyDescent="0.2"/>
    <row r="11648" ht="24.95" hidden="1" customHeight="1" x14ac:dyDescent="0.2"/>
    <row r="11649" ht="24.95" hidden="1" customHeight="1" x14ac:dyDescent="0.2"/>
    <row r="11650" ht="24.95" hidden="1" customHeight="1" x14ac:dyDescent="0.2"/>
    <row r="11651" ht="24.95" hidden="1" customHeight="1" x14ac:dyDescent="0.2"/>
    <row r="11652" ht="24.95" hidden="1" customHeight="1" x14ac:dyDescent="0.2"/>
    <row r="11653" ht="24.95" hidden="1" customHeight="1" x14ac:dyDescent="0.2"/>
    <row r="11654" ht="24.95" hidden="1" customHeight="1" x14ac:dyDescent="0.2"/>
    <row r="11655" ht="24.95" hidden="1" customHeight="1" x14ac:dyDescent="0.2"/>
    <row r="11656" ht="24.95" hidden="1" customHeight="1" x14ac:dyDescent="0.2"/>
    <row r="11657" ht="24.95" hidden="1" customHeight="1" x14ac:dyDescent="0.2"/>
    <row r="11658" ht="24.95" hidden="1" customHeight="1" x14ac:dyDescent="0.2"/>
    <row r="11659" ht="24.95" hidden="1" customHeight="1" x14ac:dyDescent="0.2"/>
    <row r="11660" ht="24.95" hidden="1" customHeight="1" x14ac:dyDescent="0.2"/>
    <row r="11661" ht="24.95" hidden="1" customHeight="1" x14ac:dyDescent="0.2"/>
    <row r="11662" ht="24.95" hidden="1" customHeight="1" x14ac:dyDescent="0.2"/>
    <row r="11663" ht="24.95" hidden="1" customHeight="1" x14ac:dyDescent="0.2"/>
    <row r="11664" ht="24.95" hidden="1" customHeight="1" x14ac:dyDescent="0.2"/>
    <row r="11665" ht="24.95" hidden="1" customHeight="1" x14ac:dyDescent="0.2"/>
    <row r="11666" ht="24.95" hidden="1" customHeight="1" x14ac:dyDescent="0.2"/>
    <row r="11667" ht="24.95" hidden="1" customHeight="1" x14ac:dyDescent="0.2"/>
    <row r="11668" ht="24.95" hidden="1" customHeight="1" x14ac:dyDescent="0.2"/>
    <row r="11669" ht="24.95" hidden="1" customHeight="1" x14ac:dyDescent="0.2"/>
    <row r="11670" ht="24.95" hidden="1" customHeight="1" x14ac:dyDescent="0.2"/>
    <row r="11671" ht="24.95" hidden="1" customHeight="1" x14ac:dyDescent="0.2"/>
    <row r="11672" ht="24.95" hidden="1" customHeight="1" x14ac:dyDescent="0.2"/>
    <row r="11673" ht="24.95" hidden="1" customHeight="1" x14ac:dyDescent="0.2"/>
    <row r="11674" ht="24.95" hidden="1" customHeight="1" x14ac:dyDescent="0.2"/>
    <row r="11675" ht="24.95" hidden="1" customHeight="1" x14ac:dyDescent="0.2"/>
    <row r="11676" ht="24.95" hidden="1" customHeight="1" x14ac:dyDescent="0.2"/>
    <row r="11677" ht="24.95" hidden="1" customHeight="1" x14ac:dyDescent="0.2"/>
    <row r="11678" ht="24.95" hidden="1" customHeight="1" x14ac:dyDescent="0.2"/>
    <row r="11679" ht="24.95" hidden="1" customHeight="1" x14ac:dyDescent="0.2"/>
    <row r="11680" ht="24.95" hidden="1" customHeight="1" x14ac:dyDescent="0.2"/>
    <row r="11681" ht="24.95" hidden="1" customHeight="1" x14ac:dyDescent="0.2"/>
    <row r="11682" ht="24.95" hidden="1" customHeight="1" x14ac:dyDescent="0.2"/>
    <row r="11683" ht="24.95" hidden="1" customHeight="1" x14ac:dyDescent="0.2"/>
    <row r="11684" ht="24.95" hidden="1" customHeight="1" x14ac:dyDescent="0.2"/>
    <row r="11685" ht="24.95" hidden="1" customHeight="1" x14ac:dyDescent="0.2"/>
    <row r="11686" ht="24.95" hidden="1" customHeight="1" x14ac:dyDescent="0.2"/>
    <row r="11687" ht="24.95" hidden="1" customHeight="1" x14ac:dyDescent="0.2"/>
    <row r="11688" ht="24.95" hidden="1" customHeight="1" x14ac:dyDescent="0.2"/>
    <row r="11689" ht="24.95" hidden="1" customHeight="1" x14ac:dyDescent="0.2"/>
    <row r="11690" ht="24.95" hidden="1" customHeight="1" x14ac:dyDescent="0.2"/>
    <row r="11691" ht="24.95" hidden="1" customHeight="1" x14ac:dyDescent="0.2"/>
    <row r="11692" ht="24.95" hidden="1" customHeight="1" x14ac:dyDescent="0.2"/>
    <row r="11693" ht="24.95" hidden="1" customHeight="1" x14ac:dyDescent="0.2"/>
    <row r="11694" ht="24.95" hidden="1" customHeight="1" x14ac:dyDescent="0.2"/>
    <row r="11695" ht="24.95" hidden="1" customHeight="1" x14ac:dyDescent="0.2"/>
    <row r="11696" ht="24.95" hidden="1" customHeight="1" x14ac:dyDescent="0.2"/>
    <row r="11697" ht="24.95" hidden="1" customHeight="1" x14ac:dyDescent="0.2"/>
    <row r="11698" ht="24.95" hidden="1" customHeight="1" x14ac:dyDescent="0.2"/>
    <row r="11699" ht="24.95" hidden="1" customHeight="1" x14ac:dyDescent="0.2"/>
    <row r="11700" ht="24.95" hidden="1" customHeight="1" x14ac:dyDescent="0.2"/>
    <row r="11701" ht="24.95" hidden="1" customHeight="1" x14ac:dyDescent="0.2"/>
    <row r="11702" ht="24.95" hidden="1" customHeight="1" x14ac:dyDescent="0.2"/>
    <row r="11703" ht="24.95" hidden="1" customHeight="1" x14ac:dyDescent="0.2"/>
    <row r="11704" ht="24.95" hidden="1" customHeight="1" x14ac:dyDescent="0.2"/>
    <row r="11705" ht="24.95" hidden="1" customHeight="1" x14ac:dyDescent="0.2"/>
    <row r="11706" ht="24.95" hidden="1" customHeight="1" x14ac:dyDescent="0.2"/>
    <row r="11707" ht="24.95" hidden="1" customHeight="1" x14ac:dyDescent="0.2"/>
    <row r="11708" ht="24.95" hidden="1" customHeight="1" x14ac:dyDescent="0.2"/>
    <row r="11709" ht="24.95" hidden="1" customHeight="1" x14ac:dyDescent="0.2"/>
    <row r="11710" ht="24.95" hidden="1" customHeight="1" x14ac:dyDescent="0.2"/>
    <row r="11711" ht="24.95" hidden="1" customHeight="1" x14ac:dyDescent="0.2"/>
    <row r="11712" ht="24.95" hidden="1" customHeight="1" x14ac:dyDescent="0.2"/>
    <row r="11713" ht="24.95" hidden="1" customHeight="1" x14ac:dyDescent="0.2"/>
    <row r="11714" ht="24.95" hidden="1" customHeight="1" x14ac:dyDescent="0.2"/>
    <row r="11715" ht="24.95" hidden="1" customHeight="1" x14ac:dyDescent="0.2"/>
    <row r="11716" ht="24.95" hidden="1" customHeight="1" x14ac:dyDescent="0.2"/>
    <row r="11717" ht="24.95" hidden="1" customHeight="1" x14ac:dyDescent="0.2"/>
    <row r="11718" ht="24.95" hidden="1" customHeight="1" x14ac:dyDescent="0.2"/>
    <row r="11719" ht="24.95" hidden="1" customHeight="1" x14ac:dyDescent="0.2"/>
    <row r="11720" ht="24.95" hidden="1" customHeight="1" x14ac:dyDescent="0.2"/>
    <row r="11721" ht="24.95" hidden="1" customHeight="1" x14ac:dyDescent="0.2"/>
    <row r="11722" ht="24.95" hidden="1" customHeight="1" x14ac:dyDescent="0.2"/>
    <row r="11723" ht="24.95" hidden="1" customHeight="1" x14ac:dyDescent="0.2"/>
    <row r="11724" ht="24.95" hidden="1" customHeight="1" x14ac:dyDescent="0.2"/>
    <row r="11725" ht="24.95" hidden="1" customHeight="1" x14ac:dyDescent="0.2"/>
    <row r="11726" ht="24.95" hidden="1" customHeight="1" x14ac:dyDescent="0.2"/>
    <row r="11727" ht="24.95" hidden="1" customHeight="1" x14ac:dyDescent="0.2"/>
    <row r="11728" ht="24.95" hidden="1" customHeight="1" x14ac:dyDescent="0.2"/>
    <row r="11729" ht="24.95" hidden="1" customHeight="1" x14ac:dyDescent="0.2"/>
    <row r="11730" ht="24.95" hidden="1" customHeight="1" x14ac:dyDescent="0.2"/>
    <row r="11731" ht="24.95" hidden="1" customHeight="1" x14ac:dyDescent="0.2"/>
    <row r="11732" ht="24.95" hidden="1" customHeight="1" x14ac:dyDescent="0.2"/>
    <row r="11733" ht="24.95" hidden="1" customHeight="1" x14ac:dyDescent="0.2"/>
    <row r="11734" ht="24.95" hidden="1" customHeight="1" x14ac:dyDescent="0.2"/>
    <row r="11735" ht="24.95" hidden="1" customHeight="1" x14ac:dyDescent="0.2"/>
    <row r="11736" ht="24.95" hidden="1" customHeight="1" x14ac:dyDescent="0.2"/>
    <row r="11737" ht="24.95" hidden="1" customHeight="1" x14ac:dyDescent="0.2"/>
    <row r="11738" ht="24.95" hidden="1" customHeight="1" x14ac:dyDescent="0.2"/>
    <row r="11739" ht="24.95" hidden="1" customHeight="1" x14ac:dyDescent="0.2"/>
    <row r="11740" ht="24.95" hidden="1" customHeight="1" x14ac:dyDescent="0.2"/>
    <row r="11741" ht="24.95" hidden="1" customHeight="1" x14ac:dyDescent="0.2"/>
    <row r="11742" ht="24.95" hidden="1" customHeight="1" x14ac:dyDescent="0.2"/>
    <row r="11743" ht="24.95" hidden="1" customHeight="1" x14ac:dyDescent="0.2"/>
    <row r="11744" ht="24.95" hidden="1" customHeight="1" x14ac:dyDescent="0.2"/>
    <row r="11745" ht="24.95" hidden="1" customHeight="1" x14ac:dyDescent="0.2"/>
    <row r="11746" ht="24.95" hidden="1" customHeight="1" x14ac:dyDescent="0.2"/>
    <row r="11747" ht="24.95" hidden="1" customHeight="1" x14ac:dyDescent="0.2"/>
    <row r="11748" ht="24.95" hidden="1" customHeight="1" x14ac:dyDescent="0.2"/>
    <row r="11749" ht="24.95" hidden="1" customHeight="1" x14ac:dyDescent="0.2"/>
    <row r="11750" ht="24.95" hidden="1" customHeight="1" x14ac:dyDescent="0.2"/>
    <row r="11751" ht="24.95" hidden="1" customHeight="1" x14ac:dyDescent="0.2"/>
    <row r="11752" ht="24.95" hidden="1" customHeight="1" x14ac:dyDescent="0.2"/>
    <row r="11753" ht="24.95" hidden="1" customHeight="1" x14ac:dyDescent="0.2"/>
    <row r="11754" ht="24.95" hidden="1" customHeight="1" x14ac:dyDescent="0.2"/>
    <row r="11755" ht="24.95" hidden="1" customHeight="1" x14ac:dyDescent="0.2"/>
    <row r="11756" ht="24.95" hidden="1" customHeight="1" x14ac:dyDescent="0.2"/>
    <row r="11757" ht="24.95" hidden="1" customHeight="1" x14ac:dyDescent="0.2"/>
    <row r="11758" ht="24.95" hidden="1" customHeight="1" x14ac:dyDescent="0.2"/>
    <row r="11759" ht="24.95" hidden="1" customHeight="1" x14ac:dyDescent="0.2"/>
    <row r="11760" ht="24.95" hidden="1" customHeight="1" x14ac:dyDescent="0.2"/>
    <row r="11761" ht="24.95" hidden="1" customHeight="1" x14ac:dyDescent="0.2"/>
    <row r="11762" ht="24.95" hidden="1" customHeight="1" x14ac:dyDescent="0.2"/>
    <row r="11763" ht="24.95" hidden="1" customHeight="1" x14ac:dyDescent="0.2"/>
    <row r="11764" ht="24.95" hidden="1" customHeight="1" x14ac:dyDescent="0.2"/>
    <row r="11765" ht="24.95" hidden="1" customHeight="1" x14ac:dyDescent="0.2"/>
    <row r="11766" ht="24.95" hidden="1" customHeight="1" x14ac:dyDescent="0.2"/>
    <row r="11767" ht="24.95" hidden="1" customHeight="1" x14ac:dyDescent="0.2"/>
    <row r="11768" ht="24.95" hidden="1" customHeight="1" x14ac:dyDescent="0.2"/>
    <row r="11769" ht="24.95" hidden="1" customHeight="1" x14ac:dyDescent="0.2"/>
    <row r="11770" ht="24.95" hidden="1" customHeight="1" x14ac:dyDescent="0.2"/>
    <row r="11771" ht="24.95" hidden="1" customHeight="1" x14ac:dyDescent="0.2"/>
    <row r="11772" ht="24.95" hidden="1" customHeight="1" x14ac:dyDescent="0.2"/>
    <row r="11773" ht="24.95" hidden="1" customHeight="1" x14ac:dyDescent="0.2"/>
    <row r="11774" ht="24.95" hidden="1" customHeight="1" x14ac:dyDescent="0.2"/>
    <row r="11775" ht="24.95" hidden="1" customHeight="1" x14ac:dyDescent="0.2"/>
    <row r="11776" ht="24.95" hidden="1" customHeight="1" x14ac:dyDescent="0.2"/>
    <row r="11777" ht="24.95" hidden="1" customHeight="1" x14ac:dyDescent="0.2"/>
    <row r="11778" ht="24.95" hidden="1" customHeight="1" x14ac:dyDescent="0.2"/>
    <row r="11779" ht="24.95" hidden="1" customHeight="1" x14ac:dyDescent="0.2"/>
    <row r="11780" ht="24.95" hidden="1" customHeight="1" x14ac:dyDescent="0.2"/>
    <row r="11781" ht="24.95" hidden="1" customHeight="1" x14ac:dyDescent="0.2"/>
    <row r="11782" ht="24.95" hidden="1" customHeight="1" x14ac:dyDescent="0.2"/>
    <row r="11783" ht="24.95" hidden="1" customHeight="1" x14ac:dyDescent="0.2"/>
    <row r="11784" ht="24.95" hidden="1" customHeight="1" x14ac:dyDescent="0.2"/>
    <row r="11785" ht="24.95" hidden="1" customHeight="1" x14ac:dyDescent="0.2"/>
    <row r="11786" ht="24.95" hidden="1" customHeight="1" x14ac:dyDescent="0.2"/>
    <row r="11787" ht="24.95" hidden="1" customHeight="1" x14ac:dyDescent="0.2"/>
    <row r="11788" ht="24.95" hidden="1" customHeight="1" x14ac:dyDescent="0.2"/>
    <row r="11789" ht="24.95" hidden="1" customHeight="1" x14ac:dyDescent="0.2"/>
    <row r="11790" ht="24.95" hidden="1" customHeight="1" x14ac:dyDescent="0.2"/>
    <row r="11791" ht="24.95" hidden="1" customHeight="1" x14ac:dyDescent="0.2"/>
    <row r="11792" ht="24.95" hidden="1" customHeight="1" x14ac:dyDescent="0.2"/>
    <row r="11793" ht="24.95" hidden="1" customHeight="1" x14ac:dyDescent="0.2"/>
    <row r="11794" ht="24.95" hidden="1" customHeight="1" x14ac:dyDescent="0.2"/>
    <row r="11795" ht="24.95" hidden="1" customHeight="1" x14ac:dyDescent="0.2"/>
    <row r="11796" ht="24.95" hidden="1" customHeight="1" x14ac:dyDescent="0.2"/>
    <row r="11797" ht="24.95" hidden="1" customHeight="1" x14ac:dyDescent="0.2"/>
    <row r="11798" ht="24.95" hidden="1" customHeight="1" x14ac:dyDescent="0.2"/>
    <row r="11799" ht="24.95" hidden="1" customHeight="1" x14ac:dyDescent="0.2"/>
    <row r="11800" ht="24.95" hidden="1" customHeight="1" x14ac:dyDescent="0.2"/>
    <row r="11801" ht="24.95" hidden="1" customHeight="1" x14ac:dyDescent="0.2"/>
    <row r="11802" ht="24.95" hidden="1" customHeight="1" x14ac:dyDescent="0.2"/>
    <row r="11803" ht="24.95" hidden="1" customHeight="1" x14ac:dyDescent="0.2"/>
    <row r="11804" ht="24.95" hidden="1" customHeight="1" x14ac:dyDescent="0.2"/>
    <row r="11805" ht="24.95" hidden="1" customHeight="1" x14ac:dyDescent="0.2"/>
    <row r="11806" ht="24.95" hidden="1" customHeight="1" x14ac:dyDescent="0.2"/>
    <row r="11807" ht="24.95" hidden="1" customHeight="1" x14ac:dyDescent="0.2"/>
    <row r="11808" ht="24.95" hidden="1" customHeight="1" x14ac:dyDescent="0.2"/>
    <row r="11809" ht="24.95" hidden="1" customHeight="1" x14ac:dyDescent="0.2"/>
    <row r="11810" ht="24.95" hidden="1" customHeight="1" x14ac:dyDescent="0.2"/>
    <row r="11811" ht="24.95" hidden="1" customHeight="1" x14ac:dyDescent="0.2"/>
    <row r="11812" ht="24.95" hidden="1" customHeight="1" x14ac:dyDescent="0.2"/>
    <row r="11813" ht="24.95" hidden="1" customHeight="1" x14ac:dyDescent="0.2"/>
    <row r="11814" ht="24.95" hidden="1" customHeight="1" x14ac:dyDescent="0.2"/>
    <row r="11815" ht="24.95" hidden="1" customHeight="1" x14ac:dyDescent="0.2"/>
    <row r="11816" ht="24.95" hidden="1" customHeight="1" x14ac:dyDescent="0.2"/>
    <row r="11817" ht="24.95" hidden="1" customHeight="1" x14ac:dyDescent="0.2"/>
    <row r="11818" ht="24.95" hidden="1" customHeight="1" x14ac:dyDescent="0.2"/>
    <row r="11819" ht="24.95" hidden="1" customHeight="1" x14ac:dyDescent="0.2"/>
    <row r="11820" ht="24.95" hidden="1" customHeight="1" x14ac:dyDescent="0.2"/>
    <row r="11821" ht="24.95" hidden="1" customHeight="1" x14ac:dyDescent="0.2"/>
    <row r="11822" ht="24.95" hidden="1" customHeight="1" x14ac:dyDescent="0.2"/>
    <row r="11823" ht="24.95" hidden="1" customHeight="1" x14ac:dyDescent="0.2"/>
    <row r="11824" ht="24.95" hidden="1" customHeight="1" x14ac:dyDescent="0.2"/>
    <row r="11825" ht="24.95" hidden="1" customHeight="1" x14ac:dyDescent="0.2"/>
    <row r="11826" ht="24.95" hidden="1" customHeight="1" x14ac:dyDescent="0.2"/>
    <row r="11827" ht="24.95" hidden="1" customHeight="1" x14ac:dyDescent="0.2"/>
    <row r="11828" ht="24.95" hidden="1" customHeight="1" x14ac:dyDescent="0.2"/>
    <row r="11829" ht="24.95" hidden="1" customHeight="1" x14ac:dyDescent="0.2"/>
    <row r="11830" ht="24.95" hidden="1" customHeight="1" x14ac:dyDescent="0.2"/>
    <row r="11831" ht="24.95" hidden="1" customHeight="1" x14ac:dyDescent="0.2"/>
    <row r="11832" ht="24.95" hidden="1" customHeight="1" x14ac:dyDescent="0.2"/>
    <row r="11833" ht="24.95" hidden="1" customHeight="1" x14ac:dyDescent="0.2"/>
    <row r="11834" ht="24.95" hidden="1" customHeight="1" x14ac:dyDescent="0.2"/>
    <row r="11835" ht="24.95" hidden="1" customHeight="1" x14ac:dyDescent="0.2"/>
    <row r="11836" ht="24.95" hidden="1" customHeight="1" x14ac:dyDescent="0.2"/>
    <row r="11837" ht="24.95" hidden="1" customHeight="1" x14ac:dyDescent="0.2"/>
    <row r="11838" ht="24.95" hidden="1" customHeight="1" x14ac:dyDescent="0.2"/>
    <row r="11839" ht="24.95" hidden="1" customHeight="1" x14ac:dyDescent="0.2"/>
    <row r="11840" ht="24.95" hidden="1" customHeight="1" x14ac:dyDescent="0.2"/>
    <row r="11841" ht="24.95" hidden="1" customHeight="1" x14ac:dyDescent="0.2"/>
    <row r="11842" ht="24.95" hidden="1" customHeight="1" x14ac:dyDescent="0.2"/>
    <row r="11843" ht="24.95" hidden="1" customHeight="1" x14ac:dyDescent="0.2"/>
    <row r="11844" ht="24.95" hidden="1" customHeight="1" x14ac:dyDescent="0.2"/>
    <row r="11845" ht="24.95" hidden="1" customHeight="1" x14ac:dyDescent="0.2"/>
    <row r="11846" ht="24.95" hidden="1" customHeight="1" x14ac:dyDescent="0.2"/>
    <row r="11847" ht="24.95" hidden="1" customHeight="1" x14ac:dyDescent="0.2"/>
    <row r="11848" ht="24.95" hidden="1" customHeight="1" x14ac:dyDescent="0.2"/>
    <row r="11849" ht="24.95" hidden="1" customHeight="1" x14ac:dyDescent="0.2"/>
    <row r="11850" ht="24.95" hidden="1" customHeight="1" x14ac:dyDescent="0.2"/>
    <row r="11851" ht="24.95" hidden="1" customHeight="1" x14ac:dyDescent="0.2"/>
    <row r="11852" ht="24.95" hidden="1" customHeight="1" x14ac:dyDescent="0.2"/>
    <row r="11853" ht="24.95" hidden="1" customHeight="1" x14ac:dyDescent="0.2"/>
    <row r="11854" ht="24.95" hidden="1" customHeight="1" x14ac:dyDescent="0.2"/>
    <row r="11855" ht="24.95" hidden="1" customHeight="1" x14ac:dyDescent="0.2"/>
    <row r="11856" ht="24.95" hidden="1" customHeight="1" x14ac:dyDescent="0.2"/>
    <row r="11857" ht="24.95" hidden="1" customHeight="1" x14ac:dyDescent="0.2"/>
    <row r="11858" ht="24.95" hidden="1" customHeight="1" x14ac:dyDescent="0.2"/>
    <row r="11859" ht="24.95" hidden="1" customHeight="1" x14ac:dyDescent="0.2"/>
    <row r="11860" ht="24.95" hidden="1" customHeight="1" x14ac:dyDescent="0.2"/>
    <row r="11861" ht="24.95" hidden="1" customHeight="1" x14ac:dyDescent="0.2"/>
    <row r="11862" ht="24.95" hidden="1" customHeight="1" x14ac:dyDescent="0.2"/>
    <row r="11863" ht="24.95" hidden="1" customHeight="1" x14ac:dyDescent="0.2"/>
    <row r="11864" ht="24.95" hidden="1" customHeight="1" x14ac:dyDescent="0.2"/>
    <row r="11865" ht="24.95" hidden="1" customHeight="1" x14ac:dyDescent="0.2"/>
    <row r="11866" ht="24.95" hidden="1" customHeight="1" x14ac:dyDescent="0.2"/>
    <row r="11867" ht="24.95" hidden="1" customHeight="1" x14ac:dyDescent="0.2"/>
    <row r="11868" ht="24.95" hidden="1" customHeight="1" x14ac:dyDescent="0.2"/>
    <row r="11869" ht="24.95" hidden="1" customHeight="1" x14ac:dyDescent="0.2"/>
    <row r="11870" ht="24.95" hidden="1" customHeight="1" x14ac:dyDescent="0.2"/>
    <row r="11871" ht="24.95" hidden="1" customHeight="1" x14ac:dyDescent="0.2"/>
    <row r="11872" ht="24.95" hidden="1" customHeight="1" x14ac:dyDescent="0.2"/>
    <row r="11873" ht="24.95" hidden="1" customHeight="1" x14ac:dyDescent="0.2"/>
    <row r="11874" ht="24.95" hidden="1" customHeight="1" x14ac:dyDescent="0.2"/>
    <row r="11875" ht="24.95" hidden="1" customHeight="1" x14ac:dyDescent="0.2"/>
    <row r="11876" ht="24.95" hidden="1" customHeight="1" x14ac:dyDescent="0.2"/>
    <row r="11877" ht="24.95" hidden="1" customHeight="1" x14ac:dyDescent="0.2"/>
    <row r="11878" ht="24.95" hidden="1" customHeight="1" x14ac:dyDescent="0.2"/>
    <row r="11879" ht="24.95" hidden="1" customHeight="1" x14ac:dyDescent="0.2"/>
    <row r="11880" ht="24.95" hidden="1" customHeight="1" x14ac:dyDescent="0.2"/>
    <row r="11881" ht="24.95" hidden="1" customHeight="1" x14ac:dyDescent="0.2"/>
    <row r="11882" ht="24.95" hidden="1" customHeight="1" x14ac:dyDescent="0.2"/>
    <row r="11883" ht="24.95" hidden="1" customHeight="1" x14ac:dyDescent="0.2"/>
    <row r="11884" ht="24.95" hidden="1" customHeight="1" x14ac:dyDescent="0.2"/>
    <row r="11885" ht="24.95" hidden="1" customHeight="1" x14ac:dyDescent="0.2"/>
    <row r="11886" ht="24.95" hidden="1" customHeight="1" x14ac:dyDescent="0.2"/>
    <row r="11887" ht="24.95" hidden="1" customHeight="1" x14ac:dyDescent="0.2"/>
    <row r="11888" ht="24.95" hidden="1" customHeight="1" x14ac:dyDescent="0.2"/>
    <row r="11889" ht="24.95" hidden="1" customHeight="1" x14ac:dyDescent="0.2"/>
    <row r="11890" ht="24.95" hidden="1" customHeight="1" x14ac:dyDescent="0.2"/>
    <row r="11891" ht="24.95" hidden="1" customHeight="1" x14ac:dyDescent="0.2"/>
    <row r="11892" ht="24.95" hidden="1" customHeight="1" x14ac:dyDescent="0.2"/>
    <row r="11893" ht="24.95" hidden="1" customHeight="1" x14ac:dyDescent="0.2"/>
    <row r="11894" ht="24.95" hidden="1" customHeight="1" x14ac:dyDescent="0.2"/>
    <row r="11895" ht="24.95" hidden="1" customHeight="1" x14ac:dyDescent="0.2"/>
    <row r="11896" ht="24.95" hidden="1" customHeight="1" x14ac:dyDescent="0.2"/>
    <row r="11897" ht="24.95" hidden="1" customHeight="1" x14ac:dyDescent="0.2"/>
    <row r="11898" ht="24.95" hidden="1" customHeight="1" x14ac:dyDescent="0.2"/>
    <row r="11899" ht="24.95" hidden="1" customHeight="1" x14ac:dyDescent="0.2"/>
    <row r="11900" ht="24.95" hidden="1" customHeight="1" x14ac:dyDescent="0.2"/>
    <row r="11901" ht="24.95" hidden="1" customHeight="1" x14ac:dyDescent="0.2"/>
    <row r="11902" ht="24.95" hidden="1" customHeight="1" x14ac:dyDescent="0.2"/>
    <row r="11903" ht="24.95" hidden="1" customHeight="1" x14ac:dyDescent="0.2"/>
    <row r="11904" ht="24.95" hidden="1" customHeight="1" x14ac:dyDescent="0.2"/>
    <row r="11905" ht="24.95" hidden="1" customHeight="1" x14ac:dyDescent="0.2"/>
    <row r="11906" ht="24.95" hidden="1" customHeight="1" x14ac:dyDescent="0.2"/>
    <row r="11907" ht="24.95" hidden="1" customHeight="1" x14ac:dyDescent="0.2"/>
    <row r="11908" ht="24.95" hidden="1" customHeight="1" x14ac:dyDescent="0.2"/>
    <row r="11909" ht="24.95" hidden="1" customHeight="1" x14ac:dyDescent="0.2"/>
    <row r="11910" ht="24.95" hidden="1" customHeight="1" x14ac:dyDescent="0.2"/>
    <row r="11911" ht="24.95" hidden="1" customHeight="1" x14ac:dyDescent="0.2"/>
    <row r="11912" ht="24.95" hidden="1" customHeight="1" x14ac:dyDescent="0.2"/>
    <row r="11913" ht="24.95" hidden="1" customHeight="1" x14ac:dyDescent="0.2"/>
    <row r="11914" ht="24.95" hidden="1" customHeight="1" x14ac:dyDescent="0.2"/>
    <row r="11915" ht="24.95" hidden="1" customHeight="1" x14ac:dyDescent="0.2"/>
    <row r="11916" ht="24.95" hidden="1" customHeight="1" x14ac:dyDescent="0.2"/>
    <row r="11917" ht="24.95" hidden="1" customHeight="1" x14ac:dyDescent="0.2"/>
    <row r="11918" ht="24.95" hidden="1" customHeight="1" x14ac:dyDescent="0.2"/>
    <row r="11919" ht="24.95" hidden="1" customHeight="1" x14ac:dyDescent="0.2"/>
    <row r="11920" ht="24.95" hidden="1" customHeight="1" x14ac:dyDescent="0.2"/>
    <row r="11921" ht="24.95" hidden="1" customHeight="1" x14ac:dyDescent="0.2"/>
    <row r="11922" ht="24.95" hidden="1" customHeight="1" x14ac:dyDescent="0.2"/>
    <row r="11923" ht="24.95" hidden="1" customHeight="1" x14ac:dyDescent="0.2"/>
    <row r="11924" ht="24.95" hidden="1" customHeight="1" x14ac:dyDescent="0.2"/>
    <row r="11925" ht="24.95" hidden="1" customHeight="1" x14ac:dyDescent="0.2"/>
    <row r="11926" ht="24.95" hidden="1" customHeight="1" x14ac:dyDescent="0.2"/>
    <row r="11927" ht="24.95" hidden="1" customHeight="1" x14ac:dyDescent="0.2"/>
    <row r="11928" ht="24.95" hidden="1" customHeight="1" x14ac:dyDescent="0.2"/>
    <row r="11929" ht="24.95" hidden="1" customHeight="1" x14ac:dyDescent="0.2"/>
    <row r="11930" ht="24.95" hidden="1" customHeight="1" x14ac:dyDescent="0.2"/>
    <row r="11931" ht="24.95" hidden="1" customHeight="1" x14ac:dyDescent="0.2"/>
    <row r="11932" ht="24.95" hidden="1" customHeight="1" x14ac:dyDescent="0.2"/>
    <row r="11933" ht="24.95" hidden="1" customHeight="1" x14ac:dyDescent="0.2"/>
    <row r="11934" ht="24.95" hidden="1" customHeight="1" x14ac:dyDescent="0.2"/>
    <row r="11935" ht="24.95" hidden="1" customHeight="1" x14ac:dyDescent="0.2"/>
    <row r="11936" ht="24.95" hidden="1" customHeight="1" x14ac:dyDescent="0.2"/>
    <row r="11937" ht="24.95" hidden="1" customHeight="1" x14ac:dyDescent="0.2"/>
    <row r="11938" ht="24.95" hidden="1" customHeight="1" x14ac:dyDescent="0.2"/>
    <row r="11939" ht="24.95" hidden="1" customHeight="1" x14ac:dyDescent="0.2"/>
    <row r="11940" ht="24.95" hidden="1" customHeight="1" x14ac:dyDescent="0.2"/>
    <row r="11941" ht="24.95" hidden="1" customHeight="1" x14ac:dyDescent="0.2"/>
    <row r="11942" ht="24.95" hidden="1" customHeight="1" x14ac:dyDescent="0.2"/>
    <row r="11943" ht="24.95" hidden="1" customHeight="1" x14ac:dyDescent="0.2"/>
    <row r="11944" ht="24.95" hidden="1" customHeight="1" x14ac:dyDescent="0.2"/>
    <row r="11945" ht="24.95" hidden="1" customHeight="1" x14ac:dyDescent="0.2"/>
    <row r="11946" ht="24.95" hidden="1" customHeight="1" x14ac:dyDescent="0.2"/>
    <row r="11947" ht="24.95" hidden="1" customHeight="1" x14ac:dyDescent="0.2"/>
    <row r="11948" ht="24.95" hidden="1" customHeight="1" x14ac:dyDescent="0.2"/>
    <row r="11949" ht="24.95" hidden="1" customHeight="1" x14ac:dyDescent="0.2"/>
    <row r="11950" ht="24.95" hidden="1" customHeight="1" x14ac:dyDescent="0.2"/>
    <row r="11951" ht="24.95" hidden="1" customHeight="1" x14ac:dyDescent="0.2"/>
    <row r="11952" ht="24.95" hidden="1" customHeight="1" x14ac:dyDescent="0.2"/>
    <row r="11953" ht="24.95" hidden="1" customHeight="1" x14ac:dyDescent="0.2"/>
    <row r="11954" ht="24.95" hidden="1" customHeight="1" x14ac:dyDescent="0.2"/>
    <row r="11955" ht="24.95" hidden="1" customHeight="1" x14ac:dyDescent="0.2"/>
    <row r="11956" ht="24.95" hidden="1" customHeight="1" x14ac:dyDescent="0.2"/>
    <row r="11957" ht="24.95" hidden="1" customHeight="1" x14ac:dyDescent="0.2"/>
    <row r="11958" ht="24.95" hidden="1" customHeight="1" x14ac:dyDescent="0.2"/>
    <row r="11959" ht="24.95" hidden="1" customHeight="1" x14ac:dyDescent="0.2"/>
    <row r="11960" ht="24.95" hidden="1" customHeight="1" x14ac:dyDescent="0.2"/>
    <row r="11961" ht="24.95" hidden="1" customHeight="1" x14ac:dyDescent="0.2"/>
    <row r="11962" ht="24.95" hidden="1" customHeight="1" x14ac:dyDescent="0.2"/>
    <row r="11963" ht="24.95" hidden="1" customHeight="1" x14ac:dyDescent="0.2"/>
    <row r="11964" ht="24.95" hidden="1" customHeight="1" x14ac:dyDescent="0.2"/>
    <row r="11965" ht="24.95" hidden="1" customHeight="1" x14ac:dyDescent="0.2"/>
    <row r="11966" ht="24.95" hidden="1" customHeight="1" x14ac:dyDescent="0.2"/>
    <row r="11967" ht="24.95" hidden="1" customHeight="1" x14ac:dyDescent="0.2"/>
    <row r="11968" ht="24.95" hidden="1" customHeight="1" x14ac:dyDescent="0.2"/>
    <row r="11969" ht="24.95" hidden="1" customHeight="1" x14ac:dyDescent="0.2"/>
    <row r="11970" ht="24.95" hidden="1" customHeight="1" x14ac:dyDescent="0.2"/>
    <row r="11971" ht="24.95" hidden="1" customHeight="1" x14ac:dyDescent="0.2"/>
    <row r="11972" ht="24.95" hidden="1" customHeight="1" x14ac:dyDescent="0.2"/>
    <row r="11973" ht="24.95" hidden="1" customHeight="1" x14ac:dyDescent="0.2"/>
    <row r="11974" ht="24.95" hidden="1" customHeight="1" x14ac:dyDescent="0.2"/>
    <row r="11975" ht="24.95" hidden="1" customHeight="1" x14ac:dyDescent="0.2"/>
    <row r="11976" ht="24.95" hidden="1" customHeight="1" x14ac:dyDescent="0.2"/>
    <row r="11977" ht="24.95" hidden="1" customHeight="1" x14ac:dyDescent="0.2"/>
    <row r="11978" ht="24.95" hidden="1" customHeight="1" x14ac:dyDescent="0.2"/>
    <row r="11979" ht="24.95" hidden="1" customHeight="1" x14ac:dyDescent="0.2"/>
    <row r="11980" ht="24.95" hidden="1" customHeight="1" x14ac:dyDescent="0.2"/>
    <row r="11981" ht="24.95" hidden="1" customHeight="1" x14ac:dyDescent="0.2"/>
    <row r="11982" ht="24.95" hidden="1" customHeight="1" x14ac:dyDescent="0.2"/>
    <row r="11983" ht="24.95" hidden="1" customHeight="1" x14ac:dyDescent="0.2"/>
    <row r="11984" ht="24.95" hidden="1" customHeight="1" x14ac:dyDescent="0.2"/>
    <row r="11985" ht="24.95" hidden="1" customHeight="1" x14ac:dyDescent="0.2"/>
    <row r="11986" ht="24.95" hidden="1" customHeight="1" x14ac:dyDescent="0.2"/>
    <row r="11987" ht="24.95" hidden="1" customHeight="1" x14ac:dyDescent="0.2"/>
    <row r="11988" ht="24.95" hidden="1" customHeight="1" x14ac:dyDescent="0.2"/>
    <row r="11989" ht="24.95" hidden="1" customHeight="1" x14ac:dyDescent="0.2"/>
    <row r="11990" ht="24.95" hidden="1" customHeight="1" x14ac:dyDescent="0.2"/>
    <row r="11991" ht="24.95" hidden="1" customHeight="1" x14ac:dyDescent="0.2"/>
    <row r="11992" ht="24.95" hidden="1" customHeight="1" x14ac:dyDescent="0.2"/>
    <row r="11993" ht="24.95" hidden="1" customHeight="1" x14ac:dyDescent="0.2"/>
    <row r="11994" ht="24.95" hidden="1" customHeight="1" x14ac:dyDescent="0.2"/>
    <row r="11995" ht="24.95" hidden="1" customHeight="1" x14ac:dyDescent="0.2"/>
    <row r="11996" ht="24.95" hidden="1" customHeight="1" x14ac:dyDescent="0.2"/>
    <row r="11997" ht="24.95" hidden="1" customHeight="1" x14ac:dyDescent="0.2"/>
    <row r="11998" ht="24.95" hidden="1" customHeight="1" x14ac:dyDescent="0.2"/>
    <row r="11999" ht="24.95" hidden="1" customHeight="1" x14ac:dyDescent="0.2"/>
    <row r="12000" ht="24.95" hidden="1" customHeight="1" x14ac:dyDescent="0.2"/>
    <row r="12001" ht="24.95" hidden="1" customHeight="1" x14ac:dyDescent="0.2"/>
    <row r="12002" ht="24.95" hidden="1" customHeight="1" x14ac:dyDescent="0.2"/>
    <row r="12003" ht="24.95" hidden="1" customHeight="1" x14ac:dyDescent="0.2"/>
    <row r="12004" ht="24.95" hidden="1" customHeight="1" x14ac:dyDescent="0.2"/>
    <row r="12005" ht="24.95" hidden="1" customHeight="1" x14ac:dyDescent="0.2"/>
    <row r="12006" ht="24.95" hidden="1" customHeight="1" x14ac:dyDescent="0.2"/>
    <row r="12007" ht="24.95" hidden="1" customHeight="1" x14ac:dyDescent="0.2"/>
    <row r="12008" ht="24.95" hidden="1" customHeight="1" x14ac:dyDescent="0.2"/>
    <row r="12009" ht="24.95" hidden="1" customHeight="1" x14ac:dyDescent="0.2"/>
    <row r="12010" ht="24.95" hidden="1" customHeight="1" x14ac:dyDescent="0.2"/>
    <row r="12011" ht="24.95" hidden="1" customHeight="1" x14ac:dyDescent="0.2"/>
    <row r="12012" ht="24.95" hidden="1" customHeight="1" x14ac:dyDescent="0.2"/>
    <row r="12013" ht="24.95" hidden="1" customHeight="1" x14ac:dyDescent="0.2"/>
    <row r="12014" ht="24.95" hidden="1" customHeight="1" x14ac:dyDescent="0.2"/>
    <row r="12015" ht="24.95" hidden="1" customHeight="1" x14ac:dyDescent="0.2"/>
    <row r="12016" ht="24.95" hidden="1" customHeight="1" x14ac:dyDescent="0.2"/>
    <row r="12017" ht="24.95" hidden="1" customHeight="1" x14ac:dyDescent="0.2"/>
    <row r="12018" ht="24.95" hidden="1" customHeight="1" x14ac:dyDescent="0.2"/>
    <row r="12019" ht="24.95" hidden="1" customHeight="1" x14ac:dyDescent="0.2"/>
    <row r="12020" ht="24.95" hidden="1" customHeight="1" x14ac:dyDescent="0.2"/>
    <row r="12021" ht="24.95" hidden="1" customHeight="1" x14ac:dyDescent="0.2"/>
    <row r="12022" ht="24.95" hidden="1" customHeight="1" x14ac:dyDescent="0.2"/>
    <row r="12023" ht="24.95" hidden="1" customHeight="1" x14ac:dyDescent="0.2"/>
    <row r="12024" ht="24.95" hidden="1" customHeight="1" x14ac:dyDescent="0.2"/>
    <row r="12025" ht="24.95" hidden="1" customHeight="1" x14ac:dyDescent="0.2"/>
    <row r="12026" ht="24.95" hidden="1" customHeight="1" x14ac:dyDescent="0.2"/>
    <row r="12027" ht="24.95" hidden="1" customHeight="1" x14ac:dyDescent="0.2"/>
    <row r="12028" ht="24.95" hidden="1" customHeight="1" x14ac:dyDescent="0.2"/>
    <row r="12029" ht="24.95" hidden="1" customHeight="1" x14ac:dyDescent="0.2"/>
    <row r="12030" ht="24.95" hidden="1" customHeight="1" x14ac:dyDescent="0.2"/>
    <row r="12031" ht="24.95" hidden="1" customHeight="1" x14ac:dyDescent="0.2"/>
    <row r="12032" ht="24.95" hidden="1" customHeight="1" x14ac:dyDescent="0.2"/>
    <row r="12033" ht="24.95" hidden="1" customHeight="1" x14ac:dyDescent="0.2"/>
    <row r="12034" ht="24.95" hidden="1" customHeight="1" x14ac:dyDescent="0.2"/>
    <row r="12035" ht="24.95" hidden="1" customHeight="1" x14ac:dyDescent="0.2"/>
    <row r="12036" ht="24.95" hidden="1" customHeight="1" x14ac:dyDescent="0.2"/>
    <row r="12037" ht="24.95" hidden="1" customHeight="1" x14ac:dyDescent="0.2"/>
    <row r="12038" ht="24.95" hidden="1" customHeight="1" x14ac:dyDescent="0.2"/>
    <row r="12039" ht="24.95" hidden="1" customHeight="1" x14ac:dyDescent="0.2"/>
    <row r="12040" ht="24.95" hidden="1" customHeight="1" x14ac:dyDescent="0.2"/>
    <row r="12041" ht="24.95" hidden="1" customHeight="1" x14ac:dyDescent="0.2"/>
    <row r="12042" ht="24.95" hidden="1" customHeight="1" x14ac:dyDescent="0.2"/>
    <row r="12043" ht="24.95" hidden="1" customHeight="1" x14ac:dyDescent="0.2"/>
    <row r="12044" ht="24.95" hidden="1" customHeight="1" x14ac:dyDescent="0.2"/>
    <row r="12045" ht="24.95" hidden="1" customHeight="1" x14ac:dyDescent="0.2"/>
    <row r="12046" ht="24.95" hidden="1" customHeight="1" x14ac:dyDescent="0.2"/>
    <row r="12047" ht="24.95" hidden="1" customHeight="1" x14ac:dyDescent="0.2"/>
    <row r="12048" ht="24.95" hidden="1" customHeight="1" x14ac:dyDescent="0.2"/>
    <row r="12049" ht="24.95" hidden="1" customHeight="1" x14ac:dyDescent="0.2"/>
    <row r="12050" ht="24.95" hidden="1" customHeight="1" x14ac:dyDescent="0.2"/>
    <row r="12051" ht="24.95" hidden="1" customHeight="1" x14ac:dyDescent="0.2"/>
    <row r="12052" ht="24.95" hidden="1" customHeight="1" x14ac:dyDescent="0.2"/>
    <row r="12053" ht="24.95" hidden="1" customHeight="1" x14ac:dyDescent="0.2"/>
    <row r="12054" ht="24.95" hidden="1" customHeight="1" x14ac:dyDescent="0.2"/>
    <row r="12055" ht="24.95" hidden="1" customHeight="1" x14ac:dyDescent="0.2"/>
    <row r="12056" ht="24.95" hidden="1" customHeight="1" x14ac:dyDescent="0.2"/>
    <row r="12057" ht="24.95" hidden="1" customHeight="1" x14ac:dyDescent="0.2"/>
    <row r="12058" ht="24.95" hidden="1" customHeight="1" x14ac:dyDescent="0.2"/>
    <row r="12059" ht="24.95" hidden="1" customHeight="1" x14ac:dyDescent="0.2"/>
    <row r="12060" ht="24.95" hidden="1" customHeight="1" x14ac:dyDescent="0.2"/>
    <row r="12061" ht="24.95" hidden="1" customHeight="1" x14ac:dyDescent="0.2"/>
    <row r="12062" ht="24.95" hidden="1" customHeight="1" x14ac:dyDescent="0.2"/>
    <row r="12063" ht="24.95" hidden="1" customHeight="1" x14ac:dyDescent="0.2"/>
    <row r="12064" ht="24.95" hidden="1" customHeight="1" x14ac:dyDescent="0.2"/>
    <row r="12065" ht="24.95" hidden="1" customHeight="1" x14ac:dyDescent="0.2"/>
    <row r="12066" ht="24.95" hidden="1" customHeight="1" x14ac:dyDescent="0.2"/>
    <row r="12067" ht="24.95" hidden="1" customHeight="1" x14ac:dyDescent="0.2"/>
    <row r="12068" ht="24.95" hidden="1" customHeight="1" x14ac:dyDescent="0.2"/>
    <row r="12069" ht="24.95" hidden="1" customHeight="1" x14ac:dyDescent="0.2"/>
    <row r="12070" ht="24.95" hidden="1" customHeight="1" x14ac:dyDescent="0.2"/>
    <row r="12071" ht="24.95" hidden="1" customHeight="1" x14ac:dyDescent="0.2"/>
    <row r="12072" ht="24.95" hidden="1" customHeight="1" x14ac:dyDescent="0.2"/>
    <row r="12073" ht="24.95" hidden="1" customHeight="1" x14ac:dyDescent="0.2"/>
    <row r="12074" ht="24.95" hidden="1" customHeight="1" x14ac:dyDescent="0.2"/>
    <row r="12075" ht="24.95" hidden="1" customHeight="1" x14ac:dyDescent="0.2"/>
    <row r="12076" ht="24.95" hidden="1" customHeight="1" x14ac:dyDescent="0.2"/>
    <row r="12077" ht="24.95" hidden="1" customHeight="1" x14ac:dyDescent="0.2"/>
    <row r="12078" ht="24.95" hidden="1" customHeight="1" x14ac:dyDescent="0.2"/>
    <row r="12079" ht="24.95" hidden="1" customHeight="1" x14ac:dyDescent="0.2"/>
    <row r="12080" ht="24.95" hidden="1" customHeight="1" x14ac:dyDescent="0.2"/>
    <row r="12081" ht="24.95" hidden="1" customHeight="1" x14ac:dyDescent="0.2"/>
    <row r="12082" ht="24.95" hidden="1" customHeight="1" x14ac:dyDescent="0.2"/>
    <row r="12083" ht="24.95" hidden="1" customHeight="1" x14ac:dyDescent="0.2"/>
    <row r="12084" ht="24.95" hidden="1" customHeight="1" x14ac:dyDescent="0.2"/>
    <row r="12085" ht="24.95" hidden="1" customHeight="1" x14ac:dyDescent="0.2"/>
    <row r="12086" ht="24.95" hidden="1" customHeight="1" x14ac:dyDescent="0.2"/>
    <row r="12087" ht="24.95" hidden="1" customHeight="1" x14ac:dyDescent="0.2"/>
    <row r="12088" ht="24.95" hidden="1" customHeight="1" x14ac:dyDescent="0.2"/>
    <row r="12089" ht="24.95" hidden="1" customHeight="1" x14ac:dyDescent="0.2"/>
    <row r="12090" ht="24.95" hidden="1" customHeight="1" x14ac:dyDescent="0.2"/>
    <row r="12091" ht="24.95" hidden="1" customHeight="1" x14ac:dyDescent="0.2"/>
    <row r="12092" ht="24.95" hidden="1" customHeight="1" x14ac:dyDescent="0.2"/>
    <row r="12093" ht="24.95" hidden="1" customHeight="1" x14ac:dyDescent="0.2"/>
    <row r="12094" ht="24.95" hidden="1" customHeight="1" x14ac:dyDescent="0.2"/>
    <row r="12095" ht="24.95" hidden="1" customHeight="1" x14ac:dyDescent="0.2"/>
    <row r="12096" ht="24.95" hidden="1" customHeight="1" x14ac:dyDescent="0.2"/>
    <row r="12097" ht="24.95" hidden="1" customHeight="1" x14ac:dyDescent="0.2"/>
    <row r="12098" ht="24.95" hidden="1" customHeight="1" x14ac:dyDescent="0.2"/>
    <row r="12099" ht="24.95" hidden="1" customHeight="1" x14ac:dyDescent="0.2"/>
    <row r="12100" ht="24.95" hidden="1" customHeight="1" x14ac:dyDescent="0.2"/>
    <row r="12101" ht="24.95" hidden="1" customHeight="1" x14ac:dyDescent="0.2"/>
    <row r="12102" ht="24.95" hidden="1" customHeight="1" x14ac:dyDescent="0.2"/>
    <row r="12103" ht="24.95" hidden="1" customHeight="1" x14ac:dyDescent="0.2"/>
    <row r="12104" ht="24.95" hidden="1" customHeight="1" x14ac:dyDescent="0.2"/>
    <row r="12105" ht="24.95" hidden="1" customHeight="1" x14ac:dyDescent="0.2"/>
    <row r="12106" ht="24.95" hidden="1" customHeight="1" x14ac:dyDescent="0.2"/>
    <row r="12107" ht="24.95" hidden="1" customHeight="1" x14ac:dyDescent="0.2"/>
    <row r="12108" ht="24.95" hidden="1" customHeight="1" x14ac:dyDescent="0.2"/>
    <row r="12109" ht="24.95" hidden="1" customHeight="1" x14ac:dyDescent="0.2"/>
    <row r="12110" ht="24.95" hidden="1" customHeight="1" x14ac:dyDescent="0.2"/>
    <row r="12111" ht="24.95" hidden="1" customHeight="1" x14ac:dyDescent="0.2"/>
    <row r="12112" ht="24.95" hidden="1" customHeight="1" x14ac:dyDescent="0.2"/>
    <row r="12113" ht="24.95" hidden="1" customHeight="1" x14ac:dyDescent="0.2"/>
    <row r="12114" ht="24.95" hidden="1" customHeight="1" x14ac:dyDescent="0.2"/>
    <row r="12115" ht="24.95" hidden="1" customHeight="1" x14ac:dyDescent="0.2"/>
    <row r="12116" ht="24.95" hidden="1" customHeight="1" x14ac:dyDescent="0.2"/>
    <row r="12117" ht="24.95" hidden="1" customHeight="1" x14ac:dyDescent="0.2"/>
    <row r="12118" ht="24.95" hidden="1" customHeight="1" x14ac:dyDescent="0.2"/>
    <row r="12119" ht="24.95" hidden="1" customHeight="1" x14ac:dyDescent="0.2"/>
    <row r="12120" ht="24.95" hidden="1" customHeight="1" x14ac:dyDescent="0.2"/>
    <row r="12121" ht="24.95" hidden="1" customHeight="1" x14ac:dyDescent="0.2"/>
    <row r="12122" ht="24.95" hidden="1" customHeight="1" x14ac:dyDescent="0.2"/>
    <row r="12123" ht="24.95" hidden="1" customHeight="1" x14ac:dyDescent="0.2"/>
    <row r="12124" ht="24.95" hidden="1" customHeight="1" x14ac:dyDescent="0.2"/>
    <row r="12125" ht="24.95" hidden="1" customHeight="1" x14ac:dyDescent="0.2"/>
    <row r="12126" ht="24.95" hidden="1" customHeight="1" x14ac:dyDescent="0.2"/>
    <row r="12127" ht="24.95" hidden="1" customHeight="1" x14ac:dyDescent="0.2"/>
    <row r="12128" ht="24.95" hidden="1" customHeight="1" x14ac:dyDescent="0.2"/>
    <row r="12129" ht="24.95" hidden="1" customHeight="1" x14ac:dyDescent="0.2"/>
    <row r="12130" ht="24.95" hidden="1" customHeight="1" x14ac:dyDescent="0.2"/>
    <row r="12131" ht="24.95" hidden="1" customHeight="1" x14ac:dyDescent="0.2"/>
    <row r="12132" ht="24.95" hidden="1" customHeight="1" x14ac:dyDescent="0.2"/>
    <row r="12133" ht="24.95" hidden="1" customHeight="1" x14ac:dyDescent="0.2"/>
    <row r="12134" ht="24.95" hidden="1" customHeight="1" x14ac:dyDescent="0.2"/>
    <row r="12135" ht="24.95" hidden="1" customHeight="1" x14ac:dyDescent="0.2"/>
    <row r="12136" ht="24.95" hidden="1" customHeight="1" x14ac:dyDescent="0.2"/>
    <row r="12137" ht="24.95" hidden="1" customHeight="1" x14ac:dyDescent="0.2"/>
    <row r="12138" ht="24.95" hidden="1" customHeight="1" x14ac:dyDescent="0.2"/>
    <row r="12139" ht="24.95" hidden="1" customHeight="1" x14ac:dyDescent="0.2"/>
    <row r="12140" ht="24.95" hidden="1" customHeight="1" x14ac:dyDescent="0.2"/>
    <row r="12141" ht="24.95" hidden="1" customHeight="1" x14ac:dyDescent="0.2"/>
    <row r="12142" ht="24.95" hidden="1" customHeight="1" x14ac:dyDescent="0.2"/>
    <row r="12143" ht="24.95" hidden="1" customHeight="1" x14ac:dyDescent="0.2"/>
    <row r="12144" ht="24.95" hidden="1" customHeight="1" x14ac:dyDescent="0.2"/>
    <row r="12145" ht="24.95" hidden="1" customHeight="1" x14ac:dyDescent="0.2"/>
    <row r="12146" ht="24.95" hidden="1" customHeight="1" x14ac:dyDescent="0.2"/>
    <row r="12147" ht="24.95" hidden="1" customHeight="1" x14ac:dyDescent="0.2"/>
    <row r="12148" ht="24.95" hidden="1" customHeight="1" x14ac:dyDescent="0.2"/>
    <row r="12149" ht="24.95" hidden="1" customHeight="1" x14ac:dyDescent="0.2"/>
    <row r="12150" ht="24.95" hidden="1" customHeight="1" x14ac:dyDescent="0.2"/>
    <row r="12151" ht="24.95" hidden="1" customHeight="1" x14ac:dyDescent="0.2"/>
    <row r="12152" ht="24.95" hidden="1" customHeight="1" x14ac:dyDescent="0.2"/>
    <row r="12153" ht="24.95" hidden="1" customHeight="1" x14ac:dyDescent="0.2"/>
    <row r="12154" ht="24.95" hidden="1" customHeight="1" x14ac:dyDescent="0.2"/>
    <row r="12155" ht="24.95" hidden="1" customHeight="1" x14ac:dyDescent="0.2"/>
    <row r="12156" ht="24.95" hidden="1" customHeight="1" x14ac:dyDescent="0.2"/>
    <row r="12157" ht="24.95" hidden="1" customHeight="1" x14ac:dyDescent="0.2"/>
    <row r="12158" ht="24.95" hidden="1" customHeight="1" x14ac:dyDescent="0.2"/>
    <row r="12159" ht="24.95" hidden="1" customHeight="1" x14ac:dyDescent="0.2"/>
    <row r="12160" ht="24.95" hidden="1" customHeight="1" x14ac:dyDescent="0.2"/>
    <row r="12161" ht="24.95" hidden="1" customHeight="1" x14ac:dyDescent="0.2"/>
    <row r="12162" ht="24.95" hidden="1" customHeight="1" x14ac:dyDescent="0.2"/>
    <row r="12163" ht="24.95" hidden="1" customHeight="1" x14ac:dyDescent="0.2"/>
    <row r="12164" ht="24.95" hidden="1" customHeight="1" x14ac:dyDescent="0.2"/>
    <row r="12165" ht="24.95" hidden="1" customHeight="1" x14ac:dyDescent="0.2"/>
    <row r="12166" ht="24.95" hidden="1" customHeight="1" x14ac:dyDescent="0.2"/>
    <row r="12167" ht="24.95" hidden="1" customHeight="1" x14ac:dyDescent="0.2"/>
    <row r="12168" ht="24.95" hidden="1" customHeight="1" x14ac:dyDescent="0.2"/>
    <row r="12169" ht="24.95" hidden="1" customHeight="1" x14ac:dyDescent="0.2"/>
    <row r="12170" ht="24.95" hidden="1" customHeight="1" x14ac:dyDescent="0.2"/>
    <row r="12171" ht="24.95" hidden="1" customHeight="1" x14ac:dyDescent="0.2"/>
    <row r="12172" ht="24.95" hidden="1" customHeight="1" x14ac:dyDescent="0.2"/>
    <row r="12173" ht="24.95" hidden="1" customHeight="1" x14ac:dyDescent="0.2"/>
    <row r="12174" ht="24.95" hidden="1" customHeight="1" x14ac:dyDescent="0.2"/>
    <row r="12175" ht="24.95" hidden="1" customHeight="1" x14ac:dyDescent="0.2"/>
    <row r="12176" ht="24.95" hidden="1" customHeight="1" x14ac:dyDescent="0.2"/>
    <row r="12177" ht="24.95" hidden="1" customHeight="1" x14ac:dyDescent="0.2"/>
    <row r="12178" ht="24.95" hidden="1" customHeight="1" x14ac:dyDescent="0.2"/>
    <row r="12179" ht="24.95" hidden="1" customHeight="1" x14ac:dyDescent="0.2"/>
    <row r="12180" ht="24.95" hidden="1" customHeight="1" x14ac:dyDescent="0.2"/>
    <row r="12181" ht="24.95" hidden="1" customHeight="1" x14ac:dyDescent="0.2"/>
    <row r="12182" ht="24.95" hidden="1" customHeight="1" x14ac:dyDescent="0.2"/>
    <row r="12183" ht="24.95" hidden="1" customHeight="1" x14ac:dyDescent="0.2"/>
    <row r="12184" ht="24.95" hidden="1" customHeight="1" x14ac:dyDescent="0.2"/>
    <row r="12185" ht="24.95" hidden="1" customHeight="1" x14ac:dyDescent="0.2"/>
    <row r="12186" ht="24.95" hidden="1" customHeight="1" x14ac:dyDescent="0.2"/>
    <row r="12187" ht="24.95" hidden="1" customHeight="1" x14ac:dyDescent="0.2"/>
    <row r="12188" ht="24.95" hidden="1" customHeight="1" x14ac:dyDescent="0.2"/>
    <row r="12189" ht="24.95" hidden="1" customHeight="1" x14ac:dyDescent="0.2"/>
    <row r="12190" ht="24.95" hidden="1" customHeight="1" x14ac:dyDescent="0.2"/>
    <row r="12191" ht="24.95" hidden="1" customHeight="1" x14ac:dyDescent="0.2"/>
    <row r="12192" ht="24.95" hidden="1" customHeight="1" x14ac:dyDescent="0.2"/>
    <row r="12193" ht="24.95" hidden="1" customHeight="1" x14ac:dyDescent="0.2"/>
    <row r="12194" ht="24.95" hidden="1" customHeight="1" x14ac:dyDescent="0.2"/>
    <row r="12195" ht="24.95" hidden="1" customHeight="1" x14ac:dyDescent="0.2"/>
    <row r="12196" ht="24.95" hidden="1" customHeight="1" x14ac:dyDescent="0.2"/>
    <row r="12197" ht="24.95" hidden="1" customHeight="1" x14ac:dyDescent="0.2"/>
    <row r="12198" ht="24.95" hidden="1" customHeight="1" x14ac:dyDescent="0.2"/>
    <row r="12199" ht="24.95" hidden="1" customHeight="1" x14ac:dyDescent="0.2"/>
    <row r="12200" ht="24.95" hidden="1" customHeight="1" x14ac:dyDescent="0.2"/>
    <row r="12201" ht="24.95" hidden="1" customHeight="1" x14ac:dyDescent="0.2"/>
    <row r="12202" ht="24.95" hidden="1" customHeight="1" x14ac:dyDescent="0.2"/>
    <row r="12203" ht="24.95" hidden="1" customHeight="1" x14ac:dyDescent="0.2"/>
    <row r="12204" ht="24.95" hidden="1" customHeight="1" x14ac:dyDescent="0.2"/>
    <row r="12205" ht="24.95" hidden="1" customHeight="1" x14ac:dyDescent="0.2"/>
    <row r="12206" ht="24.95" hidden="1" customHeight="1" x14ac:dyDescent="0.2"/>
    <row r="12207" ht="24.95" hidden="1" customHeight="1" x14ac:dyDescent="0.2"/>
    <row r="12208" ht="24.95" hidden="1" customHeight="1" x14ac:dyDescent="0.2"/>
    <row r="12209" ht="24.95" hidden="1" customHeight="1" x14ac:dyDescent="0.2"/>
    <row r="12210" ht="24.95" hidden="1" customHeight="1" x14ac:dyDescent="0.2"/>
    <row r="12211" ht="24.95" hidden="1" customHeight="1" x14ac:dyDescent="0.2"/>
    <row r="12212" ht="24.95" hidden="1" customHeight="1" x14ac:dyDescent="0.2"/>
    <row r="12213" ht="24.95" hidden="1" customHeight="1" x14ac:dyDescent="0.2"/>
    <row r="12214" ht="24.95" hidden="1" customHeight="1" x14ac:dyDescent="0.2"/>
    <row r="12215" ht="24.95" hidden="1" customHeight="1" x14ac:dyDescent="0.2"/>
    <row r="12216" ht="24.95" hidden="1" customHeight="1" x14ac:dyDescent="0.2"/>
    <row r="12217" ht="24.95" hidden="1" customHeight="1" x14ac:dyDescent="0.2"/>
    <row r="12218" ht="24.95" hidden="1" customHeight="1" x14ac:dyDescent="0.2"/>
    <row r="12219" ht="24.95" hidden="1" customHeight="1" x14ac:dyDescent="0.2"/>
    <row r="12220" ht="24.95" hidden="1" customHeight="1" x14ac:dyDescent="0.2"/>
    <row r="12221" ht="24.95" hidden="1" customHeight="1" x14ac:dyDescent="0.2"/>
    <row r="12222" ht="24.95" hidden="1" customHeight="1" x14ac:dyDescent="0.2"/>
    <row r="12223" ht="24.95" hidden="1" customHeight="1" x14ac:dyDescent="0.2"/>
    <row r="12224" ht="24.95" hidden="1" customHeight="1" x14ac:dyDescent="0.2"/>
    <row r="12225" ht="24.95" hidden="1" customHeight="1" x14ac:dyDescent="0.2"/>
    <row r="12226" ht="24.95" hidden="1" customHeight="1" x14ac:dyDescent="0.2"/>
    <row r="12227" ht="24.95" hidden="1" customHeight="1" x14ac:dyDescent="0.2"/>
    <row r="12228" ht="24.95" hidden="1" customHeight="1" x14ac:dyDescent="0.2"/>
    <row r="12229" ht="24.95" hidden="1" customHeight="1" x14ac:dyDescent="0.2"/>
    <row r="12230" ht="24.95" hidden="1" customHeight="1" x14ac:dyDescent="0.2"/>
    <row r="12231" ht="24.95" hidden="1" customHeight="1" x14ac:dyDescent="0.2"/>
    <row r="12232" ht="24.95" hidden="1" customHeight="1" x14ac:dyDescent="0.2"/>
    <row r="12233" ht="24.95" hidden="1" customHeight="1" x14ac:dyDescent="0.2"/>
    <row r="12234" ht="24.95" hidden="1" customHeight="1" x14ac:dyDescent="0.2"/>
    <row r="12235" ht="24.95" hidden="1" customHeight="1" x14ac:dyDescent="0.2"/>
    <row r="12236" ht="24.95" hidden="1" customHeight="1" x14ac:dyDescent="0.2"/>
    <row r="12237" ht="24.95" hidden="1" customHeight="1" x14ac:dyDescent="0.2"/>
    <row r="12238" ht="24.95" hidden="1" customHeight="1" x14ac:dyDescent="0.2"/>
    <row r="12239" ht="24.95" hidden="1" customHeight="1" x14ac:dyDescent="0.2"/>
    <row r="12240" ht="24.95" hidden="1" customHeight="1" x14ac:dyDescent="0.2"/>
    <row r="12241" ht="24.95" hidden="1" customHeight="1" x14ac:dyDescent="0.2"/>
    <row r="12242" ht="24.95" hidden="1" customHeight="1" x14ac:dyDescent="0.2"/>
    <row r="12243" ht="24.95" hidden="1" customHeight="1" x14ac:dyDescent="0.2"/>
    <row r="12244" ht="24.95" hidden="1" customHeight="1" x14ac:dyDescent="0.2"/>
    <row r="12245" ht="24.95" hidden="1" customHeight="1" x14ac:dyDescent="0.2"/>
    <row r="12246" ht="24.95" hidden="1" customHeight="1" x14ac:dyDescent="0.2"/>
    <row r="12247" ht="24.95" hidden="1" customHeight="1" x14ac:dyDescent="0.2"/>
    <row r="12248" ht="24.95" hidden="1" customHeight="1" x14ac:dyDescent="0.2"/>
    <row r="12249" ht="24.95" hidden="1" customHeight="1" x14ac:dyDescent="0.2"/>
    <row r="12250" ht="24.95" hidden="1" customHeight="1" x14ac:dyDescent="0.2"/>
    <row r="12251" ht="24.95" hidden="1" customHeight="1" x14ac:dyDescent="0.2"/>
    <row r="12252" ht="24.95" hidden="1" customHeight="1" x14ac:dyDescent="0.2"/>
    <row r="12253" ht="24.95" hidden="1" customHeight="1" x14ac:dyDescent="0.2"/>
    <row r="12254" ht="24.95" hidden="1" customHeight="1" x14ac:dyDescent="0.2"/>
    <row r="12255" ht="24.95" hidden="1" customHeight="1" x14ac:dyDescent="0.2"/>
    <row r="12256" ht="24.95" hidden="1" customHeight="1" x14ac:dyDescent="0.2"/>
    <row r="12257" ht="24.95" hidden="1" customHeight="1" x14ac:dyDescent="0.2"/>
    <row r="12258" ht="24.95" hidden="1" customHeight="1" x14ac:dyDescent="0.2"/>
    <row r="12259" ht="24.95" hidden="1" customHeight="1" x14ac:dyDescent="0.2"/>
    <row r="12260" ht="24.95" hidden="1" customHeight="1" x14ac:dyDescent="0.2"/>
    <row r="12261" ht="24.95" hidden="1" customHeight="1" x14ac:dyDescent="0.2"/>
    <row r="12262" ht="24.95" hidden="1" customHeight="1" x14ac:dyDescent="0.2"/>
    <row r="12263" ht="24.95" hidden="1" customHeight="1" x14ac:dyDescent="0.2"/>
    <row r="12264" ht="24.95" hidden="1" customHeight="1" x14ac:dyDescent="0.2"/>
    <row r="12265" ht="24.95" hidden="1" customHeight="1" x14ac:dyDescent="0.2"/>
    <row r="12266" ht="24.95" hidden="1" customHeight="1" x14ac:dyDescent="0.2"/>
    <row r="12267" ht="24.95" hidden="1" customHeight="1" x14ac:dyDescent="0.2"/>
    <row r="12268" ht="24.95" hidden="1" customHeight="1" x14ac:dyDescent="0.2"/>
    <row r="12269" ht="24.95" hidden="1" customHeight="1" x14ac:dyDescent="0.2"/>
    <row r="12270" ht="24.95" hidden="1" customHeight="1" x14ac:dyDescent="0.2"/>
    <row r="12271" ht="24.95" hidden="1" customHeight="1" x14ac:dyDescent="0.2"/>
    <row r="12272" ht="24.95" hidden="1" customHeight="1" x14ac:dyDescent="0.2"/>
    <row r="12273" ht="24.95" hidden="1" customHeight="1" x14ac:dyDescent="0.2"/>
    <row r="12274" ht="24.95" hidden="1" customHeight="1" x14ac:dyDescent="0.2"/>
    <row r="12275" ht="24.95" hidden="1" customHeight="1" x14ac:dyDescent="0.2"/>
    <row r="12276" ht="24.95" hidden="1" customHeight="1" x14ac:dyDescent="0.2"/>
    <row r="12277" ht="24.95" hidden="1" customHeight="1" x14ac:dyDescent="0.2"/>
    <row r="12278" ht="24.95" hidden="1" customHeight="1" x14ac:dyDescent="0.2"/>
    <row r="12279" ht="24.95" hidden="1" customHeight="1" x14ac:dyDescent="0.2"/>
    <row r="12280" ht="24.95" hidden="1" customHeight="1" x14ac:dyDescent="0.2"/>
    <row r="12281" ht="24.95" hidden="1" customHeight="1" x14ac:dyDescent="0.2"/>
    <row r="12282" ht="24.95" hidden="1" customHeight="1" x14ac:dyDescent="0.2"/>
    <row r="12283" ht="24.95" hidden="1" customHeight="1" x14ac:dyDescent="0.2"/>
    <row r="12284" ht="24.95" hidden="1" customHeight="1" x14ac:dyDescent="0.2"/>
    <row r="12285" ht="24.95" hidden="1" customHeight="1" x14ac:dyDescent="0.2"/>
    <row r="12286" ht="24.95" hidden="1" customHeight="1" x14ac:dyDescent="0.2"/>
    <row r="12287" ht="24.95" hidden="1" customHeight="1" x14ac:dyDescent="0.2"/>
    <row r="12288" ht="24.95" hidden="1" customHeight="1" x14ac:dyDescent="0.2"/>
    <row r="12289" ht="24.95" hidden="1" customHeight="1" x14ac:dyDescent="0.2"/>
    <row r="12290" ht="24.95" hidden="1" customHeight="1" x14ac:dyDescent="0.2"/>
    <row r="12291" ht="24.95" hidden="1" customHeight="1" x14ac:dyDescent="0.2"/>
    <row r="12292" ht="24.95" hidden="1" customHeight="1" x14ac:dyDescent="0.2"/>
    <row r="12293" ht="24.95" hidden="1" customHeight="1" x14ac:dyDescent="0.2"/>
    <row r="12294" ht="24.95" hidden="1" customHeight="1" x14ac:dyDescent="0.2"/>
    <row r="12295" ht="24.95" hidden="1" customHeight="1" x14ac:dyDescent="0.2"/>
    <row r="12296" ht="24.95" hidden="1" customHeight="1" x14ac:dyDescent="0.2"/>
    <row r="12297" ht="24.95" hidden="1" customHeight="1" x14ac:dyDescent="0.2"/>
    <row r="12298" ht="24.95" hidden="1" customHeight="1" x14ac:dyDescent="0.2"/>
    <row r="12299" ht="24.95" hidden="1" customHeight="1" x14ac:dyDescent="0.2"/>
    <row r="12300" ht="24.95" hidden="1" customHeight="1" x14ac:dyDescent="0.2"/>
    <row r="12301" ht="24.95" hidden="1" customHeight="1" x14ac:dyDescent="0.2"/>
    <row r="12302" ht="24.95" hidden="1" customHeight="1" x14ac:dyDescent="0.2"/>
    <row r="12303" ht="24.95" hidden="1" customHeight="1" x14ac:dyDescent="0.2"/>
    <row r="12304" ht="24.95" hidden="1" customHeight="1" x14ac:dyDescent="0.2"/>
    <row r="12305" ht="24.95" hidden="1" customHeight="1" x14ac:dyDescent="0.2"/>
    <row r="12306" ht="24.95" hidden="1" customHeight="1" x14ac:dyDescent="0.2"/>
    <row r="12307" ht="24.95" hidden="1" customHeight="1" x14ac:dyDescent="0.2"/>
    <row r="12308" ht="24.95" hidden="1" customHeight="1" x14ac:dyDescent="0.2"/>
    <row r="12309" ht="24.95" hidden="1" customHeight="1" x14ac:dyDescent="0.2"/>
    <row r="12310" ht="24.95" hidden="1" customHeight="1" x14ac:dyDescent="0.2"/>
    <row r="12311" ht="24.95" hidden="1" customHeight="1" x14ac:dyDescent="0.2"/>
    <row r="12312" ht="24.95" hidden="1" customHeight="1" x14ac:dyDescent="0.2"/>
    <row r="12313" ht="24.95" hidden="1" customHeight="1" x14ac:dyDescent="0.2"/>
    <row r="12314" ht="24.95" hidden="1" customHeight="1" x14ac:dyDescent="0.2"/>
    <row r="12315" ht="24.95" hidden="1" customHeight="1" x14ac:dyDescent="0.2"/>
    <row r="12316" ht="24.95" hidden="1" customHeight="1" x14ac:dyDescent="0.2"/>
    <row r="12317" ht="24.95" hidden="1" customHeight="1" x14ac:dyDescent="0.2"/>
    <row r="12318" ht="24.95" hidden="1" customHeight="1" x14ac:dyDescent="0.2"/>
    <row r="12319" ht="24.95" hidden="1" customHeight="1" x14ac:dyDescent="0.2"/>
    <row r="12320" ht="24.95" hidden="1" customHeight="1" x14ac:dyDescent="0.2"/>
    <row r="12321" ht="24.95" hidden="1" customHeight="1" x14ac:dyDescent="0.2"/>
    <row r="12322" ht="24.95" hidden="1" customHeight="1" x14ac:dyDescent="0.2"/>
    <row r="12323" ht="24.95" hidden="1" customHeight="1" x14ac:dyDescent="0.2"/>
    <row r="12324" ht="24.95" hidden="1" customHeight="1" x14ac:dyDescent="0.2"/>
    <row r="12325" ht="24.95" hidden="1" customHeight="1" x14ac:dyDescent="0.2"/>
    <row r="12326" ht="24.95" hidden="1" customHeight="1" x14ac:dyDescent="0.2"/>
    <row r="12327" ht="24.95" hidden="1" customHeight="1" x14ac:dyDescent="0.2"/>
    <row r="12328" ht="24.95" hidden="1" customHeight="1" x14ac:dyDescent="0.2"/>
    <row r="12329" ht="24.95" hidden="1" customHeight="1" x14ac:dyDescent="0.2"/>
    <row r="12330" ht="24.95" hidden="1" customHeight="1" x14ac:dyDescent="0.2"/>
    <row r="12331" ht="24.95" hidden="1" customHeight="1" x14ac:dyDescent="0.2"/>
    <row r="12332" ht="24.95" hidden="1" customHeight="1" x14ac:dyDescent="0.2"/>
    <row r="12333" ht="24.95" hidden="1" customHeight="1" x14ac:dyDescent="0.2"/>
    <row r="12334" ht="24.95" hidden="1" customHeight="1" x14ac:dyDescent="0.2"/>
    <row r="12335" ht="24.95" hidden="1" customHeight="1" x14ac:dyDescent="0.2"/>
    <row r="12336" ht="24.95" hidden="1" customHeight="1" x14ac:dyDescent="0.2"/>
    <row r="12337" ht="24.95" hidden="1" customHeight="1" x14ac:dyDescent="0.2"/>
    <row r="12338" ht="24.95" hidden="1" customHeight="1" x14ac:dyDescent="0.2"/>
    <row r="12339" ht="24.95" hidden="1" customHeight="1" x14ac:dyDescent="0.2"/>
    <row r="12340" ht="24.95" hidden="1" customHeight="1" x14ac:dyDescent="0.2"/>
    <row r="12341" ht="24.95" hidden="1" customHeight="1" x14ac:dyDescent="0.2"/>
    <row r="12342" ht="24.95" hidden="1" customHeight="1" x14ac:dyDescent="0.2"/>
    <row r="12343" ht="24.95" hidden="1" customHeight="1" x14ac:dyDescent="0.2"/>
    <row r="12344" ht="24.95" hidden="1" customHeight="1" x14ac:dyDescent="0.2"/>
    <row r="12345" ht="24.95" hidden="1" customHeight="1" x14ac:dyDescent="0.2"/>
    <row r="12346" ht="24.95" hidden="1" customHeight="1" x14ac:dyDescent="0.2"/>
    <row r="12347" ht="24.95" hidden="1" customHeight="1" x14ac:dyDescent="0.2"/>
    <row r="12348" ht="24.95" hidden="1" customHeight="1" x14ac:dyDescent="0.2"/>
    <row r="12349" ht="24.95" hidden="1" customHeight="1" x14ac:dyDescent="0.2"/>
    <row r="12350" ht="24.95" hidden="1" customHeight="1" x14ac:dyDescent="0.2"/>
    <row r="12351" ht="24.95" hidden="1" customHeight="1" x14ac:dyDescent="0.2"/>
    <row r="12352" ht="24.95" hidden="1" customHeight="1" x14ac:dyDescent="0.2"/>
    <row r="12353" ht="24.95" hidden="1" customHeight="1" x14ac:dyDescent="0.2"/>
    <row r="12354" ht="24.95" hidden="1" customHeight="1" x14ac:dyDescent="0.2"/>
    <row r="12355" ht="24.95" hidden="1" customHeight="1" x14ac:dyDescent="0.2"/>
    <row r="12356" ht="24.95" hidden="1" customHeight="1" x14ac:dyDescent="0.2"/>
    <row r="12357" ht="24.95" hidden="1" customHeight="1" x14ac:dyDescent="0.2"/>
    <row r="12358" ht="24.95" hidden="1" customHeight="1" x14ac:dyDescent="0.2"/>
    <row r="12359" ht="24.95" hidden="1" customHeight="1" x14ac:dyDescent="0.2"/>
    <row r="12360" ht="24.95" hidden="1" customHeight="1" x14ac:dyDescent="0.2"/>
    <row r="12361" ht="24.95" hidden="1" customHeight="1" x14ac:dyDescent="0.2"/>
    <row r="12362" ht="24.95" hidden="1" customHeight="1" x14ac:dyDescent="0.2"/>
    <row r="12363" ht="24.95" hidden="1" customHeight="1" x14ac:dyDescent="0.2"/>
    <row r="12364" ht="24.95" hidden="1" customHeight="1" x14ac:dyDescent="0.2"/>
    <row r="12365" ht="24.95" hidden="1" customHeight="1" x14ac:dyDescent="0.2"/>
    <row r="12366" ht="24.95" hidden="1" customHeight="1" x14ac:dyDescent="0.2"/>
    <row r="12367" ht="24.95" hidden="1" customHeight="1" x14ac:dyDescent="0.2"/>
    <row r="12368" ht="24.95" hidden="1" customHeight="1" x14ac:dyDescent="0.2"/>
    <row r="12369" ht="24.95" hidden="1" customHeight="1" x14ac:dyDescent="0.2"/>
    <row r="12370" ht="24.95" hidden="1" customHeight="1" x14ac:dyDescent="0.2"/>
    <row r="12371" ht="24.95" hidden="1" customHeight="1" x14ac:dyDescent="0.2"/>
    <row r="12372" ht="24.95" hidden="1" customHeight="1" x14ac:dyDescent="0.2"/>
    <row r="12373" ht="24.95" hidden="1" customHeight="1" x14ac:dyDescent="0.2"/>
    <row r="12374" ht="24.95" hidden="1" customHeight="1" x14ac:dyDescent="0.2"/>
    <row r="12375" ht="24.95" hidden="1" customHeight="1" x14ac:dyDescent="0.2"/>
    <row r="12376" ht="24.95" hidden="1" customHeight="1" x14ac:dyDescent="0.2"/>
    <row r="12377" ht="24.95" hidden="1" customHeight="1" x14ac:dyDescent="0.2"/>
    <row r="12378" ht="24.95" hidden="1" customHeight="1" x14ac:dyDescent="0.2"/>
    <row r="12379" ht="24.95" hidden="1" customHeight="1" x14ac:dyDescent="0.2"/>
    <row r="12380" ht="24.95" hidden="1" customHeight="1" x14ac:dyDescent="0.2"/>
    <row r="12381" ht="24.95" hidden="1" customHeight="1" x14ac:dyDescent="0.2"/>
    <row r="12382" ht="24.95" hidden="1" customHeight="1" x14ac:dyDescent="0.2"/>
    <row r="12383" ht="24.95" hidden="1" customHeight="1" x14ac:dyDescent="0.2"/>
    <row r="12384" ht="24.95" hidden="1" customHeight="1" x14ac:dyDescent="0.2"/>
    <row r="12385" ht="24.95" hidden="1" customHeight="1" x14ac:dyDescent="0.2"/>
    <row r="12386" ht="24.95" hidden="1" customHeight="1" x14ac:dyDescent="0.2"/>
    <row r="12387" ht="24.95" hidden="1" customHeight="1" x14ac:dyDescent="0.2"/>
    <row r="12388" ht="24.95" hidden="1" customHeight="1" x14ac:dyDescent="0.2"/>
    <row r="12389" ht="24.95" hidden="1" customHeight="1" x14ac:dyDescent="0.2"/>
    <row r="12390" ht="24.95" hidden="1" customHeight="1" x14ac:dyDescent="0.2"/>
    <row r="12391" ht="24.95" hidden="1" customHeight="1" x14ac:dyDescent="0.2"/>
    <row r="12392" ht="24.95" hidden="1" customHeight="1" x14ac:dyDescent="0.2"/>
    <row r="12393" ht="24.95" hidden="1" customHeight="1" x14ac:dyDescent="0.2"/>
    <row r="12394" ht="24.95" hidden="1" customHeight="1" x14ac:dyDescent="0.2"/>
    <row r="12395" ht="24.95" hidden="1" customHeight="1" x14ac:dyDescent="0.2"/>
    <row r="12396" ht="24.95" hidden="1" customHeight="1" x14ac:dyDescent="0.2"/>
    <row r="12397" ht="24.95" hidden="1" customHeight="1" x14ac:dyDescent="0.2"/>
    <row r="12398" ht="24.95" hidden="1" customHeight="1" x14ac:dyDescent="0.2"/>
    <row r="12399" ht="24.95" hidden="1" customHeight="1" x14ac:dyDescent="0.2"/>
    <row r="12400" ht="24.95" hidden="1" customHeight="1" x14ac:dyDescent="0.2"/>
    <row r="12401" ht="24.95" hidden="1" customHeight="1" x14ac:dyDescent="0.2"/>
    <row r="12402" ht="24.95" hidden="1" customHeight="1" x14ac:dyDescent="0.2"/>
    <row r="12403" ht="24.95" hidden="1" customHeight="1" x14ac:dyDescent="0.2"/>
    <row r="12404" ht="24.95" hidden="1" customHeight="1" x14ac:dyDescent="0.2"/>
    <row r="12405" ht="24.95" hidden="1" customHeight="1" x14ac:dyDescent="0.2"/>
    <row r="12406" ht="24.95" hidden="1" customHeight="1" x14ac:dyDescent="0.2"/>
    <row r="12407" ht="24.95" hidden="1" customHeight="1" x14ac:dyDescent="0.2"/>
    <row r="12408" ht="24.95" hidden="1" customHeight="1" x14ac:dyDescent="0.2"/>
    <row r="12409" ht="24.95" hidden="1" customHeight="1" x14ac:dyDescent="0.2"/>
    <row r="12410" ht="24.95" hidden="1" customHeight="1" x14ac:dyDescent="0.2"/>
    <row r="12411" ht="24.95" hidden="1" customHeight="1" x14ac:dyDescent="0.2"/>
    <row r="12412" ht="24.95" hidden="1" customHeight="1" x14ac:dyDescent="0.2"/>
    <row r="12413" ht="24.95" hidden="1" customHeight="1" x14ac:dyDescent="0.2"/>
    <row r="12414" ht="24.95" hidden="1" customHeight="1" x14ac:dyDescent="0.2"/>
    <row r="12415" ht="24.95" hidden="1" customHeight="1" x14ac:dyDescent="0.2"/>
    <row r="12416" ht="24.95" hidden="1" customHeight="1" x14ac:dyDescent="0.2"/>
    <row r="12417" ht="24.95" hidden="1" customHeight="1" x14ac:dyDescent="0.2"/>
    <row r="12418" ht="24.95" hidden="1" customHeight="1" x14ac:dyDescent="0.2"/>
    <row r="12419" ht="24.95" hidden="1" customHeight="1" x14ac:dyDescent="0.2"/>
    <row r="12420" ht="24.95" hidden="1" customHeight="1" x14ac:dyDescent="0.2"/>
    <row r="12421" ht="24.95" hidden="1" customHeight="1" x14ac:dyDescent="0.2"/>
    <row r="12422" ht="24.95" hidden="1" customHeight="1" x14ac:dyDescent="0.2"/>
    <row r="12423" ht="24.95" hidden="1" customHeight="1" x14ac:dyDescent="0.2"/>
    <row r="12424" ht="24.95" hidden="1" customHeight="1" x14ac:dyDescent="0.2"/>
    <row r="12425" ht="24.95" hidden="1" customHeight="1" x14ac:dyDescent="0.2"/>
    <row r="12426" ht="24.95" hidden="1" customHeight="1" x14ac:dyDescent="0.2"/>
    <row r="12427" ht="24.95" hidden="1" customHeight="1" x14ac:dyDescent="0.2"/>
    <row r="12428" ht="24.95" hidden="1" customHeight="1" x14ac:dyDescent="0.2"/>
    <row r="12429" ht="24.95" hidden="1" customHeight="1" x14ac:dyDescent="0.2"/>
    <row r="12430" ht="24.95" hidden="1" customHeight="1" x14ac:dyDescent="0.2"/>
    <row r="12431" ht="24.95" hidden="1" customHeight="1" x14ac:dyDescent="0.2"/>
    <row r="12432" ht="24.95" hidden="1" customHeight="1" x14ac:dyDescent="0.2"/>
    <row r="12433" ht="24.95" hidden="1" customHeight="1" x14ac:dyDescent="0.2"/>
    <row r="12434" ht="24.95" hidden="1" customHeight="1" x14ac:dyDescent="0.2"/>
    <row r="12435" ht="24.95" hidden="1" customHeight="1" x14ac:dyDescent="0.2"/>
    <row r="12436" ht="24.95" hidden="1" customHeight="1" x14ac:dyDescent="0.2"/>
    <row r="12437" ht="24.95" hidden="1" customHeight="1" x14ac:dyDescent="0.2"/>
    <row r="12438" ht="24.95" hidden="1" customHeight="1" x14ac:dyDescent="0.2"/>
    <row r="12439" ht="24.95" hidden="1" customHeight="1" x14ac:dyDescent="0.2"/>
    <row r="12440" ht="24.95" hidden="1" customHeight="1" x14ac:dyDescent="0.2"/>
    <row r="12441" ht="24.95" hidden="1" customHeight="1" x14ac:dyDescent="0.2"/>
    <row r="12442" ht="24.95" hidden="1" customHeight="1" x14ac:dyDescent="0.2"/>
    <row r="12443" ht="24.95" hidden="1" customHeight="1" x14ac:dyDescent="0.2"/>
    <row r="12444" ht="24.95" hidden="1" customHeight="1" x14ac:dyDescent="0.2"/>
    <row r="12445" ht="24.95" hidden="1" customHeight="1" x14ac:dyDescent="0.2"/>
    <row r="12446" ht="24.95" hidden="1" customHeight="1" x14ac:dyDescent="0.2"/>
    <row r="12447" ht="24.95" hidden="1" customHeight="1" x14ac:dyDescent="0.2"/>
    <row r="12448" ht="24.95" hidden="1" customHeight="1" x14ac:dyDescent="0.2"/>
    <row r="12449" ht="24.95" hidden="1" customHeight="1" x14ac:dyDescent="0.2"/>
    <row r="12450" ht="24.95" hidden="1" customHeight="1" x14ac:dyDescent="0.2"/>
    <row r="12451" ht="24.95" hidden="1" customHeight="1" x14ac:dyDescent="0.2"/>
    <row r="12452" ht="24.95" hidden="1" customHeight="1" x14ac:dyDescent="0.2"/>
    <row r="12453" ht="24.95" hidden="1" customHeight="1" x14ac:dyDescent="0.2"/>
    <row r="12454" ht="24.95" hidden="1" customHeight="1" x14ac:dyDescent="0.2"/>
    <row r="12455" ht="24.95" hidden="1" customHeight="1" x14ac:dyDescent="0.2"/>
    <row r="12456" ht="24.95" hidden="1" customHeight="1" x14ac:dyDescent="0.2"/>
    <row r="12457" ht="24.95" hidden="1" customHeight="1" x14ac:dyDescent="0.2"/>
    <row r="12458" ht="24.95" hidden="1" customHeight="1" x14ac:dyDescent="0.2"/>
    <row r="12459" ht="24.95" hidden="1" customHeight="1" x14ac:dyDescent="0.2"/>
    <row r="12460" ht="24.95" hidden="1" customHeight="1" x14ac:dyDescent="0.2"/>
    <row r="12461" ht="24.95" hidden="1" customHeight="1" x14ac:dyDescent="0.2"/>
    <row r="12462" ht="24.95" hidden="1" customHeight="1" x14ac:dyDescent="0.2"/>
    <row r="12463" ht="24.95" hidden="1" customHeight="1" x14ac:dyDescent="0.2"/>
    <row r="12464" ht="24.95" hidden="1" customHeight="1" x14ac:dyDescent="0.2"/>
    <row r="12465" ht="24.95" hidden="1" customHeight="1" x14ac:dyDescent="0.2"/>
    <row r="12466" ht="24.95" hidden="1" customHeight="1" x14ac:dyDescent="0.2"/>
    <row r="12467" ht="24.95" hidden="1" customHeight="1" x14ac:dyDescent="0.2"/>
    <row r="12468" ht="24.95" hidden="1" customHeight="1" x14ac:dyDescent="0.2"/>
    <row r="12469" ht="24.95" hidden="1" customHeight="1" x14ac:dyDescent="0.2"/>
    <row r="12470" ht="24.95" hidden="1" customHeight="1" x14ac:dyDescent="0.2"/>
    <row r="12471" ht="24.95" hidden="1" customHeight="1" x14ac:dyDescent="0.2"/>
    <row r="12472" ht="24.95" hidden="1" customHeight="1" x14ac:dyDescent="0.2"/>
    <row r="12473" ht="24.95" hidden="1" customHeight="1" x14ac:dyDescent="0.2"/>
    <row r="12474" ht="24.95" hidden="1" customHeight="1" x14ac:dyDescent="0.2"/>
    <row r="12475" ht="24.95" hidden="1" customHeight="1" x14ac:dyDescent="0.2"/>
    <row r="12476" ht="24.95" hidden="1" customHeight="1" x14ac:dyDescent="0.2"/>
    <row r="12477" ht="24.95" hidden="1" customHeight="1" x14ac:dyDescent="0.2"/>
    <row r="12478" ht="24.95" hidden="1" customHeight="1" x14ac:dyDescent="0.2"/>
    <row r="12479" ht="24.95" hidden="1" customHeight="1" x14ac:dyDescent="0.2"/>
    <row r="12480" ht="24.95" hidden="1" customHeight="1" x14ac:dyDescent="0.2"/>
    <row r="12481" ht="24.95" hidden="1" customHeight="1" x14ac:dyDescent="0.2"/>
    <row r="12482" ht="24.95" hidden="1" customHeight="1" x14ac:dyDescent="0.2"/>
    <row r="12483" ht="24.95" hidden="1" customHeight="1" x14ac:dyDescent="0.2"/>
    <row r="12484" ht="24.95" hidden="1" customHeight="1" x14ac:dyDescent="0.2"/>
    <row r="12485" ht="24.95" hidden="1" customHeight="1" x14ac:dyDescent="0.2"/>
    <row r="12486" ht="24.95" hidden="1" customHeight="1" x14ac:dyDescent="0.2"/>
    <row r="12487" ht="24.95" hidden="1" customHeight="1" x14ac:dyDescent="0.2"/>
    <row r="12488" ht="24.95" hidden="1" customHeight="1" x14ac:dyDescent="0.2"/>
    <row r="12489" ht="24.95" hidden="1" customHeight="1" x14ac:dyDescent="0.2"/>
    <row r="12490" ht="24.95" hidden="1" customHeight="1" x14ac:dyDescent="0.2"/>
    <row r="12491" ht="24.95" hidden="1" customHeight="1" x14ac:dyDescent="0.2"/>
    <row r="12492" ht="24.95" hidden="1" customHeight="1" x14ac:dyDescent="0.2"/>
    <row r="12493" ht="24.95" hidden="1" customHeight="1" x14ac:dyDescent="0.2"/>
    <row r="12494" ht="24.95" hidden="1" customHeight="1" x14ac:dyDescent="0.2"/>
    <row r="12495" ht="24.95" hidden="1" customHeight="1" x14ac:dyDescent="0.2"/>
    <row r="12496" ht="24.95" hidden="1" customHeight="1" x14ac:dyDescent="0.2"/>
    <row r="12497" ht="24.95" hidden="1" customHeight="1" x14ac:dyDescent="0.2"/>
    <row r="12498" ht="24.95" hidden="1" customHeight="1" x14ac:dyDescent="0.2"/>
    <row r="12499" ht="24.95" hidden="1" customHeight="1" x14ac:dyDescent="0.2"/>
    <row r="12500" ht="24.95" hidden="1" customHeight="1" x14ac:dyDescent="0.2"/>
    <row r="12501" ht="24.95" hidden="1" customHeight="1" x14ac:dyDescent="0.2"/>
    <row r="12502" ht="24.95" hidden="1" customHeight="1" x14ac:dyDescent="0.2"/>
    <row r="12503" ht="24.95" hidden="1" customHeight="1" x14ac:dyDescent="0.2"/>
    <row r="12504" ht="24.95" hidden="1" customHeight="1" x14ac:dyDescent="0.2"/>
    <row r="12505" ht="24.95" hidden="1" customHeight="1" x14ac:dyDescent="0.2"/>
    <row r="12506" ht="24.95" hidden="1" customHeight="1" x14ac:dyDescent="0.2"/>
    <row r="12507" ht="24.95" hidden="1" customHeight="1" x14ac:dyDescent="0.2"/>
    <row r="12508" ht="24.95" hidden="1" customHeight="1" x14ac:dyDescent="0.2"/>
    <row r="12509" ht="24.95" hidden="1" customHeight="1" x14ac:dyDescent="0.2"/>
    <row r="12510" ht="24.95" hidden="1" customHeight="1" x14ac:dyDescent="0.2"/>
    <row r="12511" ht="24.95" hidden="1" customHeight="1" x14ac:dyDescent="0.2"/>
    <row r="12512" ht="24.95" hidden="1" customHeight="1" x14ac:dyDescent="0.2"/>
    <row r="12513" ht="24.95" hidden="1" customHeight="1" x14ac:dyDescent="0.2"/>
    <row r="12514" ht="24.95" hidden="1" customHeight="1" x14ac:dyDescent="0.2"/>
    <row r="12515" ht="24.95" hidden="1" customHeight="1" x14ac:dyDescent="0.2"/>
    <row r="12516" ht="24.95" hidden="1" customHeight="1" x14ac:dyDescent="0.2"/>
    <row r="12517" ht="24.95" hidden="1" customHeight="1" x14ac:dyDescent="0.2"/>
    <row r="12518" ht="24.95" hidden="1" customHeight="1" x14ac:dyDescent="0.2"/>
    <row r="12519" ht="24.95" hidden="1" customHeight="1" x14ac:dyDescent="0.2"/>
    <row r="12520" ht="24.95" hidden="1" customHeight="1" x14ac:dyDescent="0.2"/>
    <row r="12521" ht="24.95" hidden="1" customHeight="1" x14ac:dyDescent="0.2"/>
    <row r="12522" ht="24.95" hidden="1" customHeight="1" x14ac:dyDescent="0.2"/>
    <row r="12523" ht="24.95" hidden="1" customHeight="1" x14ac:dyDescent="0.2"/>
    <row r="12524" ht="24.95" hidden="1" customHeight="1" x14ac:dyDescent="0.2"/>
    <row r="12525" ht="24.95" hidden="1" customHeight="1" x14ac:dyDescent="0.2"/>
    <row r="12526" ht="24.95" hidden="1" customHeight="1" x14ac:dyDescent="0.2"/>
    <row r="12527" ht="24.95" hidden="1" customHeight="1" x14ac:dyDescent="0.2"/>
    <row r="12528" ht="24.95" hidden="1" customHeight="1" x14ac:dyDescent="0.2"/>
    <row r="12529" ht="24.95" hidden="1" customHeight="1" x14ac:dyDescent="0.2"/>
    <row r="12530" ht="24.95" hidden="1" customHeight="1" x14ac:dyDescent="0.2"/>
    <row r="12531" ht="24.95" hidden="1" customHeight="1" x14ac:dyDescent="0.2"/>
    <row r="12532" ht="24.95" hidden="1" customHeight="1" x14ac:dyDescent="0.2"/>
    <row r="12533" ht="24.95" hidden="1" customHeight="1" x14ac:dyDescent="0.2"/>
    <row r="12534" ht="24.95" hidden="1" customHeight="1" x14ac:dyDescent="0.2"/>
    <row r="12535" ht="24.95" hidden="1" customHeight="1" x14ac:dyDescent="0.2"/>
    <row r="12536" ht="24.95" hidden="1" customHeight="1" x14ac:dyDescent="0.2"/>
    <row r="12537" ht="24.95" hidden="1" customHeight="1" x14ac:dyDescent="0.2"/>
    <row r="12538" ht="24.95" hidden="1" customHeight="1" x14ac:dyDescent="0.2"/>
    <row r="12539" ht="24.95" hidden="1" customHeight="1" x14ac:dyDescent="0.2"/>
    <row r="12540" ht="24.95" hidden="1" customHeight="1" x14ac:dyDescent="0.2"/>
    <row r="12541" ht="24.95" hidden="1" customHeight="1" x14ac:dyDescent="0.2"/>
    <row r="12542" ht="24.95" hidden="1" customHeight="1" x14ac:dyDescent="0.2"/>
    <row r="12543" ht="24.95" hidden="1" customHeight="1" x14ac:dyDescent="0.2"/>
    <row r="12544" ht="24.95" hidden="1" customHeight="1" x14ac:dyDescent="0.2"/>
    <row r="12545" ht="24.95" hidden="1" customHeight="1" x14ac:dyDescent="0.2"/>
    <row r="12546" ht="24.95" hidden="1" customHeight="1" x14ac:dyDescent="0.2"/>
    <row r="12547" ht="24.95" hidden="1" customHeight="1" x14ac:dyDescent="0.2"/>
    <row r="12548" ht="24.95" hidden="1" customHeight="1" x14ac:dyDescent="0.2"/>
    <row r="12549" ht="24.95" hidden="1" customHeight="1" x14ac:dyDescent="0.2"/>
    <row r="12550" ht="24.95" hidden="1" customHeight="1" x14ac:dyDescent="0.2"/>
    <row r="12551" ht="24.95" hidden="1" customHeight="1" x14ac:dyDescent="0.2"/>
    <row r="12552" ht="24.95" hidden="1" customHeight="1" x14ac:dyDescent="0.2"/>
    <row r="12553" ht="24.95" hidden="1" customHeight="1" x14ac:dyDescent="0.2"/>
    <row r="12554" ht="24.95" hidden="1" customHeight="1" x14ac:dyDescent="0.2"/>
    <row r="12555" ht="24.95" hidden="1" customHeight="1" x14ac:dyDescent="0.2"/>
    <row r="12556" ht="24.95" hidden="1" customHeight="1" x14ac:dyDescent="0.2"/>
    <row r="12557" ht="24.95" hidden="1" customHeight="1" x14ac:dyDescent="0.2"/>
    <row r="12558" ht="24.95" hidden="1" customHeight="1" x14ac:dyDescent="0.2"/>
    <row r="12559" ht="24.95" hidden="1" customHeight="1" x14ac:dyDescent="0.2"/>
    <row r="12560" ht="24.95" hidden="1" customHeight="1" x14ac:dyDescent="0.2"/>
    <row r="12561" ht="24.95" hidden="1" customHeight="1" x14ac:dyDescent="0.2"/>
    <row r="12562" ht="24.95" hidden="1" customHeight="1" x14ac:dyDescent="0.2"/>
    <row r="12563" ht="24.95" hidden="1" customHeight="1" x14ac:dyDescent="0.2"/>
    <row r="12564" ht="24.95" hidden="1" customHeight="1" x14ac:dyDescent="0.2"/>
    <row r="12565" ht="24.95" hidden="1" customHeight="1" x14ac:dyDescent="0.2"/>
    <row r="12566" ht="24.95" hidden="1" customHeight="1" x14ac:dyDescent="0.2"/>
    <row r="12567" ht="24.95" hidden="1" customHeight="1" x14ac:dyDescent="0.2"/>
    <row r="12568" ht="24.95" hidden="1" customHeight="1" x14ac:dyDescent="0.2"/>
    <row r="12569" ht="24.95" hidden="1" customHeight="1" x14ac:dyDescent="0.2"/>
    <row r="12570" ht="24.95" hidden="1" customHeight="1" x14ac:dyDescent="0.2"/>
    <row r="12571" ht="24.95" hidden="1" customHeight="1" x14ac:dyDescent="0.2"/>
    <row r="12572" ht="24.95" hidden="1" customHeight="1" x14ac:dyDescent="0.2"/>
    <row r="12573" ht="24.95" hidden="1" customHeight="1" x14ac:dyDescent="0.2"/>
    <row r="12574" ht="24.95" hidden="1" customHeight="1" x14ac:dyDescent="0.2"/>
    <row r="12575" ht="24.95" hidden="1" customHeight="1" x14ac:dyDescent="0.2"/>
    <row r="12576" ht="24.95" hidden="1" customHeight="1" x14ac:dyDescent="0.2"/>
    <row r="12577" ht="24.95" hidden="1" customHeight="1" x14ac:dyDescent="0.2"/>
    <row r="12578" ht="24.95" hidden="1" customHeight="1" x14ac:dyDescent="0.2"/>
    <row r="12579" ht="24.95" hidden="1" customHeight="1" x14ac:dyDescent="0.2"/>
    <row r="12580" ht="24.95" hidden="1" customHeight="1" x14ac:dyDescent="0.2"/>
    <row r="12581" ht="24.95" hidden="1" customHeight="1" x14ac:dyDescent="0.2"/>
    <row r="12582" ht="24.95" hidden="1" customHeight="1" x14ac:dyDescent="0.2"/>
    <row r="12583" ht="24.95" hidden="1" customHeight="1" x14ac:dyDescent="0.2"/>
    <row r="12584" ht="24.95" hidden="1" customHeight="1" x14ac:dyDescent="0.2"/>
    <row r="12585" ht="24.95" hidden="1" customHeight="1" x14ac:dyDescent="0.2"/>
    <row r="12586" ht="24.95" hidden="1" customHeight="1" x14ac:dyDescent="0.2"/>
    <row r="12587" ht="24.95" hidden="1" customHeight="1" x14ac:dyDescent="0.2"/>
    <row r="12588" ht="24.95" hidden="1" customHeight="1" x14ac:dyDescent="0.2"/>
    <row r="12589" ht="24.95" hidden="1" customHeight="1" x14ac:dyDescent="0.2"/>
    <row r="12590" ht="24.95" hidden="1" customHeight="1" x14ac:dyDescent="0.2"/>
    <row r="12591" ht="24.95" hidden="1" customHeight="1" x14ac:dyDescent="0.2"/>
    <row r="12592" ht="24.95" hidden="1" customHeight="1" x14ac:dyDescent="0.2"/>
    <row r="12593" ht="24.95" hidden="1" customHeight="1" x14ac:dyDescent="0.2"/>
    <row r="12594" ht="24.95" hidden="1" customHeight="1" x14ac:dyDescent="0.2"/>
    <row r="12595" ht="24.95" hidden="1" customHeight="1" x14ac:dyDescent="0.2"/>
    <row r="12596" ht="24.95" hidden="1" customHeight="1" x14ac:dyDescent="0.2"/>
    <row r="12597" ht="24.95" hidden="1" customHeight="1" x14ac:dyDescent="0.2"/>
    <row r="12598" ht="24.95" hidden="1" customHeight="1" x14ac:dyDescent="0.2"/>
    <row r="12599" ht="24.95" hidden="1" customHeight="1" x14ac:dyDescent="0.2"/>
    <row r="12600" ht="24.95" hidden="1" customHeight="1" x14ac:dyDescent="0.2"/>
    <row r="12601" ht="24.95" hidden="1" customHeight="1" x14ac:dyDescent="0.2"/>
    <row r="12602" ht="24.95" hidden="1" customHeight="1" x14ac:dyDescent="0.2"/>
    <row r="12603" ht="24.95" hidden="1" customHeight="1" x14ac:dyDescent="0.2"/>
    <row r="12604" ht="24.95" hidden="1" customHeight="1" x14ac:dyDescent="0.2"/>
    <row r="12605" ht="24.95" hidden="1" customHeight="1" x14ac:dyDescent="0.2"/>
    <row r="12606" ht="24.95" hidden="1" customHeight="1" x14ac:dyDescent="0.2"/>
    <row r="12607" ht="24.95" hidden="1" customHeight="1" x14ac:dyDescent="0.2"/>
    <row r="12608" ht="24.95" hidden="1" customHeight="1" x14ac:dyDescent="0.2"/>
    <row r="12609" ht="24.95" hidden="1" customHeight="1" x14ac:dyDescent="0.2"/>
    <row r="12610" ht="24.95" hidden="1" customHeight="1" x14ac:dyDescent="0.2"/>
    <row r="12611" ht="24.95" hidden="1" customHeight="1" x14ac:dyDescent="0.2"/>
    <row r="12612" ht="24.95" hidden="1" customHeight="1" x14ac:dyDescent="0.2"/>
    <row r="12613" ht="24.95" hidden="1" customHeight="1" x14ac:dyDescent="0.2"/>
    <row r="12614" ht="24.95" hidden="1" customHeight="1" x14ac:dyDescent="0.2"/>
    <row r="12615" ht="24.95" hidden="1" customHeight="1" x14ac:dyDescent="0.2"/>
    <row r="12616" ht="24.95" hidden="1" customHeight="1" x14ac:dyDescent="0.2"/>
    <row r="12617" ht="24.95" hidden="1" customHeight="1" x14ac:dyDescent="0.2"/>
    <row r="12618" ht="24.95" hidden="1" customHeight="1" x14ac:dyDescent="0.2"/>
    <row r="12619" ht="24.95" hidden="1" customHeight="1" x14ac:dyDescent="0.2"/>
    <row r="12620" ht="24.95" hidden="1" customHeight="1" x14ac:dyDescent="0.2"/>
    <row r="12621" ht="24.95" hidden="1" customHeight="1" x14ac:dyDescent="0.2"/>
    <row r="12622" ht="24.95" hidden="1" customHeight="1" x14ac:dyDescent="0.2"/>
    <row r="12623" ht="24.95" hidden="1" customHeight="1" x14ac:dyDescent="0.2"/>
    <row r="12624" ht="24.95" hidden="1" customHeight="1" x14ac:dyDescent="0.2"/>
    <row r="12625" ht="24.95" hidden="1" customHeight="1" x14ac:dyDescent="0.2"/>
    <row r="12626" ht="24.95" hidden="1" customHeight="1" x14ac:dyDescent="0.2"/>
    <row r="12627" ht="24.95" hidden="1" customHeight="1" x14ac:dyDescent="0.2"/>
    <row r="12628" ht="24.95" hidden="1" customHeight="1" x14ac:dyDescent="0.2"/>
    <row r="12629" ht="24.95" hidden="1" customHeight="1" x14ac:dyDescent="0.2"/>
    <row r="12630" ht="24.95" hidden="1" customHeight="1" x14ac:dyDescent="0.2"/>
    <row r="12631" ht="24.95" hidden="1" customHeight="1" x14ac:dyDescent="0.2"/>
    <row r="12632" ht="24.95" hidden="1" customHeight="1" x14ac:dyDescent="0.2"/>
    <row r="12633" ht="24.95" hidden="1" customHeight="1" x14ac:dyDescent="0.2"/>
    <row r="12634" ht="24.95" hidden="1" customHeight="1" x14ac:dyDescent="0.2"/>
    <row r="12635" ht="24.95" hidden="1" customHeight="1" x14ac:dyDescent="0.2"/>
    <row r="12636" ht="24.95" hidden="1" customHeight="1" x14ac:dyDescent="0.2"/>
    <row r="12637" ht="24.95" hidden="1" customHeight="1" x14ac:dyDescent="0.2"/>
    <row r="12638" ht="24.95" hidden="1" customHeight="1" x14ac:dyDescent="0.2"/>
    <row r="12639" ht="24.95" hidden="1" customHeight="1" x14ac:dyDescent="0.2"/>
    <row r="12640" ht="24.95" hidden="1" customHeight="1" x14ac:dyDescent="0.2"/>
    <row r="12641" ht="24.95" hidden="1" customHeight="1" x14ac:dyDescent="0.2"/>
    <row r="12642" ht="24.95" hidden="1" customHeight="1" x14ac:dyDescent="0.2"/>
    <row r="12643" ht="24.95" hidden="1" customHeight="1" x14ac:dyDescent="0.2"/>
    <row r="12644" ht="24.95" hidden="1" customHeight="1" x14ac:dyDescent="0.2"/>
    <row r="12645" ht="24.95" hidden="1" customHeight="1" x14ac:dyDescent="0.2"/>
    <row r="12646" ht="24.95" hidden="1" customHeight="1" x14ac:dyDescent="0.2"/>
    <row r="12647" ht="24.95" hidden="1" customHeight="1" x14ac:dyDescent="0.2"/>
    <row r="12648" ht="24.95" hidden="1" customHeight="1" x14ac:dyDescent="0.2"/>
    <row r="12649" ht="24.95" hidden="1" customHeight="1" x14ac:dyDescent="0.2"/>
    <row r="12650" ht="24.95" hidden="1" customHeight="1" x14ac:dyDescent="0.2"/>
    <row r="12651" ht="24.95" hidden="1" customHeight="1" x14ac:dyDescent="0.2"/>
    <row r="12652" ht="24.95" hidden="1" customHeight="1" x14ac:dyDescent="0.2"/>
    <row r="12653" ht="24.95" hidden="1" customHeight="1" x14ac:dyDescent="0.2"/>
    <row r="12654" ht="24.95" hidden="1" customHeight="1" x14ac:dyDescent="0.2"/>
    <row r="12655" ht="24.95" hidden="1" customHeight="1" x14ac:dyDescent="0.2"/>
    <row r="12656" ht="24.95" hidden="1" customHeight="1" x14ac:dyDescent="0.2"/>
    <row r="12657" ht="24.95" hidden="1" customHeight="1" x14ac:dyDescent="0.2"/>
    <row r="12658" ht="24.95" hidden="1" customHeight="1" x14ac:dyDescent="0.2"/>
    <row r="12659" ht="24.95" hidden="1" customHeight="1" x14ac:dyDescent="0.2"/>
    <row r="12660" ht="24.95" hidden="1" customHeight="1" x14ac:dyDescent="0.2"/>
    <row r="12661" ht="24.95" hidden="1" customHeight="1" x14ac:dyDescent="0.2"/>
    <row r="12662" ht="24.95" hidden="1" customHeight="1" x14ac:dyDescent="0.2"/>
    <row r="12663" ht="24.95" hidden="1" customHeight="1" x14ac:dyDescent="0.2"/>
    <row r="12664" ht="24.95" hidden="1" customHeight="1" x14ac:dyDescent="0.2"/>
    <row r="12665" ht="24.95" hidden="1" customHeight="1" x14ac:dyDescent="0.2"/>
    <row r="12666" ht="24.95" hidden="1" customHeight="1" x14ac:dyDescent="0.2"/>
    <row r="12667" ht="24.95" hidden="1" customHeight="1" x14ac:dyDescent="0.2"/>
    <row r="12668" ht="24.95" hidden="1" customHeight="1" x14ac:dyDescent="0.2"/>
    <row r="12669" ht="24.95" hidden="1" customHeight="1" x14ac:dyDescent="0.2"/>
    <row r="12670" ht="24.95" hidden="1" customHeight="1" x14ac:dyDescent="0.2"/>
    <row r="12671" ht="24.95" hidden="1" customHeight="1" x14ac:dyDescent="0.2"/>
    <row r="12672" ht="24.95" hidden="1" customHeight="1" x14ac:dyDescent="0.2"/>
    <row r="12673" ht="24.95" hidden="1" customHeight="1" x14ac:dyDescent="0.2"/>
    <row r="12674" ht="24.95" hidden="1" customHeight="1" x14ac:dyDescent="0.2"/>
    <row r="12675" ht="24.95" hidden="1" customHeight="1" x14ac:dyDescent="0.2"/>
    <row r="12676" ht="24.95" hidden="1" customHeight="1" x14ac:dyDescent="0.2"/>
    <row r="12677" ht="24.95" hidden="1" customHeight="1" x14ac:dyDescent="0.2"/>
    <row r="12678" ht="24.95" hidden="1" customHeight="1" x14ac:dyDescent="0.2"/>
    <row r="12679" ht="24.95" hidden="1" customHeight="1" x14ac:dyDescent="0.2"/>
    <row r="12680" ht="24.95" hidden="1" customHeight="1" x14ac:dyDescent="0.2"/>
    <row r="12681" ht="24.95" hidden="1" customHeight="1" x14ac:dyDescent="0.2"/>
    <row r="12682" ht="24.95" hidden="1" customHeight="1" x14ac:dyDescent="0.2"/>
    <row r="12683" ht="24.95" hidden="1" customHeight="1" x14ac:dyDescent="0.2"/>
    <row r="12684" ht="24.95" hidden="1" customHeight="1" x14ac:dyDescent="0.2"/>
    <row r="12685" ht="24.95" hidden="1" customHeight="1" x14ac:dyDescent="0.2"/>
    <row r="12686" ht="24.95" hidden="1" customHeight="1" x14ac:dyDescent="0.2"/>
    <row r="12687" ht="24.95" hidden="1" customHeight="1" x14ac:dyDescent="0.2"/>
    <row r="12688" ht="24.95" hidden="1" customHeight="1" x14ac:dyDescent="0.2"/>
    <row r="12689" ht="24.95" hidden="1" customHeight="1" x14ac:dyDescent="0.2"/>
    <row r="12690" ht="24.95" hidden="1" customHeight="1" x14ac:dyDescent="0.2"/>
    <row r="12691" ht="24.95" hidden="1" customHeight="1" x14ac:dyDescent="0.2"/>
    <row r="12692" ht="24.95" hidden="1" customHeight="1" x14ac:dyDescent="0.2"/>
    <row r="12693" ht="24.95" hidden="1" customHeight="1" x14ac:dyDescent="0.2"/>
    <row r="12694" ht="24.95" hidden="1" customHeight="1" x14ac:dyDescent="0.2"/>
    <row r="12695" ht="24.95" hidden="1" customHeight="1" x14ac:dyDescent="0.2"/>
    <row r="12696" ht="24.95" hidden="1" customHeight="1" x14ac:dyDescent="0.2"/>
    <row r="12697" ht="24.95" hidden="1" customHeight="1" x14ac:dyDescent="0.2"/>
    <row r="12698" ht="24.95" hidden="1" customHeight="1" x14ac:dyDescent="0.2"/>
    <row r="12699" ht="24.95" hidden="1" customHeight="1" x14ac:dyDescent="0.2"/>
    <row r="12700" ht="24.95" hidden="1" customHeight="1" x14ac:dyDescent="0.2"/>
    <row r="12701" ht="24.95" hidden="1" customHeight="1" x14ac:dyDescent="0.2"/>
    <row r="12702" ht="24.95" hidden="1" customHeight="1" x14ac:dyDescent="0.2"/>
    <row r="12703" ht="24.95" hidden="1" customHeight="1" x14ac:dyDescent="0.2"/>
    <row r="12704" ht="24.95" hidden="1" customHeight="1" x14ac:dyDescent="0.2"/>
    <row r="12705" ht="24.95" hidden="1" customHeight="1" x14ac:dyDescent="0.2"/>
    <row r="12706" ht="24.95" hidden="1" customHeight="1" x14ac:dyDescent="0.2"/>
    <row r="12707" ht="24.95" hidden="1" customHeight="1" x14ac:dyDescent="0.2"/>
    <row r="12708" ht="24.95" hidden="1" customHeight="1" x14ac:dyDescent="0.2"/>
    <row r="12709" ht="24.95" hidden="1" customHeight="1" x14ac:dyDescent="0.2"/>
    <row r="12710" ht="24.95" hidden="1" customHeight="1" x14ac:dyDescent="0.2"/>
    <row r="12711" ht="24.95" hidden="1" customHeight="1" x14ac:dyDescent="0.2"/>
    <row r="12712" ht="24.95" hidden="1" customHeight="1" x14ac:dyDescent="0.2"/>
    <row r="12713" ht="24.95" hidden="1" customHeight="1" x14ac:dyDescent="0.2"/>
    <row r="12714" ht="24.95" hidden="1" customHeight="1" x14ac:dyDescent="0.2"/>
    <row r="12715" ht="24.95" hidden="1" customHeight="1" x14ac:dyDescent="0.2"/>
    <row r="12716" ht="24.95" hidden="1" customHeight="1" x14ac:dyDescent="0.2"/>
    <row r="12717" ht="24.95" hidden="1" customHeight="1" x14ac:dyDescent="0.2"/>
    <row r="12718" ht="24.95" hidden="1" customHeight="1" x14ac:dyDescent="0.2"/>
    <row r="12719" ht="24.95" hidden="1" customHeight="1" x14ac:dyDescent="0.2"/>
    <row r="12720" ht="24.95" hidden="1" customHeight="1" x14ac:dyDescent="0.2"/>
    <row r="12721" ht="24.95" hidden="1" customHeight="1" x14ac:dyDescent="0.2"/>
    <row r="12722" ht="24.95" hidden="1" customHeight="1" x14ac:dyDescent="0.2"/>
    <row r="12723" ht="24.95" hidden="1" customHeight="1" x14ac:dyDescent="0.2"/>
    <row r="12724" ht="24.95" hidden="1" customHeight="1" x14ac:dyDescent="0.2"/>
    <row r="12725" ht="24.95" hidden="1" customHeight="1" x14ac:dyDescent="0.2"/>
    <row r="12726" ht="24.95" hidden="1" customHeight="1" x14ac:dyDescent="0.2"/>
    <row r="12727" ht="24.95" hidden="1" customHeight="1" x14ac:dyDescent="0.2"/>
    <row r="12728" ht="24.95" hidden="1" customHeight="1" x14ac:dyDescent="0.2"/>
    <row r="12729" ht="24.95" hidden="1" customHeight="1" x14ac:dyDescent="0.2"/>
    <row r="12730" ht="24.95" hidden="1" customHeight="1" x14ac:dyDescent="0.2"/>
    <row r="12731" ht="24.95" hidden="1" customHeight="1" x14ac:dyDescent="0.2"/>
    <row r="12732" ht="24.95" hidden="1" customHeight="1" x14ac:dyDescent="0.2"/>
    <row r="12733" ht="24.95" hidden="1" customHeight="1" x14ac:dyDescent="0.2"/>
    <row r="12734" ht="24.95" hidden="1" customHeight="1" x14ac:dyDescent="0.2"/>
    <row r="12735" ht="24.95" hidden="1" customHeight="1" x14ac:dyDescent="0.2"/>
    <row r="12736" ht="24.95" hidden="1" customHeight="1" x14ac:dyDescent="0.2"/>
    <row r="12737" ht="24.95" hidden="1" customHeight="1" x14ac:dyDescent="0.2"/>
    <row r="12738" ht="24.95" hidden="1" customHeight="1" x14ac:dyDescent="0.2"/>
    <row r="12739" ht="24.95" hidden="1" customHeight="1" x14ac:dyDescent="0.2"/>
    <row r="12740" ht="24.95" hidden="1" customHeight="1" x14ac:dyDescent="0.2"/>
    <row r="12741" ht="24.95" hidden="1" customHeight="1" x14ac:dyDescent="0.2"/>
    <row r="12742" ht="24.95" hidden="1" customHeight="1" x14ac:dyDescent="0.2"/>
    <row r="12743" ht="24.95" hidden="1" customHeight="1" x14ac:dyDescent="0.2"/>
    <row r="12744" ht="24.95" hidden="1" customHeight="1" x14ac:dyDescent="0.2"/>
    <row r="12745" ht="24.95" hidden="1" customHeight="1" x14ac:dyDescent="0.2"/>
    <row r="12746" ht="24.95" hidden="1" customHeight="1" x14ac:dyDescent="0.2"/>
    <row r="12747" ht="24.95" hidden="1" customHeight="1" x14ac:dyDescent="0.2"/>
    <row r="12748" ht="24.95" hidden="1" customHeight="1" x14ac:dyDescent="0.2"/>
    <row r="12749" ht="24.95" hidden="1" customHeight="1" x14ac:dyDescent="0.2"/>
    <row r="12750" ht="24.95" hidden="1" customHeight="1" x14ac:dyDescent="0.2"/>
    <row r="12751" ht="24.95" hidden="1" customHeight="1" x14ac:dyDescent="0.2"/>
    <row r="12752" ht="24.95" hidden="1" customHeight="1" x14ac:dyDescent="0.2"/>
    <row r="12753" ht="24.95" hidden="1" customHeight="1" x14ac:dyDescent="0.2"/>
    <row r="12754" ht="24.95" hidden="1" customHeight="1" x14ac:dyDescent="0.2"/>
    <row r="12755" ht="24.95" hidden="1" customHeight="1" x14ac:dyDescent="0.2"/>
    <row r="12756" ht="24.95" hidden="1" customHeight="1" x14ac:dyDescent="0.2"/>
    <row r="12757" ht="24.95" hidden="1" customHeight="1" x14ac:dyDescent="0.2"/>
    <row r="12758" ht="24.95" hidden="1" customHeight="1" x14ac:dyDescent="0.2"/>
    <row r="12759" ht="24.95" hidden="1" customHeight="1" x14ac:dyDescent="0.2"/>
    <row r="12760" ht="24.95" hidden="1" customHeight="1" x14ac:dyDescent="0.2"/>
    <row r="12761" ht="24.95" hidden="1" customHeight="1" x14ac:dyDescent="0.2"/>
    <row r="12762" ht="24.95" hidden="1" customHeight="1" x14ac:dyDescent="0.2"/>
    <row r="12763" ht="24.95" hidden="1" customHeight="1" x14ac:dyDescent="0.2"/>
    <row r="12764" ht="24.95" hidden="1" customHeight="1" x14ac:dyDescent="0.2"/>
    <row r="12765" ht="24.95" hidden="1" customHeight="1" x14ac:dyDescent="0.2"/>
    <row r="12766" ht="24.95" hidden="1" customHeight="1" x14ac:dyDescent="0.2"/>
    <row r="12767" ht="24.95" hidden="1" customHeight="1" x14ac:dyDescent="0.2"/>
    <row r="12768" ht="24.95" hidden="1" customHeight="1" x14ac:dyDescent="0.2"/>
    <row r="12769" ht="24.95" hidden="1" customHeight="1" x14ac:dyDescent="0.2"/>
    <row r="12770" ht="24.95" hidden="1" customHeight="1" x14ac:dyDescent="0.2"/>
    <row r="12771" ht="24.95" hidden="1" customHeight="1" x14ac:dyDescent="0.2"/>
    <row r="12772" ht="24.95" hidden="1" customHeight="1" x14ac:dyDescent="0.2"/>
    <row r="12773" ht="24.95" hidden="1" customHeight="1" x14ac:dyDescent="0.2"/>
    <row r="12774" ht="24.95" hidden="1" customHeight="1" x14ac:dyDescent="0.2"/>
    <row r="12775" ht="24.95" hidden="1" customHeight="1" x14ac:dyDescent="0.2"/>
    <row r="12776" ht="24.95" hidden="1" customHeight="1" x14ac:dyDescent="0.2"/>
    <row r="12777" ht="24.95" hidden="1" customHeight="1" x14ac:dyDescent="0.2"/>
    <row r="12778" ht="24.95" hidden="1" customHeight="1" x14ac:dyDescent="0.2"/>
    <row r="12779" ht="24.95" hidden="1" customHeight="1" x14ac:dyDescent="0.2"/>
    <row r="12780" ht="24.95" hidden="1" customHeight="1" x14ac:dyDescent="0.2"/>
    <row r="12781" ht="24.95" hidden="1" customHeight="1" x14ac:dyDescent="0.2"/>
    <row r="12782" ht="24.95" hidden="1" customHeight="1" x14ac:dyDescent="0.2"/>
    <row r="12783" ht="24.95" hidden="1" customHeight="1" x14ac:dyDescent="0.2"/>
    <row r="12784" ht="24.95" hidden="1" customHeight="1" x14ac:dyDescent="0.2"/>
    <row r="12785" ht="24.95" hidden="1" customHeight="1" x14ac:dyDescent="0.2"/>
    <row r="12786" ht="24.95" hidden="1" customHeight="1" x14ac:dyDescent="0.2"/>
    <row r="12787" ht="24.95" hidden="1" customHeight="1" x14ac:dyDescent="0.2"/>
    <row r="12788" ht="24.95" hidden="1" customHeight="1" x14ac:dyDescent="0.2"/>
    <row r="12789" ht="24.95" hidden="1" customHeight="1" x14ac:dyDescent="0.2"/>
    <row r="12790" ht="24.95" hidden="1" customHeight="1" x14ac:dyDescent="0.2"/>
    <row r="12791" ht="24.95" hidden="1" customHeight="1" x14ac:dyDescent="0.2"/>
    <row r="12792" ht="24.95" hidden="1" customHeight="1" x14ac:dyDescent="0.2"/>
    <row r="12793" ht="24.95" hidden="1" customHeight="1" x14ac:dyDescent="0.2"/>
    <row r="12794" ht="24.95" hidden="1" customHeight="1" x14ac:dyDescent="0.2"/>
    <row r="12795" ht="24.95" hidden="1" customHeight="1" x14ac:dyDescent="0.2"/>
    <row r="12796" ht="24.95" hidden="1" customHeight="1" x14ac:dyDescent="0.2"/>
    <row r="12797" ht="24.95" hidden="1" customHeight="1" x14ac:dyDescent="0.2"/>
    <row r="12798" ht="24.95" hidden="1" customHeight="1" x14ac:dyDescent="0.2"/>
    <row r="12799" ht="24.95" hidden="1" customHeight="1" x14ac:dyDescent="0.2"/>
    <row r="12800" ht="24.95" hidden="1" customHeight="1" x14ac:dyDescent="0.2"/>
    <row r="12801" ht="24.95" hidden="1" customHeight="1" x14ac:dyDescent="0.2"/>
    <row r="12802" ht="24.95" hidden="1" customHeight="1" x14ac:dyDescent="0.2"/>
    <row r="12803" ht="24.95" hidden="1" customHeight="1" x14ac:dyDescent="0.2"/>
    <row r="12804" ht="24.95" hidden="1" customHeight="1" x14ac:dyDescent="0.2"/>
    <row r="12805" ht="24.95" hidden="1" customHeight="1" x14ac:dyDescent="0.2"/>
    <row r="12806" ht="24.95" hidden="1" customHeight="1" x14ac:dyDescent="0.2"/>
    <row r="12807" ht="24.95" hidden="1" customHeight="1" x14ac:dyDescent="0.2"/>
    <row r="12808" ht="24.95" hidden="1" customHeight="1" x14ac:dyDescent="0.2"/>
    <row r="12809" ht="24.95" hidden="1" customHeight="1" x14ac:dyDescent="0.2"/>
    <row r="12810" ht="24.95" hidden="1" customHeight="1" x14ac:dyDescent="0.2"/>
    <row r="12811" ht="24.95" hidden="1" customHeight="1" x14ac:dyDescent="0.2"/>
    <row r="12812" ht="24.95" hidden="1" customHeight="1" x14ac:dyDescent="0.2"/>
    <row r="12813" ht="24.95" hidden="1" customHeight="1" x14ac:dyDescent="0.2"/>
    <row r="12814" ht="24.95" hidden="1" customHeight="1" x14ac:dyDescent="0.2"/>
    <row r="12815" ht="24.95" hidden="1" customHeight="1" x14ac:dyDescent="0.2"/>
    <row r="12816" ht="24.95" hidden="1" customHeight="1" x14ac:dyDescent="0.2"/>
    <row r="12817" ht="24.95" hidden="1" customHeight="1" x14ac:dyDescent="0.2"/>
    <row r="12818" ht="24.95" hidden="1" customHeight="1" x14ac:dyDescent="0.2"/>
    <row r="12819" ht="24.95" hidden="1" customHeight="1" x14ac:dyDescent="0.2"/>
    <row r="12820" ht="24.95" hidden="1" customHeight="1" x14ac:dyDescent="0.2"/>
    <row r="12821" ht="24.95" hidden="1" customHeight="1" x14ac:dyDescent="0.2"/>
    <row r="12822" ht="24.95" hidden="1" customHeight="1" x14ac:dyDescent="0.2"/>
    <row r="12823" ht="24.95" hidden="1" customHeight="1" x14ac:dyDescent="0.2"/>
    <row r="12824" ht="24.95" hidden="1" customHeight="1" x14ac:dyDescent="0.2"/>
    <row r="12825" ht="24.95" hidden="1" customHeight="1" x14ac:dyDescent="0.2"/>
    <row r="12826" ht="24.95" hidden="1" customHeight="1" x14ac:dyDescent="0.2"/>
    <row r="12827" ht="24.95" hidden="1" customHeight="1" x14ac:dyDescent="0.2"/>
    <row r="12828" ht="24.95" hidden="1" customHeight="1" x14ac:dyDescent="0.2"/>
    <row r="12829" ht="24.95" hidden="1" customHeight="1" x14ac:dyDescent="0.2"/>
    <row r="12830" ht="24.95" hidden="1" customHeight="1" x14ac:dyDescent="0.2"/>
    <row r="12831" ht="24.95" hidden="1" customHeight="1" x14ac:dyDescent="0.2"/>
    <row r="12832" ht="24.95" hidden="1" customHeight="1" x14ac:dyDescent="0.2"/>
    <row r="12833" ht="24.95" hidden="1" customHeight="1" x14ac:dyDescent="0.2"/>
    <row r="12834" ht="24.95" hidden="1" customHeight="1" x14ac:dyDescent="0.2"/>
    <row r="12835" ht="24.95" hidden="1" customHeight="1" x14ac:dyDescent="0.2"/>
    <row r="12836" ht="24.95" hidden="1" customHeight="1" x14ac:dyDescent="0.2"/>
    <row r="12837" ht="24.95" hidden="1" customHeight="1" x14ac:dyDescent="0.2"/>
    <row r="12838" ht="24.95" hidden="1" customHeight="1" x14ac:dyDescent="0.2"/>
    <row r="12839" ht="24.95" hidden="1" customHeight="1" x14ac:dyDescent="0.2"/>
    <row r="12840" ht="24.95" hidden="1" customHeight="1" x14ac:dyDescent="0.2"/>
    <row r="12841" ht="24.95" hidden="1" customHeight="1" x14ac:dyDescent="0.2"/>
    <row r="12842" ht="24.95" hidden="1" customHeight="1" x14ac:dyDescent="0.2"/>
    <row r="12843" ht="24.95" hidden="1" customHeight="1" x14ac:dyDescent="0.2"/>
    <row r="12844" ht="24.95" hidden="1" customHeight="1" x14ac:dyDescent="0.2"/>
    <row r="12845" ht="24.95" hidden="1" customHeight="1" x14ac:dyDescent="0.2"/>
    <row r="12846" ht="24.95" hidden="1" customHeight="1" x14ac:dyDescent="0.2"/>
    <row r="12847" ht="24.95" hidden="1" customHeight="1" x14ac:dyDescent="0.2"/>
    <row r="12848" ht="24.95" hidden="1" customHeight="1" x14ac:dyDescent="0.2"/>
    <row r="12849" ht="24.95" hidden="1" customHeight="1" x14ac:dyDescent="0.2"/>
    <row r="12850" ht="24.95" hidden="1" customHeight="1" x14ac:dyDescent="0.2"/>
    <row r="12851" ht="24.95" hidden="1" customHeight="1" x14ac:dyDescent="0.2"/>
    <row r="12852" ht="24.95" hidden="1" customHeight="1" x14ac:dyDescent="0.2"/>
    <row r="12853" ht="24.95" hidden="1" customHeight="1" x14ac:dyDescent="0.2"/>
    <row r="12854" ht="24.95" hidden="1" customHeight="1" x14ac:dyDescent="0.2"/>
    <row r="12855" ht="24.95" hidden="1" customHeight="1" x14ac:dyDescent="0.2"/>
    <row r="12856" ht="24.95" hidden="1" customHeight="1" x14ac:dyDescent="0.2"/>
    <row r="12857" ht="24.95" hidden="1" customHeight="1" x14ac:dyDescent="0.2"/>
    <row r="12858" ht="24.95" hidden="1" customHeight="1" x14ac:dyDescent="0.2"/>
    <row r="12859" ht="24.95" hidden="1" customHeight="1" x14ac:dyDescent="0.2"/>
    <row r="12860" ht="24.95" hidden="1" customHeight="1" x14ac:dyDescent="0.2"/>
    <row r="12861" ht="24.95" hidden="1" customHeight="1" x14ac:dyDescent="0.2"/>
    <row r="12862" ht="24.95" hidden="1" customHeight="1" x14ac:dyDescent="0.2"/>
    <row r="12863" ht="24.95" hidden="1" customHeight="1" x14ac:dyDescent="0.2"/>
    <row r="12864" ht="24.95" hidden="1" customHeight="1" x14ac:dyDescent="0.2"/>
    <row r="12865" ht="24.95" hidden="1" customHeight="1" x14ac:dyDescent="0.2"/>
    <row r="12866" ht="24.95" hidden="1" customHeight="1" x14ac:dyDescent="0.2"/>
    <row r="12867" ht="24.95" hidden="1" customHeight="1" x14ac:dyDescent="0.2"/>
    <row r="12868" ht="24.95" hidden="1" customHeight="1" x14ac:dyDescent="0.2"/>
    <row r="12869" ht="24.95" hidden="1" customHeight="1" x14ac:dyDescent="0.2"/>
    <row r="12870" ht="24.95" hidden="1" customHeight="1" x14ac:dyDescent="0.2"/>
    <row r="12871" ht="24.95" hidden="1" customHeight="1" x14ac:dyDescent="0.2"/>
    <row r="12872" ht="24.95" hidden="1" customHeight="1" x14ac:dyDescent="0.2"/>
    <row r="12873" ht="24.95" hidden="1" customHeight="1" x14ac:dyDescent="0.2"/>
    <row r="12874" ht="24.95" hidden="1" customHeight="1" x14ac:dyDescent="0.2"/>
    <row r="12875" ht="24.95" hidden="1" customHeight="1" x14ac:dyDescent="0.2"/>
    <row r="12876" ht="24.95" hidden="1" customHeight="1" x14ac:dyDescent="0.2"/>
    <row r="12877" ht="24.95" hidden="1" customHeight="1" x14ac:dyDescent="0.2"/>
    <row r="12878" ht="24.95" hidden="1" customHeight="1" x14ac:dyDescent="0.2"/>
    <row r="12879" ht="24.95" hidden="1" customHeight="1" x14ac:dyDescent="0.2"/>
    <row r="12880" ht="24.95" hidden="1" customHeight="1" x14ac:dyDescent="0.2"/>
    <row r="12881" ht="24.95" hidden="1" customHeight="1" x14ac:dyDescent="0.2"/>
    <row r="12882" ht="24.95" hidden="1" customHeight="1" x14ac:dyDescent="0.2"/>
    <row r="12883" ht="24.95" hidden="1" customHeight="1" x14ac:dyDescent="0.2"/>
    <row r="12884" ht="24.95" hidden="1" customHeight="1" x14ac:dyDescent="0.2"/>
    <row r="12885" ht="24.95" hidden="1" customHeight="1" x14ac:dyDescent="0.2"/>
    <row r="12886" ht="24.95" hidden="1" customHeight="1" x14ac:dyDescent="0.2"/>
    <row r="12887" ht="24.95" hidden="1" customHeight="1" x14ac:dyDescent="0.2"/>
    <row r="12888" ht="24.95" hidden="1" customHeight="1" x14ac:dyDescent="0.2"/>
    <row r="12889" ht="24.95" hidden="1" customHeight="1" x14ac:dyDescent="0.2"/>
    <row r="12890" ht="24.95" hidden="1" customHeight="1" x14ac:dyDescent="0.2"/>
    <row r="12891" ht="24.95" hidden="1" customHeight="1" x14ac:dyDescent="0.2"/>
    <row r="12892" ht="24.95" hidden="1" customHeight="1" x14ac:dyDescent="0.2"/>
    <row r="12893" ht="24.95" hidden="1" customHeight="1" x14ac:dyDescent="0.2"/>
    <row r="12894" ht="24.95" hidden="1" customHeight="1" x14ac:dyDescent="0.2"/>
    <row r="12895" ht="24.95" hidden="1" customHeight="1" x14ac:dyDescent="0.2"/>
    <row r="12896" ht="24.95" hidden="1" customHeight="1" x14ac:dyDescent="0.2"/>
    <row r="12897" ht="24.95" hidden="1" customHeight="1" x14ac:dyDescent="0.2"/>
    <row r="12898" ht="24.95" hidden="1" customHeight="1" x14ac:dyDescent="0.2"/>
    <row r="12899" ht="24.95" hidden="1" customHeight="1" x14ac:dyDescent="0.2"/>
    <row r="12900" ht="24.95" hidden="1" customHeight="1" x14ac:dyDescent="0.2"/>
    <row r="12901" ht="24.95" hidden="1" customHeight="1" x14ac:dyDescent="0.2"/>
    <row r="12902" ht="24.95" hidden="1" customHeight="1" x14ac:dyDescent="0.2"/>
    <row r="12903" ht="24.95" hidden="1" customHeight="1" x14ac:dyDescent="0.2"/>
    <row r="12904" ht="24.95" hidden="1" customHeight="1" x14ac:dyDescent="0.2"/>
    <row r="12905" ht="24.95" hidden="1" customHeight="1" x14ac:dyDescent="0.2"/>
    <row r="12906" ht="24.95" hidden="1" customHeight="1" x14ac:dyDescent="0.2"/>
    <row r="12907" ht="24.95" hidden="1" customHeight="1" x14ac:dyDescent="0.2"/>
    <row r="12908" ht="24.95" hidden="1" customHeight="1" x14ac:dyDescent="0.2"/>
    <row r="12909" ht="24.95" hidden="1" customHeight="1" x14ac:dyDescent="0.2"/>
    <row r="12910" ht="24.95" hidden="1" customHeight="1" x14ac:dyDescent="0.2"/>
    <row r="12911" ht="24.95" hidden="1" customHeight="1" x14ac:dyDescent="0.2"/>
    <row r="12912" ht="24.95" hidden="1" customHeight="1" x14ac:dyDescent="0.2"/>
    <row r="12913" ht="24.95" hidden="1" customHeight="1" x14ac:dyDescent="0.2"/>
    <row r="12914" ht="24.95" hidden="1" customHeight="1" x14ac:dyDescent="0.2"/>
    <row r="12915" ht="24.95" hidden="1" customHeight="1" x14ac:dyDescent="0.2"/>
    <row r="12916" ht="24.95" hidden="1" customHeight="1" x14ac:dyDescent="0.2"/>
    <row r="12917" ht="24.95" hidden="1" customHeight="1" x14ac:dyDescent="0.2"/>
    <row r="12918" ht="24.95" hidden="1" customHeight="1" x14ac:dyDescent="0.2"/>
    <row r="12919" ht="24.95" hidden="1" customHeight="1" x14ac:dyDescent="0.2"/>
    <row r="12920" ht="24.95" hidden="1" customHeight="1" x14ac:dyDescent="0.2"/>
    <row r="12921" ht="24.95" hidden="1" customHeight="1" x14ac:dyDescent="0.2"/>
    <row r="12922" ht="24.95" hidden="1" customHeight="1" x14ac:dyDescent="0.2"/>
    <row r="12923" ht="24.95" hidden="1" customHeight="1" x14ac:dyDescent="0.2"/>
    <row r="12924" ht="24.95" hidden="1" customHeight="1" x14ac:dyDescent="0.2"/>
    <row r="12925" ht="24.95" hidden="1" customHeight="1" x14ac:dyDescent="0.2"/>
    <row r="12926" ht="24.95" hidden="1" customHeight="1" x14ac:dyDescent="0.2"/>
    <row r="12927" ht="24.95" hidden="1" customHeight="1" x14ac:dyDescent="0.2"/>
    <row r="12928" ht="24.95" hidden="1" customHeight="1" x14ac:dyDescent="0.2"/>
    <row r="12929" ht="24.95" hidden="1" customHeight="1" x14ac:dyDescent="0.2"/>
    <row r="12930" ht="24.95" hidden="1" customHeight="1" x14ac:dyDescent="0.2"/>
    <row r="12931" ht="24.95" hidden="1" customHeight="1" x14ac:dyDescent="0.2"/>
    <row r="12932" ht="24.95" hidden="1" customHeight="1" x14ac:dyDescent="0.2"/>
    <row r="12933" ht="24.95" hidden="1" customHeight="1" x14ac:dyDescent="0.2"/>
    <row r="12934" ht="24.95" hidden="1" customHeight="1" x14ac:dyDescent="0.2"/>
    <row r="12935" ht="24.95" hidden="1" customHeight="1" x14ac:dyDescent="0.2"/>
    <row r="12936" ht="24.95" hidden="1" customHeight="1" x14ac:dyDescent="0.2"/>
    <row r="12937" ht="24.95" hidden="1" customHeight="1" x14ac:dyDescent="0.2"/>
    <row r="12938" ht="24.95" hidden="1" customHeight="1" x14ac:dyDescent="0.2"/>
    <row r="12939" ht="24.95" hidden="1" customHeight="1" x14ac:dyDescent="0.2"/>
    <row r="12940" ht="24.95" hidden="1" customHeight="1" x14ac:dyDescent="0.2"/>
    <row r="12941" ht="24.95" hidden="1" customHeight="1" x14ac:dyDescent="0.2"/>
    <row r="12942" ht="24.95" hidden="1" customHeight="1" x14ac:dyDescent="0.2"/>
    <row r="12943" ht="24.95" hidden="1" customHeight="1" x14ac:dyDescent="0.2"/>
    <row r="12944" ht="24.95" hidden="1" customHeight="1" x14ac:dyDescent="0.2"/>
    <row r="12945" ht="24.95" hidden="1" customHeight="1" x14ac:dyDescent="0.2"/>
    <row r="12946" ht="24.95" hidden="1" customHeight="1" x14ac:dyDescent="0.2"/>
    <row r="12947" ht="24.95" hidden="1" customHeight="1" x14ac:dyDescent="0.2"/>
    <row r="12948" ht="24.95" hidden="1" customHeight="1" x14ac:dyDescent="0.2"/>
    <row r="12949" ht="24.95" hidden="1" customHeight="1" x14ac:dyDescent="0.2"/>
    <row r="12950" ht="24.95" hidden="1" customHeight="1" x14ac:dyDescent="0.2"/>
    <row r="12951" ht="24.95" hidden="1" customHeight="1" x14ac:dyDescent="0.2"/>
    <row r="12952" ht="24.95" hidden="1" customHeight="1" x14ac:dyDescent="0.2"/>
    <row r="12953" ht="24.95" hidden="1" customHeight="1" x14ac:dyDescent="0.2"/>
    <row r="12954" ht="24.95" hidden="1" customHeight="1" x14ac:dyDescent="0.2"/>
    <row r="12955" ht="24.95" hidden="1" customHeight="1" x14ac:dyDescent="0.2"/>
    <row r="12956" ht="24.95" hidden="1" customHeight="1" x14ac:dyDescent="0.2"/>
    <row r="12957" ht="24.95" hidden="1" customHeight="1" x14ac:dyDescent="0.2"/>
    <row r="12958" ht="24.95" hidden="1" customHeight="1" x14ac:dyDescent="0.2"/>
    <row r="12959" ht="24.95" hidden="1" customHeight="1" x14ac:dyDescent="0.2"/>
    <row r="12960" ht="24.95" hidden="1" customHeight="1" x14ac:dyDescent="0.2"/>
    <row r="12961" ht="24.95" hidden="1" customHeight="1" x14ac:dyDescent="0.2"/>
    <row r="12962" ht="24.95" hidden="1" customHeight="1" x14ac:dyDescent="0.2"/>
    <row r="12963" ht="24.95" hidden="1" customHeight="1" x14ac:dyDescent="0.2"/>
    <row r="12964" ht="24.95" hidden="1" customHeight="1" x14ac:dyDescent="0.2"/>
    <row r="12965" ht="24.95" hidden="1" customHeight="1" x14ac:dyDescent="0.2"/>
    <row r="12966" ht="24.95" hidden="1" customHeight="1" x14ac:dyDescent="0.2"/>
    <row r="12967" ht="24.95" hidden="1" customHeight="1" x14ac:dyDescent="0.2"/>
    <row r="12968" ht="24.95" hidden="1" customHeight="1" x14ac:dyDescent="0.2"/>
    <row r="12969" ht="24.95" hidden="1" customHeight="1" x14ac:dyDescent="0.2"/>
    <row r="12970" ht="24.95" hidden="1" customHeight="1" x14ac:dyDescent="0.2"/>
    <row r="12971" ht="24.95" hidden="1" customHeight="1" x14ac:dyDescent="0.2"/>
    <row r="12972" ht="24.95" hidden="1" customHeight="1" x14ac:dyDescent="0.2"/>
    <row r="12973" ht="24.95" hidden="1" customHeight="1" x14ac:dyDescent="0.2"/>
    <row r="12974" ht="24.95" hidden="1" customHeight="1" x14ac:dyDescent="0.2"/>
    <row r="12975" ht="24.95" hidden="1" customHeight="1" x14ac:dyDescent="0.2"/>
    <row r="12976" ht="24.95" hidden="1" customHeight="1" x14ac:dyDescent="0.2"/>
    <row r="12977" ht="24.95" hidden="1" customHeight="1" x14ac:dyDescent="0.2"/>
    <row r="12978" ht="24.95" hidden="1" customHeight="1" x14ac:dyDescent="0.2"/>
    <row r="12979" ht="24.95" hidden="1" customHeight="1" x14ac:dyDescent="0.2"/>
    <row r="12980" ht="24.95" hidden="1" customHeight="1" x14ac:dyDescent="0.2"/>
    <row r="12981" ht="24.95" hidden="1" customHeight="1" x14ac:dyDescent="0.2"/>
    <row r="12982" ht="24.95" hidden="1" customHeight="1" x14ac:dyDescent="0.2"/>
    <row r="12983" ht="24.95" hidden="1" customHeight="1" x14ac:dyDescent="0.2"/>
    <row r="12984" ht="24.95" hidden="1" customHeight="1" x14ac:dyDescent="0.2"/>
    <row r="12985" ht="24.95" hidden="1" customHeight="1" x14ac:dyDescent="0.2"/>
    <row r="12986" ht="24.95" hidden="1" customHeight="1" x14ac:dyDescent="0.2"/>
    <row r="12987" ht="24.95" hidden="1" customHeight="1" x14ac:dyDescent="0.2"/>
    <row r="12988" ht="24.95" hidden="1" customHeight="1" x14ac:dyDescent="0.2"/>
    <row r="12989" ht="24.95" hidden="1" customHeight="1" x14ac:dyDescent="0.2"/>
    <row r="12990" ht="24.95" hidden="1" customHeight="1" x14ac:dyDescent="0.2"/>
    <row r="12991" ht="24.95" hidden="1" customHeight="1" x14ac:dyDescent="0.2"/>
    <row r="12992" ht="24.95" hidden="1" customHeight="1" x14ac:dyDescent="0.2"/>
    <row r="12993" ht="24.95" hidden="1" customHeight="1" x14ac:dyDescent="0.2"/>
    <row r="12994" ht="24.95" hidden="1" customHeight="1" x14ac:dyDescent="0.2"/>
    <row r="12995" ht="24.95" hidden="1" customHeight="1" x14ac:dyDescent="0.2"/>
    <row r="12996" ht="24.95" hidden="1" customHeight="1" x14ac:dyDescent="0.2"/>
    <row r="12997" ht="24.95" hidden="1" customHeight="1" x14ac:dyDescent="0.2"/>
    <row r="12998" ht="24.95" hidden="1" customHeight="1" x14ac:dyDescent="0.2"/>
    <row r="12999" ht="24.95" hidden="1" customHeight="1" x14ac:dyDescent="0.2"/>
    <row r="13000" ht="24.95" hidden="1" customHeight="1" x14ac:dyDescent="0.2"/>
    <row r="13001" ht="24.95" hidden="1" customHeight="1" x14ac:dyDescent="0.2"/>
    <row r="13002" ht="24.95" hidden="1" customHeight="1" x14ac:dyDescent="0.2"/>
    <row r="13003" ht="24.95" hidden="1" customHeight="1" x14ac:dyDescent="0.2"/>
    <row r="13004" ht="24.95" hidden="1" customHeight="1" x14ac:dyDescent="0.2"/>
    <row r="13005" ht="24.95" hidden="1" customHeight="1" x14ac:dyDescent="0.2"/>
    <row r="13006" ht="24.95" hidden="1" customHeight="1" x14ac:dyDescent="0.2"/>
    <row r="13007" ht="24.95" hidden="1" customHeight="1" x14ac:dyDescent="0.2"/>
    <row r="13008" ht="24.95" hidden="1" customHeight="1" x14ac:dyDescent="0.2"/>
    <row r="13009" ht="24.95" hidden="1" customHeight="1" x14ac:dyDescent="0.2"/>
    <row r="13010" ht="24.95" hidden="1" customHeight="1" x14ac:dyDescent="0.2"/>
    <row r="13011" ht="24.95" hidden="1" customHeight="1" x14ac:dyDescent="0.2"/>
    <row r="13012" ht="24.95" hidden="1" customHeight="1" x14ac:dyDescent="0.2"/>
    <row r="13013" ht="24.95" hidden="1" customHeight="1" x14ac:dyDescent="0.2"/>
    <row r="13014" ht="24.95" hidden="1" customHeight="1" x14ac:dyDescent="0.2"/>
    <row r="13015" ht="24.95" hidden="1" customHeight="1" x14ac:dyDescent="0.2"/>
    <row r="13016" ht="24.95" hidden="1" customHeight="1" x14ac:dyDescent="0.2"/>
    <row r="13017" ht="24.95" hidden="1" customHeight="1" x14ac:dyDescent="0.2"/>
    <row r="13018" ht="24.95" hidden="1" customHeight="1" x14ac:dyDescent="0.2"/>
    <row r="13019" ht="24.95" hidden="1" customHeight="1" x14ac:dyDescent="0.2"/>
    <row r="13020" ht="24.95" hidden="1" customHeight="1" x14ac:dyDescent="0.2"/>
    <row r="13021" ht="24.95" hidden="1" customHeight="1" x14ac:dyDescent="0.2"/>
    <row r="13022" ht="24.95" hidden="1" customHeight="1" x14ac:dyDescent="0.2"/>
    <row r="13023" ht="24.95" hidden="1" customHeight="1" x14ac:dyDescent="0.2"/>
    <row r="13024" ht="24.95" hidden="1" customHeight="1" x14ac:dyDescent="0.2"/>
    <row r="13025" ht="24.95" hidden="1" customHeight="1" x14ac:dyDescent="0.2"/>
    <row r="13026" ht="24.95" hidden="1" customHeight="1" x14ac:dyDescent="0.2"/>
    <row r="13027" ht="24.95" hidden="1" customHeight="1" x14ac:dyDescent="0.2"/>
    <row r="13028" ht="24.95" hidden="1" customHeight="1" x14ac:dyDescent="0.2"/>
    <row r="13029" ht="24.95" hidden="1" customHeight="1" x14ac:dyDescent="0.2"/>
    <row r="13030" ht="24.95" hidden="1" customHeight="1" x14ac:dyDescent="0.2"/>
    <row r="13031" ht="24.95" hidden="1" customHeight="1" x14ac:dyDescent="0.2"/>
    <row r="13032" ht="24.95" hidden="1" customHeight="1" x14ac:dyDescent="0.2"/>
    <row r="13033" ht="24.95" hidden="1" customHeight="1" x14ac:dyDescent="0.2"/>
    <row r="13034" ht="24.95" hidden="1" customHeight="1" x14ac:dyDescent="0.2"/>
    <row r="13035" ht="24.95" hidden="1" customHeight="1" x14ac:dyDescent="0.2"/>
    <row r="13036" ht="24.95" hidden="1" customHeight="1" x14ac:dyDescent="0.2"/>
    <row r="13037" ht="24.95" hidden="1" customHeight="1" x14ac:dyDescent="0.2"/>
    <row r="13038" ht="24.95" hidden="1" customHeight="1" x14ac:dyDescent="0.2"/>
    <row r="13039" ht="24.95" hidden="1" customHeight="1" x14ac:dyDescent="0.2"/>
    <row r="13040" ht="24.95" hidden="1" customHeight="1" x14ac:dyDescent="0.2"/>
    <row r="13041" ht="24.95" hidden="1" customHeight="1" x14ac:dyDescent="0.2"/>
    <row r="13042" ht="24.95" hidden="1" customHeight="1" x14ac:dyDescent="0.2"/>
    <row r="13043" ht="24.95" hidden="1" customHeight="1" x14ac:dyDescent="0.2"/>
    <row r="13044" ht="24.95" hidden="1" customHeight="1" x14ac:dyDescent="0.2"/>
    <row r="13045" ht="24.95" hidden="1" customHeight="1" x14ac:dyDescent="0.2"/>
    <row r="13046" ht="24.95" hidden="1" customHeight="1" x14ac:dyDescent="0.2"/>
    <row r="13047" ht="24.95" hidden="1" customHeight="1" x14ac:dyDescent="0.2"/>
    <row r="13048" ht="24.95" hidden="1" customHeight="1" x14ac:dyDescent="0.2"/>
    <row r="13049" ht="24.95" hidden="1" customHeight="1" x14ac:dyDescent="0.2"/>
    <row r="13050" ht="24.95" hidden="1" customHeight="1" x14ac:dyDescent="0.2"/>
    <row r="13051" ht="24.95" hidden="1" customHeight="1" x14ac:dyDescent="0.2"/>
    <row r="13052" ht="24.95" hidden="1" customHeight="1" x14ac:dyDescent="0.2"/>
    <row r="13053" ht="24.95" hidden="1" customHeight="1" x14ac:dyDescent="0.2"/>
    <row r="13054" ht="24.95" hidden="1" customHeight="1" x14ac:dyDescent="0.2"/>
    <row r="13055" ht="24.95" hidden="1" customHeight="1" x14ac:dyDescent="0.2"/>
    <row r="13056" ht="24.95" hidden="1" customHeight="1" x14ac:dyDescent="0.2"/>
    <row r="13057" ht="24.95" hidden="1" customHeight="1" x14ac:dyDescent="0.2"/>
    <row r="13058" ht="24.95" hidden="1" customHeight="1" x14ac:dyDescent="0.2"/>
    <row r="13059" ht="24.95" hidden="1" customHeight="1" x14ac:dyDescent="0.2"/>
    <row r="13060" ht="24.95" hidden="1" customHeight="1" x14ac:dyDescent="0.2"/>
    <row r="13061" ht="24.95" hidden="1" customHeight="1" x14ac:dyDescent="0.2"/>
    <row r="13062" ht="24.95" hidden="1" customHeight="1" x14ac:dyDescent="0.2"/>
    <row r="13063" ht="24.95" hidden="1" customHeight="1" x14ac:dyDescent="0.2"/>
    <row r="13064" ht="24.95" hidden="1" customHeight="1" x14ac:dyDescent="0.2"/>
    <row r="13065" ht="24.95" hidden="1" customHeight="1" x14ac:dyDescent="0.2"/>
    <row r="13066" ht="24.95" hidden="1" customHeight="1" x14ac:dyDescent="0.2"/>
    <row r="13067" ht="24.95" hidden="1" customHeight="1" x14ac:dyDescent="0.2"/>
    <row r="13068" ht="24.95" hidden="1" customHeight="1" x14ac:dyDescent="0.2"/>
    <row r="13069" ht="24.95" hidden="1" customHeight="1" x14ac:dyDescent="0.2"/>
    <row r="13070" ht="24.95" hidden="1" customHeight="1" x14ac:dyDescent="0.2"/>
    <row r="13071" ht="24.95" hidden="1" customHeight="1" x14ac:dyDescent="0.2"/>
    <row r="13072" ht="24.95" hidden="1" customHeight="1" x14ac:dyDescent="0.2"/>
    <row r="13073" ht="24.95" hidden="1" customHeight="1" x14ac:dyDescent="0.2"/>
    <row r="13074" ht="24.95" hidden="1" customHeight="1" x14ac:dyDescent="0.2"/>
    <row r="13075" ht="24.95" hidden="1" customHeight="1" x14ac:dyDescent="0.2"/>
    <row r="13076" ht="24.95" hidden="1" customHeight="1" x14ac:dyDescent="0.2"/>
    <row r="13077" ht="24.95" hidden="1" customHeight="1" x14ac:dyDescent="0.2"/>
    <row r="13078" ht="24.95" hidden="1" customHeight="1" x14ac:dyDescent="0.2"/>
    <row r="13079" ht="24.95" hidden="1" customHeight="1" x14ac:dyDescent="0.2"/>
    <row r="13080" ht="24.95" hidden="1" customHeight="1" x14ac:dyDescent="0.2"/>
    <row r="13081" ht="24.95" hidden="1" customHeight="1" x14ac:dyDescent="0.2"/>
    <row r="13082" ht="24.95" hidden="1" customHeight="1" x14ac:dyDescent="0.2"/>
    <row r="13083" ht="24.95" hidden="1" customHeight="1" x14ac:dyDescent="0.2"/>
    <row r="13084" ht="24.95" hidden="1" customHeight="1" x14ac:dyDescent="0.2"/>
    <row r="13085" ht="24.95" hidden="1" customHeight="1" x14ac:dyDescent="0.2"/>
    <row r="13086" ht="24.95" hidden="1" customHeight="1" x14ac:dyDescent="0.2"/>
    <row r="13087" ht="24.95" hidden="1" customHeight="1" x14ac:dyDescent="0.2"/>
    <row r="13088" ht="24.95" hidden="1" customHeight="1" x14ac:dyDescent="0.2"/>
    <row r="13089" ht="24.95" hidden="1" customHeight="1" x14ac:dyDescent="0.2"/>
    <row r="13090" ht="24.95" hidden="1" customHeight="1" x14ac:dyDescent="0.2"/>
    <row r="13091" ht="24.95" hidden="1" customHeight="1" x14ac:dyDescent="0.2"/>
    <row r="13092" ht="24.95" hidden="1" customHeight="1" x14ac:dyDescent="0.2"/>
    <row r="13093" ht="24.95" hidden="1" customHeight="1" x14ac:dyDescent="0.2"/>
    <row r="13094" ht="24.95" hidden="1" customHeight="1" x14ac:dyDescent="0.2"/>
    <row r="13095" ht="24.95" hidden="1" customHeight="1" x14ac:dyDescent="0.2"/>
    <row r="13096" ht="24.95" hidden="1" customHeight="1" x14ac:dyDescent="0.2"/>
    <row r="13097" ht="24.95" hidden="1" customHeight="1" x14ac:dyDescent="0.2"/>
    <row r="13098" ht="24.95" hidden="1" customHeight="1" x14ac:dyDescent="0.2"/>
    <row r="13099" ht="24.95" hidden="1" customHeight="1" x14ac:dyDescent="0.2"/>
    <row r="13100" ht="24.95" hidden="1" customHeight="1" x14ac:dyDescent="0.2"/>
    <row r="13101" ht="24.95" hidden="1" customHeight="1" x14ac:dyDescent="0.2"/>
    <row r="13102" ht="24.95" hidden="1" customHeight="1" x14ac:dyDescent="0.2"/>
    <row r="13103" ht="24.95" hidden="1" customHeight="1" x14ac:dyDescent="0.2"/>
    <row r="13104" ht="24.95" hidden="1" customHeight="1" x14ac:dyDescent="0.2"/>
    <row r="13105" ht="24.95" hidden="1" customHeight="1" x14ac:dyDescent="0.2"/>
    <row r="13106" ht="24.95" hidden="1" customHeight="1" x14ac:dyDescent="0.2"/>
    <row r="13107" ht="24.95" hidden="1" customHeight="1" x14ac:dyDescent="0.2"/>
    <row r="13108" ht="24.95" hidden="1" customHeight="1" x14ac:dyDescent="0.2"/>
    <row r="13109" ht="24.95" hidden="1" customHeight="1" x14ac:dyDescent="0.2"/>
    <row r="13110" ht="24.95" hidden="1" customHeight="1" x14ac:dyDescent="0.2"/>
    <row r="13111" ht="24.95" hidden="1" customHeight="1" x14ac:dyDescent="0.2"/>
    <row r="13112" ht="24.95" hidden="1" customHeight="1" x14ac:dyDescent="0.2"/>
    <row r="13113" ht="24.95" hidden="1" customHeight="1" x14ac:dyDescent="0.2"/>
    <row r="13114" ht="24.95" hidden="1" customHeight="1" x14ac:dyDescent="0.2"/>
    <row r="13115" ht="24.95" hidden="1" customHeight="1" x14ac:dyDescent="0.2"/>
    <row r="13116" ht="24.95" hidden="1" customHeight="1" x14ac:dyDescent="0.2"/>
    <row r="13117" ht="24.95" hidden="1" customHeight="1" x14ac:dyDescent="0.2"/>
    <row r="13118" ht="24.95" hidden="1" customHeight="1" x14ac:dyDescent="0.2"/>
    <row r="13119" ht="24.95" hidden="1" customHeight="1" x14ac:dyDescent="0.2"/>
    <row r="13120" ht="24.95" hidden="1" customHeight="1" x14ac:dyDescent="0.2"/>
    <row r="13121" ht="24.95" hidden="1" customHeight="1" x14ac:dyDescent="0.2"/>
    <row r="13122" ht="24.95" hidden="1" customHeight="1" x14ac:dyDescent="0.2"/>
    <row r="13123" ht="24.95" hidden="1" customHeight="1" x14ac:dyDescent="0.2"/>
    <row r="13124" ht="24.95" hidden="1" customHeight="1" x14ac:dyDescent="0.2"/>
    <row r="13125" ht="24.95" hidden="1" customHeight="1" x14ac:dyDescent="0.2"/>
    <row r="13126" ht="24.95" hidden="1" customHeight="1" x14ac:dyDescent="0.2"/>
    <row r="13127" ht="24.95" hidden="1" customHeight="1" x14ac:dyDescent="0.2"/>
    <row r="13128" ht="24.95" hidden="1" customHeight="1" x14ac:dyDescent="0.2"/>
    <row r="13129" ht="24.95" hidden="1" customHeight="1" x14ac:dyDescent="0.2"/>
    <row r="13130" ht="24.95" hidden="1" customHeight="1" x14ac:dyDescent="0.2"/>
    <row r="13131" ht="24.95" hidden="1" customHeight="1" x14ac:dyDescent="0.2"/>
    <row r="13132" ht="24.95" hidden="1" customHeight="1" x14ac:dyDescent="0.2"/>
    <row r="13133" ht="24.95" hidden="1" customHeight="1" x14ac:dyDescent="0.2"/>
    <row r="13134" ht="24.95" hidden="1" customHeight="1" x14ac:dyDescent="0.2"/>
    <row r="13135" ht="24.95" hidden="1" customHeight="1" x14ac:dyDescent="0.2"/>
    <row r="13136" ht="24.95" hidden="1" customHeight="1" x14ac:dyDescent="0.2"/>
    <row r="13137" ht="24.95" hidden="1" customHeight="1" x14ac:dyDescent="0.2"/>
    <row r="13138" ht="24.95" hidden="1" customHeight="1" x14ac:dyDescent="0.2"/>
    <row r="13139" ht="24.95" hidden="1" customHeight="1" x14ac:dyDescent="0.2"/>
    <row r="13140" ht="24.95" hidden="1" customHeight="1" x14ac:dyDescent="0.2"/>
    <row r="13141" ht="24.95" hidden="1" customHeight="1" x14ac:dyDescent="0.2"/>
    <row r="13142" ht="24.95" hidden="1" customHeight="1" x14ac:dyDescent="0.2"/>
    <row r="13143" ht="24.95" hidden="1" customHeight="1" x14ac:dyDescent="0.2"/>
    <row r="13144" ht="24.95" hidden="1" customHeight="1" x14ac:dyDescent="0.2"/>
    <row r="13145" ht="24.95" hidden="1" customHeight="1" x14ac:dyDescent="0.2"/>
    <row r="13146" ht="24.95" hidden="1" customHeight="1" x14ac:dyDescent="0.2"/>
    <row r="13147" ht="24.95" hidden="1" customHeight="1" x14ac:dyDescent="0.2"/>
    <row r="13148" ht="24.95" hidden="1" customHeight="1" x14ac:dyDescent="0.2"/>
    <row r="13149" ht="24.95" hidden="1" customHeight="1" x14ac:dyDescent="0.2"/>
    <row r="13150" ht="24.95" hidden="1" customHeight="1" x14ac:dyDescent="0.2"/>
    <row r="13151" ht="24.95" hidden="1" customHeight="1" x14ac:dyDescent="0.2"/>
    <row r="13152" ht="24.95" hidden="1" customHeight="1" x14ac:dyDescent="0.2"/>
    <row r="13153" ht="24.95" hidden="1" customHeight="1" x14ac:dyDescent="0.2"/>
    <row r="13154" ht="24.95" hidden="1" customHeight="1" x14ac:dyDescent="0.2"/>
    <row r="13155" ht="24.95" hidden="1" customHeight="1" x14ac:dyDescent="0.2"/>
    <row r="13156" ht="24.95" hidden="1" customHeight="1" x14ac:dyDescent="0.2"/>
    <row r="13157" ht="24.95" hidden="1" customHeight="1" x14ac:dyDescent="0.2"/>
    <row r="13158" ht="24.95" hidden="1" customHeight="1" x14ac:dyDescent="0.2"/>
    <row r="13159" ht="24.95" hidden="1" customHeight="1" x14ac:dyDescent="0.2"/>
    <row r="13160" ht="24.95" hidden="1" customHeight="1" x14ac:dyDescent="0.2"/>
    <row r="13161" ht="24.95" hidden="1" customHeight="1" x14ac:dyDescent="0.2"/>
    <row r="13162" ht="24.95" hidden="1" customHeight="1" x14ac:dyDescent="0.2"/>
    <row r="13163" ht="24.95" hidden="1" customHeight="1" x14ac:dyDescent="0.2"/>
    <row r="13164" ht="24.95" hidden="1" customHeight="1" x14ac:dyDescent="0.2"/>
    <row r="13165" ht="24.95" hidden="1" customHeight="1" x14ac:dyDescent="0.2"/>
    <row r="13166" ht="24.95" hidden="1" customHeight="1" x14ac:dyDescent="0.2"/>
    <row r="13167" ht="24.95" hidden="1" customHeight="1" x14ac:dyDescent="0.2"/>
    <row r="13168" ht="24.95" hidden="1" customHeight="1" x14ac:dyDescent="0.2"/>
    <row r="13169" ht="24.95" hidden="1" customHeight="1" x14ac:dyDescent="0.2"/>
    <row r="13170" ht="24.95" hidden="1" customHeight="1" x14ac:dyDescent="0.2"/>
    <row r="13171" ht="24.95" hidden="1" customHeight="1" x14ac:dyDescent="0.2"/>
    <row r="13172" ht="24.95" hidden="1" customHeight="1" x14ac:dyDescent="0.2"/>
    <row r="13173" ht="24.95" hidden="1" customHeight="1" x14ac:dyDescent="0.2"/>
    <row r="13174" ht="24.95" hidden="1" customHeight="1" x14ac:dyDescent="0.2"/>
    <row r="13175" ht="24.95" hidden="1" customHeight="1" x14ac:dyDescent="0.2"/>
    <row r="13176" ht="24.95" hidden="1" customHeight="1" x14ac:dyDescent="0.2"/>
    <row r="13177" ht="24.95" hidden="1" customHeight="1" x14ac:dyDescent="0.2"/>
    <row r="13178" ht="24.95" hidden="1" customHeight="1" x14ac:dyDescent="0.2"/>
    <row r="13179" ht="24.95" hidden="1" customHeight="1" x14ac:dyDescent="0.2"/>
    <row r="13180" ht="24.95" hidden="1" customHeight="1" x14ac:dyDescent="0.2"/>
    <row r="13181" ht="24.95" hidden="1" customHeight="1" x14ac:dyDescent="0.2"/>
    <row r="13182" ht="24.95" hidden="1" customHeight="1" x14ac:dyDescent="0.2"/>
    <row r="13183" ht="24.95" hidden="1" customHeight="1" x14ac:dyDescent="0.2"/>
    <row r="13184" ht="24.95" hidden="1" customHeight="1" x14ac:dyDescent="0.2"/>
    <row r="13185" ht="24.95" hidden="1" customHeight="1" x14ac:dyDescent="0.2"/>
    <row r="13186" ht="24.95" hidden="1" customHeight="1" x14ac:dyDescent="0.2"/>
    <row r="13187" ht="24.95" hidden="1" customHeight="1" x14ac:dyDescent="0.2"/>
    <row r="13188" ht="24.95" hidden="1" customHeight="1" x14ac:dyDescent="0.2"/>
    <row r="13189" ht="24.95" hidden="1" customHeight="1" x14ac:dyDescent="0.2"/>
    <row r="13190" ht="24.95" hidden="1" customHeight="1" x14ac:dyDescent="0.2"/>
    <row r="13191" ht="24.95" hidden="1" customHeight="1" x14ac:dyDescent="0.2"/>
    <row r="13192" ht="24.95" hidden="1" customHeight="1" x14ac:dyDescent="0.2"/>
    <row r="13193" ht="24.95" hidden="1" customHeight="1" x14ac:dyDescent="0.2"/>
    <row r="13194" ht="24.95" hidden="1" customHeight="1" x14ac:dyDescent="0.2"/>
    <row r="13195" ht="24.95" hidden="1" customHeight="1" x14ac:dyDescent="0.2"/>
    <row r="13196" ht="24.95" hidden="1" customHeight="1" x14ac:dyDescent="0.2"/>
    <row r="13197" ht="24.95" hidden="1" customHeight="1" x14ac:dyDescent="0.2"/>
    <row r="13198" ht="24.95" hidden="1" customHeight="1" x14ac:dyDescent="0.2"/>
    <row r="13199" ht="24.95" hidden="1" customHeight="1" x14ac:dyDescent="0.2"/>
    <row r="13200" ht="24.95" hidden="1" customHeight="1" x14ac:dyDescent="0.2"/>
    <row r="13201" ht="24.95" hidden="1" customHeight="1" x14ac:dyDescent="0.2"/>
    <row r="13202" ht="24.95" hidden="1" customHeight="1" x14ac:dyDescent="0.2"/>
    <row r="13203" ht="24.95" hidden="1" customHeight="1" x14ac:dyDescent="0.2"/>
    <row r="13204" ht="24.95" hidden="1" customHeight="1" x14ac:dyDescent="0.2"/>
    <row r="13205" ht="24.95" hidden="1" customHeight="1" x14ac:dyDescent="0.2"/>
    <row r="13206" ht="24.95" hidden="1" customHeight="1" x14ac:dyDescent="0.2"/>
    <row r="13207" ht="24.95" hidden="1" customHeight="1" x14ac:dyDescent="0.2"/>
    <row r="13208" ht="24.95" hidden="1" customHeight="1" x14ac:dyDescent="0.2"/>
    <row r="13209" ht="24.95" hidden="1" customHeight="1" x14ac:dyDescent="0.2"/>
    <row r="13210" ht="24.95" hidden="1" customHeight="1" x14ac:dyDescent="0.2"/>
    <row r="13211" ht="24.95" hidden="1" customHeight="1" x14ac:dyDescent="0.2"/>
    <row r="13212" ht="24.95" hidden="1" customHeight="1" x14ac:dyDescent="0.2"/>
    <row r="13213" ht="24.95" hidden="1" customHeight="1" x14ac:dyDescent="0.2"/>
    <row r="13214" ht="24.95" hidden="1" customHeight="1" x14ac:dyDescent="0.2"/>
    <row r="13215" ht="24.95" hidden="1" customHeight="1" x14ac:dyDescent="0.2"/>
    <row r="13216" ht="24.95" hidden="1" customHeight="1" x14ac:dyDescent="0.2"/>
    <row r="13217" ht="24.95" hidden="1" customHeight="1" x14ac:dyDescent="0.2"/>
    <row r="13218" ht="24.95" hidden="1" customHeight="1" x14ac:dyDescent="0.2"/>
    <row r="13219" ht="24.95" hidden="1" customHeight="1" x14ac:dyDescent="0.2"/>
    <row r="13220" ht="24.95" hidden="1" customHeight="1" x14ac:dyDescent="0.2"/>
    <row r="13221" ht="24.95" hidden="1" customHeight="1" x14ac:dyDescent="0.2"/>
    <row r="13222" ht="24.95" hidden="1" customHeight="1" x14ac:dyDescent="0.2"/>
    <row r="13223" ht="24.95" hidden="1" customHeight="1" x14ac:dyDescent="0.2"/>
    <row r="13224" ht="24.95" hidden="1" customHeight="1" x14ac:dyDescent="0.2"/>
    <row r="13225" ht="24.95" hidden="1" customHeight="1" x14ac:dyDescent="0.2"/>
    <row r="13226" ht="24.95" hidden="1" customHeight="1" x14ac:dyDescent="0.2"/>
    <row r="13227" ht="24.95" hidden="1" customHeight="1" x14ac:dyDescent="0.2"/>
    <row r="13228" ht="24.95" hidden="1" customHeight="1" x14ac:dyDescent="0.2"/>
    <row r="13229" ht="24.95" hidden="1" customHeight="1" x14ac:dyDescent="0.2"/>
    <row r="13230" ht="24.95" hidden="1" customHeight="1" x14ac:dyDescent="0.2"/>
    <row r="13231" ht="24.95" hidden="1" customHeight="1" x14ac:dyDescent="0.2"/>
    <row r="13232" ht="24.95" hidden="1" customHeight="1" x14ac:dyDescent="0.2"/>
    <row r="13233" ht="24.95" hidden="1" customHeight="1" x14ac:dyDescent="0.2"/>
    <row r="13234" ht="24.95" hidden="1" customHeight="1" x14ac:dyDescent="0.2"/>
    <row r="13235" ht="24.95" hidden="1" customHeight="1" x14ac:dyDescent="0.2"/>
    <row r="13236" ht="24.95" hidden="1" customHeight="1" x14ac:dyDescent="0.2"/>
    <row r="13237" ht="24.95" hidden="1" customHeight="1" x14ac:dyDescent="0.2"/>
    <row r="13238" ht="24.95" hidden="1" customHeight="1" x14ac:dyDescent="0.2"/>
    <row r="13239" ht="24.95" hidden="1" customHeight="1" x14ac:dyDescent="0.2"/>
    <row r="13240" ht="24.95" hidden="1" customHeight="1" x14ac:dyDescent="0.2"/>
    <row r="13241" ht="24.95" hidden="1" customHeight="1" x14ac:dyDescent="0.2"/>
    <row r="13242" ht="24.95" hidden="1" customHeight="1" x14ac:dyDescent="0.2"/>
    <row r="13243" ht="24.95" hidden="1" customHeight="1" x14ac:dyDescent="0.2"/>
    <row r="13244" ht="24.95" hidden="1" customHeight="1" x14ac:dyDescent="0.2"/>
    <row r="13245" ht="24.95" hidden="1" customHeight="1" x14ac:dyDescent="0.2"/>
    <row r="13246" ht="24.95" hidden="1" customHeight="1" x14ac:dyDescent="0.2"/>
    <row r="13247" ht="24.95" hidden="1" customHeight="1" x14ac:dyDescent="0.2"/>
    <row r="13248" ht="24.95" hidden="1" customHeight="1" x14ac:dyDescent="0.2"/>
    <row r="13249" ht="24.95" hidden="1" customHeight="1" x14ac:dyDescent="0.2"/>
    <row r="13250" ht="24.95" hidden="1" customHeight="1" x14ac:dyDescent="0.2"/>
    <row r="13251" ht="24.95" hidden="1" customHeight="1" x14ac:dyDescent="0.2"/>
    <row r="13252" ht="24.95" hidden="1" customHeight="1" x14ac:dyDescent="0.2"/>
    <row r="13253" ht="24.95" hidden="1" customHeight="1" x14ac:dyDescent="0.2"/>
    <row r="13254" ht="24.95" hidden="1" customHeight="1" x14ac:dyDescent="0.2"/>
    <row r="13255" ht="24.95" hidden="1" customHeight="1" x14ac:dyDescent="0.2"/>
    <row r="13256" ht="24.95" hidden="1" customHeight="1" x14ac:dyDescent="0.2"/>
    <row r="13257" ht="24.95" hidden="1" customHeight="1" x14ac:dyDescent="0.2"/>
    <row r="13258" ht="24.95" hidden="1" customHeight="1" x14ac:dyDescent="0.2"/>
    <row r="13259" ht="24.95" hidden="1" customHeight="1" x14ac:dyDescent="0.2"/>
    <row r="13260" ht="24.95" hidden="1" customHeight="1" x14ac:dyDescent="0.2"/>
    <row r="13261" ht="24.95" hidden="1" customHeight="1" x14ac:dyDescent="0.2"/>
    <row r="13262" ht="24.95" hidden="1" customHeight="1" x14ac:dyDescent="0.2"/>
    <row r="13263" ht="24.95" hidden="1" customHeight="1" x14ac:dyDescent="0.2"/>
    <row r="13264" ht="24.95" hidden="1" customHeight="1" x14ac:dyDescent="0.2"/>
    <row r="13265" ht="24.95" hidden="1" customHeight="1" x14ac:dyDescent="0.2"/>
    <row r="13266" ht="24.95" hidden="1" customHeight="1" x14ac:dyDescent="0.2"/>
    <row r="13267" ht="24.95" hidden="1" customHeight="1" x14ac:dyDescent="0.2"/>
    <row r="13268" ht="24.95" hidden="1" customHeight="1" x14ac:dyDescent="0.2"/>
    <row r="13269" ht="24.95" hidden="1" customHeight="1" x14ac:dyDescent="0.2"/>
    <row r="13270" ht="24.95" hidden="1" customHeight="1" x14ac:dyDescent="0.2"/>
    <row r="13271" ht="24.95" hidden="1" customHeight="1" x14ac:dyDescent="0.2"/>
    <row r="13272" ht="24.95" hidden="1" customHeight="1" x14ac:dyDescent="0.2"/>
    <row r="13273" ht="24.95" hidden="1" customHeight="1" x14ac:dyDescent="0.2"/>
    <row r="13274" ht="24.95" hidden="1" customHeight="1" x14ac:dyDescent="0.2"/>
    <row r="13275" ht="24.95" hidden="1" customHeight="1" x14ac:dyDescent="0.2"/>
    <row r="13276" ht="24.95" hidden="1" customHeight="1" x14ac:dyDescent="0.2"/>
    <row r="13277" ht="24.95" hidden="1" customHeight="1" x14ac:dyDescent="0.2"/>
    <row r="13278" ht="24.95" hidden="1" customHeight="1" x14ac:dyDescent="0.2"/>
    <row r="13279" ht="24.95" hidden="1" customHeight="1" x14ac:dyDescent="0.2"/>
    <row r="13280" ht="24.95" hidden="1" customHeight="1" x14ac:dyDescent="0.2"/>
    <row r="13281" ht="24.95" hidden="1" customHeight="1" x14ac:dyDescent="0.2"/>
    <row r="13282" ht="24.95" hidden="1" customHeight="1" x14ac:dyDescent="0.2"/>
    <row r="13283" ht="24.95" hidden="1" customHeight="1" x14ac:dyDescent="0.2"/>
    <row r="13284" ht="24.95" hidden="1" customHeight="1" x14ac:dyDescent="0.2"/>
    <row r="13285" ht="24.95" hidden="1" customHeight="1" x14ac:dyDescent="0.2"/>
    <row r="13286" ht="24.95" hidden="1" customHeight="1" x14ac:dyDescent="0.2"/>
    <row r="13287" ht="24.95" hidden="1" customHeight="1" x14ac:dyDescent="0.2"/>
    <row r="13288" ht="24.95" hidden="1" customHeight="1" x14ac:dyDescent="0.2"/>
    <row r="13289" ht="24.95" hidden="1" customHeight="1" x14ac:dyDescent="0.2"/>
    <row r="13290" ht="24.95" hidden="1" customHeight="1" x14ac:dyDescent="0.2"/>
    <row r="13291" ht="24.95" hidden="1" customHeight="1" x14ac:dyDescent="0.2"/>
    <row r="13292" ht="24.95" hidden="1" customHeight="1" x14ac:dyDescent="0.2"/>
    <row r="13293" ht="24.95" hidden="1" customHeight="1" x14ac:dyDescent="0.2"/>
    <row r="13294" ht="24.95" hidden="1" customHeight="1" x14ac:dyDescent="0.2"/>
    <row r="13295" ht="24.95" hidden="1" customHeight="1" x14ac:dyDescent="0.2"/>
    <row r="13296" ht="24.95" hidden="1" customHeight="1" x14ac:dyDescent="0.2"/>
    <row r="13297" ht="24.95" hidden="1" customHeight="1" x14ac:dyDescent="0.2"/>
    <row r="13298" ht="24.95" hidden="1" customHeight="1" x14ac:dyDescent="0.2"/>
    <row r="13299" ht="24.95" hidden="1" customHeight="1" x14ac:dyDescent="0.2"/>
    <row r="13300" ht="24.95" hidden="1" customHeight="1" x14ac:dyDescent="0.2"/>
    <row r="13301" ht="24.95" hidden="1" customHeight="1" x14ac:dyDescent="0.2"/>
    <row r="13302" ht="24.95" hidden="1" customHeight="1" x14ac:dyDescent="0.2"/>
    <row r="13303" ht="24.95" hidden="1" customHeight="1" x14ac:dyDescent="0.2"/>
    <row r="13304" ht="24.95" hidden="1" customHeight="1" x14ac:dyDescent="0.2"/>
    <row r="13305" ht="24.95" hidden="1" customHeight="1" x14ac:dyDescent="0.2"/>
    <row r="13306" ht="24.95" hidden="1" customHeight="1" x14ac:dyDescent="0.2"/>
    <row r="13307" ht="24.95" hidden="1" customHeight="1" x14ac:dyDescent="0.2"/>
    <row r="13308" ht="24.95" hidden="1" customHeight="1" x14ac:dyDescent="0.2"/>
    <row r="13309" ht="24.95" hidden="1" customHeight="1" x14ac:dyDescent="0.2"/>
    <row r="13310" ht="24.95" hidden="1" customHeight="1" x14ac:dyDescent="0.2"/>
    <row r="13311" ht="24.95" hidden="1" customHeight="1" x14ac:dyDescent="0.2"/>
    <row r="13312" ht="24.95" hidden="1" customHeight="1" x14ac:dyDescent="0.2"/>
    <row r="13313" ht="24.95" hidden="1" customHeight="1" x14ac:dyDescent="0.2"/>
    <row r="13314" ht="24.95" hidden="1" customHeight="1" x14ac:dyDescent="0.2"/>
    <row r="13315" ht="24.95" hidden="1" customHeight="1" x14ac:dyDescent="0.2"/>
    <row r="13316" ht="24.95" hidden="1" customHeight="1" x14ac:dyDescent="0.2"/>
    <row r="13317" ht="24.95" hidden="1" customHeight="1" x14ac:dyDescent="0.2"/>
    <row r="13318" ht="24.95" hidden="1" customHeight="1" x14ac:dyDescent="0.2"/>
    <row r="13319" ht="24.95" hidden="1" customHeight="1" x14ac:dyDescent="0.2"/>
    <row r="13320" ht="24.95" hidden="1" customHeight="1" x14ac:dyDescent="0.2"/>
    <row r="13321" ht="24.95" hidden="1" customHeight="1" x14ac:dyDescent="0.2"/>
    <row r="13322" ht="24.95" hidden="1" customHeight="1" x14ac:dyDescent="0.2"/>
    <row r="13323" ht="24.95" hidden="1" customHeight="1" x14ac:dyDescent="0.2"/>
    <row r="13324" ht="24.95" hidden="1" customHeight="1" x14ac:dyDescent="0.2"/>
    <row r="13325" ht="24.95" hidden="1" customHeight="1" x14ac:dyDescent="0.2"/>
    <row r="13326" ht="24.95" hidden="1" customHeight="1" x14ac:dyDescent="0.2"/>
    <row r="13327" ht="24.95" hidden="1" customHeight="1" x14ac:dyDescent="0.2"/>
    <row r="13328" ht="24.95" hidden="1" customHeight="1" x14ac:dyDescent="0.2"/>
    <row r="13329" ht="24.95" hidden="1" customHeight="1" x14ac:dyDescent="0.2"/>
    <row r="13330" ht="24.95" hidden="1" customHeight="1" x14ac:dyDescent="0.2"/>
    <row r="13331" ht="24.95" hidden="1" customHeight="1" x14ac:dyDescent="0.2"/>
    <row r="13332" ht="24.95" hidden="1" customHeight="1" x14ac:dyDescent="0.2"/>
    <row r="13333" ht="24.95" hidden="1" customHeight="1" x14ac:dyDescent="0.2"/>
    <row r="13334" ht="24.95" hidden="1" customHeight="1" x14ac:dyDescent="0.2"/>
    <row r="13335" ht="24.95" hidden="1" customHeight="1" x14ac:dyDescent="0.2"/>
    <row r="13336" ht="24.95" hidden="1" customHeight="1" x14ac:dyDescent="0.2"/>
    <row r="13337" ht="24.95" hidden="1" customHeight="1" x14ac:dyDescent="0.2"/>
    <row r="13338" ht="24.95" hidden="1" customHeight="1" x14ac:dyDescent="0.2"/>
    <row r="13339" ht="24.95" hidden="1" customHeight="1" x14ac:dyDescent="0.2"/>
    <row r="13340" ht="24.95" hidden="1" customHeight="1" x14ac:dyDescent="0.2"/>
    <row r="13341" ht="24.95" hidden="1" customHeight="1" x14ac:dyDescent="0.2"/>
    <row r="13342" ht="24.95" hidden="1" customHeight="1" x14ac:dyDescent="0.2"/>
    <row r="13343" ht="24.95" hidden="1" customHeight="1" x14ac:dyDescent="0.2"/>
    <row r="13344" ht="24.95" hidden="1" customHeight="1" x14ac:dyDescent="0.2"/>
    <row r="13345" ht="24.95" hidden="1" customHeight="1" x14ac:dyDescent="0.2"/>
    <row r="13346" ht="24.95" hidden="1" customHeight="1" x14ac:dyDescent="0.2"/>
    <row r="13347" ht="24.95" hidden="1" customHeight="1" x14ac:dyDescent="0.2"/>
    <row r="13348" ht="24.95" hidden="1" customHeight="1" x14ac:dyDescent="0.2"/>
    <row r="13349" ht="24.95" hidden="1" customHeight="1" x14ac:dyDescent="0.2"/>
    <row r="13350" ht="24.95" hidden="1" customHeight="1" x14ac:dyDescent="0.2"/>
    <row r="13351" ht="24.95" hidden="1" customHeight="1" x14ac:dyDescent="0.2"/>
    <row r="13352" ht="24.95" hidden="1" customHeight="1" x14ac:dyDescent="0.2"/>
    <row r="13353" ht="24.95" hidden="1" customHeight="1" x14ac:dyDescent="0.2"/>
    <row r="13354" ht="24.95" hidden="1" customHeight="1" x14ac:dyDescent="0.2"/>
    <row r="13355" ht="24.95" hidden="1" customHeight="1" x14ac:dyDescent="0.2"/>
    <row r="13356" ht="24.95" hidden="1" customHeight="1" x14ac:dyDescent="0.2"/>
    <row r="13357" ht="24.95" hidden="1" customHeight="1" x14ac:dyDescent="0.2"/>
    <row r="13358" ht="24.95" hidden="1" customHeight="1" x14ac:dyDescent="0.2"/>
    <row r="13359" ht="24.95" hidden="1" customHeight="1" x14ac:dyDescent="0.2"/>
    <row r="13360" ht="24.95" hidden="1" customHeight="1" x14ac:dyDescent="0.2"/>
    <row r="13361" ht="24.95" hidden="1" customHeight="1" x14ac:dyDescent="0.2"/>
    <row r="13362" ht="24.95" hidden="1" customHeight="1" x14ac:dyDescent="0.2"/>
    <row r="13363" ht="24.95" hidden="1" customHeight="1" x14ac:dyDescent="0.2"/>
    <row r="13364" ht="24.95" hidden="1" customHeight="1" x14ac:dyDescent="0.2"/>
    <row r="13365" ht="24.95" hidden="1" customHeight="1" x14ac:dyDescent="0.2"/>
    <row r="13366" ht="24.95" hidden="1" customHeight="1" x14ac:dyDescent="0.2"/>
    <row r="13367" ht="24.95" hidden="1" customHeight="1" x14ac:dyDescent="0.2"/>
    <row r="13368" ht="24.95" hidden="1" customHeight="1" x14ac:dyDescent="0.2"/>
    <row r="13369" ht="24.95" hidden="1" customHeight="1" x14ac:dyDescent="0.2"/>
    <row r="13370" ht="24.95" hidden="1" customHeight="1" x14ac:dyDescent="0.2"/>
    <row r="13371" ht="24.95" hidden="1" customHeight="1" x14ac:dyDescent="0.2"/>
    <row r="13372" ht="24.95" hidden="1" customHeight="1" x14ac:dyDescent="0.2"/>
    <row r="13373" ht="24.95" hidden="1" customHeight="1" x14ac:dyDescent="0.2"/>
    <row r="13374" ht="24.95" hidden="1" customHeight="1" x14ac:dyDescent="0.2"/>
    <row r="13375" ht="24.95" hidden="1" customHeight="1" x14ac:dyDescent="0.2"/>
    <row r="13376" ht="24.95" hidden="1" customHeight="1" x14ac:dyDescent="0.2"/>
    <row r="13377" ht="24.95" hidden="1" customHeight="1" x14ac:dyDescent="0.2"/>
    <row r="13378" ht="24.95" hidden="1" customHeight="1" x14ac:dyDescent="0.2"/>
    <row r="13379" ht="24.95" hidden="1" customHeight="1" x14ac:dyDescent="0.2"/>
    <row r="13380" ht="24.95" hidden="1" customHeight="1" x14ac:dyDescent="0.2"/>
    <row r="13381" ht="24.95" hidden="1" customHeight="1" x14ac:dyDescent="0.2"/>
    <row r="13382" ht="24.95" hidden="1" customHeight="1" x14ac:dyDescent="0.2"/>
    <row r="13383" ht="24.95" hidden="1" customHeight="1" x14ac:dyDescent="0.2"/>
    <row r="13384" ht="24.95" hidden="1" customHeight="1" x14ac:dyDescent="0.2"/>
    <row r="13385" ht="24.95" hidden="1" customHeight="1" x14ac:dyDescent="0.2"/>
    <row r="13386" ht="24.95" hidden="1" customHeight="1" x14ac:dyDescent="0.2"/>
    <row r="13387" ht="24.95" hidden="1" customHeight="1" x14ac:dyDescent="0.2"/>
    <row r="13388" ht="24.95" hidden="1" customHeight="1" x14ac:dyDescent="0.2"/>
    <row r="13389" ht="24.95" hidden="1" customHeight="1" x14ac:dyDescent="0.2"/>
    <row r="13390" ht="24.95" hidden="1" customHeight="1" x14ac:dyDescent="0.2"/>
    <row r="13391" ht="24.95" hidden="1" customHeight="1" x14ac:dyDescent="0.2"/>
    <row r="13392" ht="24.95" hidden="1" customHeight="1" x14ac:dyDescent="0.2"/>
    <row r="13393" ht="24.95" hidden="1" customHeight="1" x14ac:dyDescent="0.2"/>
    <row r="13394" ht="24.95" hidden="1" customHeight="1" x14ac:dyDescent="0.2"/>
    <row r="13395" ht="24.95" hidden="1" customHeight="1" x14ac:dyDescent="0.2"/>
    <row r="13396" ht="24.95" hidden="1" customHeight="1" x14ac:dyDescent="0.2"/>
    <row r="13397" ht="24.95" hidden="1" customHeight="1" x14ac:dyDescent="0.2"/>
    <row r="13398" ht="24.95" hidden="1" customHeight="1" x14ac:dyDescent="0.2"/>
    <row r="13399" ht="24.95" hidden="1" customHeight="1" x14ac:dyDescent="0.2"/>
    <row r="13400" ht="24.95" hidden="1" customHeight="1" x14ac:dyDescent="0.2"/>
    <row r="13401" ht="24.95" hidden="1" customHeight="1" x14ac:dyDescent="0.2"/>
    <row r="13402" ht="24.95" hidden="1" customHeight="1" x14ac:dyDescent="0.2"/>
    <row r="13403" ht="24.95" hidden="1" customHeight="1" x14ac:dyDescent="0.2"/>
    <row r="13404" ht="24.95" hidden="1" customHeight="1" x14ac:dyDescent="0.2"/>
    <row r="13405" ht="24.95" hidden="1" customHeight="1" x14ac:dyDescent="0.2"/>
    <row r="13406" ht="24.95" hidden="1" customHeight="1" x14ac:dyDescent="0.2"/>
    <row r="13407" ht="24.95" hidden="1" customHeight="1" x14ac:dyDescent="0.2"/>
    <row r="13408" ht="24.95" hidden="1" customHeight="1" x14ac:dyDescent="0.2"/>
    <row r="13409" ht="24.95" hidden="1" customHeight="1" x14ac:dyDescent="0.2"/>
    <row r="13410" ht="24.95" hidden="1" customHeight="1" x14ac:dyDescent="0.2"/>
    <row r="13411" ht="24.95" hidden="1" customHeight="1" x14ac:dyDescent="0.2"/>
    <row r="13412" ht="24.95" hidden="1" customHeight="1" x14ac:dyDescent="0.2"/>
    <row r="13413" ht="24.95" hidden="1" customHeight="1" x14ac:dyDescent="0.2"/>
    <row r="13414" ht="24.95" hidden="1" customHeight="1" x14ac:dyDescent="0.2"/>
    <row r="13415" ht="24.95" hidden="1" customHeight="1" x14ac:dyDescent="0.2"/>
    <row r="13416" ht="24.95" hidden="1" customHeight="1" x14ac:dyDescent="0.2"/>
    <row r="13417" ht="24.95" hidden="1" customHeight="1" x14ac:dyDescent="0.2"/>
    <row r="13418" ht="24.95" hidden="1" customHeight="1" x14ac:dyDescent="0.2"/>
    <row r="13419" ht="24.95" hidden="1" customHeight="1" x14ac:dyDescent="0.2"/>
    <row r="13420" ht="24.95" hidden="1" customHeight="1" x14ac:dyDescent="0.2"/>
    <row r="13421" ht="24.95" hidden="1" customHeight="1" x14ac:dyDescent="0.2"/>
    <row r="13422" ht="24.95" hidden="1" customHeight="1" x14ac:dyDescent="0.2"/>
    <row r="13423" ht="24.95" hidden="1" customHeight="1" x14ac:dyDescent="0.2"/>
    <row r="13424" ht="24.95" hidden="1" customHeight="1" x14ac:dyDescent="0.2"/>
    <row r="13425" ht="24.95" hidden="1" customHeight="1" x14ac:dyDescent="0.2"/>
    <row r="13426" ht="24.95" hidden="1" customHeight="1" x14ac:dyDescent="0.2"/>
    <row r="13427" ht="24.95" hidden="1" customHeight="1" x14ac:dyDescent="0.2"/>
    <row r="13428" ht="24.95" hidden="1" customHeight="1" x14ac:dyDescent="0.2"/>
    <row r="13429" ht="24.95" hidden="1" customHeight="1" x14ac:dyDescent="0.2"/>
    <row r="13430" ht="24.95" hidden="1" customHeight="1" x14ac:dyDescent="0.2"/>
    <row r="13431" ht="24.95" hidden="1" customHeight="1" x14ac:dyDescent="0.2"/>
    <row r="13432" ht="24.95" hidden="1" customHeight="1" x14ac:dyDescent="0.2"/>
    <row r="13433" ht="24.95" hidden="1" customHeight="1" x14ac:dyDescent="0.2"/>
    <row r="13434" ht="24.95" hidden="1" customHeight="1" x14ac:dyDescent="0.2"/>
    <row r="13435" ht="24.95" hidden="1" customHeight="1" x14ac:dyDescent="0.2"/>
    <row r="13436" ht="24.95" hidden="1" customHeight="1" x14ac:dyDescent="0.2"/>
    <row r="13437" ht="24.95" hidden="1" customHeight="1" x14ac:dyDescent="0.2"/>
    <row r="13438" ht="24.95" hidden="1" customHeight="1" x14ac:dyDescent="0.2"/>
    <row r="13439" ht="24.95" hidden="1" customHeight="1" x14ac:dyDescent="0.2"/>
    <row r="13440" ht="24.95" hidden="1" customHeight="1" x14ac:dyDescent="0.2"/>
    <row r="13441" ht="24.95" hidden="1" customHeight="1" x14ac:dyDescent="0.2"/>
    <row r="13442" ht="24.95" hidden="1" customHeight="1" x14ac:dyDescent="0.2"/>
    <row r="13443" ht="24.95" hidden="1" customHeight="1" x14ac:dyDescent="0.2"/>
    <row r="13444" ht="24.95" hidden="1" customHeight="1" x14ac:dyDescent="0.2"/>
    <row r="13445" ht="24.95" hidden="1" customHeight="1" x14ac:dyDescent="0.2"/>
    <row r="13446" ht="24.95" hidden="1" customHeight="1" x14ac:dyDescent="0.2"/>
    <row r="13447" ht="24.95" hidden="1" customHeight="1" x14ac:dyDescent="0.2"/>
    <row r="13448" ht="24.95" hidden="1" customHeight="1" x14ac:dyDescent="0.2"/>
    <row r="13449" ht="24.95" hidden="1" customHeight="1" x14ac:dyDescent="0.2"/>
    <row r="13450" ht="24.95" hidden="1" customHeight="1" x14ac:dyDescent="0.2"/>
    <row r="13451" ht="24.95" hidden="1" customHeight="1" x14ac:dyDescent="0.2"/>
    <row r="13452" ht="24.95" hidden="1" customHeight="1" x14ac:dyDescent="0.2"/>
    <row r="13453" ht="24.95" hidden="1" customHeight="1" x14ac:dyDescent="0.2"/>
    <row r="13454" ht="24.95" hidden="1" customHeight="1" x14ac:dyDescent="0.2"/>
    <row r="13455" ht="24.95" hidden="1" customHeight="1" x14ac:dyDescent="0.2"/>
    <row r="13456" ht="24.95" hidden="1" customHeight="1" x14ac:dyDescent="0.2"/>
    <row r="13457" ht="24.95" hidden="1" customHeight="1" x14ac:dyDescent="0.2"/>
    <row r="13458" ht="24.95" hidden="1" customHeight="1" x14ac:dyDescent="0.2"/>
    <row r="13459" ht="24.95" hidden="1" customHeight="1" x14ac:dyDescent="0.2"/>
    <row r="13460" ht="24.95" hidden="1" customHeight="1" x14ac:dyDescent="0.2"/>
    <row r="13461" ht="24.95" hidden="1" customHeight="1" x14ac:dyDescent="0.2"/>
    <row r="13462" ht="24.95" hidden="1" customHeight="1" x14ac:dyDescent="0.2"/>
    <row r="13463" ht="24.95" hidden="1" customHeight="1" x14ac:dyDescent="0.2"/>
    <row r="13464" ht="24.95" hidden="1" customHeight="1" x14ac:dyDescent="0.2"/>
    <row r="13465" ht="24.95" hidden="1" customHeight="1" x14ac:dyDescent="0.2"/>
    <row r="13466" ht="24.95" hidden="1" customHeight="1" x14ac:dyDescent="0.2"/>
    <row r="13467" ht="24.95" hidden="1" customHeight="1" x14ac:dyDescent="0.2"/>
    <row r="13468" ht="24.95" hidden="1" customHeight="1" x14ac:dyDescent="0.2"/>
    <row r="13469" ht="24.95" hidden="1" customHeight="1" x14ac:dyDescent="0.2"/>
    <row r="13470" ht="24.95" hidden="1" customHeight="1" x14ac:dyDescent="0.2"/>
    <row r="13471" ht="24.95" hidden="1" customHeight="1" x14ac:dyDescent="0.2"/>
    <row r="13472" ht="24.95" hidden="1" customHeight="1" x14ac:dyDescent="0.2"/>
    <row r="13473" ht="24.95" hidden="1" customHeight="1" x14ac:dyDescent="0.2"/>
    <row r="13474" ht="24.95" hidden="1" customHeight="1" x14ac:dyDescent="0.2"/>
    <row r="13475" ht="24.95" hidden="1" customHeight="1" x14ac:dyDescent="0.2"/>
    <row r="13476" ht="24.95" hidden="1" customHeight="1" x14ac:dyDescent="0.2"/>
    <row r="13477" ht="24.95" hidden="1" customHeight="1" x14ac:dyDescent="0.2"/>
    <row r="13478" ht="24.95" hidden="1" customHeight="1" x14ac:dyDescent="0.2"/>
    <row r="13479" ht="24.95" hidden="1" customHeight="1" x14ac:dyDescent="0.2"/>
    <row r="13480" ht="24.95" hidden="1" customHeight="1" x14ac:dyDescent="0.2"/>
    <row r="13481" ht="24.95" hidden="1" customHeight="1" x14ac:dyDescent="0.2"/>
    <row r="13482" ht="24.95" hidden="1" customHeight="1" x14ac:dyDescent="0.2"/>
    <row r="13483" ht="24.95" hidden="1" customHeight="1" x14ac:dyDescent="0.2"/>
    <row r="13484" ht="24.95" hidden="1" customHeight="1" x14ac:dyDescent="0.2"/>
    <row r="13485" ht="24.95" hidden="1" customHeight="1" x14ac:dyDescent="0.2"/>
    <row r="13486" ht="24.95" hidden="1" customHeight="1" x14ac:dyDescent="0.2"/>
    <row r="13487" ht="24.95" hidden="1" customHeight="1" x14ac:dyDescent="0.2"/>
    <row r="13488" ht="24.95" hidden="1" customHeight="1" x14ac:dyDescent="0.2"/>
    <row r="13489" ht="24.95" hidden="1" customHeight="1" x14ac:dyDescent="0.2"/>
    <row r="13490" ht="24.95" hidden="1" customHeight="1" x14ac:dyDescent="0.2"/>
    <row r="13491" ht="24.95" hidden="1" customHeight="1" x14ac:dyDescent="0.2"/>
    <row r="13492" ht="24.95" hidden="1" customHeight="1" x14ac:dyDescent="0.2"/>
    <row r="13493" ht="24.95" hidden="1" customHeight="1" x14ac:dyDescent="0.2"/>
    <row r="13494" ht="24.95" hidden="1" customHeight="1" x14ac:dyDescent="0.2"/>
    <row r="13495" ht="24.95" hidden="1" customHeight="1" x14ac:dyDescent="0.2"/>
    <row r="13496" ht="24.95" hidden="1" customHeight="1" x14ac:dyDescent="0.2"/>
    <row r="13497" ht="24.95" hidden="1" customHeight="1" x14ac:dyDescent="0.2"/>
    <row r="13498" ht="24.95" hidden="1" customHeight="1" x14ac:dyDescent="0.2"/>
    <row r="13499" ht="24.95" hidden="1" customHeight="1" x14ac:dyDescent="0.2"/>
    <row r="13500" ht="24.95" hidden="1" customHeight="1" x14ac:dyDescent="0.2"/>
    <row r="13501" ht="24.95" hidden="1" customHeight="1" x14ac:dyDescent="0.2"/>
    <row r="13502" ht="24.95" hidden="1" customHeight="1" x14ac:dyDescent="0.2"/>
    <row r="13503" ht="24.95" hidden="1" customHeight="1" x14ac:dyDescent="0.2"/>
    <row r="13504" ht="24.95" hidden="1" customHeight="1" x14ac:dyDescent="0.2"/>
    <row r="13505" ht="24.95" hidden="1" customHeight="1" x14ac:dyDescent="0.2"/>
    <row r="13506" ht="24.95" hidden="1" customHeight="1" x14ac:dyDescent="0.2"/>
    <row r="13507" ht="24.95" hidden="1" customHeight="1" x14ac:dyDescent="0.2"/>
    <row r="13508" ht="24.95" hidden="1" customHeight="1" x14ac:dyDescent="0.2"/>
    <row r="13509" ht="24.95" hidden="1" customHeight="1" x14ac:dyDescent="0.2"/>
    <row r="13510" ht="24.95" hidden="1" customHeight="1" x14ac:dyDescent="0.2"/>
    <row r="13511" ht="24.95" hidden="1" customHeight="1" x14ac:dyDescent="0.2"/>
    <row r="13512" ht="24.95" hidden="1" customHeight="1" x14ac:dyDescent="0.2"/>
    <row r="13513" ht="24.95" hidden="1" customHeight="1" x14ac:dyDescent="0.2"/>
    <row r="13514" ht="24.95" hidden="1" customHeight="1" x14ac:dyDescent="0.2"/>
    <row r="13515" ht="24.95" hidden="1" customHeight="1" x14ac:dyDescent="0.2"/>
    <row r="13516" ht="24.95" hidden="1" customHeight="1" x14ac:dyDescent="0.2"/>
    <row r="13517" ht="24.95" hidden="1" customHeight="1" x14ac:dyDescent="0.2"/>
    <row r="13518" ht="24.95" hidden="1" customHeight="1" x14ac:dyDescent="0.2"/>
    <row r="13519" ht="24.95" hidden="1" customHeight="1" x14ac:dyDescent="0.2"/>
    <row r="13520" ht="24.95" hidden="1" customHeight="1" x14ac:dyDescent="0.2"/>
    <row r="13521" ht="24.95" hidden="1" customHeight="1" x14ac:dyDescent="0.2"/>
    <row r="13522" ht="24.95" hidden="1" customHeight="1" x14ac:dyDescent="0.2"/>
    <row r="13523" ht="24.95" hidden="1" customHeight="1" x14ac:dyDescent="0.2"/>
    <row r="13524" ht="24.95" hidden="1" customHeight="1" x14ac:dyDescent="0.2"/>
    <row r="13525" ht="24.95" hidden="1" customHeight="1" x14ac:dyDescent="0.2"/>
    <row r="13526" ht="24.95" hidden="1" customHeight="1" x14ac:dyDescent="0.2"/>
    <row r="13527" ht="24.95" hidden="1" customHeight="1" x14ac:dyDescent="0.2"/>
    <row r="13528" ht="24.95" hidden="1" customHeight="1" x14ac:dyDescent="0.2"/>
    <row r="13529" ht="24.95" hidden="1" customHeight="1" x14ac:dyDescent="0.2"/>
    <row r="13530" ht="24.95" hidden="1" customHeight="1" x14ac:dyDescent="0.2"/>
    <row r="13531" ht="24.95" hidden="1" customHeight="1" x14ac:dyDescent="0.2"/>
    <row r="13532" ht="24.95" hidden="1" customHeight="1" x14ac:dyDescent="0.2"/>
    <row r="13533" ht="24.95" hidden="1" customHeight="1" x14ac:dyDescent="0.2"/>
    <row r="13534" ht="24.95" hidden="1" customHeight="1" x14ac:dyDescent="0.2"/>
    <row r="13535" ht="24.95" hidden="1" customHeight="1" x14ac:dyDescent="0.2"/>
    <row r="13536" ht="24.95" hidden="1" customHeight="1" x14ac:dyDescent="0.2"/>
    <row r="13537" ht="24.95" hidden="1" customHeight="1" x14ac:dyDescent="0.2"/>
    <row r="13538" ht="24.95" hidden="1" customHeight="1" x14ac:dyDescent="0.2"/>
    <row r="13539" ht="24.95" hidden="1" customHeight="1" x14ac:dyDescent="0.2"/>
    <row r="13540" ht="24.95" hidden="1" customHeight="1" x14ac:dyDescent="0.2"/>
    <row r="13541" ht="24.95" hidden="1" customHeight="1" x14ac:dyDescent="0.2"/>
    <row r="13542" ht="24.95" hidden="1" customHeight="1" x14ac:dyDescent="0.2"/>
    <row r="13543" ht="24.95" hidden="1" customHeight="1" x14ac:dyDescent="0.2"/>
    <row r="13544" ht="24.95" hidden="1" customHeight="1" x14ac:dyDescent="0.2"/>
    <row r="13545" ht="24.95" hidden="1" customHeight="1" x14ac:dyDescent="0.2"/>
    <row r="13546" ht="24.95" hidden="1" customHeight="1" x14ac:dyDescent="0.2"/>
    <row r="13547" ht="24.95" hidden="1" customHeight="1" x14ac:dyDescent="0.2"/>
    <row r="13548" ht="24.95" hidden="1" customHeight="1" x14ac:dyDescent="0.2"/>
    <row r="13549" ht="24.95" hidden="1" customHeight="1" x14ac:dyDescent="0.2"/>
    <row r="13550" ht="24.95" hidden="1" customHeight="1" x14ac:dyDescent="0.2"/>
    <row r="13551" ht="24.95" hidden="1" customHeight="1" x14ac:dyDescent="0.2"/>
    <row r="13552" ht="24.95" hidden="1" customHeight="1" x14ac:dyDescent="0.2"/>
    <row r="13553" ht="24.95" hidden="1" customHeight="1" x14ac:dyDescent="0.2"/>
    <row r="13554" ht="24.95" hidden="1" customHeight="1" x14ac:dyDescent="0.2"/>
    <row r="13555" ht="24.95" hidden="1" customHeight="1" x14ac:dyDescent="0.2"/>
    <row r="13556" ht="24.95" hidden="1" customHeight="1" x14ac:dyDescent="0.2"/>
    <row r="13557" ht="24.95" hidden="1" customHeight="1" x14ac:dyDescent="0.2"/>
    <row r="13558" ht="24.95" hidden="1" customHeight="1" x14ac:dyDescent="0.2"/>
    <row r="13559" ht="24.95" hidden="1" customHeight="1" x14ac:dyDescent="0.2"/>
    <row r="13560" ht="24.95" hidden="1" customHeight="1" x14ac:dyDescent="0.2"/>
    <row r="13561" ht="24.95" hidden="1" customHeight="1" x14ac:dyDescent="0.2"/>
    <row r="13562" ht="24.95" hidden="1" customHeight="1" x14ac:dyDescent="0.2"/>
    <row r="13563" ht="24.95" hidden="1" customHeight="1" x14ac:dyDescent="0.2"/>
    <row r="13564" ht="24.95" hidden="1" customHeight="1" x14ac:dyDescent="0.2"/>
    <row r="13565" ht="24.95" hidden="1" customHeight="1" x14ac:dyDescent="0.2"/>
    <row r="13566" ht="24.95" hidden="1" customHeight="1" x14ac:dyDescent="0.2"/>
    <row r="13567" ht="24.95" hidden="1" customHeight="1" x14ac:dyDescent="0.2"/>
    <row r="13568" ht="24.95" hidden="1" customHeight="1" x14ac:dyDescent="0.2"/>
    <row r="13569" ht="24.95" hidden="1" customHeight="1" x14ac:dyDescent="0.2"/>
    <row r="13570" ht="24.95" hidden="1" customHeight="1" x14ac:dyDescent="0.2"/>
    <row r="13571" ht="24.95" hidden="1" customHeight="1" x14ac:dyDescent="0.2"/>
    <row r="13572" ht="24.95" hidden="1" customHeight="1" x14ac:dyDescent="0.2"/>
    <row r="13573" ht="24.95" hidden="1" customHeight="1" x14ac:dyDescent="0.2"/>
    <row r="13574" ht="24.95" hidden="1" customHeight="1" x14ac:dyDescent="0.2"/>
    <row r="13575" ht="24.95" hidden="1" customHeight="1" x14ac:dyDescent="0.2"/>
    <row r="13576" ht="24.95" hidden="1" customHeight="1" x14ac:dyDescent="0.2"/>
    <row r="13577" ht="24.95" hidden="1" customHeight="1" x14ac:dyDescent="0.2"/>
    <row r="13578" ht="24.95" hidden="1" customHeight="1" x14ac:dyDescent="0.2"/>
    <row r="13579" ht="24.95" hidden="1" customHeight="1" x14ac:dyDescent="0.2"/>
    <row r="13580" ht="24.95" hidden="1" customHeight="1" x14ac:dyDescent="0.2"/>
    <row r="13581" ht="24.95" hidden="1" customHeight="1" x14ac:dyDescent="0.2"/>
    <row r="13582" ht="24.95" hidden="1" customHeight="1" x14ac:dyDescent="0.2"/>
    <row r="13583" ht="24.95" hidden="1" customHeight="1" x14ac:dyDescent="0.2"/>
    <row r="13584" ht="24.95" hidden="1" customHeight="1" x14ac:dyDescent="0.2"/>
    <row r="13585" ht="24.95" hidden="1" customHeight="1" x14ac:dyDescent="0.2"/>
    <row r="13586" ht="24.95" hidden="1" customHeight="1" x14ac:dyDescent="0.2"/>
    <row r="13587" ht="24.95" hidden="1" customHeight="1" x14ac:dyDescent="0.2"/>
    <row r="13588" ht="24.95" hidden="1" customHeight="1" x14ac:dyDescent="0.2"/>
    <row r="13589" ht="24.95" hidden="1" customHeight="1" x14ac:dyDescent="0.2"/>
    <row r="13590" ht="24.95" hidden="1" customHeight="1" x14ac:dyDescent="0.2"/>
    <row r="13591" ht="24.95" hidden="1" customHeight="1" x14ac:dyDescent="0.2"/>
    <row r="13592" ht="24.95" hidden="1" customHeight="1" x14ac:dyDescent="0.2"/>
    <row r="13593" ht="24.95" hidden="1" customHeight="1" x14ac:dyDescent="0.2"/>
    <row r="13594" ht="24.95" hidden="1" customHeight="1" x14ac:dyDescent="0.2"/>
    <row r="13595" ht="24.95" hidden="1" customHeight="1" x14ac:dyDescent="0.2"/>
    <row r="13596" ht="24.95" hidden="1" customHeight="1" x14ac:dyDescent="0.2"/>
    <row r="13597" ht="24.95" hidden="1" customHeight="1" x14ac:dyDescent="0.2"/>
    <row r="13598" ht="24.95" hidden="1" customHeight="1" x14ac:dyDescent="0.2"/>
    <row r="13599" ht="24.95" hidden="1" customHeight="1" x14ac:dyDescent="0.2"/>
    <row r="13600" ht="24.95" hidden="1" customHeight="1" x14ac:dyDescent="0.2"/>
    <row r="13601" ht="24.95" hidden="1" customHeight="1" x14ac:dyDescent="0.2"/>
    <row r="13602" ht="24.95" hidden="1" customHeight="1" x14ac:dyDescent="0.2"/>
    <row r="13603" ht="24.95" hidden="1" customHeight="1" x14ac:dyDescent="0.2"/>
    <row r="13604" ht="24.95" hidden="1" customHeight="1" x14ac:dyDescent="0.2"/>
    <row r="13605" ht="24.95" hidden="1" customHeight="1" x14ac:dyDescent="0.2"/>
    <row r="13606" ht="24.95" hidden="1" customHeight="1" x14ac:dyDescent="0.2"/>
    <row r="13607" ht="24.95" hidden="1" customHeight="1" x14ac:dyDescent="0.2"/>
    <row r="13608" ht="24.95" hidden="1" customHeight="1" x14ac:dyDescent="0.2"/>
    <row r="13609" ht="24.95" hidden="1" customHeight="1" x14ac:dyDescent="0.2"/>
    <row r="13610" ht="24.95" hidden="1" customHeight="1" x14ac:dyDescent="0.2"/>
    <row r="13611" ht="24.95" hidden="1" customHeight="1" x14ac:dyDescent="0.2"/>
    <row r="13612" ht="24.95" hidden="1" customHeight="1" x14ac:dyDescent="0.2"/>
    <row r="13613" ht="24.95" hidden="1" customHeight="1" x14ac:dyDescent="0.2"/>
    <row r="13614" ht="24.95" hidden="1" customHeight="1" x14ac:dyDescent="0.2"/>
    <row r="13615" ht="24.95" hidden="1" customHeight="1" x14ac:dyDescent="0.2"/>
    <row r="13616" ht="24.95" hidden="1" customHeight="1" x14ac:dyDescent="0.2"/>
    <row r="13617" ht="24.95" hidden="1" customHeight="1" x14ac:dyDescent="0.2"/>
    <row r="13618" ht="24.95" hidden="1" customHeight="1" x14ac:dyDescent="0.2"/>
    <row r="13619" ht="24.95" hidden="1" customHeight="1" x14ac:dyDescent="0.2"/>
    <row r="13620" ht="24.95" hidden="1" customHeight="1" x14ac:dyDescent="0.2"/>
    <row r="13621" ht="24.95" hidden="1" customHeight="1" x14ac:dyDescent="0.2"/>
    <row r="13622" ht="24.95" hidden="1" customHeight="1" x14ac:dyDescent="0.2"/>
    <row r="13623" ht="24.95" hidden="1" customHeight="1" x14ac:dyDescent="0.2"/>
    <row r="13624" ht="24.95" hidden="1" customHeight="1" x14ac:dyDescent="0.2"/>
    <row r="13625" ht="24.95" hidden="1" customHeight="1" x14ac:dyDescent="0.2"/>
    <row r="13626" ht="24.95" hidden="1" customHeight="1" x14ac:dyDescent="0.2"/>
    <row r="13627" ht="24.95" hidden="1" customHeight="1" x14ac:dyDescent="0.2"/>
    <row r="13628" ht="24.95" hidden="1" customHeight="1" x14ac:dyDescent="0.2"/>
    <row r="13629" ht="24.95" hidden="1" customHeight="1" x14ac:dyDescent="0.2"/>
    <row r="13630" ht="24.95" hidden="1" customHeight="1" x14ac:dyDescent="0.2"/>
    <row r="13631" ht="24.95" hidden="1" customHeight="1" x14ac:dyDescent="0.2"/>
    <row r="13632" ht="24.95" hidden="1" customHeight="1" x14ac:dyDescent="0.2"/>
    <row r="13633" ht="24.95" hidden="1" customHeight="1" x14ac:dyDescent="0.2"/>
    <row r="13634" ht="24.95" hidden="1" customHeight="1" x14ac:dyDescent="0.2"/>
    <row r="13635" ht="24.95" hidden="1" customHeight="1" x14ac:dyDescent="0.2"/>
    <row r="13636" ht="24.95" hidden="1" customHeight="1" x14ac:dyDescent="0.2"/>
    <row r="13637" ht="24.95" hidden="1" customHeight="1" x14ac:dyDescent="0.2"/>
    <row r="13638" ht="24.95" hidden="1" customHeight="1" x14ac:dyDescent="0.2"/>
    <row r="13639" ht="24.95" hidden="1" customHeight="1" x14ac:dyDescent="0.2"/>
    <row r="13640" ht="24.95" hidden="1" customHeight="1" x14ac:dyDescent="0.2"/>
    <row r="13641" ht="24.95" hidden="1" customHeight="1" x14ac:dyDescent="0.2"/>
    <row r="13642" ht="24.95" hidden="1" customHeight="1" x14ac:dyDescent="0.2"/>
    <row r="13643" ht="24.95" hidden="1" customHeight="1" x14ac:dyDescent="0.2"/>
    <row r="13644" ht="24.95" hidden="1" customHeight="1" x14ac:dyDescent="0.2"/>
    <row r="13645" ht="24.95" hidden="1" customHeight="1" x14ac:dyDescent="0.2"/>
    <row r="13646" ht="24.95" hidden="1" customHeight="1" x14ac:dyDescent="0.2"/>
    <row r="13647" ht="24.95" hidden="1" customHeight="1" x14ac:dyDescent="0.2"/>
    <row r="13648" ht="24.95" hidden="1" customHeight="1" x14ac:dyDescent="0.2"/>
    <row r="13649" ht="24.95" hidden="1" customHeight="1" x14ac:dyDescent="0.2"/>
    <row r="13650" ht="24.95" hidden="1" customHeight="1" x14ac:dyDescent="0.2"/>
    <row r="13651" ht="24.95" hidden="1" customHeight="1" x14ac:dyDescent="0.2"/>
    <row r="13652" ht="24.95" hidden="1" customHeight="1" x14ac:dyDescent="0.2"/>
    <row r="13653" ht="24.95" hidden="1" customHeight="1" x14ac:dyDescent="0.2"/>
    <row r="13654" ht="24.95" hidden="1" customHeight="1" x14ac:dyDescent="0.2"/>
    <row r="13655" ht="24.95" hidden="1" customHeight="1" x14ac:dyDescent="0.2"/>
    <row r="13656" ht="24.95" hidden="1" customHeight="1" x14ac:dyDescent="0.2"/>
    <row r="13657" ht="24.95" hidden="1" customHeight="1" x14ac:dyDescent="0.2"/>
    <row r="13658" ht="24.95" hidden="1" customHeight="1" x14ac:dyDescent="0.2"/>
    <row r="13659" ht="24.95" hidden="1" customHeight="1" x14ac:dyDescent="0.2"/>
    <row r="13660" ht="24.95" hidden="1" customHeight="1" x14ac:dyDescent="0.2"/>
    <row r="13661" ht="24.95" hidden="1" customHeight="1" x14ac:dyDescent="0.2"/>
    <row r="13662" ht="24.95" hidden="1" customHeight="1" x14ac:dyDescent="0.2"/>
    <row r="13663" ht="24.95" hidden="1" customHeight="1" x14ac:dyDescent="0.2"/>
    <row r="13664" ht="24.95" hidden="1" customHeight="1" x14ac:dyDescent="0.2"/>
    <row r="13665" ht="24.95" hidden="1" customHeight="1" x14ac:dyDescent="0.2"/>
    <row r="13666" ht="24.95" hidden="1" customHeight="1" x14ac:dyDescent="0.2"/>
    <row r="13667" ht="24.95" hidden="1" customHeight="1" x14ac:dyDescent="0.2"/>
    <row r="13668" ht="24.95" hidden="1" customHeight="1" x14ac:dyDescent="0.2"/>
    <row r="13669" ht="24.95" hidden="1" customHeight="1" x14ac:dyDescent="0.2"/>
    <row r="13670" ht="24.95" hidden="1" customHeight="1" x14ac:dyDescent="0.2"/>
    <row r="13671" ht="24.95" hidden="1" customHeight="1" x14ac:dyDescent="0.2"/>
    <row r="13672" ht="24.95" hidden="1" customHeight="1" x14ac:dyDescent="0.2"/>
    <row r="13673" ht="24.95" hidden="1" customHeight="1" x14ac:dyDescent="0.2"/>
    <row r="13674" ht="24.95" hidden="1" customHeight="1" x14ac:dyDescent="0.2"/>
    <row r="13675" ht="24.95" hidden="1" customHeight="1" x14ac:dyDescent="0.2"/>
    <row r="13676" ht="24.95" hidden="1" customHeight="1" x14ac:dyDescent="0.2"/>
    <row r="13677" ht="24.95" hidden="1" customHeight="1" x14ac:dyDescent="0.2"/>
    <row r="13678" ht="24.95" hidden="1" customHeight="1" x14ac:dyDescent="0.2"/>
    <row r="13679" ht="24.95" hidden="1" customHeight="1" x14ac:dyDescent="0.2"/>
    <row r="13680" ht="24.95" hidden="1" customHeight="1" x14ac:dyDescent="0.2"/>
    <row r="13681" ht="24.95" hidden="1" customHeight="1" x14ac:dyDescent="0.2"/>
    <row r="13682" ht="24.95" hidden="1" customHeight="1" x14ac:dyDescent="0.2"/>
    <row r="13683" ht="24.95" hidden="1" customHeight="1" x14ac:dyDescent="0.2"/>
    <row r="13684" ht="24.95" hidden="1" customHeight="1" x14ac:dyDescent="0.2"/>
    <row r="13685" ht="24.95" hidden="1" customHeight="1" x14ac:dyDescent="0.2"/>
    <row r="13686" ht="24.95" hidden="1" customHeight="1" x14ac:dyDescent="0.2"/>
    <row r="13687" ht="24.95" hidden="1" customHeight="1" x14ac:dyDescent="0.2"/>
    <row r="13688" ht="24.95" hidden="1" customHeight="1" x14ac:dyDescent="0.2"/>
    <row r="13689" ht="24.95" hidden="1" customHeight="1" x14ac:dyDescent="0.2"/>
    <row r="13690" ht="24.95" hidden="1" customHeight="1" x14ac:dyDescent="0.2"/>
    <row r="13691" ht="24.95" hidden="1" customHeight="1" x14ac:dyDescent="0.2"/>
    <row r="13692" ht="24.95" hidden="1" customHeight="1" x14ac:dyDescent="0.2"/>
    <row r="13693" ht="24.95" hidden="1" customHeight="1" x14ac:dyDescent="0.2"/>
    <row r="13694" ht="24.95" hidden="1" customHeight="1" x14ac:dyDescent="0.2"/>
    <row r="13695" ht="24.95" hidden="1" customHeight="1" x14ac:dyDescent="0.2"/>
    <row r="13696" ht="24.95" hidden="1" customHeight="1" x14ac:dyDescent="0.2"/>
    <row r="13697" ht="24.95" hidden="1" customHeight="1" x14ac:dyDescent="0.2"/>
    <row r="13698" ht="24.95" hidden="1" customHeight="1" x14ac:dyDescent="0.2"/>
    <row r="13699" ht="24.95" hidden="1" customHeight="1" x14ac:dyDescent="0.2"/>
    <row r="13700" ht="24.95" hidden="1" customHeight="1" x14ac:dyDescent="0.2"/>
    <row r="13701" ht="24.95" hidden="1" customHeight="1" x14ac:dyDescent="0.2"/>
    <row r="13702" ht="24.95" hidden="1" customHeight="1" x14ac:dyDescent="0.2"/>
    <row r="13703" ht="24.95" hidden="1" customHeight="1" x14ac:dyDescent="0.2"/>
    <row r="13704" ht="24.95" hidden="1" customHeight="1" x14ac:dyDescent="0.2"/>
    <row r="13705" ht="24.95" hidden="1" customHeight="1" x14ac:dyDescent="0.2"/>
    <row r="13706" ht="24.95" hidden="1" customHeight="1" x14ac:dyDescent="0.2"/>
    <row r="13707" ht="24.95" hidden="1" customHeight="1" x14ac:dyDescent="0.2"/>
    <row r="13708" ht="24.95" hidden="1" customHeight="1" x14ac:dyDescent="0.2"/>
    <row r="13709" ht="24.95" hidden="1" customHeight="1" x14ac:dyDescent="0.2"/>
    <row r="13710" ht="24.95" hidden="1" customHeight="1" x14ac:dyDescent="0.2"/>
    <row r="13711" ht="24.95" hidden="1" customHeight="1" x14ac:dyDescent="0.2"/>
    <row r="13712" ht="24.95" hidden="1" customHeight="1" x14ac:dyDescent="0.2"/>
    <row r="13713" ht="24.95" hidden="1" customHeight="1" x14ac:dyDescent="0.2"/>
    <row r="13714" ht="24.95" hidden="1" customHeight="1" x14ac:dyDescent="0.2"/>
    <row r="13715" ht="24.95" hidden="1" customHeight="1" x14ac:dyDescent="0.2"/>
    <row r="13716" ht="24.95" hidden="1" customHeight="1" x14ac:dyDescent="0.2"/>
    <row r="13717" ht="24.95" hidden="1" customHeight="1" x14ac:dyDescent="0.2"/>
    <row r="13718" ht="24.95" hidden="1" customHeight="1" x14ac:dyDescent="0.2"/>
    <row r="13719" ht="24.95" hidden="1" customHeight="1" x14ac:dyDescent="0.2"/>
    <row r="13720" ht="24.95" hidden="1" customHeight="1" x14ac:dyDescent="0.2"/>
    <row r="13721" ht="24.95" hidden="1" customHeight="1" x14ac:dyDescent="0.2"/>
    <row r="13722" ht="24.95" hidden="1" customHeight="1" x14ac:dyDescent="0.2"/>
    <row r="13723" ht="24.95" hidden="1" customHeight="1" x14ac:dyDescent="0.2"/>
    <row r="13724" ht="24.95" hidden="1" customHeight="1" x14ac:dyDescent="0.2"/>
    <row r="13725" ht="24.95" hidden="1" customHeight="1" x14ac:dyDescent="0.2"/>
    <row r="13726" ht="24.95" hidden="1" customHeight="1" x14ac:dyDescent="0.2"/>
    <row r="13727" ht="24.95" hidden="1" customHeight="1" x14ac:dyDescent="0.2"/>
    <row r="13728" ht="24.95" hidden="1" customHeight="1" x14ac:dyDescent="0.2"/>
    <row r="13729" ht="24.95" hidden="1" customHeight="1" x14ac:dyDescent="0.2"/>
    <row r="13730" ht="24.95" hidden="1" customHeight="1" x14ac:dyDescent="0.2"/>
    <row r="13731" ht="24.95" hidden="1" customHeight="1" x14ac:dyDescent="0.2"/>
    <row r="13732" ht="24.95" hidden="1" customHeight="1" x14ac:dyDescent="0.2"/>
    <row r="13733" ht="24.95" hidden="1" customHeight="1" x14ac:dyDescent="0.2"/>
    <row r="13734" ht="24.95" hidden="1" customHeight="1" x14ac:dyDescent="0.2"/>
    <row r="13735" ht="24.95" hidden="1" customHeight="1" x14ac:dyDescent="0.2"/>
    <row r="13736" ht="24.95" hidden="1" customHeight="1" x14ac:dyDescent="0.2"/>
    <row r="13737" ht="24.95" hidden="1" customHeight="1" x14ac:dyDescent="0.2"/>
    <row r="13738" ht="24.95" hidden="1" customHeight="1" x14ac:dyDescent="0.2"/>
    <row r="13739" ht="24.95" hidden="1" customHeight="1" x14ac:dyDescent="0.2"/>
    <row r="13740" ht="24.95" hidden="1" customHeight="1" x14ac:dyDescent="0.2"/>
    <row r="13741" ht="24.95" hidden="1" customHeight="1" x14ac:dyDescent="0.2"/>
    <row r="13742" ht="24.95" hidden="1" customHeight="1" x14ac:dyDescent="0.2"/>
    <row r="13743" ht="24.95" hidden="1" customHeight="1" x14ac:dyDescent="0.2"/>
    <row r="13744" ht="24.95" hidden="1" customHeight="1" x14ac:dyDescent="0.2"/>
    <row r="13745" ht="24.95" hidden="1" customHeight="1" x14ac:dyDescent="0.2"/>
    <row r="13746" ht="24.95" hidden="1" customHeight="1" x14ac:dyDescent="0.2"/>
    <row r="13747" ht="24.95" hidden="1" customHeight="1" x14ac:dyDescent="0.2"/>
    <row r="13748" ht="24.95" hidden="1" customHeight="1" x14ac:dyDescent="0.2"/>
    <row r="13749" ht="24.95" hidden="1" customHeight="1" x14ac:dyDescent="0.2"/>
    <row r="13750" ht="24.95" hidden="1" customHeight="1" x14ac:dyDescent="0.2"/>
    <row r="13751" ht="24.95" hidden="1" customHeight="1" x14ac:dyDescent="0.2"/>
    <row r="13752" ht="24.95" hidden="1" customHeight="1" x14ac:dyDescent="0.2"/>
    <row r="13753" ht="24.95" hidden="1" customHeight="1" x14ac:dyDescent="0.2"/>
    <row r="13754" ht="24.95" hidden="1" customHeight="1" x14ac:dyDescent="0.2"/>
    <row r="13755" ht="24.95" hidden="1" customHeight="1" x14ac:dyDescent="0.2"/>
    <row r="13756" ht="24.95" hidden="1" customHeight="1" x14ac:dyDescent="0.2"/>
    <row r="13757" ht="24.95" hidden="1" customHeight="1" x14ac:dyDescent="0.2"/>
    <row r="13758" ht="24.95" hidden="1" customHeight="1" x14ac:dyDescent="0.2"/>
    <row r="13759" ht="24.95" hidden="1" customHeight="1" x14ac:dyDescent="0.2"/>
    <row r="13760" ht="24.95" hidden="1" customHeight="1" x14ac:dyDescent="0.2"/>
    <row r="13761" ht="24.95" hidden="1" customHeight="1" x14ac:dyDescent="0.2"/>
    <row r="13762" ht="24.95" hidden="1" customHeight="1" x14ac:dyDescent="0.2"/>
    <row r="13763" ht="24.95" hidden="1" customHeight="1" x14ac:dyDescent="0.2"/>
    <row r="13764" ht="24.95" hidden="1" customHeight="1" x14ac:dyDescent="0.2"/>
    <row r="13765" ht="24.95" hidden="1" customHeight="1" x14ac:dyDescent="0.2"/>
    <row r="13766" ht="24.95" hidden="1" customHeight="1" x14ac:dyDescent="0.2"/>
    <row r="13767" ht="24.95" hidden="1" customHeight="1" x14ac:dyDescent="0.2"/>
    <row r="13768" ht="24.95" hidden="1" customHeight="1" x14ac:dyDescent="0.2"/>
    <row r="13769" ht="24.95" hidden="1" customHeight="1" x14ac:dyDescent="0.2"/>
    <row r="13770" ht="24.95" hidden="1" customHeight="1" x14ac:dyDescent="0.2"/>
    <row r="13771" ht="24.95" hidden="1" customHeight="1" x14ac:dyDescent="0.2"/>
    <row r="13772" ht="24.95" hidden="1" customHeight="1" x14ac:dyDescent="0.2"/>
    <row r="13773" ht="24.95" hidden="1" customHeight="1" x14ac:dyDescent="0.2"/>
    <row r="13774" ht="24.95" hidden="1" customHeight="1" x14ac:dyDescent="0.2"/>
    <row r="13775" ht="24.95" hidden="1" customHeight="1" x14ac:dyDescent="0.2"/>
    <row r="13776" ht="24.95" hidden="1" customHeight="1" x14ac:dyDescent="0.2"/>
    <row r="13777" ht="24.95" hidden="1" customHeight="1" x14ac:dyDescent="0.2"/>
    <row r="13778" ht="24.95" hidden="1" customHeight="1" x14ac:dyDescent="0.2"/>
    <row r="13779" ht="24.95" hidden="1" customHeight="1" x14ac:dyDescent="0.2"/>
    <row r="13780" ht="24.95" hidden="1" customHeight="1" x14ac:dyDescent="0.2"/>
    <row r="13781" ht="24.95" hidden="1" customHeight="1" x14ac:dyDescent="0.2"/>
    <row r="13782" ht="24.95" hidden="1" customHeight="1" x14ac:dyDescent="0.2"/>
    <row r="13783" ht="24.95" hidden="1" customHeight="1" x14ac:dyDescent="0.2"/>
    <row r="13784" ht="24.95" hidden="1" customHeight="1" x14ac:dyDescent="0.2"/>
    <row r="13785" ht="24.95" hidden="1" customHeight="1" x14ac:dyDescent="0.2"/>
    <row r="13786" ht="24.95" hidden="1" customHeight="1" x14ac:dyDescent="0.2"/>
    <row r="13787" ht="24.95" hidden="1" customHeight="1" x14ac:dyDescent="0.2"/>
    <row r="13788" ht="24.95" hidden="1" customHeight="1" x14ac:dyDescent="0.2"/>
    <row r="13789" ht="24.95" hidden="1" customHeight="1" x14ac:dyDescent="0.2"/>
    <row r="13790" ht="24.95" hidden="1" customHeight="1" x14ac:dyDescent="0.2"/>
    <row r="13791" ht="24.95" hidden="1" customHeight="1" x14ac:dyDescent="0.2"/>
    <row r="13792" ht="24.95" hidden="1" customHeight="1" x14ac:dyDescent="0.2"/>
    <row r="13793" ht="24.95" hidden="1" customHeight="1" x14ac:dyDescent="0.2"/>
    <row r="13794" ht="24.95" hidden="1" customHeight="1" x14ac:dyDescent="0.2"/>
    <row r="13795" ht="24.95" hidden="1" customHeight="1" x14ac:dyDescent="0.2"/>
    <row r="13796" ht="24.95" hidden="1" customHeight="1" x14ac:dyDescent="0.2"/>
    <row r="13797" ht="24.95" hidden="1" customHeight="1" x14ac:dyDescent="0.2"/>
    <row r="13798" ht="24.95" hidden="1" customHeight="1" x14ac:dyDescent="0.2"/>
    <row r="13799" ht="24.95" hidden="1" customHeight="1" x14ac:dyDescent="0.2"/>
    <row r="13800" ht="24.95" hidden="1" customHeight="1" x14ac:dyDescent="0.2"/>
    <row r="13801" ht="24.95" hidden="1" customHeight="1" x14ac:dyDescent="0.2"/>
    <row r="13802" ht="24.95" hidden="1" customHeight="1" x14ac:dyDescent="0.2"/>
    <row r="13803" ht="24.95" hidden="1" customHeight="1" x14ac:dyDescent="0.2"/>
    <row r="13804" ht="24.95" hidden="1" customHeight="1" x14ac:dyDescent="0.2"/>
    <row r="13805" ht="24.95" hidden="1" customHeight="1" x14ac:dyDescent="0.2"/>
    <row r="13806" ht="24.95" hidden="1" customHeight="1" x14ac:dyDescent="0.2"/>
    <row r="13807" ht="24.95" hidden="1" customHeight="1" x14ac:dyDescent="0.2"/>
    <row r="13808" ht="24.95" hidden="1" customHeight="1" x14ac:dyDescent="0.2"/>
    <row r="13809" ht="24.95" hidden="1" customHeight="1" x14ac:dyDescent="0.2"/>
    <row r="13810" ht="24.95" hidden="1" customHeight="1" x14ac:dyDescent="0.2"/>
    <row r="13811" ht="24.95" hidden="1" customHeight="1" x14ac:dyDescent="0.2"/>
    <row r="13812" ht="24.95" hidden="1" customHeight="1" x14ac:dyDescent="0.2"/>
    <row r="13813" ht="24.95" hidden="1" customHeight="1" x14ac:dyDescent="0.2"/>
    <row r="13814" ht="24.95" hidden="1" customHeight="1" x14ac:dyDescent="0.2"/>
    <row r="13815" ht="24.95" hidden="1" customHeight="1" x14ac:dyDescent="0.2"/>
    <row r="13816" ht="24.95" hidden="1" customHeight="1" x14ac:dyDescent="0.2"/>
    <row r="13817" ht="24.95" hidden="1" customHeight="1" x14ac:dyDescent="0.2"/>
    <row r="13818" ht="24.95" hidden="1" customHeight="1" x14ac:dyDescent="0.2"/>
    <row r="13819" ht="24.95" hidden="1" customHeight="1" x14ac:dyDescent="0.2"/>
    <row r="13820" ht="24.95" hidden="1" customHeight="1" x14ac:dyDescent="0.2"/>
    <row r="13821" ht="24.95" hidden="1" customHeight="1" x14ac:dyDescent="0.2"/>
    <row r="13822" ht="24.95" hidden="1" customHeight="1" x14ac:dyDescent="0.2"/>
    <row r="13823" ht="24.95" hidden="1" customHeight="1" x14ac:dyDescent="0.2"/>
    <row r="13824" ht="24.95" hidden="1" customHeight="1" x14ac:dyDescent="0.2"/>
    <row r="13825" ht="24.95" hidden="1" customHeight="1" x14ac:dyDescent="0.2"/>
    <row r="13826" ht="24.95" hidden="1" customHeight="1" x14ac:dyDescent="0.2"/>
    <row r="13827" ht="24.95" hidden="1" customHeight="1" x14ac:dyDescent="0.2"/>
    <row r="13828" ht="24.95" hidden="1" customHeight="1" x14ac:dyDescent="0.2"/>
    <row r="13829" ht="24.95" hidden="1" customHeight="1" x14ac:dyDescent="0.2"/>
    <row r="13830" ht="24.95" hidden="1" customHeight="1" x14ac:dyDescent="0.2"/>
    <row r="13831" ht="24.95" hidden="1" customHeight="1" x14ac:dyDescent="0.2"/>
    <row r="13832" ht="24.95" hidden="1" customHeight="1" x14ac:dyDescent="0.2"/>
    <row r="13833" ht="24.95" hidden="1" customHeight="1" x14ac:dyDescent="0.2"/>
    <row r="13834" ht="24.95" hidden="1" customHeight="1" x14ac:dyDescent="0.2"/>
    <row r="13835" ht="24.95" hidden="1" customHeight="1" x14ac:dyDescent="0.2"/>
    <row r="13836" ht="24.95" hidden="1" customHeight="1" x14ac:dyDescent="0.2"/>
    <row r="13837" ht="24.95" hidden="1" customHeight="1" x14ac:dyDescent="0.2"/>
    <row r="13838" ht="24.95" hidden="1" customHeight="1" x14ac:dyDescent="0.2"/>
    <row r="13839" ht="24.95" hidden="1" customHeight="1" x14ac:dyDescent="0.2"/>
    <row r="13840" ht="24.95" hidden="1" customHeight="1" x14ac:dyDescent="0.2"/>
    <row r="13841" ht="24.95" hidden="1" customHeight="1" x14ac:dyDescent="0.2"/>
    <row r="13842" ht="24.95" hidden="1" customHeight="1" x14ac:dyDescent="0.2"/>
    <row r="13843" ht="24.95" hidden="1" customHeight="1" x14ac:dyDescent="0.2"/>
    <row r="13844" ht="24.95" hidden="1" customHeight="1" x14ac:dyDescent="0.2"/>
    <row r="13845" ht="24.95" hidden="1" customHeight="1" x14ac:dyDescent="0.2"/>
    <row r="13846" ht="24.95" hidden="1" customHeight="1" x14ac:dyDescent="0.2"/>
    <row r="13847" ht="24.95" hidden="1" customHeight="1" x14ac:dyDescent="0.2"/>
    <row r="13848" ht="24.95" hidden="1" customHeight="1" x14ac:dyDescent="0.2"/>
    <row r="13849" ht="24.95" hidden="1" customHeight="1" x14ac:dyDescent="0.2"/>
    <row r="13850" ht="24.95" hidden="1" customHeight="1" x14ac:dyDescent="0.2"/>
    <row r="13851" ht="24.95" hidden="1" customHeight="1" x14ac:dyDescent="0.2"/>
    <row r="13852" ht="24.95" hidden="1" customHeight="1" x14ac:dyDescent="0.2"/>
    <row r="13853" ht="24.95" hidden="1" customHeight="1" x14ac:dyDescent="0.2"/>
    <row r="13854" ht="24.95" hidden="1" customHeight="1" x14ac:dyDescent="0.2"/>
    <row r="13855" ht="24.95" hidden="1" customHeight="1" x14ac:dyDescent="0.2"/>
    <row r="13856" ht="24.95" hidden="1" customHeight="1" x14ac:dyDescent="0.2"/>
    <row r="13857" ht="24.95" hidden="1" customHeight="1" x14ac:dyDescent="0.2"/>
    <row r="13858" ht="24.95" hidden="1" customHeight="1" x14ac:dyDescent="0.2"/>
    <row r="13859" ht="24.95" hidden="1" customHeight="1" x14ac:dyDescent="0.2"/>
    <row r="13860" ht="24.95" hidden="1" customHeight="1" x14ac:dyDescent="0.2"/>
    <row r="13861" ht="24.95" hidden="1" customHeight="1" x14ac:dyDescent="0.2"/>
    <row r="13862" ht="24.95" hidden="1" customHeight="1" x14ac:dyDescent="0.2"/>
    <row r="13863" ht="24.95" hidden="1" customHeight="1" x14ac:dyDescent="0.2"/>
    <row r="13864" ht="24.95" hidden="1" customHeight="1" x14ac:dyDescent="0.2"/>
    <row r="13865" ht="24.95" hidden="1" customHeight="1" x14ac:dyDescent="0.2"/>
    <row r="13866" ht="24.95" hidden="1" customHeight="1" x14ac:dyDescent="0.2"/>
    <row r="13867" ht="24.95" hidden="1" customHeight="1" x14ac:dyDescent="0.2"/>
    <row r="13868" ht="24.95" hidden="1" customHeight="1" x14ac:dyDescent="0.2"/>
    <row r="13869" ht="24.95" hidden="1" customHeight="1" x14ac:dyDescent="0.2"/>
    <row r="13870" ht="24.95" hidden="1" customHeight="1" x14ac:dyDescent="0.2"/>
    <row r="13871" ht="24.95" hidden="1" customHeight="1" x14ac:dyDescent="0.2"/>
    <row r="13872" ht="24.95" hidden="1" customHeight="1" x14ac:dyDescent="0.2"/>
    <row r="13873" ht="24.95" hidden="1" customHeight="1" x14ac:dyDescent="0.2"/>
    <row r="13874" ht="24.95" hidden="1" customHeight="1" x14ac:dyDescent="0.2"/>
    <row r="13875" ht="24.95" hidden="1" customHeight="1" x14ac:dyDescent="0.2"/>
    <row r="13876" ht="24.95" hidden="1" customHeight="1" x14ac:dyDescent="0.2"/>
    <row r="13877" ht="24.95" hidden="1" customHeight="1" x14ac:dyDescent="0.2"/>
    <row r="13878" ht="24.95" hidden="1" customHeight="1" x14ac:dyDescent="0.2"/>
    <row r="13879" ht="24.95" hidden="1" customHeight="1" x14ac:dyDescent="0.2"/>
    <row r="13880" ht="24.95" hidden="1" customHeight="1" x14ac:dyDescent="0.2"/>
    <row r="13881" ht="24.95" hidden="1" customHeight="1" x14ac:dyDescent="0.2"/>
    <row r="13882" ht="24.95" hidden="1" customHeight="1" x14ac:dyDescent="0.2"/>
    <row r="13883" ht="24.95" hidden="1" customHeight="1" x14ac:dyDescent="0.2"/>
    <row r="13884" ht="24.95" hidden="1" customHeight="1" x14ac:dyDescent="0.2"/>
    <row r="13885" ht="24.95" hidden="1" customHeight="1" x14ac:dyDescent="0.2"/>
    <row r="13886" ht="24.95" hidden="1" customHeight="1" x14ac:dyDescent="0.2"/>
    <row r="13887" ht="24.95" hidden="1" customHeight="1" x14ac:dyDescent="0.2"/>
    <row r="13888" ht="24.95" hidden="1" customHeight="1" x14ac:dyDescent="0.2"/>
    <row r="13889" ht="24.95" hidden="1" customHeight="1" x14ac:dyDescent="0.2"/>
    <row r="13890" ht="24.95" hidden="1" customHeight="1" x14ac:dyDescent="0.2"/>
    <row r="13891" ht="24.95" hidden="1" customHeight="1" x14ac:dyDescent="0.2"/>
    <row r="13892" ht="24.95" hidden="1" customHeight="1" x14ac:dyDescent="0.2"/>
    <row r="13893" ht="24.95" hidden="1" customHeight="1" x14ac:dyDescent="0.2"/>
    <row r="13894" ht="24.95" hidden="1" customHeight="1" x14ac:dyDescent="0.2"/>
    <row r="13895" ht="24.95" hidden="1" customHeight="1" x14ac:dyDescent="0.2"/>
    <row r="13896" ht="24.95" hidden="1" customHeight="1" x14ac:dyDescent="0.2"/>
    <row r="13897" ht="24.95" hidden="1" customHeight="1" x14ac:dyDescent="0.2"/>
    <row r="13898" ht="24.95" hidden="1" customHeight="1" x14ac:dyDescent="0.2"/>
    <row r="13899" ht="24.95" hidden="1" customHeight="1" x14ac:dyDescent="0.2"/>
    <row r="13900" ht="24.95" hidden="1" customHeight="1" x14ac:dyDescent="0.2"/>
    <row r="13901" ht="24.95" hidden="1" customHeight="1" x14ac:dyDescent="0.2"/>
    <row r="13902" ht="24.95" hidden="1" customHeight="1" x14ac:dyDescent="0.2"/>
    <row r="13903" ht="24.95" hidden="1" customHeight="1" x14ac:dyDescent="0.2"/>
    <row r="13904" ht="24.95" hidden="1" customHeight="1" x14ac:dyDescent="0.2"/>
    <row r="13905" ht="24.95" hidden="1" customHeight="1" x14ac:dyDescent="0.2"/>
    <row r="13906" ht="24.95" hidden="1" customHeight="1" x14ac:dyDescent="0.2"/>
    <row r="13907" ht="24.95" hidden="1" customHeight="1" x14ac:dyDescent="0.2"/>
    <row r="13908" ht="24.95" hidden="1" customHeight="1" x14ac:dyDescent="0.2"/>
    <row r="13909" ht="24.95" hidden="1" customHeight="1" x14ac:dyDescent="0.2"/>
    <row r="13910" ht="24.95" hidden="1" customHeight="1" x14ac:dyDescent="0.2"/>
    <row r="13911" ht="24.95" hidden="1" customHeight="1" x14ac:dyDescent="0.2"/>
    <row r="13912" ht="24.95" hidden="1" customHeight="1" x14ac:dyDescent="0.2"/>
    <row r="13913" ht="24.95" hidden="1" customHeight="1" x14ac:dyDescent="0.2"/>
    <row r="13914" ht="24.95" hidden="1" customHeight="1" x14ac:dyDescent="0.2"/>
    <row r="13915" ht="24.95" hidden="1" customHeight="1" x14ac:dyDescent="0.2"/>
    <row r="13916" ht="24.95" hidden="1" customHeight="1" x14ac:dyDescent="0.2"/>
    <row r="13917" ht="24.95" hidden="1" customHeight="1" x14ac:dyDescent="0.2"/>
    <row r="13918" ht="24.95" hidden="1" customHeight="1" x14ac:dyDescent="0.2"/>
    <row r="13919" ht="24.95" hidden="1" customHeight="1" x14ac:dyDescent="0.2"/>
    <row r="13920" ht="24.95" hidden="1" customHeight="1" x14ac:dyDescent="0.2"/>
    <row r="13921" ht="24.95" hidden="1" customHeight="1" x14ac:dyDescent="0.2"/>
    <row r="13922" ht="24.95" hidden="1" customHeight="1" x14ac:dyDescent="0.2"/>
    <row r="13923" ht="24.95" hidden="1" customHeight="1" x14ac:dyDescent="0.2"/>
    <row r="13924" ht="24.95" hidden="1" customHeight="1" x14ac:dyDescent="0.2"/>
    <row r="13925" ht="24.95" hidden="1" customHeight="1" x14ac:dyDescent="0.2"/>
    <row r="13926" ht="24.95" hidden="1" customHeight="1" x14ac:dyDescent="0.2"/>
    <row r="13927" ht="24.95" hidden="1" customHeight="1" x14ac:dyDescent="0.2"/>
    <row r="13928" ht="24.95" hidden="1" customHeight="1" x14ac:dyDescent="0.2"/>
    <row r="13929" ht="24.95" hidden="1" customHeight="1" x14ac:dyDescent="0.2"/>
    <row r="13930" ht="24.95" hidden="1" customHeight="1" x14ac:dyDescent="0.2"/>
    <row r="13931" ht="24.95" hidden="1" customHeight="1" x14ac:dyDescent="0.2"/>
    <row r="13932" ht="24.95" hidden="1" customHeight="1" x14ac:dyDescent="0.2"/>
    <row r="13933" ht="24.95" hidden="1" customHeight="1" x14ac:dyDescent="0.2"/>
    <row r="13934" ht="24.95" hidden="1" customHeight="1" x14ac:dyDescent="0.2"/>
    <row r="13935" ht="24.95" hidden="1" customHeight="1" x14ac:dyDescent="0.2"/>
    <row r="13936" ht="24.95" hidden="1" customHeight="1" x14ac:dyDescent="0.2"/>
    <row r="13937" ht="24.95" hidden="1" customHeight="1" x14ac:dyDescent="0.2"/>
    <row r="13938" ht="24.95" hidden="1" customHeight="1" x14ac:dyDescent="0.2"/>
    <row r="13939" ht="24.95" hidden="1" customHeight="1" x14ac:dyDescent="0.2"/>
    <row r="13940" ht="24.95" hidden="1" customHeight="1" x14ac:dyDescent="0.2"/>
    <row r="13941" ht="24.95" hidden="1" customHeight="1" x14ac:dyDescent="0.2"/>
    <row r="13942" ht="24.95" hidden="1" customHeight="1" x14ac:dyDescent="0.2"/>
    <row r="13943" ht="24.95" hidden="1" customHeight="1" x14ac:dyDescent="0.2"/>
    <row r="13944" ht="24.95" hidden="1" customHeight="1" x14ac:dyDescent="0.2"/>
    <row r="13945" ht="24.95" hidden="1" customHeight="1" x14ac:dyDescent="0.2"/>
    <row r="13946" ht="24.95" hidden="1" customHeight="1" x14ac:dyDescent="0.2"/>
    <row r="13947" ht="24.95" hidden="1" customHeight="1" x14ac:dyDescent="0.2"/>
    <row r="13948" ht="24.95" hidden="1" customHeight="1" x14ac:dyDescent="0.2"/>
    <row r="13949" ht="24.95" hidden="1" customHeight="1" x14ac:dyDescent="0.2"/>
    <row r="13950" ht="24.95" hidden="1" customHeight="1" x14ac:dyDescent="0.2"/>
    <row r="13951" ht="24.95" hidden="1" customHeight="1" x14ac:dyDescent="0.2"/>
    <row r="13952" ht="24.95" hidden="1" customHeight="1" x14ac:dyDescent="0.2"/>
    <row r="13953" ht="24.95" hidden="1" customHeight="1" x14ac:dyDescent="0.2"/>
    <row r="13954" ht="24.95" hidden="1" customHeight="1" x14ac:dyDescent="0.2"/>
    <row r="13955" ht="24.95" hidden="1" customHeight="1" x14ac:dyDescent="0.2"/>
    <row r="13956" ht="24.95" hidden="1" customHeight="1" x14ac:dyDescent="0.2"/>
    <row r="13957" ht="24.95" hidden="1" customHeight="1" x14ac:dyDescent="0.2"/>
    <row r="13958" ht="24.95" hidden="1" customHeight="1" x14ac:dyDescent="0.2"/>
    <row r="13959" ht="24.95" hidden="1" customHeight="1" x14ac:dyDescent="0.2"/>
    <row r="13960" ht="24.95" hidden="1" customHeight="1" x14ac:dyDescent="0.2"/>
    <row r="13961" ht="24.95" hidden="1" customHeight="1" x14ac:dyDescent="0.2"/>
    <row r="13962" ht="24.95" hidden="1" customHeight="1" x14ac:dyDescent="0.2"/>
    <row r="13963" ht="24.95" hidden="1" customHeight="1" x14ac:dyDescent="0.2"/>
    <row r="13964" ht="24.95" hidden="1" customHeight="1" x14ac:dyDescent="0.2"/>
    <row r="13965" ht="24.95" hidden="1" customHeight="1" x14ac:dyDescent="0.2"/>
    <row r="13966" ht="24.95" hidden="1" customHeight="1" x14ac:dyDescent="0.2"/>
    <row r="13967" ht="24.95" hidden="1" customHeight="1" x14ac:dyDescent="0.2"/>
    <row r="13968" ht="24.95" hidden="1" customHeight="1" x14ac:dyDescent="0.2"/>
    <row r="13969" ht="24.95" hidden="1" customHeight="1" x14ac:dyDescent="0.2"/>
    <row r="13970" ht="24.95" hidden="1" customHeight="1" x14ac:dyDescent="0.2"/>
    <row r="13971" ht="24.95" hidden="1" customHeight="1" x14ac:dyDescent="0.2"/>
    <row r="13972" ht="24.95" hidden="1" customHeight="1" x14ac:dyDescent="0.2"/>
    <row r="13973" ht="24.95" hidden="1" customHeight="1" x14ac:dyDescent="0.2"/>
    <row r="13974" ht="24.95" hidden="1" customHeight="1" x14ac:dyDescent="0.2"/>
    <row r="13975" ht="24.95" hidden="1" customHeight="1" x14ac:dyDescent="0.2"/>
    <row r="13976" ht="24.95" hidden="1" customHeight="1" x14ac:dyDescent="0.2"/>
    <row r="13977" ht="24.95" hidden="1" customHeight="1" x14ac:dyDescent="0.2"/>
    <row r="13978" ht="24.95" hidden="1" customHeight="1" x14ac:dyDescent="0.2"/>
    <row r="13979" ht="24.95" hidden="1" customHeight="1" x14ac:dyDescent="0.2"/>
    <row r="13980" ht="24.95" hidden="1" customHeight="1" x14ac:dyDescent="0.2"/>
    <row r="13981" ht="24.95" hidden="1" customHeight="1" x14ac:dyDescent="0.2"/>
    <row r="13982" ht="24.95" hidden="1" customHeight="1" x14ac:dyDescent="0.2"/>
    <row r="13983" ht="24.95" hidden="1" customHeight="1" x14ac:dyDescent="0.2"/>
    <row r="13984" ht="24.95" hidden="1" customHeight="1" x14ac:dyDescent="0.2"/>
    <row r="13985" ht="24.95" hidden="1" customHeight="1" x14ac:dyDescent="0.2"/>
    <row r="13986" ht="24.95" hidden="1" customHeight="1" x14ac:dyDescent="0.2"/>
    <row r="13987" ht="24.95" hidden="1" customHeight="1" x14ac:dyDescent="0.2"/>
    <row r="13988" ht="24.95" hidden="1" customHeight="1" x14ac:dyDescent="0.2"/>
    <row r="13989" ht="24.95" hidden="1" customHeight="1" x14ac:dyDescent="0.2"/>
    <row r="13990" ht="24.95" hidden="1" customHeight="1" x14ac:dyDescent="0.2"/>
    <row r="13991" ht="24.95" hidden="1" customHeight="1" x14ac:dyDescent="0.2"/>
    <row r="13992" ht="24.95" hidden="1" customHeight="1" x14ac:dyDescent="0.2"/>
    <row r="13993" ht="24.95" hidden="1" customHeight="1" x14ac:dyDescent="0.2"/>
    <row r="13994" ht="24.95" hidden="1" customHeight="1" x14ac:dyDescent="0.2"/>
    <row r="13995" ht="24.95" hidden="1" customHeight="1" x14ac:dyDescent="0.2"/>
    <row r="13996" ht="24.95" hidden="1" customHeight="1" x14ac:dyDescent="0.2"/>
    <row r="13997" ht="24.95" hidden="1" customHeight="1" x14ac:dyDescent="0.2"/>
    <row r="13998" ht="24.95" hidden="1" customHeight="1" x14ac:dyDescent="0.2"/>
    <row r="13999" ht="24.95" hidden="1" customHeight="1" x14ac:dyDescent="0.2"/>
    <row r="14000" ht="24.95" hidden="1" customHeight="1" x14ac:dyDescent="0.2"/>
    <row r="14001" ht="24.95" hidden="1" customHeight="1" x14ac:dyDescent="0.2"/>
    <row r="14002" ht="24.95" hidden="1" customHeight="1" x14ac:dyDescent="0.2"/>
    <row r="14003" ht="24.95" hidden="1" customHeight="1" x14ac:dyDescent="0.2"/>
    <row r="14004" ht="24.95" hidden="1" customHeight="1" x14ac:dyDescent="0.2"/>
    <row r="14005" ht="24.95" hidden="1" customHeight="1" x14ac:dyDescent="0.2"/>
    <row r="14006" ht="24.95" hidden="1" customHeight="1" x14ac:dyDescent="0.2"/>
    <row r="14007" ht="24.95" hidden="1" customHeight="1" x14ac:dyDescent="0.2"/>
    <row r="14008" ht="24.95" hidden="1" customHeight="1" x14ac:dyDescent="0.2"/>
    <row r="14009" ht="24.95" hidden="1" customHeight="1" x14ac:dyDescent="0.2"/>
    <row r="14010" ht="24.95" hidden="1" customHeight="1" x14ac:dyDescent="0.2"/>
    <row r="14011" ht="24.95" hidden="1" customHeight="1" x14ac:dyDescent="0.2"/>
    <row r="14012" ht="24.95" hidden="1" customHeight="1" x14ac:dyDescent="0.2"/>
    <row r="14013" ht="24.95" hidden="1" customHeight="1" x14ac:dyDescent="0.2"/>
    <row r="14014" ht="24.95" hidden="1" customHeight="1" x14ac:dyDescent="0.2"/>
    <row r="14015" ht="24.95" hidden="1" customHeight="1" x14ac:dyDescent="0.2"/>
    <row r="14016" ht="24.95" hidden="1" customHeight="1" x14ac:dyDescent="0.2"/>
    <row r="14017" ht="24.95" hidden="1" customHeight="1" x14ac:dyDescent="0.2"/>
    <row r="14018" ht="24.95" hidden="1" customHeight="1" x14ac:dyDescent="0.2"/>
    <row r="14019" ht="24.95" hidden="1" customHeight="1" x14ac:dyDescent="0.2"/>
    <row r="14020" ht="24.95" hidden="1" customHeight="1" x14ac:dyDescent="0.2"/>
    <row r="14021" ht="24.95" hidden="1" customHeight="1" x14ac:dyDescent="0.2"/>
    <row r="14022" ht="24.95" hidden="1" customHeight="1" x14ac:dyDescent="0.2"/>
    <row r="14023" ht="24.95" hidden="1" customHeight="1" x14ac:dyDescent="0.2"/>
    <row r="14024" ht="24.95" hidden="1" customHeight="1" x14ac:dyDescent="0.2"/>
    <row r="14025" ht="24.95" hidden="1" customHeight="1" x14ac:dyDescent="0.2"/>
    <row r="14026" ht="24.95" hidden="1" customHeight="1" x14ac:dyDescent="0.2"/>
    <row r="14027" ht="24.95" hidden="1" customHeight="1" x14ac:dyDescent="0.2"/>
    <row r="14028" ht="24.95" hidden="1" customHeight="1" x14ac:dyDescent="0.2"/>
    <row r="14029" ht="24.95" hidden="1" customHeight="1" x14ac:dyDescent="0.2"/>
    <row r="14030" ht="24.95" hidden="1" customHeight="1" x14ac:dyDescent="0.2"/>
    <row r="14031" ht="24.95" hidden="1" customHeight="1" x14ac:dyDescent="0.2"/>
    <row r="14032" ht="24.95" hidden="1" customHeight="1" x14ac:dyDescent="0.2"/>
    <row r="14033" ht="24.95" hidden="1" customHeight="1" x14ac:dyDescent="0.2"/>
    <row r="14034" ht="24.95" hidden="1" customHeight="1" x14ac:dyDescent="0.2"/>
    <row r="14035" ht="24.95" hidden="1" customHeight="1" x14ac:dyDescent="0.2"/>
    <row r="14036" ht="24.95" hidden="1" customHeight="1" x14ac:dyDescent="0.2"/>
    <row r="14037" ht="24.95" hidden="1" customHeight="1" x14ac:dyDescent="0.2"/>
    <row r="14038" ht="24.95" hidden="1" customHeight="1" x14ac:dyDescent="0.2"/>
    <row r="14039" ht="24.95" hidden="1" customHeight="1" x14ac:dyDescent="0.2"/>
    <row r="14040" ht="24.95" hidden="1" customHeight="1" x14ac:dyDescent="0.2"/>
    <row r="14041" ht="24.95" hidden="1" customHeight="1" x14ac:dyDescent="0.2"/>
    <row r="14042" ht="24.95" hidden="1" customHeight="1" x14ac:dyDescent="0.2"/>
    <row r="14043" ht="24.95" hidden="1" customHeight="1" x14ac:dyDescent="0.2"/>
    <row r="14044" ht="24.95" hidden="1" customHeight="1" x14ac:dyDescent="0.2"/>
    <row r="14045" ht="24.95" hidden="1" customHeight="1" x14ac:dyDescent="0.2"/>
    <row r="14046" ht="24.95" hidden="1" customHeight="1" x14ac:dyDescent="0.2"/>
    <row r="14047" ht="24.95" hidden="1" customHeight="1" x14ac:dyDescent="0.2"/>
    <row r="14048" ht="24.95" hidden="1" customHeight="1" x14ac:dyDescent="0.2"/>
    <row r="14049" ht="24.95" hidden="1" customHeight="1" x14ac:dyDescent="0.2"/>
    <row r="14050" ht="24.95" hidden="1" customHeight="1" x14ac:dyDescent="0.2"/>
    <row r="14051" ht="24.95" hidden="1" customHeight="1" x14ac:dyDescent="0.2"/>
    <row r="14052" ht="24.95" hidden="1" customHeight="1" x14ac:dyDescent="0.2"/>
    <row r="14053" ht="24.95" hidden="1" customHeight="1" x14ac:dyDescent="0.2"/>
    <row r="14054" ht="24.95" hidden="1" customHeight="1" x14ac:dyDescent="0.2"/>
    <row r="14055" ht="24.95" hidden="1" customHeight="1" x14ac:dyDescent="0.2"/>
    <row r="14056" ht="24.95" hidden="1" customHeight="1" x14ac:dyDescent="0.2"/>
    <row r="14057" ht="24.95" hidden="1" customHeight="1" x14ac:dyDescent="0.2"/>
    <row r="14058" ht="24.95" hidden="1" customHeight="1" x14ac:dyDescent="0.2"/>
    <row r="14059" ht="24.95" hidden="1" customHeight="1" x14ac:dyDescent="0.2"/>
    <row r="14060" ht="24.95" hidden="1" customHeight="1" x14ac:dyDescent="0.2"/>
    <row r="14061" ht="24.95" hidden="1" customHeight="1" x14ac:dyDescent="0.2"/>
    <row r="14062" ht="24.95" hidden="1" customHeight="1" x14ac:dyDescent="0.2"/>
    <row r="14063" ht="24.95" hidden="1" customHeight="1" x14ac:dyDescent="0.2"/>
    <row r="14064" ht="24.95" hidden="1" customHeight="1" x14ac:dyDescent="0.2"/>
    <row r="14065" ht="24.95" hidden="1" customHeight="1" x14ac:dyDescent="0.2"/>
    <row r="14066" ht="24.95" hidden="1" customHeight="1" x14ac:dyDescent="0.2"/>
    <row r="14067" ht="24.95" hidden="1" customHeight="1" x14ac:dyDescent="0.2"/>
    <row r="14068" ht="24.95" hidden="1" customHeight="1" x14ac:dyDescent="0.2"/>
    <row r="14069" ht="24.95" hidden="1" customHeight="1" x14ac:dyDescent="0.2"/>
    <row r="14070" ht="24.95" hidden="1" customHeight="1" x14ac:dyDescent="0.2"/>
    <row r="14071" ht="24.95" hidden="1" customHeight="1" x14ac:dyDescent="0.2"/>
    <row r="14072" ht="24.95" hidden="1" customHeight="1" x14ac:dyDescent="0.2"/>
    <row r="14073" ht="24.95" hidden="1" customHeight="1" x14ac:dyDescent="0.2"/>
    <row r="14074" ht="24.95" hidden="1" customHeight="1" x14ac:dyDescent="0.2"/>
    <row r="14075" ht="24.95" hidden="1" customHeight="1" x14ac:dyDescent="0.2"/>
    <row r="14076" ht="24.95" hidden="1" customHeight="1" x14ac:dyDescent="0.2"/>
    <row r="14077" ht="24.95" hidden="1" customHeight="1" x14ac:dyDescent="0.2"/>
    <row r="14078" ht="24.95" hidden="1" customHeight="1" x14ac:dyDescent="0.2"/>
    <row r="14079" ht="24.95" hidden="1" customHeight="1" x14ac:dyDescent="0.2"/>
    <row r="14080" ht="24.95" hidden="1" customHeight="1" x14ac:dyDescent="0.2"/>
    <row r="14081" ht="24.95" hidden="1" customHeight="1" x14ac:dyDescent="0.2"/>
    <row r="14082" ht="24.95" hidden="1" customHeight="1" x14ac:dyDescent="0.2"/>
    <row r="14083" ht="24.95" hidden="1" customHeight="1" x14ac:dyDescent="0.2"/>
    <row r="14084" ht="24.95" hidden="1" customHeight="1" x14ac:dyDescent="0.2"/>
    <row r="14085" ht="24.95" hidden="1" customHeight="1" x14ac:dyDescent="0.2"/>
    <row r="14086" ht="24.95" hidden="1" customHeight="1" x14ac:dyDescent="0.2"/>
    <row r="14087" ht="24.95" hidden="1" customHeight="1" x14ac:dyDescent="0.2"/>
    <row r="14088" ht="24.95" hidden="1" customHeight="1" x14ac:dyDescent="0.2"/>
    <row r="14089" ht="24.95" hidden="1" customHeight="1" x14ac:dyDescent="0.2"/>
    <row r="14090" ht="24.95" hidden="1" customHeight="1" x14ac:dyDescent="0.2"/>
    <row r="14091" ht="24.95" hidden="1" customHeight="1" x14ac:dyDescent="0.2"/>
    <row r="14092" ht="24.95" hidden="1" customHeight="1" x14ac:dyDescent="0.2"/>
    <row r="14093" ht="24.95" hidden="1" customHeight="1" x14ac:dyDescent="0.2"/>
    <row r="14094" ht="24.95" hidden="1" customHeight="1" x14ac:dyDescent="0.2"/>
    <row r="14095" ht="24.95" hidden="1" customHeight="1" x14ac:dyDescent="0.2"/>
    <row r="14096" ht="24.95" hidden="1" customHeight="1" x14ac:dyDescent="0.2"/>
    <row r="14097" ht="24.95" hidden="1" customHeight="1" x14ac:dyDescent="0.2"/>
    <row r="14098" ht="24.95" hidden="1" customHeight="1" x14ac:dyDescent="0.2"/>
    <row r="14099" ht="24.95" hidden="1" customHeight="1" x14ac:dyDescent="0.2"/>
    <row r="14100" ht="24.95" hidden="1" customHeight="1" x14ac:dyDescent="0.2"/>
    <row r="14101" ht="24.95" hidden="1" customHeight="1" x14ac:dyDescent="0.2"/>
    <row r="14102" ht="24.95" hidden="1" customHeight="1" x14ac:dyDescent="0.2"/>
    <row r="14103" ht="24.95" hidden="1" customHeight="1" x14ac:dyDescent="0.2"/>
    <row r="14104" ht="24.95" hidden="1" customHeight="1" x14ac:dyDescent="0.2"/>
    <row r="14105" ht="24.95" hidden="1" customHeight="1" x14ac:dyDescent="0.2"/>
    <row r="14106" ht="24.95" hidden="1" customHeight="1" x14ac:dyDescent="0.2"/>
    <row r="14107" ht="24.95" hidden="1" customHeight="1" x14ac:dyDescent="0.2"/>
    <row r="14108" ht="24.95" hidden="1" customHeight="1" x14ac:dyDescent="0.2"/>
    <row r="14109" ht="24.95" hidden="1" customHeight="1" x14ac:dyDescent="0.2"/>
    <row r="14110" ht="24.95" hidden="1" customHeight="1" x14ac:dyDescent="0.2"/>
    <row r="14111" ht="24.95" hidden="1" customHeight="1" x14ac:dyDescent="0.2"/>
    <row r="14112" ht="24.95" hidden="1" customHeight="1" x14ac:dyDescent="0.2"/>
    <row r="14113" ht="24.95" hidden="1" customHeight="1" x14ac:dyDescent="0.2"/>
    <row r="14114" ht="24.95" hidden="1" customHeight="1" x14ac:dyDescent="0.2"/>
    <row r="14115" ht="24.95" hidden="1" customHeight="1" x14ac:dyDescent="0.2"/>
    <row r="14116" ht="24.95" hidden="1" customHeight="1" x14ac:dyDescent="0.2"/>
    <row r="14117" ht="24.95" hidden="1" customHeight="1" x14ac:dyDescent="0.2"/>
    <row r="14118" ht="24.95" hidden="1" customHeight="1" x14ac:dyDescent="0.2"/>
    <row r="14119" ht="24.95" hidden="1" customHeight="1" x14ac:dyDescent="0.2"/>
    <row r="14120" ht="24.95" hidden="1" customHeight="1" x14ac:dyDescent="0.2"/>
    <row r="14121" ht="24.95" hidden="1" customHeight="1" x14ac:dyDescent="0.2"/>
    <row r="14122" ht="24.95" hidden="1" customHeight="1" x14ac:dyDescent="0.2"/>
    <row r="14123" ht="24.95" hidden="1" customHeight="1" x14ac:dyDescent="0.2"/>
    <row r="14124" ht="24.95" hidden="1" customHeight="1" x14ac:dyDescent="0.2"/>
    <row r="14125" ht="24.95" hidden="1" customHeight="1" x14ac:dyDescent="0.2"/>
    <row r="14126" ht="24.95" hidden="1" customHeight="1" x14ac:dyDescent="0.2"/>
    <row r="14127" ht="24.95" hidden="1" customHeight="1" x14ac:dyDescent="0.2"/>
    <row r="14128" ht="24.95" hidden="1" customHeight="1" x14ac:dyDescent="0.2"/>
    <row r="14129" ht="24.95" hidden="1" customHeight="1" x14ac:dyDescent="0.2"/>
    <row r="14130" ht="24.95" hidden="1" customHeight="1" x14ac:dyDescent="0.2"/>
    <row r="14131" ht="24.95" hidden="1" customHeight="1" x14ac:dyDescent="0.2"/>
    <row r="14132" ht="24.95" hidden="1" customHeight="1" x14ac:dyDescent="0.2"/>
    <row r="14133" ht="24.95" hidden="1" customHeight="1" x14ac:dyDescent="0.2"/>
    <row r="14134" ht="24.95" hidden="1" customHeight="1" x14ac:dyDescent="0.2"/>
    <row r="14135" ht="24.95" hidden="1" customHeight="1" x14ac:dyDescent="0.2"/>
    <row r="14136" ht="24.95" hidden="1" customHeight="1" x14ac:dyDescent="0.2"/>
    <row r="14137" ht="24.95" hidden="1" customHeight="1" x14ac:dyDescent="0.2"/>
    <row r="14138" ht="24.95" hidden="1" customHeight="1" x14ac:dyDescent="0.2"/>
    <row r="14139" ht="24.95" hidden="1" customHeight="1" x14ac:dyDescent="0.2"/>
    <row r="14140" ht="24.95" hidden="1" customHeight="1" x14ac:dyDescent="0.2"/>
    <row r="14141" ht="24.95" hidden="1" customHeight="1" x14ac:dyDescent="0.2"/>
    <row r="14142" ht="24.95" hidden="1" customHeight="1" x14ac:dyDescent="0.2"/>
    <row r="14143" ht="24.95" hidden="1" customHeight="1" x14ac:dyDescent="0.2"/>
    <row r="14144" ht="24.95" hidden="1" customHeight="1" x14ac:dyDescent="0.2"/>
    <row r="14145" ht="24.95" hidden="1" customHeight="1" x14ac:dyDescent="0.2"/>
    <row r="14146" ht="24.95" hidden="1" customHeight="1" x14ac:dyDescent="0.2"/>
    <row r="14147" ht="24.95" hidden="1" customHeight="1" x14ac:dyDescent="0.2"/>
    <row r="14148" ht="24.95" hidden="1" customHeight="1" x14ac:dyDescent="0.2"/>
    <row r="14149" ht="24.95" hidden="1" customHeight="1" x14ac:dyDescent="0.2"/>
    <row r="14150" ht="24.95" hidden="1" customHeight="1" x14ac:dyDescent="0.2"/>
    <row r="14151" ht="24.95" hidden="1" customHeight="1" x14ac:dyDescent="0.2"/>
    <row r="14152" ht="24.95" hidden="1" customHeight="1" x14ac:dyDescent="0.2"/>
    <row r="14153" ht="24.95" hidden="1" customHeight="1" x14ac:dyDescent="0.2"/>
    <row r="14154" ht="24.95" hidden="1" customHeight="1" x14ac:dyDescent="0.2"/>
    <row r="14155" ht="24.95" hidden="1" customHeight="1" x14ac:dyDescent="0.2"/>
    <row r="14156" ht="24.95" hidden="1" customHeight="1" x14ac:dyDescent="0.2"/>
    <row r="14157" ht="24.95" hidden="1" customHeight="1" x14ac:dyDescent="0.2"/>
    <row r="14158" ht="24.95" hidden="1" customHeight="1" x14ac:dyDescent="0.2"/>
    <row r="14159" ht="24.95" hidden="1" customHeight="1" x14ac:dyDescent="0.2"/>
    <row r="14160" ht="24.95" hidden="1" customHeight="1" x14ac:dyDescent="0.2"/>
    <row r="14161" ht="24.95" hidden="1" customHeight="1" x14ac:dyDescent="0.2"/>
    <row r="14162" ht="24.95" hidden="1" customHeight="1" x14ac:dyDescent="0.2"/>
    <row r="14163" ht="24.95" hidden="1" customHeight="1" x14ac:dyDescent="0.2"/>
    <row r="14164" ht="24.95" hidden="1" customHeight="1" x14ac:dyDescent="0.2"/>
    <row r="14165" ht="24.95" hidden="1" customHeight="1" x14ac:dyDescent="0.2"/>
    <row r="14166" ht="24.95" hidden="1" customHeight="1" x14ac:dyDescent="0.2"/>
    <row r="14167" ht="24.95" hidden="1" customHeight="1" x14ac:dyDescent="0.2"/>
    <row r="14168" ht="24.95" hidden="1" customHeight="1" x14ac:dyDescent="0.2"/>
    <row r="14169" ht="24.95" hidden="1" customHeight="1" x14ac:dyDescent="0.2"/>
    <row r="14170" ht="24.95" hidden="1" customHeight="1" x14ac:dyDescent="0.2"/>
    <row r="14171" ht="24.95" hidden="1" customHeight="1" x14ac:dyDescent="0.2"/>
    <row r="14172" ht="24.95" hidden="1" customHeight="1" x14ac:dyDescent="0.2"/>
    <row r="14173" ht="24.95" hidden="1" customHeight="1" x14ac:dyDescent="0.2"/>
    <row r="14174" ht="24.95" hidden="1" customHeight="1" x14ac:dyDescent="0.2"/>
    <row r="14175" ht="24.95" hidden="1" customHeight="1" x14ac:dyDescent="0.2"/>
    <row r="14176" ht="24.95" hidden="1" customHeight="1" x14ac:dyDescent="0.2"/>
    <row r="14177" ht="24.95" hidden="1" customHeight="1" x14ac:dyDescent="0.2"/>
    <row r="14178" ht="24.95" hidden="1" customHeight="1" x14ac:dyDescent="0.2"/>
    <row r="14179" ht="24.95" hidden="1" customHeight="1" x14ac:dyDescent="0.2"/>
    <row r="14180" ht="24.95" hidden="1" customHeight="1" x14ac:dyDescent="0.2"/>
    <row r="14181" ht="24.95" hidden="1" customHeight="1" x14ac:dyDescent="0.2"/>
    <row r="14182" ht="24.95" hidden="1" customHeight="1" x14ac:dyDescent="0.2"/>
    <row r="14183" ht="24.95" hidden="1" customHeight="1" x14ac:dyDescent="0.2"/>
    <row r="14184" ht="24.95" hidden="1" customHeight="1" x14ac:dyDescent="0.2"/>
    <row r="14185" ht="24.95" hidden="1" customHeight="1" x14ac:dyDescent="0.2"/>
    <row r="14186" ht="24.95" hidden="1" customHeight="1" x14ac:dyDescent="0.2"/>
    <row r="14187" ht="24.95" hidden="1" customHeight="1" x14ac:dyDescent="0.2"/>
    <row r="14188" ht="24.95" hidden="1" customHeight="1" x14ac:dyDescent="0.2"/>
    <row r="14189" ht="24.95" hidden="1" customHeight="1" x14ac:dyDescent="0.2"/>
    <row r="14190" ht="24.95" hidden="1" customHeight="1" x14ac:dyDescent="0.2"/>
    <row r="14191" ht="24.95" hidden="1" customHeight="1" x14ac:dyDescent="0.2"/>
    <row r="14192" ht="24.95" hidden="1" customHeight="1" x14ac:dyDescent="0.2"/>
    <row r="14193" ht="24.95" hidden="1" customHeight="1" x14ac:dyDescent="0.2"/>
    <row r="14194" ht="24.95" hidden="1" customHeight="1" x14ac:dyDescent="0.2"/>
    <row r="14195" ht="24.95" hidden="1" customHeight="1" x14ac:dyDescent="0.2"/>
    <row r="14196" ht="24.95" hidden="1" customHeight="1" x14ac:dyDescent="0.2"/>
    <row r="14197" ht="24.95" hidden="1" customHeight="1" x14ac:dyDescent="0.2"/>
    <row r="14198" ht="24.95" hidden="1" customHeight="1" x14ac:dyDescent="0.2"/>
    <row r="14199" ht="24.95" hidden="1" customHeight="1" x14ac:dyDescent="0.2"/>
    <row r="14200" ht="24.95" hidden="1" customHeight="1" x14ac:dyDescent="0.2"/>
    <row r="14201" ht="24.95" hidden="1" customHeight="1" x14ac:dyDescent="0.2"/>
    <row r="14202" ht="24.95" hidden="1" customHeight="1" x14ac:dyDescent="0.2"/>
    <row r="14203" ht="24.95" hidden="1" customHeight="1" x14ac:dyDescent="0.2"/>
    <row r="14204" ht="24.95" hidden="1" customHeight="1" x14ac:dyDescent="0.2"/>
    <row r="14205" ht="24.95" hidden="1" customHeight="1" x14ac:dyDescent="0.2"/>
    <row r="14206" ht="24.95" hidden="1" customHeight="1" x14ac:dyDescent="0.2"/>
    <row r="14207" ht="24.95" hidden="1" customHeight="1" x14ac:dyDescent="0.2"/>
    <row r="14208" ht="24.95" hidden="1" customHeight="1" x14ac:dyDescent="0.2"/>
    <row r="14209" ht="24.95" hidden="1" customHeight="1" x14ac:dyDescent="0.2"/>
    <row r="14210" ht="24.95" hidden="1" customHeight="1" x14ac:dyDescent="0.2"/>
    <row r="14211" ht="24.95" hidden="1" customHeight="1" x14ac:dyDescent="0.2"/>
    <row r="14212" ht="24.95" hidden="1" customHeight="1" x14ac:dyDescent="0.2"/>
    <row r="14213" ht="24.95" hidden="1" customHeight="1" x14ac:dyDescent="0.2"/>
    <row r="14214" ht="24.95" hidden="1" customHeight="1" x14ac:dyDescent="0.2"/>
    <row r="14215" ht="24.95" hidden="1" customHeight="1" x14ac:dyDescent="0.2"/>
    <row r="14216" ht="24.95" hidden="1" customHeight="1" x14ac:dyDescent="0.2"/>
    <row r="14217" ht="24.95" hidden="1" customHeight="1" x14ac:dyDescent="0.2"/>
    <row r="14218" ht="24.95" hidden="1" customHeight="1" x14ac:dyDescent="0.2"/>
    <row r="14219" ht="24.95" hidden="1" customHeight="1" x14ac:dyDescent="0.2"/>
    <row r="14220" ht="24.95" hidden="1" customHeight="1" x14ac:dyDescent="0.2"/>
    <row r="14221" ht="24.95" hidden="1" customHeight="1" x14ac:dyDescent="0.2"/>
    <row r="14222" ht="24.95" hidden="1" customHeight="1" x14ac:dyDescent="0.2"/>
    <row r="14223" ht="24.95" hidden="1" customHeight="1" x14ac:dyDescent="0.2"/>
    <row r="14224" ht="24.95" hidden="1" customHeight="1" x14ac:dyDescent="0.2"/>
    <row r="14225" ht="24.95" hidden="1" customHeight="1" x14ac:dyDescent="0.2"/>
    <row r="14226" ht="24.95" hidden="1" customHeight="1" x14ac:dyDescent="0.2"/>
    <row r="14227" ht="24.95" hidden="1" customHeight="1" x14ac:dyDescent="0.2"/>
    <row r="14228" ht="24.95" hidden="1" customHeight="1" x14ac:dyDescent="0.2"/>
    <row r="14229" ht="24.95" hidden="1" customHeight="1" x14ac:dyDescent="0.2"/>
    <row r="14230" ht="24.95" hidden="1" customHeight="1" x14ac:dyDescent="0.2"/>
    <row r="14231" ht="24.95" hidden="1" customHeight="1" x14ac:dyDescent="0.2"/>
    <row r="14232" ht="24.95" hidden="1" customHeight="1" x14ac:dyDescent="0.2"/>
    <row r="14233" ht="24.95" hidden="1" customHeight="1" x14ac:dyDescent="0.2"/>
    <row r="14234" ht="24.95" hidden="1" customHeight="1" x14ac:dyDescent="0.2"/>
    <row r="14235" ht="24.95" hidden="1" customHeight="1" x14ac:dyDescent="0.2"/>
    <row r="14236" ht="24.95" hidden="1" customHeight="1" x14ac:dyDescent="0.2"/>
    <row r="14237" ht="24.95" hidden="1" customHeight="1" x14ac:dyDescent="0.2"/>
    <row r="14238" ht="24.95" hidden="1" customHeight="1" x14ac:dyDescent="0.2"/>
    <row r="14239" ht="24.95" hidden="1" customHeight="1" x14ac:dyDescent="0.2"/>
    <row r="14240" ht="24.95" hidden="1" customHeight="1" x14ac:dyDescent="0.2"/>
    <row r="14241" ht="24.95" hidden="1" customHeight="1" x14ac:dyDescent="0.2"/>
    <row r="14242" ht="24.95" hidden="1" customHeight="1" x14ac:dyDescent="0.2"/>
    <row r="14243" ht="24.95" hidden="1" customHeight="1" x14ac:dyDescent="0.2"/>
    <row r="14244" ht="24.95" hidden="1" customHeight="1" x14ac:dyDescent="0.2"/>
    <row r="14245" ht="24.95" hidden="1" customHeight="1" x14ac:dyDescent="0.2"/>
    <row r="14246" ht="24.95" hidden="1" customHeight="1" x14ac:dyDescent="0.2"/>
    <row r="14247" ht="24.95" hidden="1" customHeight="1" x14ac:dyDescent="0.2"/>
    <row r="14248" ht="24.95" hidden="1" customHeight="1" x14ac:dyDescent="0.2"/>
    <row r="14249" ht="24.95" hidden="1" customHeight="1" x14ac:dyDescent="0.2"/>
    <row r="14250" ht="24.95" hidden="1" customHeight="1" x14ac:dyDescent="0.2"/>
    <row r="14251" ht="24.95" hidden="1" customHeight="1" x14ac:dyDescent="0.2"/>
    <row r="14252" ht="24.95" hidden="1" customHeight="1" x14ac:dyDescent="0.2"/>
    <row r="14253" ht="24.95" hidden="1" customHeight="1" x14ac:dyDescent="0.2"/>
    <row r="14254" ht="24.95" hidden="1" customHeight="1" x14ac:dyDescent="0.2"/>
    <row r="14255" ht="24.95" hidden="1" customHeight="1" x14ac:dyDescent="0.2"/>
    <row r="14256" ht="24.95" hidden="1" customHeight="1" x14ac:dyDescent="0.2"/>
    <row r="14257" ht="24.95" hidden="1" customHeight="1" x14ac:dyDescent="0.2"/>
    <row r="14258" ht="24.95" hidden="1" customHeight="1" x14ac:dyDescent="0.2"/>
    <row r="14259" ht="24.95" hidden="1" customHeight="1" x14ac:dyDescent="0.2"/>
    <row r="14260" ht="24.95" hidden="1" customHeight="1" x14ac:dyDescent="0.2"/>
    <row r="14261" ht="24.95" hidden="1" customHeight="1" x14ac:dyDescent="0.2"/>
    <row r="14262" ht="24.95" hidden="1" customHeight="1" x14ac:dyDescent="0.2"/>
    <row r="14263" ht="24.95" hidden="1" customHeight="1" x14ac:dyDescent="0.2"/>
    <row r="14264" ht="24.95" hidden="1" customHeight="1" x14ac:dyDescent="0.2"/>
    <row r="14265" ht="24.95" hidden="1" customHeight="1" x14ac:dyDescent="0.2"/>
    <row r="14266" ht="24.95" hidden="1" customHeight="1" x14ac:dyDescent="0.2"/>
    <row r="14267" ht="24.95" hidden="1" customHeight="1" x14ac:dyDescent="0.2"/>
    <row r="14268" ht="24.95" hidden="1" customHeight="1" x14ac:dyDescent="0.2"/>
    <row r="14269" ht="24.95" hidden="1" customHeight="1" x14ac:dyDescent="0.2"/>
    <row r="14270" ht="24.95" hidden="1" customHeight="1" x14ac:dyDescent="0.2"/>
    <row r="14271" ht="24.95" hidden="1" customHeight="1" x14ac:dyDescent="0.2"/>
    <row r="14272" ht="24.95" hidden="1" customHeight="1" x14ac:dyDescent="0.2"/>
    <row r="14273" ht="24.95" hidden="1" customHeight="1" x14ac:dyDescent="0.2"/>
    <row r="14274" ht="24.95" hidden="1" customHeight="1" x14ac:dyDescent="0.2"/>
    <row r="14275" ht="24.95" hidden="1" customHeight="1" x14ac:dyDescent="0.2"/>
    <row r="14276" ht="24.95" hidden="1" customHeight="1" x14ac:dyDescent="0.2"/>
    <row r="14277" ht="24.95" hidden="1" customHeight="1" x14ac:dyDescent="0.2"/>
    <row r="14278" ht="24.95" hidden="1" customHeight="1" x14ac:dyDescent="0.2"/>
    <row r="14279" ht="24.95" hidden="1" customHeight="1" x14ac:dyDescent="0.2"/>
    <row r="14280" ht="24.95" hidden="1" customHeight="1" x14ac:dyDescent="0.2"/>
    <row r="14281" ht="24.95" hidden="1" customHeight="1" x14ac:dyDescent="0.2"/>
    <row r="14282" ht="24.95" hidden="1" customHeight="1" x14ac:dyDescent="0.2"/>
    <row r="14283" ht="24.95" hidden="1" customHeight="1" x14ac:dyDescent="0.2"/>
    <row r="14284" ht="24.95" hidden="1" customHeight="1" x14ac:dyDescent="0.2"/>
    <row r="14285" ht="24.95" hidden="1" customHeight="1" x14ac:dyDescent="0.2"/>
    <row r="14286" ht="24.95" hidden="1" customHeight="1" x14ac:dyDescent="0.2"/>
    <row r="14287" ht="24.95" hidden="1" customHeight="1" x14ac:dyDescent="0.2"/>
    <row r="14288" ht="24.95" hidden="1" customHeight="1" x14ac:dyDescent="0.2"/>
    <row r="14289" ht="24.95" hidden="1" customHeight="1" x14ac:dyDescent="0.2"/>
    <row r="14290" ht="24.95" hidden="1" customHeight="1" x14ac:dyDescent="0.2"/>
    <row r="14291" ht="24.95" hidden="1" customHeight="1" x14ac:dyDescent="0.2"/>
    <row r="14292" ht="24.95" hidden="1" customHeight="1" x14ac:dyDescent="0.2"/>
    <row r="14293" ht="24.95" hidden="1" customHeight="1" x14ac:dyDescent="0.2"/>
    <row r="14294" ht="24.95" hidden="1" customHeight="1" x14ac:dyDescent="0.2"/>
    <row r="14295" ht="24.95" hidden="1" customHeight="1" x14ac:dyDescent="0.2"/>
    <row r="14296" ht="24.95" hidden="1" customHeight="1" x14ac:dyDescent="0.2"/>
    <row r="14297" ht="24.95" hidden="1" customHeight="1" x14ac:dyDescent="0.2"/>
    <row r="14298" ht="24.95" hidden="1" customHeight="1" x14ac:dyDescent="0.2"/>
    <row r="14299" ht="24.95" hidden="1" customHeight="1" x14ac:dyDescent="0.2"/>
    <row r="14300" ht="24.95" hidden="1" customHeight="1" x14ac:dyDescent="0.2"/>
    <row r="14301" ht="24.95" hidden="1" customHeight="1" x14ac:dyDescent="0.2"/>
    <row r="14302" ht="24.95" hidden="1" customHeight="1" x14ac:dyDescent="0.2"/>
    <row r="14303" ht="24.95" hidden="1" customHeight="1" x14ac:dyDescent="0.2"/>
    <row r="14304" ht="24.95" hidden="1" customHeight="1" x14ac:dyDescent="0.2"/>
    <row r="14305" ht="24.95" hidden="1" customHeight="1" x14ac:dyDescent="0.2"/>
    <row r="14306" ht="24.95" hidden="1" customHeight="1" x14ac:dyDescent="0.2"/>
    <row r="14307" ht="24.95" hidden="1" customHeight="1" x14ac:dyDescent="0.2"/>
    <row r="14308" ht="24.95" hidden="1" customHeight="1" x14ac:dyDescent="0.2"/>
    <row r="14309" ht="24.95" hidden="1" customHeight="1" x14ac:dyDescent="0.2"/>
    <row r="14310" ht="24.95" hidden="1" customHeight="1" x14ac:dyDescent="0.2"/>
    <row r="14311" ht="24.95" hidden="1" customHeight="1" x14ac:dyDescent="0.2"/>
    <row r="14312" ht="24.95" hidden="1" customHeight="1" x14ac:dyDescent="0.2"/>
    <row r="14313" ht="24.95" hidden="1" customHeight="1" x14ac:dyDescent="0.2"/>
    <row r="14314" ht="24.95" hidden="1" customHeight="1" x14ac:dyDescent="0.2"/>
    <row r="14315" ht="24.95" hidden="1" customHeight="1" x14ac:dyDescent="0.2"/>
    <row r="14316" ht="24.95" hidden="1" customHeight="1" x14ac:dyDescent="0.2"/>
    <row r="14317" ht="24.95" hidden="1" customHeight="1" x14ac:dyDescent="0.2"/>
    <row r="14318" ht="24.95" hidden="1" customHeight="1" x14ac:dyDescent="0.2"/>
    <row r="14319" ht="24.95" hidden="1" customHeight="1" x14ac:dyDescent="0.2"/>
    <row r="14320" ht="24.95" hidden="1" customHeight="1" x14ac:dyDescent="0.2"/>
    <row r="14321" ht="24.95" hidden="1" customHeight="1" x14ac:dyDescent="0.2"/>
    <row r="14322" ht="24.95" hidden="1" customHeight="1" x14ac:dyDescent="0.2"/>
    <row r="14323" ht="24.95" hidden="1" customHeight="1" x14ac:dyDescent="0.2"/>
    <row r="14324" ht="24.95" hidden="1" customHeight="1" x14ac:dyDescent="0.2"/>
    <row r="14325" ht="24.95" hidden="1" customHeight="1" x14ac:dyDescent="0.2"/>
    <row r="14326" ht="24.95" hidden="1" customHeight="1" x14ac:dyDescent="0.2"/>
    <row r="14327" ht="24.95" hidden="1" customHeight="1" x14ac:dyDescent="0.2"/>
    <row r="14328" ht="24.95" hidden="1" customHeight="1" x14ac:dyDescent="0.2"/>
    <row r="14329" ht="24.95" hidden="1" customHeight="1" x14ac:dyDescent="0.2"/>
    <row r="14330" ht="24.95" hidden="1" customHeight="1" x14ac:dyDescent="0.2"/>
    <row r="14331" ht="24.95" hidden="1" customHeight="1" x14ac:dyDescent="0.2"/>
    <row r="14332" ht="24.95" hidden="1" customHeight="1" x14ac:dyDescent="0.2"/>
    <row r="14333" ht="24.95" hidden="1" customHeight="1" x14ac:dyDescent="0.2"/>
    <row r="14334" ht="24.95" hidden="1" customHeight="1" x14ac:dyDescent="0.2"/>
    <row r="14335" ht="24.95" hidden="1" customHeight="1" x14ac:dyDescent="0.2"/>
    <row r="14336" ht="24.95" hidden="1" customHeight="1" x14ac:dyDescent="0.2"/>
    <row r="14337" ht="24.95" hidden="1" customHeight="1" x14ac:dyDescent="0.2"/>
    <row r="14338" ht="24.95" hidden="1" customHeight="1" x14ac:dyDescent="0.2"/>
    <row r="14339" ht="24.95" hidden="1" customHeight="1" x14ac:dyDescent="0.2"/>
    <row r="14340" ht="24.95" hidden="1" customHeight="1" x14ac:dyDescent="0.2"/>
    <row r="14341" ht="24.95" hidden="1" customHeight="1" x14ac:dyDescent="0.2"/>
    <row r="14342" ht="24.95" hidden="1" customHeight="1" x14ac:dyDescent="0.2"/>
    <row r="14343" ht="24.95" hidden="1" customHeight="1" x14ac:dyDescent="0.2"/>
    <row r="14344" ht="24.95" hidden="1" customHeight="1" x14ac:dyDescent="0.2"/>
    <row r="14345" ht="24.95" hidden="1" customHeight="1" x14ac:dyDescent="0.2"/>
    <row r="14346" ht="24.95" hidden="1" customHeight="1" x14ac:dyDescent="0.2"/>
    <row r="14347" ht="24.95" hidden="1" customHeight="1" x14ac:dyDescent="0.2"/>
    <row r="14348" ht="24.95" hidden="1" customHeight="1" x14ac:dyDescent="0.2"/>
    <row r="14349" ht="24.95" hidden="1" customHeight="1" x14ac:dyDescent="0.2"/>
    <row r="14350" ht="24.95" hidden="1" customHeight="1" x14ac:dyDescent="0.2"/>
    <row r="14351" ht="24.95" hidden="1" customHeight="1" x14ac:dyDescent="0.2"/>
    <row r="14352" ht="24.95" hidden="1" customHeight="1" x14ac:dyDescent="0.2"/>
    <row r="14353" ht="24.95" hidden="1" customHeight="1" x14ac:dyDescent="0.2"/>
    <row r="14354" ht="24.95" hidden="1" customHeight="1" x14ac:dyDescent="0.2"/>
    <row r="14355" ht="24.95" hidden="1" customHeight="1" x14ac:dyDescent="0.2"/>
    <row r="14356" ht="24.95" hidden="1" customHeight="1" x14ac:dyDescent="0.2"/>
    <row r="14357" ht="24.95" hidden="1" customHeight="1" x14ac:dyDescent="0.2"/>
    <row r="14358" ht="24.95" hidden="1" customHeight="1" x14ac:dyDescent="0.2"/>
    <row r="14359" ht="24.95" hidden="1" customHeight="1" x14ac:dyDescent="0.2"/>
    <row r="14360" ht="24.95" hidden="1" customHeight="1" x14ac:dyDescent="0.2"/>
    <row r="14361" ht="24.95" hidden="1" customHeight="1" x14ac:dyDescent="0.2"/>
    <row r="14362" ht="24.95" hidden="1" customHeight="1" x14ac:dyDescent="0.2"/>
    <row r="14363" ht="24.95" hidden="1" customHeight="1" x14ac:dyDescent="0.2"/>
    <row r="14364" ht="24.95" hidden="1" customHeight="1" x14ac:dyDescent="0.2"/>
    <row r="14365" ht="24.95" hidden="1" customHeight="1" x14ac:dyDescent="0.2"/>
    <row r="14366" ht="24.95" hidden="1" customHeight="1" x14ac:dyDescent="0.2"/>
    <row r="14367" ht="24.95" hidden="1" customHeight="1" x14ac:dyDescent="0.2"/>
    <row r="14368" ht="24.95" hidden="1" customHeight="1" x14ac:dyDescent="0.2"/>
    <row r="14369" ht="24.95" hidden="1" customHeight="1" x14ac:dyDescent="0.2"/>
    <row r="14370" ht="24.95" hidden="1" customHeight="1" x14ac:dyDescent="0.2"/>
    <row r="14371" ht="24.95" hidden="1" customHeight="1" x14ac:dyDescent="0.2"/>
    <row r="14372" ht="24.95" hidden="1" customHeight="1" x14ac:dyDescent="0.2"/>
    <row r="14373" ht="24.95" hidden="1" customHeight="1" x14ac:dyDescent="0.2"/>
    <row r="14374" ht="24.95" hidden="1" customHeight="1" x14ac:dyDescent="0.2"/>
    <row r="14375" ht="24.95" hidden="1" customHeight="1" x14ac:dyDescent="0.2"/>
    <row r="14376" ht="24.95" hidden="1" customHeight="1" x14ac:dyDescent="0.2"/>
    <row r="14377" ht="24.95" hidden="1" customHeight="1" x14ac:dyDescent="0.2"/>
    <row r="14378" ht="24.95" hidden="1" customHeight="1" x14ac:dyDescent="0.2"/>
    <row r="14379" ht="24.95" hidden="1" customHeight="1" x14ac:dyDescent="0.2"/>
    <row r="14380" ht="24.95" hidden="1" customHeight="1" x14ac:dyDescent="0.2"/>
    <row r="14381" ht="24.95" hidden="1" customHeight="1" x14ac:dyDescent="0.2"/>
    <row r="14382" ht="24.95" hidden="1" customHeight="1" x14ac:dyDescent="0.2"/>
    <row r="14383" ht="24.95" hidden="1" customHeight="1" x14ac:dyDescent="0.2"/>
    <row r="14384" ht="24.95" hidden="1" customHeight="1" x14ac:dyDescent="0.2"/>
    <row r="14385" ht="24.95" hidden="1" customHeight="1" x14ac:dyDescent="0.2"/>
    <row r="14386" ht="24.95" hidden="1" customHeight="1" x14ac:dyDescent="0.2"/>
    <row r="14387" ht="24.95" hidden="1" customHeight="1" x14ac:dyDescent="0.2"/>
    <row r="14388" ht="24.95" hidden="1" customHeight="1" x14ac:dyDescent="0.2"/>
    <row r="14389" ht="24.95" hidden="1" customHeight="1" x14ac:dyDescent="0.2"/>
    <row r="14390" ht="24.95" hidden="1" customHeight="1" x14ac:dyDescent="0.2"/>
    <row r="14391" ht="24.95" hidden="1" customHeight="1" x14ac:dyDescent="0.2"/>
    <row r="14392" ht="24.95" hidden="1" customHeight="1" x14ac:dyDescent="0.2"/>
    <row r="14393" ht="24.95" hidden="1" customHeight="1" x14ac:dyDescent="0.2"/>
    <row r="14394" ht="24.95" hidden="1" customHeight="1" x14ac:dyDescent="0.2"/>
    <row r="14395" ht="24.95" hidden="1" customHeight="1" x14ac:dyDescent="0.2"/>
    <row r="14396" ht="24.95" hidden="1" customHeight="1" x14ac:dyDescent="0.2"/>
    <row r="14397" ht="24.95" hidden="1" customHeight="1" x14ac:dyDescent="0.2"/>
    <row r="14398" ht="24.95" hidden="1" customHeight="1" x14ac:dyDescent="0.2"/>
    <row r="14399" ht="24.95" hidden="1" customHeight="1" x14ac:dyDescent="0.2"/>
    <row r="14400" ht="24.95" hidden="1" customHeight="1" x14ac:dyDescent="0.2"/>
    <row r="14401" ht="24.95" hidden="1" customHeight="1" x14ac:dyDescent="0.2"/>
    <row r="14402" ht="24.95" hidden="1" customHeight="1" x14ac:dyDescent="0.2"/>
    <row r="14403" ht="24.95" hidden="1" customHeight="1" x14ac:dyDescent="0.2"/>
    <row r="14404" ht="24.95" hidden="1" customHeight="1" x14ac:dyDescent="0.2"/>
    <row r="14405" ht="24.95" hidden="1" customHeight="1" x14ac:dyDescent="0.2"/>
    <row r="14406" ht="24.95" hidden="1" customHeight="1" x14ac:dyDescent="0.2"/>
    <row r="14407" ht="24.95" hidden="1" customHeight="1" x14ac:dyDescent="0.2"/>
    <row r="14408" ht="24.95" hidden="1" customHeight="1" x14ac:dyDescent="0.2"/>
    <row r="14409" ht="24.95" hidden="1" customHeight="1" x14ac:dyDescent="0.2"/>
    <row r="14410" ht="24.95" hidden="1" customHeight="1" x14ac:dyDescent="0.2"/>
    <row r="14411" ht="24.95" hidden="1" customHeight="1" x14ac:dyDescent="0.2"/>
    <row r="14412" ht="24.95" hidden="1" customHeight="1" x14ac:dyDescent="0.2"/>
    <row r="14413" ht="24.95" hidden="1" customHeight="1" x14ac:dyDescent="0.2"/>
    <row r="14414" ht="24.95" hidden="1" customHeight="1" x14ac:dyDescent="0.2"/>
    <row r="14415" ht="24.95" hidden="1" customHeight="1" x14ac:dyDescent="0.2"/>
    <row r="14416" ht="24.95" hidden="1" customHeight="1" x14ac:dyDescent="0.2"/>
    <row r="14417" ht="24.95" hidden="1" customHeight="1" x14ac:dyDescent="0.2"/>
    <row r="14418" ht="24.95" hidden="1" customHeight="1" x14ac:dyDescent="0.2"/>
    <row r="14419" ht="24.95" hidden="1" customHeight="1" x14ac:dyDescent="0.2"/>
    <row r="14420" ht="24.95" hidden="1" customHeight="1" x14ac:dyDescent="0.2"/>
    <row r="14421" ht="24.95" hidden="1" customHeight="1" x14ac:dyDescent="0.2"/>
    <row r="14422" ht="24.95" hidden="1" customHeight="1" x14ac:dyDescent="0.2"/>
    <row r="14423" ht="24.95" hidden="1" customHeight="1" x14ac:dyDescent="0.2"/>
    <row r="14424" ht="24.95" hidden="1" customHeight="1" x14ac:dyDescent="0.2"/>
    <row r="14425" ht="24.95" hidden="1" customHeight="1" x14ac:dyDescent="0.2"/>
    <row r="14426" ht="24.95" hidden="1" customHeight="1" x14ac:dyDescent="0.2"/>
    <row r="14427" ht="24.95" hidden="1" customHeight="1" x14ac:dyDescent="0.2"/>
    <row r="14428" ht="24.95" hidden="1" customHeight="1" x14ac:dyDescent="0.2"/>
    <row r="14429" ht="24.95" hidden="1" customHeight="1" x14ac:dyDescent="0.2"/>
    <row r="14430" ht="24.95" hidden="1" customHeight="1" x14ac:dyDescent="0.2"/>
    <row r="14431" ht="24.95" hidden="1" customHeight="1" x14ac:dyDescent="0.2"/>
    <row r="14432" ht="24.95" hidden="1" customHeight="1" x14ac:dyDescent="0.2"/>
    <row r="14433" ht="24.95" hidden="1" customHeight="1" x14ac:dyDescent="0.2"/>
    <row r="14434" ht="24.95" hidden="1" customHeight="1" x14ac:dyDescent="0.2"/>
    <row r="14435" ht="24.95" hidden="1" customHeight="1" x14ac:dyDescent="0.2"/>
    <row r="14436" ht="24.95" hidden="1" customHeight="1" x14ac:dyDescent="0.2"/>
    <row r="14437" ht="24.95" hidden="1" customHeight="1" x14ac:dyDescent="0.2"/>
    <row r="14438" ht="24.95" hidden="1" customHeight="1" x14ac:dyDescent="0.2"/>
    <row r="14439" ht="24.95" hidden="1" customHeight="1" x14ac:dyDescent="0.2"/>
    <row r="14440" ht="24.95" hidden="1" customHeight="1" x14ac:dyDescent="0.2"/>
    <row r="14441" ht="24.95" hidden="1" customHeight="1" x14ac:dyDescent="0.2"/>
    <row r="14442" ht="24.95" hidden="1" customHeight="1" x14ac:dyDescent="0.2"/>
    <row r="14443" ht="24.95" hidden="1" customHeight="1" x14ac:dyDescent="0.2"/>
    <row r="14444" ht="24.95" hidden="1" customHeight="1" x14ac:dyDescent="0.2"/>
    <row r="14445" ht="24.95" hidden="1" customHeight="1" x14ac:dyDescent="0.2"/>
    <row r="14446" ht="24.95" hidden="1" customHeight="1" x14ac:dyDescent="0.2"/>
    <row r="14447" ht="24.95" hidden="1" customHeight="1" x14ac:dyDescent="0.2"/>
    <row r="14448" ht="24.95" hidden="1" customHeight="1" x14ac:dyDescent="0.2"/>
    <row r="14449" ht="24.95" hidden="1" customHeight="1" x14ac:dyDescent="0.2"/>
    <row r="14450" ht="24.95" hidden="1" customHeight="1" x14ac:dyDescent="0.2"/>
    <row r="14451" ht="24.95" hidden="1" customHeight="1" x14ac:dyDescent="0.2"/>
    <row r="14452" ht="24.95" hidden="1" customHeight="1" x14ac:dyDescent="0.2"/>
    <row r="14453" ht="24.95" hidden="1" customHeight="1" x14ac:dyDescent="0.2"/>
    <row r="14454" ht="24.95" hidden="1" customHeight="1" x14ac:dyDescent="0.2"/>
    <row r="14455" ht="24.95" hidden="1" customHeight="1" x14ac:dyDescent="0.2"/>
    <row r="14456" ht="24.95" hidden="1" customHeight="1" x14ac:dyDescent="0.2"/>
    <row r="14457" ht="24.95" hidden="1" customHeight="1" x14ac:dyDescent="0.2"/>
    <row r="14458" ht="24.95" hidden="1" customHeight="1" x14ac:dyDescent="0.2"/>
    <row r="14459" ht="24.95" hidden="1" customHeight="1" x14ac:dyDescent="0.2"/>
    <row r="14460" ht="24.95" hidden="1" customHeight="1" x14ac:dyDescent="0.2"/>
    <row r="14461" ht="24.95" hidden="1" customHeight="1" x14ac:dyDescent="0.2"/>
    <row r="14462" ht="24.95" hidden="1" customHeight="1" x14ac:dyDescent="0.2"/>
    <row r="14463" ht="24.95" hidden="1" customHeight="1" x14ac:dyDescent="0.2"/>
    <row r="14464" ht="24.95" hidden="1" customHeight="1" x14ac:dyDescent="0.2"/>
    <row r="14465" ht="24.95" hidden="1" customHeight="1" x14ac:dyDescent="0.2"/>
    <row r="14466" ht="24.95" hidden="1" customHeight="1" x14ac:dyDescent="0.2"/>
    <row r="14467" ht="24.95" hidden="1" customHeight="1" x14ac:dyDescent="0.2"/>
    <row r="14468" ht="24.95" hidden="1" customHeight="1" x14ac:dyDescent="0.2"/>
    <row r="14469" ht="24.95" hidden="1" customHeight="1" x14ac:dyDescent="0.2"/>
    <row r="14470" ht="24.95" hidden="1" customHeight="1" x14ac:dyDescent="0.2"/>
    <row r="14471" ht="24.95" hidden="1" customHeight="1" x14ac:dyDescent="0.2"/>
    <row r="14472" ht="24.95" hidden="1" customHeight="1" x14ac:dyDescent="0.2"/>
    <row r="14473" ht="24.95" hidden="1" customHeight="1" x14ac:dyDescent="0.2"/>
    <row r="14474" ht="24.95" hidden="1" customHeight="1" x14ac:dyDescent="0.2"/>
    <row r="14475" ht="24.95" hidden="1" customHeight="1" x14ac:dyDescent="0.2"/>
    <row r="14476" ht="24.95" hidden="1" customHeight="1" x14ac:dyDescent="0.2"/>
    <row r="14477" ht="24.95" hidden="1" customHeight="1" x14ac:dyDescent="0.2"/>
    <row r="14478" ht="24.95" hidden="1" customHeight="1" x14ac:dyDescent="0.2"/>
    <row r="14479" ht="24.95" hidden="1" customHeight="1" x14ac:dyDescent="0.2"/>
    <row r="14480" ht="24.95" hidden="1" customHeight="1" x14ac:dyDescent="0.2"/>
    <row r="14481" ht="24.95" hidden="1" customHeight="1" x14ac:dyDescent="0.2"/>
    <row r="14482" ht="24.95" hidden="1" customHeight="1" x14ac:dyDescent="0.2"/>
    <row r="14483" ht="24.95" hidden="1" customHeight="1" x14ac:dyDescent="0.2"/>
    <row r="14484" ht="24.95" hidden="1" customHeight="1" x14ac:dyDescent="0.2"/>
    <row r="14485" ht="24.95" hidden="1" customHeight="1" x14ac:dyDescent="0.2"/>
    <row r="14486" ht="24.95" hidden="1" customHeight="1" x14ac:dyDescent="0.2"/>
    <row r="14487" ht="24.95" hidden="1" customHeight="1" x14ac:dyDescent="0.2"/>
    <row r="14488" ht="24.95" hidden="1" customHeight="1" x14ac:dyDescent="0.2"/>
    <row r="14489" ht="24.95" hidden="1" customHeight="1" x14ac:dyDescent="0.2"/>
    <row r="14490" ht="24.95" hidden="1" customHeight="1" x14ac:dyDescent="0.2"/>
    <row r="14491" ht="24.95" hidden="1" customHeight="1" x14ac:dyDescent="0.2"/>
    <row r="14492" ht="24.95" hidden="1" customHeight="1" x14ac:dyDescent="0.2"/>
    <row r="14493" ht="24.95" hidden="1" customHeight="1" x14ac:dyDescent="0.2"/>
    <row r="14494" ht="24.95" hidden="1" customHeight="1" x14ac:dyDescent="0.2"/>
    <row r="14495" ht="24.95" hidden="1" customHeight="1" x14ac:dyDescent="0.2"/>
    <row r="14496" ht="24.95" hidden="1" customHeight="1" x14ac:dyDescent="0.2"/>
    <row r="14497" ht="24.95" hidden="1" customHeight="1" x14ac:dyDescent="0.2"/>
    <row r="14498" ht="24.95" hidden="1" customHeight="1" x14ac:dyDescent="0.2"/>
    <row r="14499" ht="24.95" hidden="1" customHeight="1" x14ac:dyDescent="0.2"/>
    <row r="14500" ht="24.95" hidden="1" customHeight="1" x14ac:dyDescent="0.2"/>
    <row r="14501" ht="24.95" hidden="1" customHeight="1" x14ac:dyDescent="0.2"/>
    <row r="14502" ht="24.95" hidden="1" customHeight="1" x14ac:dyDescent="0.2"/>
    <row r="14503" ht="24.95" hidden="1" customHeight="1" x14ac:dyDescent="0.2"/>
    <row r="14504" ht="24.95" hidden="1" customHeight="1" x14ac:dyDescent="0.2"/>
    <row r="14505" ht="24.95" hidden="1" customHeight="1" x14ac:dyDescent="0.2"/>
    <row r="14506" ht="24.95" hidden="1" customHeight="1" x14ac:dyDescent="0.2"/>
    <row r="14507" ht="24.95" hidden="1" customHeight="1" x14ac:dyDescent="0.2"/>
    <row r="14508" ht="24.95" hidden="1" customHeight="1" x14ac:dyDescent="0.2"/>
    <row r="14509" ht="24.95" hidden="1" customHeight="1" x14ac:dyDescent="0.2"/>
    <row r="14510" ht="24.95" hidden="1" customHeight="1" x14ac:dyDescent="0.2"/>
    <row r="14511" ht="24.95" hidden="1" customHeight="1" x14ac:dyDescent="0.2"/>
    <row r="14512" ht="24.95" hidden="1" customHeight="1" x14ac:dyDescent="0.2"/>
    <row r="14513" ht="24.95" hidden="1" customHeight="1" x14ac:dyDescent="0.2"/>
    <row r="14514" ht="24.95" hidden="1" customHeight="1" x14ac:dyDescent="0.2"/>
    <row r="14515" ht="24.95" hidden="1" customHeight="1" x14ac:dyDescent="0.2"/>
    <row r="14516" ht="24.95" hidden="1" customHeight="1" x14ac:dyDescent="0.2"/>
    <row r="14517" ht="24.95" hidden="1" customHeight="1" x14ac:dyDescent="0.2"/>
    <row r="14518" ht="24.95" hidden="1" customHeight="1" x14ac:dyDescent="0.2"/>
    <row r="14519" ht="24.95" hidden="1" customHeight="1" x14ac:dyDescent="0.2"/>
    <row r="14520" ht="24.95" hidden="1" customHeight="1" x14ac:dyDescent="0.2"/>
    <row r="14521" ht="24.95" hidden="1" customHeight="1" x14ac:dyDescent="0.2"/>
    <row r="14522" ht="24.95" hidden="1" customHeight="1" x14ac:dyDescent="0.2"/>
    <row r="14523" ht="24.95" hidden="1" customHeight="1" x14ac:dyDescent="0.2"/>
    <row r="14524" ht="24.95" hidden="1" customHeight="1" x14ac:dyDescent="0.2"/>
    <row r="14525" ht="24.95" hidden="1" customHeight="1" x14ac:dyDescent="0.2"/>
    <row r="14526" ht="24.95" hidden="1" customHeight="1" x14ac:dyDescent="0.2"/>
    <row r="14527" ht="24.95" hidden="1" customHeight="1" x14ac:dyDescent="0.2"/>
    <row r="14528" ht="24.95" hidden="1" customHeight="1" x14ac:dyDescent="0.2"/>
    <row r="14529" ht="24.95" hidden="1" customHeight="1" x14ac:dyDescent="0.2"/>
    <row r="14530" ht="24.95" hidden="1" customHeight="1" x14ac:dyDescent="0.2"/>
    <row r="14531" ht="24.95" hidden="1" customHeight="1" x14ac:dyDescent="0.2"/>
    <row r="14532" ht="24.95" hidden="1" customHeight="1" x14ac:dyDescent="0.2"/>
    <row r="14533" ht="24.95" hidden="1" customHeight="1" x14ac:dyDescent="0.2"/>
    <row r="14534" ht="24.95" hidden="1" customHeight="1" x14ac:dyDescent="0.2"/>
    <row r="14535" ht="24.95" hidden="1" customHeight="1" x14ac:dyDescent="0.2"/>
    <row r="14536" ht="24.95" hidden="1" customHeight="1" x14ac:dyDescent="0.2"/>
    <row r="14537" ht="24.95" hidden="1" customHeight="1" x14ac:dyDescent="0.2"/>
    <row r="14538" ht="24.95" hidden="1" customHeight="1" x14ac:dyDescent="0.2"/>
    <row r="14539" ht="24.95" hidden="1" customHeight="1" x14ac:dyDescent="0.2"/>
    <row r="14540" ht="24.95" hidden="1" customHeight="1" x14ac:dyDescent="0.2"/>
    <row r="14541" ht="24.95" hidden="1" customHeight="1" x14ac:dyDescent="0.2"/>
    <row r="14542" ht="24.95" hidden="1" customHeight="1" x14ac:dyDescent="0.2"/>
    <row r="14543" ht="24.95" hidden="1" customHeight="1" x14ac:dyDescent="0.2"/>
    <row r="14544" ht="24.95" hidden="1" customHeight="1" x14ac:dyDescent="0.2"/>
    <row r="14545" ht="24.95" hidden="1" customHeight="1" x14ac:dyDescent="0.2"/>
    <row r="14546" ht="24.95" hidden="1" customHeight="1" x14ac:dyDescent="0.2"/>
    <row r="14547" ht="24.95" hidden="1" customHeight="1" x14ac:dyDescent="0.2"/>
    <row r="14548" ht="24.95" hidden="1" customHeight="1" x14ac:dyDescent="0.2"/>
    <row r="14549" ht="24.95" hidden="1" customHeight="1" x14ac:dyDescent="0.2"/>
    <row r="14550" ht="24.95" hidden="1" customHeight="1" x14ac:dyDescent="0.2"/>
    <row r="14551" ht="24.95" hidden="1" customHeight="1" x14ac:dyDescent="0.2"/>
    <row r="14552" ht="24.95" hidden="1" customHeight="1" x14ac:dyDescent="0.2"/>
    <row r="14553" ht="24.95" hidden="1" customHeight="1" x14ac:dyDescent="0.2"/>
    <row r="14554" ht="24.95" hidden="1" customHeight="1" x14ac:dyDescent="0.2"/>
    <row r="14555" ht="24.95" hidden="1" customHeight="1" x14ac:dyDescent="0.2"/>
    <row r="14556" ht="24.95" hidden="1" customHeight="1" x14ac:dyDescent="0.2"/>
    <row r="14557" ht="24.95" hidden="1" customHeight="1" x14ac:dyDescent="0.2"/>
    <row r="14558" ht="24.95" hidden="1" customHeight="1" x14ac:dyDescent="0.2"/>
    <row r="14559" ht="24.95" hidden="1" customHeight="1" x14ac:dyDescent="0.2"/>
    <row r="14560" ht="24.95" hidden="1" customHeight="1" x14ac:dyDescent="0.2"/>
    <row r="14561" ht="24.95" hidden="1" customHeight="1" x14ac:dyDescent="0.2"/>
    <row r="14562" ht="24.95" hidden="1" customHeight="1" x14ac:dyDescent="0.2"/>
    <row r="14563" ht="24.95" hidden="1" customHeight="1" x14ac:dyDescent="0.2"/>
    <row r="14564" ht="24.95" hidden="1" customHeight="1" x14ac:dyDescent="0.2"/>
    <row r="14565" ht="24.95" hidden="1" customHeight="1" x14ac:dyDescent="0.2"/>
    <row r="14566" ht="24.95" hidden="1" customHeight="1" x14ac:dyDescent="0.2"/>
    <row r="14567" ht="24.95" hidden="1" customHeight="1" x14ac:dyDescent="0.2"/>
    <row r="14568" ht="24.95" hidden="1" customHeight="1" x14ac:dyDescent="0.2"/>
    <row r="14569" ht="24.95" hidden="1" customHeight="1" x14ac:dyDescent="0.2"/>
    <row r="14570" ht="24.95" hidden="1" customHeight="1" x14ac:dyDescent="0.2"/>
    <row r="14571" ht="24.95" hidden="1" customHeight="1" x14ac:dyDescent="0.2"/>
    <row r="14572" ht="24.95" hidden="1" customHeight="1" x14ac:dyDescent="0.2"/>
    <row r="14573" ht="24.95" hidden="1" customHeight="1" x14ac:dyDescent="0.2"/>
    <row r="14574" ht="24.95" hidden="1" customHeight="1" x14ac:dyDescent="0.2"/>
    <row r="14575" ht="24.95" hidden="1" customHeight="1" x14ac:dyDescent="0.2"/>
    <row r="14576" ht="24.95" hidden="1" customHeight="1" x14ac:dyDescent="0.2"/>
    <row r="14577" ht="24.95" hidden="1" customHeight="1" x14ac:dyDescent="0.2"/>
    <row r="14578" ht="24.95" hidden="1" customHeight="1" x14ac:dyDescent="0.2"/>
    <row r="14579" ht="24.95" hidden="1" customHeight="1" x14ac:dyDescent="0.2"/>
    <row r="14580" ht="24.95" hidden="1" customHeight="1" x14ac:dyDescent="0.2"/>
    <row r="14581" ht="24.95" hidden="1" customHeight="1" x14ac:dyDescent="0.2"/>
    <row r="14582" ht="24.95" hidden="1" customHeight="1" x14ac:dyDescent="0.2"/>
    <row r="14583" ht="24.95" hidden="1" customHeight="1" x14ac:dyDescent="0.2"/>
    <row r="14584" ht="24.95" hidden="1" customHeight="1" x14ac:dyDescent="0.2"/>
    <row r="14585" ht="24.95" hidden="1" customHeight="1" x14ac:dyDescent="0.2"/>
    <row r="14586" ht="24.95" hidden="1" customHeight="1" x14ac:dyDescent="0.2"/>
    <row r="14587" ht="24.95" hidden="1" customHeight="1" x14ac:dyDescent="0.2"/>
    <row r="14588" ht="24.95" hidden="1" customHeight="1" x14ac:dyDescent="0.2"/>
    <row r="14589" ht="24.95" hidden="1" customHeight="1" x14ac:dyDescent="0.2"/>
    <row r="14590" ht="24.95" hidden="1" customHeight="1" x14ac:dyDescent="0.2"/>
    <row r="14591" ht="24.95" hidden="1" customHeight="1" x14ac:dyDescent="0.2"/>
    <row r="14592" ht="24.95" hidden="1" customHeight="1" x14ac:dyDescent="0.2"/>
    <row r="14593" ht="24.95" hidden="1" customHeight="1" x14ac:dyDescent="0.2"/>
    <row r="14594" ht="24.95" hidden="1" customHeight="1" x14ac:dyDescent="0.2"/>
    <row r="14595" ht="24.95" hidden="1" customHeight="1" x14ac:dyDescent="0.2"/>
    <row r="14596" ht="24.95" hidden="1" customHeight="1" x14ac:dyDescent="0.2"/>
    <row r="14597" ht="24.95" hidden="1" customHeight="1" x14ac:dyDescent="0.2"/>
    <row r="14598" ht="24.95" hidden="1" customHeight="1" x14ac:dyDescent="0.2"/>
    <row r="14599" ht="24.95" hidden="1" customHeight="1" x14ac:dyDescent="0.2"/>
    <row r="14600" ht="24.95" hidden="1" customHeight="1" x14ac:dyDescent="0.2"/>
    <row r="14601" ht="24.95" hidden="1" customHeight="1" x14ac:dyDescent="0.2"/>
    <row r="14602" ht="24.95" hidden="1" customHeight="1" x14ac:dyDescent="0.2"/>
    <row r="14603" ht="24.95" hidden="1" customHeight="1" x14ac:dyDescent="0.2"/>
    <row r="14604" ht="24.95" hidden="1" customHeight="1" x14ac:dyDescent="0.2"/>
    <row r="14605" ht="24.95" hidden="1" customHeight="1" x14ac:dyDescent="0.2"/>
    <row r="14606" ht="24.95" hidden="1" customHeight="1" x14ac:dyDescent="0.2"/>
    <row r="14607" ht="24.95" hidden="1" customHeight="1" x14ac:dyDescent="0.2"/>
    <row r="14608" ht="24.95" hidden="1" customHeight="1" x14ac:dyDescent="0.2"/>
    <row r="14609" ht="24.95" hidden="1" customHeight="1" x14ac:dyDescent="0.2"/>
    <row r="14610" ht="24.95" hidden="1" customHeight="1" x14ac:dyDescent="0.2"/>
    <row r="14611" ht="24.95" hidden="1" customHeight="1" x14ac:dyDescent="0.2"/>
    <row r="14612" ht="24.95" hidden="1" customHeight="1" x14ac:dyDescent="0.2"/>
    <row r="14613" ht="24.95" hidden="1" customHeight="1" x14ac:dyDescent="0.2"/>
    <row r="14614" ht="24.95" hidden="1" customHeight="1" x14ac:dyDescent="0.2"/>
    <row r="14615" ht="24.95" hidden="1" customHeight="1" x14ac:dyDescent="0.2"/>
    <row r="14616" ht="24.95" hidden="1" customHeight="1" x14ac:dyDescent="0.2"/>
    <row r="14617" ht="24.95" hidden="1" customHeight="1" x14ac:dyDescent="0.2"/>
    <row r="14618" ht="24.95" hidden="1" customHeight="1" x14ac:dyDescent="0.2"/>
    <row r="14619" ht="24.95" hidden="1" customHeight="1" x14ac:dyDescent="0.2"/>
    <row r="14620" ht="24.95" hidden="1" customHeight="1" x14ac:dyDescent="0.2"/>
    <row r="14621" ht="24.95" hidden="1" customHeight="1" x14ac:dyDescent="0.2"/>
    <row r="14622" ht="24.95" hidden="1" customHeight="1" x14ac:dyDescent="0.2"/>
    <row r="14623" ht="24.95" hidden="1" customHeight="1" x14ac:dyDescent="0.2"/>
    <row r="14624" ht="24.95" hidden="1" customHeight="1" x14ac:dyDescent="0.2"/>
    <row r="14625" ht="24.95" hidden="1" customHeight="1" x14ac:dyDescent="0.2"/>
    <row r="14626" ht="24.95" hidden="1" customHeight="1" x14ac:dyDescent="0.2"/>
    <row r="14627" ht="24.95" hidden="1" customHeight="1" x14ac:dyDescent="0.2"/>
    <row r="14628" ht="24.95" hidden="1" customHeight="1" x14ac:dyDescent="0.2"/>
    <row r="14629" ht="24.95" hidden="1" customHeight="1" x14ac:dyDescent="0.2"/>
    <row r="14630" ht="24.95" hidden="1" customHeight="1" x14ac:dyDescent="0.2"/>
    <row r="14631" ht="24.95" hidden="1" customHeight="1" x14ac:dyDescent="0.2"/>
    <row r="14632" ht="24.95" hidden="1" customHeight="1" x14ac:dyDescent="0.2"/>
    <row r="14633" ht="24.95" hidden="1" customHeight="1" x14ac:dyDescent="0.2"/>
    <row r="14634" ht="24.95" hidden="1" customHeight="1" x14ac:dyDescent="0.2"/>
    <row r="14635" ht="24.95" hidden="1" customHeight="1" x14ac:dyDescent="0.2"/>
    <row r="14636" ht="24.95" hidden="1" customHeight="1" x14ac:dyDescent="0.2"/>
    <row r="14637" ht="24.95" hidden="1" customHeight="1" x14ac:dyDescent="0.2"/>
    <row r="14638" ht="24.95" hidden="1" customHeight="1" x14ac:dyDescent="0.2"/>
    <row r="14639" ht="24.95" hidden="1" customHeight="1" x14ac:dyDescent="0.2"/>
    <row r="14640" ht="24.95" hidden="1" customHeight="1" x14ac:dyDescent="0.2"/>
    <row r="14641" ht="24.95" hidden="1" customHeight="1" x14ac:dyDescent="0.2"/>
    <row r="14642" ht="24.95" hidden="1" customHeight="1" x14ac:dyDescent="0.2"/>
    <row r="14643" ht="24.95" hidden="1" customHeight="1" x14ac:dyDescent="0.2"/>
    <row r="14644" ht="24.95" hidden="1" customHeight="1" x14ac:dyDescent="0.2"/>
    <row r="14645" ht="24.95" hidden="1" customHeight="1" x14ac:dyDescent="0.2"/>
    <row r="14646" ht="24.95" hidden="1" customHeight="1" x14ac:dyDescent="0.2"/>
    <row r="14647" ht="24.95" hidden="1" customHeight="1" x14ac:dyDescent="0.2"/>
    <row r="14648" ht="24.95" hidden="1" customHeight="1" x14ac:dyDescent="0.2"/>
    <row r="14649" ht="24.95" hidden="1" customHeight="1" x14ac:dyDescent="0.2"/>
    <row r="14650" ht="24.95" hidden="1" customHeight="1" x14ac:dyDescent="0.2"/>
    <row r="14651" ht="24.95" hidden="1" customHeight="1" x14ac:dyDescent="0.2"/>
    <row r="14652" ht="24.95" hidden="1" customHeight="1" x14ac:dyDescent="0.2"/>
    <row r="14653" ht="24.95" hidden="1" customHeight="1" x14ac:dyDescent="0.2"/>
    <row r="14654" ht="24.95" hidden="1" customHeight="1" x14ac:dyDescent="0.2"/>
    <row r="14655" ht="24.95" hidden="1" customHeight="1" x14ac:dyDescent="0.2"/>
    <row r="14656" ht="24.95" hidden="1" customHeight="1" x14ac:dyDescent="0.2"/>
    <row r="14657" ht="24.95" hidden="1" customHeight="1" x14ac:dyDescent="0.2"/>
    <row r="14658" ht="24.95" hidden="1" customHeight="1" x14ac:dyDescent="0.2"/>
    <row r="14659" ht="24.95" hidden="1" customHeight="1" x14ac:dyDescent="0.2"/>
    <row r="14660" ht="24.95" hidden="1" customHeight="1" x14ac:dyDescent="0.2"/>
    <row r="14661" ht="24.95" hidden="1" customHeight="1" x14ac:dyDescent="0.2"/>
    <row r="14662" ht="24.95" hidden="1" customHeight="1" x14ac:dyDescent="0.2"/>
    <row r="14663" ht="24.95" hidden="1" customHeight="1" x14ac:dyDescent="0.2"/>
    <row r="14664" ht="24.95" hidden="1" customHeight="1" x14ac:dyDescent="0.2"/>
    <row r="14665" ht="24.95" hidden="1" customHeight="1" x14ac:dyDescent="0.2"/>
    <row r="14666" ht="24.95" hidden="1" customHeight="1" x14ac:dyDescent="0.2"/>
    <row r="14667" ht="24.95" hidden="1" customHeight="1" x14ac:dyDescent="0.2"/>
    <row r="14668" ht="24.95" hidden="1" customHeight="1" x14ac:dyDescent="0.2"/>
    <row r="14669" ht="24.95" hidden="1" customHeight="1" x14ac:dyDescent="0.2"/>
    <row r="14670" ht="24.95" hidden="1" customHeight="1" x14ac:dyDescent="0.2"/>
    <row r="14671" ht="24.95" hidden="1" customHeight="1" x14ac:dyDescent="0.2"/>
    <row r="14672" ht="24.95" hidden="1" customHeight="1" x14ac:dyDescent="0.2"/>
    <row r="14673" ht="24.95" hidden="1" customHeight="1" x14ac:dyDescent="0.2"/>
    <row r="14674" ht="24.95" hidden="1" customHeight="1" x14ac:dyDescent="0.2"/>
    <row r="14675" ht="24.95" hidden="1" customHeight="1" x14ac:dyDescent="0.2"/>
    <row r="14676" ht="24.95" hidden="1" customHeight="1" x14ac:dyDescent="0.2"/>
    <row r="14677" ht="24.95" hidden="1" customHeight="1" x14ac:dyDescent="0.2"/>
    <row r="14678" ht="24.95" hidden="1" customHeight="1" x14ac:dyDescent="0.2"/>
    <row r="14679" ht="24.95" hidden="1" customHeight="1" x14ac:dyDescent="0.2"/>
    <row r="14680" ht="24.95" hidden="1" customHeight="1" x14ac:dyDescent="0.2"/>
    <row r="14681" ht="24.95" hidden="1" customHeight="1" x14ac:dyDescent="0.2"/>
    <row r="14682" ht="24.95" hidden="1" customHeight="1" x14ac:dyDescent="0.2"/>
    <row r="14683" ht="24.95" hidden="1" customHeight="1" x14ac:dyDescent="0.2"/>
    <row r="14684" ht="24.95" hidden="1" customHeight="1" x14ac:dyDescent="0.2"/>
    <row r="14685" ht="24.95" hidden="1" customHeight="1" x14ac:dyDescent="0.2"/>
    <row r="14686" ht="24.95" hidden="1" customHeight="1" x14ac:dyDescent="0.2"/>
    <row r="14687" ht="24.95" hidden="1" customHeight="1" x14ac:dyDescent="0.2"/>
    <row r="14688" ht="24.95" hidden="1" customHeight="1" x14ac:dyDescent="0.2"/>
    <row r="14689" ht="24.95" hidden="1" customHeight="1" x14ac:dyDescent="0.2"/>
    <row r="14690" ht="24.95" hidden="1" customHeight="1" x14ac:dyDescent="0.2"/>
    <row r="14691" ht="24.95" hidden="1" customHeight="1" x14ac:dyDescent="0.2"/>
    <row r="14692" ht="24.95" hidden="1" customHeight="1" x14ac:dyDescent="0.2"/>
    <row r="14693" ht="24.95" hidden="1" customHeight="1" x14ac:dyDescent="0.2"/>
    <row r="14694" ht="24.95" hidden="1" customHeight="1" x14ac:dyDescent="0.2"/>
    <row r="14695" ht="24.95" hidden="1" customHeight="1" x14ac:dyDescent="0.2"/>
    <row r="14696" ht="24.95" hidden="1" customHeight="1" x14ac:dyDescent="0.2"/>
    <row r="14697" ht="24.95" hidden="1" customHeight="1" x14ac:dyDescent="0.2"/>
    <row r="14698" ht="24.95" hidden="1" customHeight="1" x14ac:dyDescent="0.2"/>
    <row r="14699" ht="24.95" hidden="1" customHeight="1" x14ac:dyDescent="0.2"/>
    <row r="14700" ht="24.95" hidden="1" customHeight="1" x14ac:dyDescent="0.2"/>
    <row r="14701" ht="24.95" hidden="1" customHeight="1" x14ac:dyDescent="0.2"/>
    <row r="14702" ht="24.95" hidden="1" customHeight="1" x14ac:dyDescent="0.2"/>
    <row r="14703" ht="24.95" hidden="1" customHeight="1" x14ac:dyDescent="0.2"/>
    <row r="14704" ht="24.95" hidden="1" customHeight="1" x14ac:dyDescent="0.2"/>
    <row r="14705" ht="24.95" hidden="1" customHeight="1" x14ac:dyDescent="0.2"/>
    <row r="14706" ht="24.95" hidden="1" customHeight="1" x14ac:dyDescent="0.2"/>
    <row r="14707" ht="24.95" hidden="1" customHeight="1" x14ac:dyDescent="0.2"/>
    <row r="14708" ht="24.95" hidden="1" customHeight="1" x14ac:dyDescent="0.2"/>
    <row r="14709" ht="24.95" hidden="1" customHeight="1" x14ac:dyDescent="0.2"/>
    <row r="14710" ht="24.95" hidden="1" customHeight="1" x14ac:dyDescent="0.2"/>
    <row r="14711" ht="24.95" hidden="1" customHeight="1" x14ac:dyDescent="0.2"/>
    <row r="14712" ht="24.95" hidden="1" customHeight="1" x14ac:dyDescent="0.2"/>
    <row r="14713" ht="24.95" hidden="1" customHeight="1" x14ac:dyDescent="0.2"/>
    <row r="14714" ht="24.95" hidden="1" customHeight="1" x14ac:dyDescent="0.2"/>
    <row r="14715" ht="24.95" hidden="1" customHeight="1" x14ac:dyDescent="0.2"/>
    <row r="14716" ht="24.95" hidden="1" customHeight="1" x14ac:dyDescent="0.2"/>
    <row r="14717" ht="24.95" hidden="1" customHeight="1" x14ac:dyDescent="0.2"/>
    <row r="14718" ht="24.95" hidden="1" customHeight="1" x14ac:dyDescent="0.2"/>
    <row r="14719" ht="24.95" hidden="1" customHeight="1" x14ac:dyDescent="0.2"/>
    <row r="14720" ht="24.95" hidden="1" customHeight="1" x14ac:dyDescent="0.2"/>
    <row r="14721" ht="24.95" hidden="1" customHeight="1" x14ac:dyDescent="0.2"/>
    <row r="14722" ht="24.95" hidden="1" customHeight="1" x14ac:dyDescent="0.2"/>
    <row r="14723" ht="24.95" hidden="1" customHeight="1" x14ac:dyDescent="0.2"/>
    <row r="14724" ht="24.95" hidden="1" customHeight="1" x14ac:dyDescent="0.2"/>
    <row r="14725" ht="24.95" hidden="1" customHeight="1" x14ac:dyDescent="0.2"/>
    <row r="14726" ht="24.95" hidden="1" customHeight="1" x14ac:dyDescent="0.2"/>
    <row r="14727" ht="24.95" hidden="1" customHeight="1" x14ac:dyDescent="0.2"/>
    <row r="14728" ht="24.95" hidden="1" customHeight="1" x14ac:dyDescent="0.2"/>
    <row r="14729" ht="24.95" hidden="1" customHeight="1" x14ac:dyDescent="0.2"/>
    <row r="14730" ht="24.95" hidden="1" customHeight="1" x14ac:dyDescent="0.2"/>
    <row r="14731" ht="24.95" hidden="1" customHeight="1" x14ac:dyDescent="0.2"/>
    <row r="14732" ht="24.95" hidden="1" customHeight="1" x14ac:dyDescent="0.2"/>
    <row r="14733" ht="24.95" hidden="1" customHeight="1" x14ac:dyDescent="0.2"/>
    <row r="14734" ht="24.95" hidden="1" customHeight="1" x14ac:dyDescent="0.2"/>
    <row r="14735" ht="24.95" hidden="1" customHeight="1" x14ac:dyDescent="0.2"/>
    <row r="14736" ht="24.95" hidden="1" customHeight="1" x14ac:dyDescent="0.2"/>
    <row r="14737" ht="24.95" hidden="1" customHeight="1" x14ac:dyDescent="0.2"/>
    <row r="14738" ht="24.95" hidden="1" customHeight="1" x14ac:dyDescent="0.2"/>
    <row r="14739" ht="24.95" hidden="1" customHeight="1" x14ac:dyDescent="0.2"/>
    <row r="14740" ht="24.95" hidden="1" customHeight="1" x14ac:dyDescent="0.2"/>
    <row r="14741" ht="24.95" hidden="1" customHeight="1" x14ac:dyDescent="0.2"/>
    <row r="14742" ht="24.95" hidden="1" customHeight="1" x14ac:dyDescent="0.2"/>
    <row r="14743" ht="24.95" hidden="1" customHeight="1" x14ac:dyDescent="0.2"/>
    <row r="14744" ht="24.95" hidden="1" customHeight="1" x14ac:dyDescent="0.2"/>
    <row r="14745" ht="24.95" hidden="1" customHeight="1" x14ac:dyDescent="0.2"/>
    <row r="14746" ht="24.95" hidden="1" customHeight="1" x14ac:dyDescent="0.2"/>
    <row r="14747" ht="24.95" hidden="1" customHeight="1" x14ac:dyDescent="0.2"/>
    <row r="14748" ht="24.95" hidden="1" customHeight="1" x14ac:dyDescent="0.2"/>
    <row r="14749" ht="24.95" hidden="1" customHeight="1" x14ac:dyDescent="0.2"/>
    <row r="14750" ht="24.95" hidden="1" customHeight="1" x14ac:dyDescent="0.2"/>
    <row r="14751" ht="24.95" hidden="1" customHeight="1" x14ac:dyDescent="0.2"/>
    <row r="14752" ht="24.95" hidden="1" customHeight="1" x14ac:dyDescent="0.2"/>
    <row r="14753" ht="24.95" hidden="1" customHeight="1" x14ac:dyDescent="0.2"/>
    <row r="14754" ht="24.95" hidden="1" customHeight="1" x14ac:dyDescent="0.2"/>
    <row r="14755" ht="24.95" hidden="1" customHeight="1" x14ac:dyDescent="0.2"/>
    <row r="14756" ht="24.95" hidden="1" customHeight="1" x14ac:dyDescent="0.2"/>
    <row r="14757" ht="24.95" hidden="1" customHeight="1" x14ac:dyDescent="0.2"/>
    <row r="14758" ht="24.95" hidden="1" customHeight="1" x14ac:dyDescent="0.2"/>
    <row r="14759" ht="24.95" hidden="1" customHeight="1" x14ac:dyDescent="0.2"/>
    <row r="14760" ht="24.95" hidden="1" customHeight="1" x14ac:dyDescent="0.2"/>
    <row r="14761" ht="24.95" hidden="1" customHeight="1" x14ac:dyDescent="0.2"/>
    <row r="14762" ht="24.95" hidden="1" customHeight="1" x14ac:dyDescent="0.2"/>
    <row r="14763" ht="24.95" hidden="1" customHeight="1" x14ac:dyDescent="0.2"/>
    <row r="14764" ht="24.95" hidden="1" customHeight="1" x14ac:dyDescent="0.2"/>
    <row r="14765" ht="24.95" hidden="1" customHeight="1" x14ac:dyDescent="0.2"/>
    <row r="14766" ht="24.95" hidden="1" customHeight="1" x14ac:dyDescent="0.2"/>
    <row r="14767" ht="24.95" hidden="1" customHeight="1" x14ac:dyDescent="0.2"/>
    <row r="14768" ht="24.95" hidden="1" customHeight="1" x14ac:dyDescent="0.2"/>
    <row r="14769" ht="24.95" hidden="1" customHeight="1" x14ac:dyDescent="0.2"/>
    <row r="14770" ht="24.95" hidden="1" customHeight="1" x14ac:dyDescent="0.2"/>
    <row r="14771" ht="24.95" hidden="1" customHeight="1" x14ac:dyDescent="0.2"/>
    <row r="14772" ht="24.95" hidden="1" customHeight="1" x14ac:dyDescent="0.2"/>
    <row r="14773" ht="24.95" hidden="1" customHeight="1" x14ac:dyDescent="0.2"/>
    <row r="14774" ht="24.95" hidden="1" customHeight="1" x14ac:dyDescent="0.2"/>
    <row r="14775" ht="24.95" hidden="1" customHeight="1" x14ac:dyDescent="0.2"/>
    <row r="14776" ht="24.95" hidden="1" customHeight="1" x14ac:dyDescent="0.2"/>
    <row r="14777" ht="24.95" hidden="1" customHeight="1" x14ac:dyDescent="0.2"/>
    <row r="14778" ht="24.95" hidden="1" customHeight="1" x14ac:dyDescent="0.2"/>
    <row r="14779" ht="24.95" hidden="1" customHeight="1" x14ac:dyDescent="0.2"/>
    <row r="14780" ht="24.95" hidden="1" customHeight="1" x14ac:dyDescent="0.2"/>
    <row r="14781" ht="24.95" hidden="1" customHeight="1" x14ac:dyDescent="0.2"/>
    <row r="14782" ht="24.95" hidden="1" customHeight="1" x14ac:dyDescent="0.2"/>
    <row r="14783" ht="24.95" hidden="1" customHeight="1" x14ac:dyDescent="0.2"/>
    <row r="14784" ht="24.95" hidden="1" customHeight="1" x14ac:dyDescent="0.2"/>
    <row r="14785" ht="24.95" hidden="1" customHeight="1" x14ac:dyDescent="0.2"/>
    <row r="14786" ht="24.95" hidden="1" customHeight="1" x14ac:dyDescent="0.2"/>
    <row r="14787" ht="24.95" hidden="1" customHeight="1" x14ac:dyDescent="0.2"/>
    <row r="14788" ht="24.95" hidden="1" customHeight="1" x14ac:dyDescent="0.2"/>
    <row r="14789" ht="24.95" hidden="1" customHeight="1" x14ac:dyDescent="0.2"/>
    <row r="14790" ht="24.95" hidden="1" customHeight="1" x14ac:dyDescent="0.2"/>
    <row r="14791" ht="24.95" hidden="1" customHeight="1" x14ac:dyDescent="0.2"/>
    <row r="14792" ht="24.95" hidden="1" customHeight="1" x14ac:dyDescent="0.2"/>
    <row r="14793" ht="24.95" hidden="1" customHeight="1" x14ac:dyDescent="0.2"/>
    <row r="14794" ht="24.95" hidden="1" customHeight="1" x14ac:dyDescent="0.2"/>
    <row r="14795" ht="24.95" hidden="1" customHeight="1" x14ac:dyDescent="0.2"/>
    <row r="14796" ht="24.95" hidden="1" customHeight="1" x14ac:dyDescent="0.2"/>
    <row r="14797" ht="24.95" hidden="1" customHeight="1" x14ac:dyDescent="0.2"/>
    <row r="14798" ht="24.95" hidden="1" customHeight="1" x14ac:dyDescent="0.2"/>
    <row r="14799" ht="24.95" hidden="1" customHeight="1" x14ac:dyDescent="0.2"/>
    <row r="14800" ht="24.95" hidden="1" customHeight="1" x14ac:dyDescent="0.2"/>
    <row r="14801" ht="24.95" hidden="1" customHeight="1" x14ac:dyDescent="0.2"/>
    <row r="14802" ht="24.95" hidden="1" customHeight="1" x14ac:dyDescent="0.2"/>
    <row r="14803" ht="24.95" hidden="1" customHeight="1" x14ac:dyDescent="0.2"/>
    <row r="14804" ht="24.95" hidden="1" customHeight="1" x14ac:dyDescent="0.2"/>
    <row r="14805" ht="24.95" hidden="1" customHeight="1" x14ac:dyDescent="0.2"/>
    <row r="14806" ht="24.95" hidden="1" customHeight="1" x14ac:dyDescent="0.2"/>
    <row r="14807" ht="24.95" hidden="1" customHeight="1" x14ac:dyDescent="0.2"/>
    <row r="14808" ht="24.95" hidden="1" customHeight="1" x14ac:dyDescent="0.2"/>
    <row r="14809" ht="24.95" hidden="1" customHeight="1" x14ac:dyDescent="0.2"/>
    <row r="14810" ht="24.95" hidden="1" customHeight="1" x14ac:dyDescent="0.2"/>
    <row r="14811" ht="24.95" hidden="1" customHeight="1" x14ac:dyDescent="0.2"/>
    <row r="14812" ht="24.95" hidden="1" customHeight="1" x14ac:dyDescent="0.2"/>
    <row r="14813" ht="24.95" hidden="1" customHeight="1" x14ac:dyDescent="0.2"/>
    <row r="14814" ht="24.95" hidden="1" customHeight="1" x14ac:dyDescent="0.2"/>
    <row r="14815" ht="24.95" hidden="1" customHeight="1" x14ac:dyDescent="0.2"/>
    <row r="14816" ht="24.95" hidden="1" customHeight="1" x14ac:dyDescent="0.2"/>
    <row r="14817" ht="24.95" hidden="1" customHeight="1" x14ac:dyDescent="0.2"/>
    <row r="14818" ht="24.95" hidden="1" customHeight="1" x14ac:dyDescent="0.2"/>
    <row r="14819" ht="24.95" hidden="1" customHeight="1" x14ac:dyDescent="0.2"/>
    <row r="14820" ht="24.95" hidden="1" customHeight="1" x14ac:dyDescent="0.2"/>
    <row r="14821" ht="24.95" hidden="1" customHeight="1" x14ac:dyDescent="0.2"/>
    <row r="14822" ht="24.95" hidden="1" customHeight="1" x14ac:dyDescent="0.2"/>
    <row r="14823" ht="24.95" hidden="1" customHeight="1" x14ac:dyDescent="0.2"/>
    <row r="14824" ht="24.95" hidden="1" customHeight="1" x14ac:dyDescent="0.2"/>
    <row r="14825" ht="24.95" hidden="1" customHeight="1" x14ac:dyDescent="0.2"/>
    <row r="14826" ht="24.95" hidden="1" customHeight="1" x14ac:dyDescent="0.2"/>
    <row r="14827" ht="24.95" hidden="1" customHeight="1" x14ac:dyDescent="0.2"/>
    <row r="14828" ht="24.95" hidden="1" customHeight="1" x14ac:dyDescent="0.2"/>
    <row r="14829" ht="24.95" hidden="1" customHeight="1" x14ac:dyDescent="0.2"/>
    <row r="14830" ht="24.95" hidden="1" customHeight="1" x14ac:dyDescent="0.2"/>
    <row r="14831" ht="24.95" hidden="1" customHeight="1" x14ac:dyDescent="0.2"/>
    <row r="14832" ht="24.95" hidden="1" customHeight="1" x14ac:dyDescent="0.2"/>
    <row r="14833" ht="24.95" hidden="1" customHeight="1" x14ac:dyDescent="0.2"/>
    <row r="14834" ht="24.95" hidden="1" customHeight="1" x14ac:dyDescent="0.2"/>
    <row r="14835" ht="24.95" hidden="1" customHeight="1" x14ac:dyDescent="0.2"/>
    <row r="14836" ht="24.95" hidden="1" customHeight="1" x14ac:dyDescent="0.2"/>
    <row r="14837" ht="24.95" hidden="1" customHeight="1" x14ac:dyDescent="0.2"/>
    <row r="14838" ht="24.95" hidden="1" customHeight="1" x14ac:dyDescent="0.2"/>
    <row r="14839" ht="24.95" hidden="1" customHeight="1" x14ac:dyDescent="0.2"/>
    <row r="14840" ht="24.95" hidden="1" customHeight="1" x14ac:dyDescent="0.2"/>
    <row r="14841" ht="24.95" hidden="1" customHeight="1" x14ac:dyDescent="0.2"/>
    <row r="14842" ht="24.95" hidden="1" customHeight="1" x14ac:dyDescent="0.2"/>
    <row r="14843" ht="24.95" hidden="1" customHeight="1" x14ac:dyDescent="0.2"/>
    <row r="14844" ht="24.95" hidden="1" customHeight="1" x14ac:dyDescent="0.2"/>
    <row r="14845" ht="24.95" hidden="1" customHeight="1" x14ac:dyDescent="0.2"/>
    <row r="14846" ht="24.95" hidden="1" customHeight="1" x14ac:dyDescent="0.2"/>
    <row r="14847" ht="24.95" hidden="1" customHeight="1" x14ac:dyDescent="0.2"/>
    <row r="14848" ht="24.95" hidden="1" customHeight="1" x14ac:dyDescent="0.2"/>
    <row r="14849" ht="24.95" hidden="1" customHeight="1" x14ac:dyDescent="0.2"/>
    <row r="14850" ht="24.95" hidden="1" customHeight="1" x14ac:dyDescent="0.2"/>
    <row r="14851" ht="24.95" hidden="1" customHeight="1" x14ac:dyDescent="0.2"/>
    <row r="14852" ht="24.95" hidden="1" customHeight="1" x14ac:dyDescent="0.2"/>
    <row r="14853" ht="24.95" hidden="1" customHeight="1" x14ac:dyDescent="0.2"/>
    <row r="14854" ht="24.95" hidden="1" customHeight="1" x14ac:dyDescent="0.2"/>
    <row r="14855" ht="24.95" hidden="1" customHeight="1" x14ac:dyDescent="0.2"/>
    <row r="14856" ht="24.95" hidden="1" customHeight="1" x14ac:dyDescent="0.2"/>
    <row r="14857" ht="24.95" hidden="1" customHeight="1" x14ac:dyDescent="0.2"/>
    <row r="14858" ht="24.95" hidden="1" customHeight="1" x14ac:dyDescent="0.2"/>
    <row r="14859" ht="24.95" hidden="1" customHeight="1" x14ac:dyDescent="0.2"/>
    <row r="14860" ht="24.95" hidden="1" customHeight="1" x14ac:dyDescent="0.2"/>
    <row r="14861" ht="24.95" hidden="1" customHeight="1" x14ac:dyDescent="0.2"/>
    <row r="14862" ht="24.95" hidden="1" customHeight="1" x14ac:dyDescent="0.2"/>
    <row r="14863" ht="24.95" hidden="1" customHeight="1" x14ac:dyDescent="0.2"/>
    <row r="14864" ht="24.95" hidden="1" customHeight="1" x14ac:dyDescent="0.2"/>
    <row r="14865" ht="24.95" hidden="1" customHeight="1" x14ac:dyDescent="0.2"/>
    <row r="14866" ht="24.95" hidden="1" customHeight="1" x14ac:dyDescent="0.2"/>
    <row r="14867" ht="24.95" hidden="1" customHeight="1" x14ac:dyDescent="0.2"/>
    <row r="14868" ht="24.95" hidden="1" customHeight="1" x14ac:dyDescent="0.2"/>
    <row r="14869" ht="24.95" hidden="1" customHeight="1" x14ac:dyDescent="0.2"/>
    <row r="14870" ht="24.95" hidden="1" customHeight="1" x14ac:dyDescent="0.2"/>
    <row r="14871" ht="24.95" hidden="1" customHeight="1" x14ac:dyDescent="0.2"/>
    <row r="14872" ht="24.95" hidden="1" customHeight="1" x14ac:dyDescent="0.2"/>
    <row r="14873" ht="24.95" hidden="1" customHeight="1" x14ac:dyDescent="0.2"/>
    <row r="14874" ht="24.95" hidden="1" customHeight="1" x14ac:dyDescent="0.2"/>
    <row r="14875" ht="24.95" hidden="1" customHeight="1" x14ac:dyDescent="0.2"/>
    <row r="14876" ht="24.95" hidden="1" customHeight="1" x14ac:dyDescent="0.2"/>
    <row r="14877" ht="24.95" hidden="1" customHeight="1" x14ac:dyDescent="0.2"/>
    <row r="14878" ht="24.95" hidden="1" customHeight="1" x14ac:dyDescent="0.2"/>
    <row r="14879" ht="24.95" hidden="1" customHeight="1" x14ac:dyDescent="0.2"/>
    <row r="14880" ht="24.95" hidden="1" customHeight="1" x14ac:dyDescent="0.2"/>
    <row r="14881" ht="24.95" hidden="1" customHeight="1" x14ac:dyDescent="0.2"/>
    <row r="14882" ht="24.95" hidden="1" customHeight="1" x14ac:dyDescent="0.2"/>
    <row r="14883" ht="24.95" hidden="1" customHeight="1" x14ac:dyDescent="0.2"/>
    <row r="14884" ht="24.95" hidden="1" customHeight="1" x14ac:dyDescent="0.2"/>
    <row r="14885" ht="24.95" hidden="1" customHeight="1" x14ac:dyDescent="0.2"/>
    <row r="14886" ht="24.95" hidden="1" customHeight="1" x14ac:dyDescent="0.2"/>
    <row r="14887" ht="24.95" hidden="1" customHeight="1" x14ac:dyDescent="0.2"/>
    <row r="14888" ht="24.95" hidden="1" customHeight="1" x14ac:dyDescent="0.2"/>
    <row r="14889" ht="24.95" hidden="1" customHeight="1" x14ac:dyDescent="0.2"/>
    <row r="14890" ht="24.95" hidden="1" customHeight="1" x14ac:dyDescent="0.2"/>
    <row r="14891" ht="24.95" hidden="1" customHeight="1" x14ac:dyDescent="0.2"/>
    <row r="14892" ht="24.95" hidden="1" customHeight="1" x14ac:dyDescent="0.2"/>
    <row r="14893" ht="24.95" hidden="1" customHeight="1" x14ac:dyDescent="0.2"/>
    <row r="14894" ht="24.95" hidden="1" customHeight="1" x14ac:dyDescent="0.2"/>
    <row r="14895" ht="24.95" hidden="1" customHeight="1" x14ac:dyDescent="0.2"/>
    <row r="14896" ht="24.95" hidden="1" customHeight="1" x14ac:dyDescent="0.2"/>
    <row r="14897" ht="24.95" hidden="1" customHeight="1" x14ac:dyDescent="0.2"/>
    <row r="14898" ht="24.95" hidden="1" customHeight="1" x14ac:dyDescent="0.2"/>
    <row r="14899" ht="24.95" hidden="1" customHeight="1" x14ac:dyDescent="0.2"/>
    <row r="14900" ht="24.95" hidden="1" customHeight="1" x14ac:dyDescent="0.2"/>
    <row r="14901" ht="24.95" hidden="1" customHeight="1" x14ac:dyDescent="0.2"/>
    <row r="14902" ht="24.95" hidden="1" customHeight="1" x14ac:dyDescent="0.2"/>
    <row r="14903" ht="24.95" hidden="1" customHeight="1" x14ac:dyDescent="0.2"/>
    <row r="14904" ht="24.95" hidden="1" customHeight="1" x14ac:dyDescent="0.2"/>
    <row r="14905" ht="24.95" hidden="1" customHeight="1" x14ac:dyDescent="0.2"/>
    <row r="14906" ht="24.95" hidden="1" customHeight="1" x14ac:dyDescent="0.2"/>
    <row r="14907" ht="24.95" hidden="1" customHeight="1" x14ac:dyDescent="0.2"/>
    <row r="14908" ht="24.95" hidden="1" customHeight="1" x14ac:dyDescent="0.2"/>
    <row r="14909" ht="24.95" hidden="1" customHeight="1" x14ac:dyDescent="0.2"/>
    <row r="14910" ht="24.95" hidden="1" customHeight="1" x14ac:dyDescent="0.2"/>
    <row r="14911" ht="24.95" hidden="1" customHeight="1" x14ac:dyDescent="0.2"/>
    <row r="14912" ht="24.95" hidden="1" customHeight="1" x14ac:dyDescent="0.2"/>
    <row r="14913" ht="24.95" hidden="1" customHeight="1" x14ac:dyDescent="0.2"/>
    <row r="14914" ht="24.95" hidden="1" customHeight="1" x14ac:dyDescent="0.2"/>
    <row r="14915" ht="24.95" hidden="1" customHeight="1" x14ac:dyDescent="0.2"/>
    <row r="14916" ht="24.95" hidden="1" customHeight="1" x14ac:dyDescent="0.2"/>
    <row r="14917" ht="24.95" hidden="1" customHeight="1" x14ac:dyDescent="0.2"/>
    <row r="14918" ht="24.95" hidden="1" customHeight="1" x14ac:dyDescent="0.2"/>
    <row r="14919" ht="24.95" hidden="1" customHeight="1" x14ac:dyDescent="0.2"/>
    <row r="14920" ht="24.95" hidden="1" customHeight="1" x14ac:dyDescent="0.2"/>
    <row r="14921" ht="24.95" hidden="1" customHeight="1" x14ac:dyDescent="0.2"/>
    <row r="14922" ht="24.95" hidden="1" customHeight="1" x14ac:dyDescent="0.2"/>
    <row r="14923" ht="24.95" hidden="1" customHeight="1" x14ac:dyDescent="0.2"/>
    <row r="14924" ht="24.95" hidden="1" customHeight="1" x14ac:dyDescent="0.2"/>
    <row r="14925" ht="24.95" hidden="1" customHeight="1" x14ac:dyDescent="0.2"/>
    <row r="14926" ht="24.95" hidden="1" customHeight="1" x14ac:dyDescent="0.2"/>
    <row r="14927" ht="24.95" hidden="1" customHeight="1" x14ac:dyDescent="0.2"/>
    <row r="14928" ht="24.95" hidden="1" customHeight="1" x14ac:dyDescent="0.2"/>
    <row r="14929" ht="24.95" hidden="1" customHeight="1" x14ac:dyDescent="0.2"/>
    <row r="14930" ht="24.95" hidden="1" customHeight="1" x14ac:dyDescent="0.2"/>
    <row r="14931" ht="24.95" hidden="1" customHeight="1" x14ac:dyDescent="0.2"/>
    <row r="14932" ht="24.95" hidden="1" customHeight="1" x14ac:dyDescent="0.2"/>
    <row r="14933" ht="24.95" hidden="1" customHeight="1" x14ac:dyDescent="0.2"/>
    <row r="14934" ht="24.95" hidden="1" customHeight="1" x14ac:dyDescent="0.2"/>
    <row r="14935" ht="24.95" hidden="1" customHeight="1" x14ac:dyDescent="0.2"/>
    <row r="14936" ht="24.95" hidden="1" customHeight="1" x14ac:dyDescent="0.2"/>
    <row r="14937" ht="24.95" hidden="1" customHeight="1" x14ac:dyDescent="0.2"/>
    <row r="14938" ht="24.95" hidden="1" customHeight="1" x14ac:dyDescent="0.2"/>
    <row r="14939" ht="24.95" hidden="1" customHeight="1" x14ac:dyDescent="0.2"/>
    <row r="14940" ht="24.95" hidden="1" customHeight="1" x14ac:dyDescent="0.2"/>
    <row r="14941" ht="24.95" hidden="1" customHeight="1" x14ac:dyDescent="0.2"/>
    <row r="14942" ht="24.95" hidden="1" customHeight="1" x14ac:dyDescent="0.2"/>
    <row r="14943" ht="24.95" hidden="1" customHeight="1" x14ac:dyDescent="0.2"/>
    <row r="14944" ht="24.95" hidden="1" customHeight="1" x14ac:dyDescent="0.2"/>
    <row r="14945" ht="24.95" hidden="1" customHeight="1" x14ac:dyDescent="0.2"/>
    <row r="14946" ht="24.95" hidden="1" customHeight="1" x14ac:dyDescent="0.2"/>
    <row r="14947" ht="24.95" hidden="1" customHeight="1" x14ac:dyDescent="0.2"/>
    <row r="14948" ht="24.95" hidden="1" customHeight="1" x14ac:dyDescent="0.2"/>
    <row r="14949" ht="24.95" hidden="1" customHeight="1" x14ac:dyDescent="0.2"/>
    <row r="14950" ht="24.95" hidden="1" customHeight="1" x14ac:dyDescent="0.2"/>
    <row r="14951" ht="24.95" hidden="1" customHeight="1" x14ac:dyDescent="0.2"/>
    <row r="14952" ht="24.95" hidden="1" customHeight="1" x14ac:dyDescent="0.2"/>
    <row r="14953" ht="24.95" hidden="1" customHeight="1" x14ac:dyDescent="0.2"/>
    <row r="14954" ht="24.95" hidden="1" customHeight="1" x14ac:dyDescent="0.2"/>
    <row r="14955" ht="24.95" hidden="1" customHeight="1" x14ac:dyDescent="0.2"/>
    <row r="14956" ht="24.95" hidden="1" customHeight="1" x14ac:dyDescent="0.2"/>
    <row r="14957" ht="24.95" hidden="1" customHeight="1" x14ac:dyDescent="0.2"/>
    <row r="14958" ht="24.95" hidden="1" customHeight="1" x14ac:dyDescent="0.2"/>
    <row r="14959" ht="24.95" hidden="1" customHeight="1" x14ac:dyDescent="0.2"/>
    <row r="14960" ht="24.95" hidden="1" customHeight="1" x14ac:dyDescent="0.2"/>
    <row r="14961" ht="24.95" hidden="1" customHeight="1" x14ac:dyDescent="0.2"/>
    <row r="14962" ht="24.95" hidden="1" customHeight="1" x14ac:dyDescent="0.2"/>
    <row r="14963" ht="24.95" hidden="1" customHeight="1" x14ac:dyDescent="0.2"/>
    <row r="14964" ht="24.95" hidden="1" customHeight="1" x14ac:dyDescent="0.2"/>
    <row r="14965" ht="24.95" hidden="1" customHeight="1" x14ac:dyDescent="0.2"/>
    <row r="14966" ht="24.95" hidden="1" customHeight="1" x14ac:dyDescent="0.2"/>
    <row r="14967" ht="24.95" hidden="1" customHeight="1" x14ac:dyDescent="0.2"/>
    <row r="14968" ht="24.95" hidden="1" customHeight="1" x14ac:dyDescent="0.2"/>
    <row r="14969" ht="24.95" hidden="1" customHeight="1" x14ac:dyDescent="0.2"/>
    <row r="14970" ht="24.95" hidden="1" customHeight="1" x14ac:dyDescent="0.2"/>
    <row r="14971" ht="24.95" hidden="1" customHeight="1" x14ac:dyDescent="0.2"/>
    <row r="14972" ht="24.95" hidden="1" customHeight="1" x14ac:dyDescent="0.2"/>
    <row r="14973" ht="24.95" hidden="1" customHeight="1" x14ac:dyDescent="0.2"/>
    <row r="14974" ht="24.95" hidden="1" customHeight="1" x14ac:dyDescent="0.2"/>
    <row r="14975" ht="24.95" hidden="1" customHeight="1" x14ac:dyDescent="0.2"/>
    <row r="14976" ht="24.95" hidden="1" customHeight="1" x14ac:dyDescent="0.2"/>
    <row r="14977" ht="24.95" hidden="1" customHeight="1" x14ac:dyDescent="0.2"/>
    <row r="14978" ht="24.95" hidden="1" customHeight="1" x14ac:dyDescent="0.2"/>
    <row r="14979" ht="24.95" hidden="1" customHeight="1" x14ac:dyDescent="0.2"/>
    <row r="14980" ht="24.95" hidden="1" customHeight="1" x14ac:dyDescent="0.2"/>
    <row r="14981" ht="24.95" hidden="1" customHeight="1" x14ac:dyDescent="0.2"/>
    <row r="14982" ht="24.95" hidden="1" customHeight="1" x14ac:dyDescent="0.2"/>
    <row r="14983" ht="24.95" hidden="1" customHeight="1" x14ac:dyDescent="0.2"/>
    <row r="14984" ht="24.95" hidden="1" customHeight="1" x14ac:dyDescent="0.2"/>
    <row r="14985" ht="24.95" hidden="1" customHeight="1" x14ac:dyDescent="0.2"/>
    <row r="14986" ht="24.95" hidden="1" customHeight="1" x14ac:dyDescent="0.2"/>
    <row r="14987" ht="24.95" hidden="1" customHeight="1" x14ac:dyDescent="0.2"/>
    <row r="14988" ht="24.95" hidden="1" customHeight="1" x14ac:dyDescent="0.2"/>
    <row r="14989" ht="24.95" hidden="1" customHeight="1" x14ac:dyDescent="0.2"/>
    <row r="14990" ht="24.95" hidden="1" customHeight="1" x14ac:dyDescent="0.2"/>
    <row r="14991" ht="24.95" hidden="1" customHeight="1" x14ac:dyDescent="0.2"/>
    <row r="14992" ht="24.95" hidden="1" customHeight="1" x14ac:dyDescent="0.2"/>
    <row r="14993" ht="24.95" hidden="1" customHeight="1" x14ac:dyDescent="0.2"/>
    <row r="14994" ht="24.95" hidden="1" customHeight="1" x14ac:dyDescent="0.2"/>
    <row r="14995" ht="24.95" hidden="1" customHeight="1" x14ac:dyDescent="0.2"/>
    <row r="14996" ht="24.95" hidden="1" customHeight="1" x14ac:dyDescent="0.2"/>
    <row r="14997" ht="24.95" hidden="1" customHeight="1" x14ac:dyDescent="0.2"/>
    <row r="14998" ht="24.95" hidden="1" customHeight="1" x14ac:dyDescent="0.2"/>
    <row r="14999" ht="24.95" hidden="1" customHeight="1" x14ac:dyDescent="0.2"/>
    <row r="15000" ht="24.95" hidden="1" customHeight="1" x14ac:dyDescent="0.2"/>
    <row r="15001" ht="24.95" hidden="1" customHeight="1" x14ac:dyDescent="0.2"/>
    <row r="15002" ht="24.95" hidden="1" customHeight="1" x14ac:dyDescent="0.2"/>
    <row r="15003" ht="24.95" hidden="1" customHeight="1" x14ac:dyDescent="0.2"/>
    <row r="15004" ht="24.95" hidden="1" customHeight="1" x14ac:dyDescent="0.2"/>
    <row r="15005" ht="24.95" hidden="1" customHeight="1" x14ac:dyDescent="0.2"/>
    <row r="15006" ht="24.95" hidden="1" customHeight="1" x14ac:dyDescent="0.2"/>
    <row r="15007" ht="24.95" hidden="1" customHeight="1" x14ac:dyDescent="0.2"/>
    <row r="15008" ht="24.95" hidden="1" customHeight="1" x14ac:dyDescent="0.2"/>
    <row r="15009" ht="24.95" hidden="1" customHeight="1" x14ac:dyDescent="0.2"/>
    <row r="15010" ht="24.95" hidden="1" customHeight="1" x14ac:dyDescent="0.2"/>
    <row r="15011" ht="24.95" hidden="1" customHeight="1" x14ac:dyDescent="0.2"/>
    <row r="15012" ht="24.95" hidden="1" customHeight="1" x14ac:dyDescent="0.2"/>
    <row r="15013" ht="24.95" hidden="1" customHeight="1" x14ac:dyDescent="0.2"/>
    <row r="15014" ht="24.95" hidden="1" customHeight="1" x14ac:dyDescent="0.2"/>
    <row r="15015" ht="24.95" hidden="1" customHeight="1" x14ac:dyDescent="0.2"/>
    <row r="15016" ht="24.95" hidden="1" customHeight="1" x14ac:dyDescent="0.2"/>
    <row r="15017" ht="24.95" hidden="1" customHeight="1" x14ac:dyDescent="0.2"/>
    <row r="15018" ht="24.95" hidden="1" customHeight="1" x14ac:dyDescent="0.2"/>
    <row r="15019" ht="24.95" hidden="1" customHeight="1" x14ac:dyDescent="0.2"/>
    <row r="15020" ht="24.95" hidden="1" customHeight="1" x14ac:dyDescent="0.2"/>
    <row r="15021" ht="24.95" hidden="1" customHeight="1" x14ac:dyDescent="0.2"/>
    <row r="15022" ht="24.95" hidden="1" customHeight="1" x14ac:dyDescent="0.2"/>
    <row r="15023" ht="24.95" hidden="1" customHeight="1" x14ac:dyDescent="0.2"/>
    <row r="15024" ht="24.95" hidden="1" customHeight="1" x14ac:dyDescent="0.2"/>
    <row r="15025" ht="24.95" hidden="1" customHeight="1" x14ac:dyDescent="0.2"/>
    <row r="15026" ht="24.95" hidden="1" customHeight="1" x14ac:dyDescent="0.2"/>
    <row r="15027" ht="24.95" hidden="1" customHeight="1" x14ac:dyDescent="0.2"/>
    <row r="15028" ht="24.95" hidden="1" customHeight="1" x14ac:dyDescent="0.2"/>
    <row r="15029" ht="24.95" hidden="1" customHeight="1" x14ac:dyDescent="0.2"/>
    <row r="15030" ht="24.95" hidden="1" customHeight="1" x14ac:dyDescent="0.2"/>
    <row r="15031" ht="24.95" hidden="1" customHeight="1" x14ac:dyDescent="0.2"/>
    <row r="15032" ht="24.95" hidden="1" customHeight="1" x14ac:dyDescent="0.2"/>
    <row r="15033" ht="24.95" hidden="1" customHeight="1" x14ac:dyDescent="0.2"/>
    <row r="15034" ht="24.95" hidden="1" customHeight="1" x14ac:dyDescent="0.2"/>
    <row r="15035" ht="24.95" hidden="1" customHeight="1" x14ac:dyDescent="0.2"/>
    <row r="15036" ht="24.95" hidden="1" customHeight="1" x14ac:dyDescent="0.2"/>
    <row r="15037" ht="24.95" hidden="1" customHeight="1" x14ac:dyDescent="0.2"/>
    <row r="15038" ht="24.95" hidden="1" customHeight="1" x14ac:dyDescent="0.2"/>
    <row r="15039" ht="24.95" hidden="1" customHeight="1" x14ac:dyDescent="0.2"/>
    <row r="15040" ht="24.95" hidden="1" customHeight="1" x14ac:dyDescent="0.2"/>
    <row r="15041" ht="24.95" hidden="1" customHeight="1" x14ac:dyDescent="0.2"/>
    <row r="15042" ht="24.95" hidden="1" customHeight="1" x14ac:dyDescent="0.2"/>
    <row r="15043" ht="24.95" hidden="1" customHeight="1" x14ac:dyDescent="0.2"/>
    <row r="15044" ht="24.95" hidden="1" customHeight="1" x14ac:dyDescent="0.2"/>
    <row r="15045" ht="24.95" hidden="1" customHeight="1" x14ac:dyDescent="0.2"/>
    <row r="15046" ht="24.95" hidden="1" customHeight="1" x14ac:dyDescent="0.2"/>
    <row r="15047" ht="24.95" hidden="1" customHeight="1" x14ac:dyDescent="0.2"/>
    <row r="15048" ht="24.95" hidden="1" customHeight="1" x14ac:dyDescent="0.2"/>
    <row r="15049" ht="24.95" hidden="1" customHeight="1" x14ac:dyDescent="0.2"/>
    <row r="15050" ht="24.95" hidden="1" customHeight="1" x14ac:dyDescent="0.2"/>
    <row r="15051" ht="24.95" hidden="1" customHeight="1" x14ac:dyDescent="0.2"/>
    <row r="15052" ht="24.95" hidden="1" customHeight="1" x14ac:dyDescent="0.2"/>
    <row r="15053" ht="24.95" hidden="1" customHeight="1" x14ac:dyDescent="0.2"/>
    <row r="15054" ht="24.95" hidden="1" customHeight="1" x14ac:dyDescent="0.2"/>
    <row r="15055" ht="24.95" hidden="1" customHeight="1" x14ac:dyDescent="0.2"/>
    <row r="15056" ht="24.95" hidden="1" customHeight="1" x14ac:dyDescent="0.2"/>
    <row r="15057" ht="24.95" hidden="1" customHeight="1" x14ac:dyDescent="0.2"/>
    <row r="15058" ht="24.95" hidden="1" customHeight="1" x14ac:dyDescent="0.2"/>
    <row r="15059" ht="24.95" hidden="1" customHeight="1" x14ac:dyDescent="0.2"/>
    <row r="15060" ht="24.95" hidden="1" customHeight="1" x14ac:dyDescent="0.2"/>
    <row r="15061" ht="24.95" hidden="1" customHeight="1" x14ac:dyDescent="0.2"/>
    <row r="15062" ht="24.95" hidden="1" customHeight="1" x14ac:dyDescent="0.2"/>
    <row r="15063" ht="24.95" hidden="1" customHeight="1" x14ac:dyDescent="0.2"/>
    <row r="15064" ht="24.95" hidden="1" customHeight="1" x14ac:dyDescent="0.2"/>
    <row r="15065" ht="24.95" hidden="1" customHeight="1" x14ac:dyDescent="0.2"/>
    <row r="15066" ht="24.95" hidden="1" customHeight="1" x14ac:dyDescent="0.2"/>
    <row r="15067" ht="24.95" hidden="1" customHeight="1" x14ac:dyDescent="0.2"/>
    <row r="15068" ht="24.95" hidden="1" customHeight="1" x14ac:dyDescent="0.2"/>
    <row r="15069" ht="24.95" hidden="1" customHeight="1" x14ac:dyDescent="0.2"/>
    <row r="15070" ht="24.95" hidden="1" customHeight="1" x14ac:dyDescent="0.2"/>
    <row r="15071" ht="24.95" hidden="1" customHeight="1" x14ac:dyDescent="0.2"/>
    <row r="15072" ht="24.95" hidden="1" customHeight="1" x14ac:dyDescent="0.2"/>
    <row r="15073" ht="24.95" hidden="1" customHeight="1" x14ac:dyDescent="0.2"/>
    <row r="15074" ht="24.95" hidden="1" customHeight="1" x14ac:dyDescent="0.2"/>
    <row r="15075" ht="24.95" hidden="1" customHeight="1" x14ac:dyDescent="0.2"/>
    <row r="15076" ht="24.95" hidden="1" customHeight="1" x14ac:dyDescent="0.2"/>
    <row r="15077" ht="24.95" hidden="1" customHeight="1" x14ac:dyDescent="0.2"/>
    <row r="15078" ht="24.95" hidden="1" customHeight="1" x14ac:dyDescent="0.2"/>
    <row r="15079" ht="24.95" hidden="1" customHeight="1" x14ac:dyDescent="0.2"/>
    <row r="15080" ht="24.95" hidden="1" customHeight="1" x14ac:dyDescent="0.2"/>
    <row r="15081" ht="24.95" hidden="1" customHeight="1" x14ac:dyDescent="0.2"/>
    <row r="15082" ht="24.95" hidden="1" customHeight="1" x14ac:dyDescent="0.2"/>
    <row r="15083" ht="24.95" hidden="1" customHeight="1" x14ac:dyDescent="0.2"/>
    <row r="15084" ht="24.95" hidden="1" customHeight="1" x14ac:dyDescent="0.2"/>
    <row r="15085" ht="24.95" hidden="1" customHeight="1" x14ac:dyDescent="0.2"/>
    <row r="15086" ht="24.95" hidden="1" customHeight="1" x14ac:dyDescent="0.2"/>
    <row r="15087" ht="24.95" hidden="1" customHeight="1" x14ac:dyDescent="0.2"/>
    <row r="15088" ht="24.95" hidden="1" customHeight="1" x14ac:dyDescent="0.2"/>
    <row r="15089" ht="24.95" hidden="1" customHeight="1" x14ac:dyDescent="0.2"/>
    <row r="15090" ht="24.95" hidden="1" customHeight="1" x14ac:dyDescent="0.2"/>
    <row r="15091" ht="24.95" hidden="1" customHeight="1" x14ac:dyDescent="0.2"/>
    <row r="15092" ht="24.95" hidden="1" customHeight="1" x14ac:dyDescent="0.2"/>
    <row r="15093" ht="24.95" hidden="1" customHeight="1" x14ac:dyDescent="0.2"/>
    <row r="15094" ht="24.95" hidden="1" customHeight="1" x14ac:dyDescent="0.2"/>
    <row r="15095" ht="24.95" hidden="1" customHeight="1" x14ac:dyDescent="0.2"/>
    <row r="15096" ht="24.95" hidden="1" customHeight="1" x14ac:dyDescent="0.2"/>
    <row r="15097" ht="24.95" hidden="1" customHeight="1" x14ac:dyDescent="0.2"/>
    <row r="15098" ht="24.95" hidden="1" customHeight="1" x14ac:dyDescent="0.2"/>
    <row r="15099" ht="24.95" hidden="1" customHeight="1" x14ac:dyDescent="0.2"/>
    <row r="15100" ht="24.95" hidden="1" customHeight="1" x14ac:dyDescent="0.2"/>
    <row r="15101" ht="24.95" hidden="1" customHeight="1" x14ac:dyDescent="0.2"/>
    <row r="15102" ht="24.95" hidden="1" customHeight="1" x14ac:dyDescent="0.2"/>
    <row r="15103" ht="24.95" hidden="1" customHeight="1" x14ac:dyDescent="0.2"/>
    <row r="15104" ht="24.95" hidden="1" customHeight="1" x14ac:dyDescent="0.2"/>
    <row r="15105" ht="24.95" hidden="1" customHeight="1" x14ac:dyDescent="0.2"/>
    <row r="15106" ht="24.95" hidden="1" customHeight="1" x14ac:dyDescent="0.2"/>
    <row r="15107" ht="24.95" hidden="1" customHeight="1" x14ac:dyDescent="0.2"/>
    <row r="15108" ht="24.95" hidden="1" customHeight="1" x14ac:dyDescent="0.2"/>
    <row r="15109" ht="24.95" hidden="1" customHeight="1" x14ac:dyDescent="0.2"/>
    <row r="15110" ht="24.95" hidden="1" customHeight="1" x14ac:dyDescent="0.2"/>
    <row r="15111" ht="24.95" hidden="1" customHeight="1" x14ac:dyDescent="0.2"/>
    <row r="15112" ht="24.95" hidden="1" customHeight="1" x14ac:dyDescent="0.2"/>
    <row r="15113" ht="24.95" hidden="1" customHeight="1" x14ac:dyDescent="0.2"/>
    <row r="15114" ht="24.95" hidden="1" customHeight="1" x14ac:dyDescent="0.2"/>
    <row r="15115" ht="24.95" hidden="1" customHeight="1" x14ac:dyDescent="0.2"/>
    <row r="15116" ht="24.95" hidden="1" customHeight="1" x14ac:dyDescent="0.2"/>
    <row r="15117" ht="24.95" hidden="1" customHeight="1" x14ac:dyDescent="0.2"/>
    <row r="15118" ht="24.95" hidden="1" customHeight="1" x14ac:dyDescent="0.2"/>
    <row r="15119" ht="24.95" hidden="1" customHeight="1" x14ac:dyDescent="0.2"/>
    <row r="15120" ht="24.95" hidden="1" customHeight="1" x14ac:dyDescent="0.2"/>
    <row r="15121" ht="24.95" hidden="1" customHeight="1" x14ac:dyDescent="0.2"/>
    <row r="15122" ht="24.95" hidden="1" customHeight="1" x14ac:dyDescent="0.2"/>
    <row r="15123" ht="24.95" hidden="1" customHeight="1" x14ac:dyDescent="0.2"/>
    <row r="15124" ht="24.95" hidden="1" customHeight="1" x14ac:dyDescent="0.2"/>
    <row r="15125" ht="24.95" hidden="1" customHeight="1" x14ac:dyDescent="0.2"/>
    <row r="15126" ht="24.95" hidden="1" customHeight="1" x14ac:dyDescent="0.2"/>
    <row r="15127" ht="24.95" hidden="1" customHeight="1" x14ac:dyDescent="0.2"/>
    <row r="15128" ht="24.95" hidden="1" customHeight="1" x14ac:dyDescent="0.2"/>
    <row r="15129" ht="24.95" hidden="1" customHeight="1" x14ac:dyDescent="0.2"/>
    <row r="15130" ht="24.95" hidden="1" customHeight="1" x14ac:dyDescent="0.2"/>
    <row r="15131" ht="24.95" hidden="1" customHeight="1" x14ac:dyDescent="0.2"/>
    <row r="15132" ht="24.95" hidden="1" customHeight="1" x14ac:dyDescent="0.2"/>
    <row r="15133" ht="24.95" hidden="1" customHeight="1" x14ac:dyDescent="0.2"/>
    <row r="15134" ht="24.95" hidden="1" customHeight="1" x14ac:dyDescent="0.2"/>
    <row r="15135" ht="24.95" hidden="1" customHeight="1" x14ac:dyDescent="0.2"/>
    <row r="15136" ht="24.95" hidden="1" customHeight="1" x14ac:dyDescent="0.2"/>
    <row r="15137" ht="24.95" hidden="1" customHeight="1" x14ac:dyDescent="0.2"/>
    <row r="15138" ht="24.95" hidden="1" customHeight="1" x14ac:dyDescent="0.2"/>
    <row r="15139" ht="24.95" hidden="1" customHeight="1" x14ac:dyDescent="0.2"/>
    <row r="15140" ht="24.95" hidden="1" customHeight="1" x14ac:dyDescent="0.2"/>
    <row r="15141" ht="24.95" hidden="1" customHeight="1" x14ac:dyDescent="0.2"/>
    <row r="15142" ht="24.95" hidden="1" customHeight="1" x14ac:dyDescent="0.2"/>
    <row r="15143" ht="24.95" hidden="1" customHeight="1" x14ac:dyDescent="0.2"/>
    <row r="15144" ht="24.95" hidden="1" customHeight="1" x14ac:dyDescent="0.2"/>
    <row r="15145" ht="24.95" hidden="1" customHeight="1" x14ac:dyDescent="0.2"/>
    <row r="15146" ht="24.95" hidden="1" customHeight="1" x14ac:dyDescent="0.2"/>
    <row r="15147" ht="24.95" hidden="1" customHeight="1" x14ac:dyDescent="0.2"/>
    <row r="15148" ht="24.95" hidden="1" customHeight="1" x14ac:dyDescent="0.2"/>
    <row r="15149" ht="24.95" hidden="1" customHeight="1" x14ac:dyDescent="0.2"/>
    <row r="15150" ht="24.95" hidden="1" customHeight="1" x14ac:dyDescent="0.2"/>
    <row r="15151" ht="24.95" hidden="1" customHeight="1" x14ac:dyDescent="0.2"/>
    <row r="15152" ht="24.95" hidden="1" customHeight="1" x14ac:dyDescent="0.2"/>
    <row r="15153" ht="24.95" hidden="1" customHeight="1" x14ac:dyDescent="0.2"/>
    <row r="15154" ht="24.95" hidden="1" customHeight="1" x14ac:dyDescent="0.2"/>
    <row r="15155" ht="24.95" hidden="1" customHeight="1" x14ac:dyDescent="0.2"/>
    <row r="15156" ht="24.95" hidden="1" customHeight="1" x14ac:dyDescent="0.2"/>
    <row r="15157" ht="24.95" hidden="1" customHeight="1" x14ac:dyDescent="0.2"/>
    <row r="15158" ht="24.95" hidden="1" customHeight="1" x14ac:dyDescent="0.2"/>
    <row r="15159" ht="24.95" hidden="1" customHeight="1" x14ac:dyDescent="0.2"/>
    <row r="15160" ht="24.95" hidden="1" customHeight="1" x14ac:dyDescent="0.2"/>
    <row r="15161" ht="24.95" hidden="1" customHeight="1" x14ac:dyDescent="0.2"/>
    <row r="15162" ht="24.95" hidden="1" customHeight="1" x14ac:dyDescent="0.2"/>
    <row r="15163" ht="24.95" hidden="1" customHeight="1" x14ac:dyDescent="0.2"/>
    <row r="15164" ht="24.95" hidden="1" customHeight="1" x14ac:dyDescent="0.2"/>
    <row r="15165" ht="24.95" hidden="1" customHeight="1" x14ac:dyDescent="0.2"/>
    <row r="15166" ht="24.95" hidden="1" customHeight="1" x14ac:dyDescent="0.2"/>
    <row r="15167" ht="24.95" hidden="1" customHeight="1" x14ac:dyDescent="0.2"/>
    <row r="15168" ht="24.95" hidden="1" customHeight="1" x14ac:dyDescent="0.2"/>
    <row r="15169" ht="24.95" hidden="1" customHeight="1" x14ac:dyDescent="0.2"/>
    <row r="15170" ht="24.95" hidden="1" customHeight="1" x14ac:dyDescent="0.2"/>
    <row r="15171" ht="24.95" hidden="1" customHeight="1" x14ac:dyDescent="0.2"/>
    <row r="15172" ht="24.95" hidden="1" customHeight="1" x14ac:dyDescent="0.2"/>
    <row r="15173" ht="24.95" hidden="1" customHeight="1" x14ac:dyDescent="0.2"/>
    <row r="15174" ht="24.95" hidden="1" customHeight="1" x14ac:dyDescent="0.2"/>
    <row r="15175" ht="24.95" hidden="1" customHeight="1" x14ac:dyDescent="0.2"/>
    <row r="15176" ht="24.95" hidden="1" customHeight="1" x14ac:dyDescent="0.2"/>
    <row r="15177" ht="24.95" hidden="1" customHeight="1" x14ac:dyDescent="0.2"/>
    <row r="15178" ht="24.95" hidden="1" customHeight="1" x14ac:dyDescent="0.2"/>
    <row r="15179" ht="24.95" hidden="1" customHeight="1" x14ac:dyDescent="0.2"/>
    <row r="15180" ht="24.95" hidden="1" customHeight="1" x14ac:dyDescent="0.2"/>
    <row r="15181" ht="24.95" hidden="1" customHeight="1" x14ac:dyDescent="0.2"/>
    <row r="15182" ht="24.95" hidden="1" customHeight="1" x14ac:dyDescent="0.2"/>
    <row r="15183" ht="24.95" hidden="1" customHeight="1" x14ac:dyDescent="0.2"/>
    <row r="15184" ht="24.95" hidden="1" customHeight="1" x14ac:dyDescent="0.2"/>
    <row r="15185" ht="24.95" hidden="1" customHeight="1" x14ac:dyDescent="0.2"/>
    <row r="15186" ht="24.95" hidden="1" customHeight="1" x14ac:dyDescent="0.2"/>
    <row r="15187" ht="24.95" hidden="1" customHeight="1" x14ac:dyDescent="0.2"/>
    <row r="15188" ht="24.95" hidden="1" customHeight="1" x14ac:dyDescent="0.2"/>
    <row r="15189" ht="24.95" hidden="1" customHeight="1" x14ac:dyDescent="0.2"/>
    <row r="15190" ht="24.95" hidden="1" customHeight="1" x14ac:dyDescent="0.2"/>
    <row r="15191" ht="24.95" hidden="1" customHeight="1" x14ac:dyDescent="0.2"/>
    <row r="15192" ht="24.95" hidden="1" customHeight="1" x14ac:dyDescent="0.2"/>
    <row r="15193" ht="24.95" hidden="1" customHeight="1" x14ac:dyDescent="0.2"/>
    <row r="15194" ht="24.95" hidden="1" customHeight="1" x14ac:dyDescent="0.2"/>
    <row r="15195" ht="24.95" hidden="1" customHeight="1" x14ac:dyDescent="0.2"/>
    <row r="15196" ht="24.95" hidden="1" customHeight="1" x14ac:dyDescent="0.2"/>
    <row r="15197" ht="24.95" hidden="1" customHeight="1" x14ac:dyDescent="0.2"/>
    <row r="15198" ht="24.95" hidden="1" customHeight="1" x14ac:dyDescent="0.2"/>
    <row r="15199" ht="24.95" hidden="1" customHeight="1" x14ac:dyDescent="0.2"/>
    <row r="15200" ht="24.95" hidden="1" customHeight="1" x14ac:dyDescent="0.2"/>
    <row r="15201" ht="24.95" hidden="1" customHeight="1" x14ac:dyDescent="0.2"/>
    <row r="15202" ht="24.95" hidden="1" customHeight="1" x14ac:dyDescent="0.2"/>
    <row r="15203" ht="24.95" hidden="1" customHeight="1" x14ac:dyDescent="0.2"/>
    <row r="15204" ht="24.95" hidden="1" customHeight="1" x14ac:dyDescent="0.2"/>
    <row r="15205" ht="24.95" hidden="1" customHeight="1" x14ac:dyDescent="0.2"/>
    <row r="15206" ht="24.95" hidden="1" customHeight="1" x14ac:dyDescent="0.2"/>
    <row r="15207" ht="24.95" hidden="1" customHeight="1" x14ac:dyDescent="0.2"/>
    <row r="15208" ht="24.95" hidden="1" customHeight="1" x14ac:dyDescent="0.2"/>
    <row r="15209" ht="24.95" hidden="1" customHeight="1" x14ac:dyDescent="0.2"/>
    <row r="15210" ht="24.95" hidden="1" customHeight="1" x14ac:dyDescent="0.2"/>
    <row r="15211" ht="24.95" hidden="1" customHeight="1" x14ac:dyDescent="0.2"/>
    <row r="15212" ht="24.95" hidden="1" customHeight="1" x14ac:dyDescent="0.2"/>
    <row r="15213" ht="24.95" hidden="1" customHeight="1" x14ac:dyDescent="0.2"/>
    <row r="15214" ht="24.95" hidden="1" customHeight="1" x14ac:dyDescent="0.2"/>
    <row r="15215" ht="24.95" hidden="1" customHeight="1" x14ac:dyDescent="0.2"/>
    <row r="15216" ht="24.95" hidden="1" customHeight="1" x14ac:dyDescent="0.2"/>
    <row r="15217" ht="24.95" hidden="1" customHeight="1" x14ac:dyDescent="0.2"/>
    <row r="15218" ht="24.95" hidden="1" customHeight="1" x14ac:dyDescent="0.2"/>
    <row r="15219" ht="24.95" hidden="1" customHeight="1" x14ac:dyDescent="0.2"/>
    <row r="15220" ht="24.95" hidden="1" customHeight="1" x14ac:dyDescent="0.2"/>
    <row r="15221" ht="24.95" hidden="1" customHeight="1" x14ac:dyDescent="0.2"/>
    <row r="15222" ht="24.95" hidden="1" customHeight="1" x14ac:dyDescent="0.2"/>
    <row r="15223" ht="24.95" hidden="1" customHeight="1" x14ac:dyDescent="0.2"/>
    <row r="15224" ht="24.95" hidden="1" customHeight="1" x14ac:dyDescent="0.2"/>
    <row r="15225" ht="24.95" hidden="1" customHeight="1" x14ac:dyDescent="0.2"/>
    <row r="15226" ht="24.95" hidden="1" customHeight="1" x14ac:dyDescent="0.2"/>
    <row r="15227" ht="24.95" hidden="1" customHeight="1" x14ac:dyDescent="0.2"/>
    <row r="15228" ht="24.95" hidden="1" customHeight="1" x14ac:dyDescent="0.2"/>
    <row r="15229" ht="24.95" hidden="1" customHeight="1" x14ac:dyDescent="0.2"/>
    <row r="15230" ht="24.95" hidden="1" customHeight="1" x14ac:dyDescent="0.2"/>
    <row r="15231" ht="24.95" hidden="1" customHeight="1" x14ac:dyDescent="0.2"/>
    <row r="15232" ht="24.95" hidden="1" customHeight="1" x14ac:dyDescent="0.2"/>
    <row r="15233" ht="24.95" hidden="1" customHeight="1" x14ac:dyDescent="0.2"/>
    <row r="15234" ht="24.95" hidden="1" customHeight="1" x14ac:dyDescent="0.2"/>
    <row r="15235" ht="24.95" hidden="1" customHeight="1" x14ac:dyDescent="0.2"/>
    <row r="15236" ht="24.95" hidden="1" customHeight="1" x14ac:dyDescent="0.2"/>
    <row r="15237" ht="24.95" hidden="1" customHeight="1" x14ac:dyDescent="0.2"/>
    <row r="15238" ht="24.95" hidden="1" customHeight="1" x14ac:dyDescent="0.2"/>
    <row r="15239" ht="24.95" hidden="1" customHeight="1" x14ac:dyDescent="0.2"/>
    <row r="15240" ht="24.95" hidden="1" customHeight="1" x14ac:dyDescent="0.2"/>
    <row r="15241" ht="24.95" hidden="1" customHeight="1" x14ac:dyDescent="0.2"/>
    <row r="15242" ht="24.95" hidden="1" customHeight="1" x14ac:dyDescent="0.2"/>
    <row r="15243" ht="24.95" hidden="1" customHeight="1" x14ac:dyDescent="0.2"/>
    <row r="15244" ht="24.95" hidden="1" customHeight="1" x14ac:dyDescent="0.2"/>
    <row r="15245" ht="24.95" hidden="1" customHeight="1" x14ac:dyDescent="0.2"/>
    <row r="15246" ht="24.95" hidden="1" customHeight="1" x14ac:dyDescent="0.2"/>
    <row r="15247" ht="24.95" hidden="1" customHeight="1" x14ac:dyDescent="0.2"/>
    <row r="15248" ht="24.95" hidden="1" customHeight="1" x14ac:dyDescent="0.2"/>
    <row r="15249" ht="24.95" hidden="1" customHeight="1" x14ac:dyDescent="0.2"/>
    <row r="15250" ht="24.95" hidden="1" customHeight="1" x14ac:dyDescent="0.2"/>
    <row r="15251" ht="24.95" hidden="1" customHeight="1" x14ac:dyDescent="0.2"/>
    <row r="15252" ht="24.95" hidden="1" customHeight="1" x14ac:dyDescent="0.2"/>
    <row r="15253" ht="24.95" hidden="1" customHeight="1" x14ac:dyDescent="0.2"/>
    <row r="15254" ht="24.95" hidden="1" customHeight="1" x14ac:dyDescent="0.2"/>
    <row r="15255" ht="24.95" hidden="1" customHeight="1" x14ac:dyDescent="0.2"/>
    <row r="15256" ht="24.95" hidden="1" customHeight="1" x14ac:dyDescent="0.2"/>
    <row r="15257" ht="24.95" hidden="1" customHeight="1" x14ac:dyDescent="0.2"/>
    <row r="15258" ht="24.95" hidden="1" customHeight="1" x14ac:dyDescent="0.2"/>
    <row r="15259" ht="24.95" hidden="1" customHeight="1" x14ac:dyDescent="0.2"/>
    <row r="15260" ht="24.95" hidden="1" customHeight="1" x14ac:dyDescent="0.2"/>
    <row r="15261" ht="24.95" hidden="1" customHeight="1" x14ac:dyDescent="0.2"/>
    <row r="15262" ht="24.95" hidden="1" customHeight="1" x14ac:dyDescent="0.2"/>
    <row r="15263" ht="24.95" hidden="1" customHeight="1" x14ac:dyDescent="0.2"/>
    <row r="15264" ht="24.95" hidden="1" customHeight="1" x14ac:dyDescent="0.2"/>
    <row r="15265" ht="24.95" hidden="1" customHeight="1" x14ac:dyDescent="0.2"/>
    <row r="15266" ht="24.95" hidden="1" customHeight="1" x14ac:dyDescent="0.2"/>
    <row r="15267" ht="24.95" hidden="1" customHeight="1" x14ac:dyDescent="0.2"/>
    <row r="15268" ht="24.95" hidden="1" customHeight="1" x14ac:dyDescent="0.2"/>
    <row r="15269" ht="24.95" hidden="1" customHeight="1" x14ac:dyDescent="0.2"/>
    <row r="15270" ht="24.95" hidden="1" customHeight="1" x14ac:dyDescent="0.2"/>
    <row r="15271" ht="24.95" hidden="1" customHeight="1" x14ac:dyDescent="0.2"/>
    <row r="15272" ht="24.95" hidden="1" customHeight="1" x14ac:dyDescent="0.2"/>
    <row r="15273" ht="24.95" hidden="1" customHeight="1" x14ac:dyDescent="0.2"/>
    <row r="15274" ht="24.95" hidden="1" customHeight="1" x14ac:dyDescent="0.2"/>
    <row r="15275" ht="24.95" hidden="1" customHeight="1" x14ac:dyDescent="0.2"/>
    <row r="15276" ht="24.95" hidden="1" customHeight="1" x14ac:dyDescent="0.2"/>
    <row r="15277" ht="24.95" hidden="1" customHeight="1" x14ac:dyDescent="0.2"/>
    <row r="15278" ht="24.95" hidden="1" customHeight="1" x14ac:dyDescent="0.2"/>
    <row r="15279" ht="24.95" hidden="1" customHeight="1" x14ac:dyDescent="0.2"/>
    <row r="15280" ht="24.95" hidden="1" customHeight="1" x14ac:dyDescent="0.2"/>
    <row r="15281" ht="24.95" hidden="1" customHeight="1" x14ac:dyDescent="0.2"/>
    <row r="15282" ht="24.95" hidden="1" customHeight="1" x14ac:dyDescent="0.2"/>
    <row r="15283" ht="24.95" hidden="1" customHeight="1" x14ac:dyDescent="0.2"/>
    <row r="15284" ht="24.95" hidden="1" customHeight="1" x14ac:dyDescent="0.2"/>
    <row r="15285" ht="24.95" hidden="1" customHeight="1" x14ac:dyDescent="0.2"/>
    <row r="15286" ht="24.95" hidden="1" customHeight="1" x14ac:dyDescent="0.2"/>
    <row r="15287" ht="24.95" hidden="1" customHeight="1" x14ac:dyDescent="0.2"/>
    <row r="15288" ht="24.95" hidden="1" customHeight="1" x14ac:dyDescent="0.2"/>
    <row r="15289" ht="24.95" hidden="1" customHeight="1" x14ac:dyDescent="0.2"/>
    <row r="15290" ht="24.95" hidden="1" customHeight="1" x14ac:dyDescent="0.2"/>
    <row r="15291" ht="24.95" hidden="1" customHeight="1" x14ac:dyDescent="0.2"/>
    <row r="15292" ht="24.95" hidden="1" customHeight="1" x14ac:dyDescent="0.2"/>
    <row r="15293" ht="24.95" hidden="1" customHeight="1" x14ac:dyDescent="0.2"/>
    <row r="15294" ht="24.95" hidden="1" customHeight="1" x14ac:dyDescent="0.2"/>
    <row r="15295" ht="24.95" hidden="1" customHeight="1" x14ac:dyDescent="0.2"/>
    <row r="15296" ht="24.95" hidden="1" customHeight="1" x14ac:dyDescent="0.2"/>
    <row r="15297" ht="24.95" hidden="1" customHeight="1" x14ac:dyDescent="0.2"/>
    <row r="15298" ht="24.95" hidden="1" customHeight="1" x14ac:dyDescent="0.2"/>
    <row r="15299" ht="24.95" hidden="1" customHeight="1" x14ac:dyDescent="0.2"/>
    <row r="15300" ht="24.95" hidden="1" customHeight="1" x14ac:dyDescent="0.2"/>
    <row r="15301" ht="24.95" hidden="1" customHeight="1" x14ac:dyDescent="0.2"/>
    <row r="15302" ht="24.95" hidden="1" customHeight="1" x14ac:dyDescent="0.2"/>
    <row r="15303" ht="24.95" hidden="1" customHeight="1" x14ac:dyDescent="0.2"/>
    <row r="15304" ht="24.95" hidden="1" customHeight="1" x14ac:dyDescent="0.2"/>
    <row r="15305" ht="24.95" hidden="1" customHeight="1" x14ac:dyDescent="0.2"/>
    <row r="15306" ht="24.95" hidden="1" customHeight="1" x14ac:dyDescent="0.2"/>
    <row r="15307" ht="24.95" hidden="1" customHeight="1" x14ac:dyDescent="0.2"/>
    <row r="15308" ht="24.95" hidden="1" customHeight="1" x14ac:dyDescent="0.2"/>
    <row r="15309" ht="24.95" hidden="1" customHeight="1" x14ac:dyDescent="0.2"/>
    <row r="15310" ht="24.95" hidden="1" customHeight="1" x14ac:dyDescent="0.2"/>
    <row r="15311" ht="24.95" hidden="1" customHeight="1" x14ac:dyDescent="0.2"/>
    <row r="15312" ht="24.95" hidden="1" customHeight="1" x14ac:dyDescent="0.2"/>
    <row r="15313" ht="24.95" hidden="1" customHeight="1" x14ac:dyDescent="0.2"/>
    <row r="15314" ht="24.95" hidden="1" customHeight="1" x14ac:dyDescent="0.2"/>
    <row r="15315" ht="24.95" hidden="1" customHeight="1" x14ac:dyDescent="0.2"/>
    <row r="15316" ht="24.95" hidden="1" customHeight="1" x14ac:dyDescent="0.2"/>
    <row r="15317" ht="24.95" hidden="1" customHeight="1" x14ac:dyDescent="0.2"/>
    <row r="15318" ht="24.95" hidden="1" customHeight="1" x14ac:dyDescent="0.2"/>
    <row r="15319" ht="24.95" hidden="1" customHeight="1" x14ac:dyDescent="0.2"/>
    <row r="15320" ht="24.95" hidden="1" customHeight="1" x14ac:dyDescent="0.2"/>
    <row r="15321" ht="24.95" hidden="1" customHeight="1" x14ac:dyDescent="0.2"/>
    <row r="15322" ht="24.95" hidden="1" customHeight="1" x14ac:dyDescent="0.2"/>
    <row r="15323" ht="24.95" hidden="1" customHeight="1" x14ac:dyDescent="0.2"/>
    <row r="15324" ht="24.95" hidden="1" customHeight="1" x14ac:dyDescent="0.2"/>
    <row r="15325" ht="24.95" hidden="1" customHeight="1" x14ac:dyDescent="0.2"/>
    <row r="15326" ht="24.95" hidden="1" customHeight="1" x14ac:dyDescent="0.2"/>
    <row r="15327" ht="24.95" hidden="1" customHeight="1" x14ac:dyDescent="0.2"/>
    <row r="15328" ht="24.95" hidden="1" customHeight="1" x14ac:dyDescent="0.2"/>
    <row r="15329" ht="24.95" hidden="1" customHeight="1" x14ac:dyDescent="0.2"/>
    <row r="15330" ht="24.95" hidden="1" customHeight="1" x14ac:dyDescent="0.2"/>
    <row r="15331" ht="24.95" hidden="1" customHeight="1" x14ac:dyDescent="0.2"/>
    <row r="15332" ht="24.95" hidden="1" customHeight="1" x14ac:dyDescent="0.2"/>
    <row r="15333" ht="24.95" hidden="1" customHeight="1" x14ac:dyDescent="0.2"/>
    <row r="15334" ht="24.95" hidden="1" customHeight="1" x14ac:dyDescent="0.2"/>
    <row r="15335" ht="24.95" hidden="1" customHeight="1" x14ac:dyDescent="0.2"/>
    <row r="15336" ht="24.95" hidden="1" customHeight="1" x14ac:dyDescent="0.2"/>
    <row r="15337" ht="24.95" hidden="1" customHeight="1" x14ac:dyDescent="0.2"/>
    <row r="15338" ht="24.95" hidden="1" customHeight="1" x14ac:dyDescent="0.2"/>
    <row r="15339" ht="24.95" hidden="1" customHeight="1" x14ac:dyDescent="0.2"/>
    <row r="15340" ht="24.95" hidden="1" customHeight="1" x14ac:dyDescent="0.2"/>
    <row r="15341" ht="24.95" hidden="1" customHeight="1" x14ac:dyDescent="0.2"/>
    <row r="15342" ht="24.95" hidden="1" customHeight="1" x14ac:dyDescent="0.2"/>
    <row r="15343" ht="24.95" hidden="1" customHeight="1" x14ac:dyDescent="0.2"/>
    <row r="15344" ht="24.95" hidden="1" customHeight="1" x14ac:dyDescent="0.2"/>
    <row r="15345" ht="24.95" hidden="1" customHeight="1" x14ac:dyDescent="0.2"/>
    <row r="15346" ht="24.95" hidden="1" customHeight="1" x14ac:dyDescent="0.2"/>
    <row r="15347" ht="24.95" hidden="1" customHeight="1" x14ac:dyDescent="0.2"/>
    <row r="15348" ht="24.95" hidden="1" customHeight="1" x14ac:dyDescent="0.2"/>
    <row r="15349" ht="24.95" hidden="1" customHeight="1" x14ac:dyDescent="0.2"/>
    <row r="15350" ht="24.95" hidden="1" customHeight="1" x14ac:dyDescent="0.2"/>
    <row r="15351" ht="24.95" hidden="1" customHeight="1" x14ac:dyDescent="0.2"/>
    <row r="15352" ht="24.95" hidden="1" customHeight="1" x14ac:dyDescent="0.2"/>
    <row r="15353" ht="24.95" hidden="1" customHeight="1" x14ac:dyDescent="0.2"/>
    <row r="15354" ht="24.95" hidden="1" customHeight="1" x14ac:dyDescent="0.2"/>
    <row r="15355" ht="24.95" hidden="1" customHeight="1" x14ac:dyDescent="0.2"/>
    <row r="15356" ht="24.95" hidden="1" customHeight="1" x14ac:dyDescent="0.2"/>
    <row r="15357" ht="24.95" hidden="1" customHeight="1" x14ac:dyDescent="0.2"/>
    <row r="15358" ht="24.95" hidden="1" customHeight="1" x14ac:dyDescent="0.2"/>
    <row r="15359" ht="24.95" hidden="1" customHeight="1" x14ac:dyDescent="0.2"/>
    <row r="15360" ht="24.95" hidden="1" customHeight="1" x14ac:dyDescent="0.2"/>
    <row r="15361" ht="24.95" hidden="1" customHeight="1" x14ac:dyDescent="0.2"/>
    <row r="15362" ht="24.95" hidden="1" customHeight="1" x14ac:dyDescent="0.2"/>
    <row r="15363" ht="24.95" hidden="1" customHeight="1" x14ac:dyDescent="0.2"/>
    <row r="15364" ht="24.95" hidden="1" customHeight="1" x14ac:dyDescent="0.2"/>
    <row r="15365" ht="24.95" hidden="1" customHeight="1" x14ac:dyDescent="0.2"/>
    <row r="15366" ht="24.95" hidden="1" customHeight="1" x14ac:dyDescent="0.2"/>
    <row r="15367" ht="24.95" hidden="1" customHeight="1" x14ac:dyDescent="0.2"/>
    <row r="15368" ht="24.95" hidden="1" customHeight="1" x14ac:dyDescent="0.2"/>
    <row r="15369" ht="24.95" hidden="1" customHeight="1" x14ac:dyDescent="0.2"/>
    <row r="15370" ht="24.95" hidden="1" customHeight="1" x14ac:dyDescent="0.2"/>
    <row r="15371" ht="24.95" hidden="1" customHeight="1" x14ac:dyDescent="0.2"/>
    <row r="15372" ht="24.95" hidden="1" customHeight="1" x14ac:dyDescent="0.2"/>
    <row r="15373" ht="24.95" hidden="1" customHeight="1" x14ac:dyDescent="0.2"/>
    <row r="15374" ht="24.95" hidden="1" customHeight="1" x14ac:dyDescent="0.2"/>
    <row r="15375" ht="24.95" hidden="1" customHeight="1" x14ac:dyDescent="0.2"/>
    <row r="15376" ht="24.95" hidden="1" customHeight="1" x14ac:dyDescent="0.2"/>
    <row r="15377" ht="24.95" hidden="1" customHeight="1" x14ac:dyDescent="0.2"/>
    <row r="15378" ht="24.95" hidden="1" customHeight="1" x14ac:dyDescent="0.2"/>
    <row r="15379" ht="24.95" hidden="1" customHeight="1" x14ac:dyDescent="0.2"/>
    <row r="15380" ht="24.95" hidden="1" customHeight="1" x14ac:dyDescent="0.2"/>
    <row r="15381" ht="24.95" hidden="1" customHeight="1" x14ac:dyDescent="0.2"/>
    <row r="15382" ht="24.95" hidden="1" customHeight="1" x14ac:dyDescent="0.2"/>
    <row r="15383" ht="24.95" hidden="1" customHeight="1" x14ac:dyDescent="0.2"/>
    <row r="15384" ht="24.95" hidden="1" customHeight="1" x14ac:dyDescent="0.2"/>
    <row r="15385" ht="24.95" hidden="1" customHeight="1" x14ac:dyDescent="0.2"/>
    <row r="15386" ht="24.95" hidden="1" customHeight="1" x14ac:dyDescent="0.2"/>
    <row r="15387" ht="24.95" hidden="1" customHeight="1" x14ac:dyDescent="0.2"/>
    <row r="15388" ht="24.95" hidden="1" customHeight="1" x14ac:dyDescent="0.2"/>
    <row r="15389" ht="24.95" hidden="1" customHeight="1" x14ac:dyDescent="0.2"/>
    <row r="15390" ht="24.95" hidden="1" customHeight="1" x14ac:dyDescent="0.2"/>
    <row r="15391" ht="24.95" hidden="1" customHeight="1" x14ac:dyDescent="0.2"/>
    <row r="15392" ht="24.95" hidden="1" customHeight="1" x14ac:dyDescent="0.2"/>
    <row r="15393" ht="24.95" hidden="1" customHeight="1" x14ac:dyDescent="0.2"/>
    <row r="15394" ht="24.95" hidden="1" customHeight="1" x14ac:dyDescent="0.2"/>
    <row r="15395" ht="24.95" hidden="1" customHeight="1" x14ac:dyDescent="0.2"/>
    <row r="15396" ht="24.95" hidden="1" customHeight="1" x14ac:dyDescent="0.2"/>
    <row r="15397" ht="24.95" hidden="1" customHeight="1" x14ac:dyDescent="0.2"/>
    <row r="15398" ht="24.95" hidden="1" customHeight="1" x14ac:dyDescent="0.2"/>
    <row r="15399" ht="24.95" hidden="1" customHeight="1" x14ac:dyDescent="0.2"/>
    <row r="15400" ht="24.95" hidden="1" customHeight="1" x14ac:dyDescent="0.2"/>
    <row r="15401" ht="24.95" hidden="1" customHeight="1" x14ac:dyDescent="0.2"/>
    <row r="15402" ht="24.95" hidden="1" customHeight="1" x14ac:dyDescent="0.2"/>
    <row r="15403" ht="24.95" hidden="1" customHeight="1" x14ac:dyDescent="0.2"/>
    <row r="15404" ht="24.95" hidden="1" customHeight="1" x14ac:dyDescent="0.2"/>
    <row r="15405" ht="24.95" hidden="1" customHeight="1" x14ac:dyDescent="0.2"/>
    <row r="15406" ht="24.95" hidden="1" customHeight="1" x14ac:dyDescent="0.2"/>
    <row r="15407" ht="24.95" hidden="1" customHeight="1" x14ac:dyDescent="0.2"/>
    <row r="15408" ht="24.95" hidden="1" customHeight="1" x14ac:dyDescent="0.2"/>
    <row r="15409" ht="24.95" hidden="1" customHeight="1" x14ac:dyDescent="0.2"/>
    <row r="15410" ht="24.95" hidden="1" customHeight="1" x14ac:dyDescent="0.2"/>
    <row r="15411" ht="24.95" hidden="1" customHeight="1" x14ac:dyDescent="0.2"/>
    <row r="15412" ht="24.95" hidden="1" customHeight="1" x14ac:dyDescent="0.2"/>
    <row r="15413" ht="24.95" hidden="1" customHeight="1" x14ac:dyDescent="0.2"/>
    <row r="15414" ht="24.95" hidden="1" customHeight="1" x14ac:dyDescent="0.2"/>
    <row r="15415" ht="24.95" hidden="1" customHeight="1" x14ac:dyDescent="0.2"/>
    <row r="15416" ht="24.95" hidden="1" customHeight="1" x14ac:dyDescent="0.2"/>
    <row r="15417" ht="24.95" hidden="1" customHeight="1" x14ac:dyDescent="0.2"/>
    <row r="15418" ht="24.95" hidden="1" customHeight="1" x14ac:dyDescent="0.2"/>
    <row r="15419" ht="24.95" hidden="1" customHeight="1" x14ac:dyDescent="0.2"/>
    <row r="15420" ht="24.95" hidden="1" customHeight="1" x14ac:dyDescent="0.2"/>
    <row r="15421" ht="24.95" hidden="1" customHeight="1" x14ac:dyDescent="0.2"/>
    <row r="15422" ht="24.95" hidden="1" customHeight="1" x14ac:dyDescent="0.2"/>
    <row r="15423" ht="24.95" hidden="1" customHeight="1" x14ac:dyDescent="0.2"/>
    <row r="15424" ht="24.95" hidden="1" customHeight="1" x14ac:dyDescent="0.2"/>
    <row r="15425" ht="24.95" hidden="1" customHeight="1" x14ac:dyDescent="0.2"/>
    <row r="15426" ht="24.95" hidden="1" customHeight="1" x14ac:dyDescent="0.2"/>
    <row r="15427" ht="24.95" hidden="1" customHeight="1" x14ac:dyDescent="0.2"/>
    <row r="15428" ht="24.95" hidden="1" customHeight="1" x14ac:dyDescent="0.2"/>
    <row r="15429" ht="24.95" hidden="1" customHeight="1" x14ac:dyDescent="0.2"/>
    <row r="15430" ht="24.95" hidden="1" customHeight="1" x14ac:dyDescent="0.2"/>
    <row r="15431" ht="24.95" hidden="1" customHeight="1" x14ac:dyDescent="0.2"/>
    <row r="15432" ht="24.95" hidden="1" customHeight="1" x14ac:dyDescent="0.2"/>
    <row r="15433" ht="24.95" hidden="1" customHeight="1" x14ac:dyDescent="0.2"/>
    <row r="15434" ht="24.95" hidden="1" customHeight="1" x14ac:dyDescent="0.2"/>
    <row r="15435" ht="24.95" hidden="1" customHeight="1" x14ac:dyDescent="0.2"/>
    <row r="15436" ht="24.95" hidden="1" customHeight="1" x14ac:dyDescent="0.2"/>
    <row r="15437" ht="24.95" hidden="1" customHeight="1" x14ac:dyDescent="0.2"/>
    <row r="15438" ht="24.95" hidden="1" customHeight="1" x14ac:dyDescent="0.2"/>
    <row r="15439" ht="24.95" hidden="1" customHeight="1" x14ac:dyDescent="0.2"/>
    <row r="15440" ht="24.95" hidden="1" customHeight="1" x14ac:dyDescent="0.2"/>
    <row r="15441" ht="24.95" hidden="1" customHeight="1" x14ac:dyDescent="0.2"/>
    <row r="15442" ht="24.95" hidden="1" customHeight="1" x14ac:dyDescent="0.2"/>
    <row r="15443" ht="24.95" hidden="1" customHeight="1" x14ac:dyDescent="0.2"/>
    <row r="15444" ht="24.95" hidden="1" customHeight="1" x14ac:dyDescent="0.2"/>
    <row r="15445" ht="24.95" hidden="1" customHeight="1" x14ac:dyDescent="0.2"/>
    <row r="15446" ht="24.95" hidden="1" customHeight="1" x14ac:dyDescent="0.2"/>
    <row r="15447" ht="24.95" hidden="1" customHeight="1" x14ac:dyDescent="0.2"/>
    <row r="15448" ht="24.95" hidden="1" customHeight="1" x14ac:dyDescent="0.2"/>
    <row r="15449" ht="24.95" hidden="1" customHeight="1" x14ac:dyDescent="0.2"/>
    <row r="15450" ht="24.95" hidden="1" customHeight="1" x14ac:dyDescent="0.2"/>
    <row r="15451" ht="24.95" hidden="1" customHeight="1" x14ac:dyDescent="0.2"/>
    <row r="15452" ht="24.95" hidden="1" customHeight="1" x14ac:dyDescent="0.2"/>
    <row r="15453" ht="24.95" hidden="1" customHeight="1" x14ac:dyDescent="0.2"/>
    <row r="15454" ht="24.95" hidden="1" customHeight="1" x14ac:dyDescent="0.2"/>
    <row r="15455" ht="24.95" hidden="1" customHeight="1" x14ac:dyDescent="0.2"/>
    <row r="15456" ht="24.95" hidden="1" customHeight="1" x14ac:dyDescent="0.2"/>
    <row r="15457" ht="24.95" hidden="1" customHeight="1" x14ac:dyDescent="0.2"/>
    <row r="15458" ht="24.95" hidden="1" customHeight="1" x14ac:dyDescent="0.2"/>
    <row r="15459" ht="24.95" hidden="1" customHeight="1" x14ac:dyDescent="0.2"/>
    <row r="15460" ht="24.95" hidden="1" customHeight="1" x14ac:dyDescent="0.2"/>
    <row r="15461" ht="24.95" hidden="1" customHeight="1" x14ac:dyDescent="0.2"/>
    <row r="15462" ht="24.95" hidden="1" customHeight="1" x14ac:dyDescent="0.2"/>
    <row r="15463" ht="24.95" hidden="1" customHeight="1" x14ac:dyDescent="0.2"/>
    <row r="15464" ht="24.95" hidden="1" customHeight="1" x14ac:dyDescent="0.2"/>
    <row r="15465" ht="24.95" hidden="1" customHeight="1" x14ac:dyDescent="0.2"/>
    <row r="15466" ht="24.95" hidden="1" customHeight="1" x14ac:dyDescent="0.2"/>
    <row r="15467" ht="24.95" hidden="1" customHeight="1" x14ac:dyDescent="0.2"/>
    <row r="15468" ht="24.95" hidden="1" customHeight="1" x14ac:dyDescent="0.2"/>
    <row r="15469" ht="24.95" hidden="1" customHeight="1" x14ac:dyDescent="0.2"/>
    <row r="15470" ht="24.95" hidden="1" customHeight="1" x14ac:dyDescent="0.2"/>
    <row r="15471" ht="24.95" hidden="1" customHeight="1" x14ac:dyDescent="0.2"/>
    <row r="15472" ht="24.95" hidden="1" customHeight="1" x14ac:dyDescent="0.2"/>
    <row r="15473" ht="24.95" hidden="1" customHeight="1" x14ac:dyDescent="0.2"/>
    <row r="15474" ht="24.95" hidden="1" customHeight="1" x14ac:dyDescent="0.2"/>
    <row r="15475" ht="24.95" hidden="1" customHeight="1" x14ac:dyDescent="0.2"/>
    <row r="15476" ht="24.95" hidden="1" customHeight="1" x14ac:dyDescent="0.2"/>
    <row r="15477" ht="24.95" hidden="1" customHeight="1" x14ac:dyDescent="0.2"/>
    <row r="15478" ht="24.95" hidden="1" customHeight="1" x14ac:dyDescent="0.2"/>
    <row r="15479" ht="24.95" hidden="1" customHeight="1" x14ac:dyDescent="0.2"/>
    <row r="15480" ht="24.95" hidden="1" customHeight="1" x14ac:dyDescent="0.2"/>
    <row r="15481" ht="24.95" hidden="1" customHeight="1" x14ac:dyDescent="0.2"/>
    <row r="15482" ht="24.95" hidden="1" customHeight="1" x14ac:dyDescent="0.2"/>
    <row r="15483" ht="24.95" hidden="1" customHeight="1" x14ac:dyDescent="0.2"/>
    <row r="15484" ht="24.95" hidden="1" customHeight="1" x14ac:dyDescent="0.2"/>
    <row r="15485" ht="24.95" hidden="1" customHeight="1" x14ac:dyDescent="0.2"/>
    <row r="15486" ht="24.95" hidden="1" customHeight="1" x14ac:dyDescent="0.2"/>
    <row r="15487" ht="24.95" hidden="1" customHeight="1" x14ac:dyDescent="0.2"/>
    <row r="15488" ht="24.95" hidden="1" customHeight="1" x14ac:dyDescent="0.2"/>
    <row r="15489" ht="24.95" hidden="1" customHeight="1" x14ac:dyDescent="0.2"/>
    <row r="15490" ht="24.95" hidden="1" customHeight="1" x14ac:dyDescent="0.2"/>
    <row r="15491" ht="24.95" hidden="1" customHeight="1" x14ac:dyDescent="0.2"/>
    <row r="15492" ht="24.95" hidden="1" customHeight="1" x14ac:dyDescent="0.2"/>
    <row r="15493" ht="24.95" hidden="1" customHeight="1" x14ac:dyDescent="0.2"/>
    <row r="15494" ht="24.95" hidden="1" customHeight="1" x14ac:dyDescent="0.2"/>
    <row r="15495" ht="24.95" hidden="1" customHeight="1" x14ac:dyDescent="0.2"/>
    <row r="15496" ht="24.95" hidden="1" customHeight="1" x14ac:dyDescent="0.2"/>
    <row r="15497" ht="24.95" hidden="1" customHeight="1" x14ac:dyDescent="0.2"/>
    <row r="15498" ht="24.95" hidden="1" customHeight="1" x14ac:dyDescent="0.2"/>
    <row r="15499" ht="24.95" hidden="1" customHeight="1" x14ac:dyDescent="0.2"/>
    <row r="15500" ht="24.95" hidden="1" customHeight="1" x14ac:dyDescent="0.2"/>
    <row r="15501" ht="24.95" hidden="1" customHeight="1" x14ac:dyDescent="0.2"/>
    <row r="15502" ht="24.95" hidden="1" customHeight="1" x14ac:dyDescent="0.2"/>
    <row r="15503" ht="24.95" hidden="1" customHeight="1" x14ac:dyDescent="0.2"/>
    <row r="15504" ht="24.95" hidden="1" customHeight="1" x14ac:dyDescent="0.2"/>
    <row r="15505" ht="24.95" hidden="1" customHeight="1" x14ac:dyDescent="0.2"/>
    <row r="15506" ht="24.95" hidden="1" customHeight="1" x14ac:dyDescent="0.2"/>
    <row r="15507" ht="24.95" hidden="1" customHeight="1" x14ac:dyDescent="0.2"/>
    <row r="15508" ht="24.95" hidden="1" customHeight="1" x14ac:dyDescent="0.2"/>
    <row r="15509" ht="24.95" hidden="1" customHeight="1" x14ac:dyDescent="0.2"/>
    <row r="15510" ht="24.95" hidden="1" customHeight="1" x14ac:dyDescent="0.2"/>
    <row r="15511" ht="24.95" hidden="1" customHeight="1" x14ac:dyDescent="0.2"/>
    <row r="15512" ht="24.95" hidden="1" customHeight="1" x14ac:dyDescent="0.2"/>
    <row r="15513" ht="24.95" hidden="1" customHeight="1" x14ac:dyDescent="0.2"/>
    <row r="15514" ht="24.95" hidden="1" customHeight="1" x14ac:dyDescent="0.2"/>
    <row r="15515" ht="24.95" hidden="1" customHeight="1" x14ac:dyDescent="0.2"/>
    <row r="15516" ht="24.95" hidden="1" customHeight="1" x14ac:dyDescent="0.2"/>
    <row r="15517" ht="24.95" hidden="1" customHeight="1" x14ac:dyDescent="0.2"/>
    <row r="15518" ht="24.95" hidden="1" customHeight="1" x14ac:dyDescent="0.2"/>
    <row r="15519" ht="24.95" hidden="1" customHeight="1" x14ac:dyDescent="0.2"/>
    <row r="15520" ht="24.95" hidden="1" customHeight="1" x14ac:dyDescent="0.2"/>
    <row r="15521" ht="24.95" hidden="1" customHeight="1" x14ac:dyDescent="0.2"/>
    <row r="15522" ht="24.95" hidden="1" customHeight="1" x14ac:dyDescent="0.2"/>
    <row r="15523" ht="24.95" hidden="1" customHeight="1" x14ac:dyDescent="0.2"/>
    <row r="15524" ht="24.95" hidden="1" customHeight="1" x14ac:dyDescent="0.2"/>
    <row r="15525" ht="24.95" hidden="1" customHeight="1" x14ac:dyDescent="0.2"/>
    <row r="15526" ht="24.95" hidden="1" customHeight="1" x14ac:dyDescent="0.2"/>
    <row r="15527" ht="24.95" hidden="1" customHeight="1" x14ac:dyDescent="0.2"/>
    <row r="15528" ht="24.95" hidden="1" customHeight="1" x14ac:dyDescent="0.2"/>
    <row r="15529" ht="24.95" hidden="1" customHeight="1" x14ac:dyDescent="0.2"/>
    <row r="15530" ht="24.95" hidden="1" customHeight="1" x14ac:dyDescent="0.2"/>
    <row r="15531" ht="24.95" hidden="1" customHeight="1" x14ac:dyDescent="0.2"/>
    <row r="15532" ht="24.95" hidden="1" customHeight="1" x14ac:dyDescent="0.2"/>
    <row r="15533" ht="24.95" hidden="1" customHeight="1" x14ac:dyDescent="0.2"/>
    <row r="15534" ht="24.95" hidden="1" customHeight="1" x14ac:dyDescent="0.2"/>
    <row r="15535" ht="24.95" hidden="1" customHeight="1" x14ac:dyDescent="0.2"/>
    <row r="15536" ht="24.95" hidden="1" customHeight="1" x14ac:dyDescent="0.2"/>
    <row r="15537" ht="24.95" hidden="1" customHeight="1" x14ac:dyDescent="0.2"/>
    <row r="15538" ht="24.95" hidden="1" customHeight="1" x14ac:dyDescent="0.2"/>
    <row r="15539" ht="24.95" hidden="1" customHeight="1" x14ac:dyDescent="0.2"/>
    <row r="15540" ht="24.95" hidden="1" customHeight="1" x14ac:dyDescent="0.2"/>
    <row r="15541" ht="24.95" hidden="1" customHeight="1" x14ac:dyDescent="0.2"/>
    <row r="15542" ht="24.95" hidden="1" customHeight="1" x14ac:dyDescent="0.2"/>
    <row r="15543" ht="24.95" hidden="1" customHeight="1" x14ac:dyDescent="0.2"/>
    <row r="15544" ht="24.95" hidden="1" customHeight="1" x14ac:dyDescent="0.2"/>
    <row r="15545" ht="24.95" hidden="1" customHeight="1" x14ac:dyDescent="0.2"/>
    <row r="15546" ht="24.95" hidden="1" customHeight="1" x14ac:dyDescent="0.2"/>
    <row r="15547" ht="24.95" hidden="1" customHeight="1" x14ac:dyDescent="0.2"/>
    <row r="15548" ht="24.95" hidden="1" customHeight="1" x14ac:dyDescent="0.2"/>
    <row r="15549" ht="24.95" hidden="1" customHeight="1" x14ac:dyDescent="0.2"/>
    <row r="15550" ht="24.95" hidden="1" customHeight="1" x14ac:dyDescent="0.2"/>
    <row r="15551" ht="24.95" hidden="1" customHeight="1" x14ac:dyDescent="0.2"/>
    <row r="15552" ht="24.95" hidden="1" customHeight="1" x14ac:dyDescent="0.2"/>
    <row r="15553" ht="24.95" hidden="1" customHeight="1" x14ac:dyDescent="0.2"/>
    <row r="15554" ht="24.95" hidden="1" customHeight="1" x14ac:dyDescent="0.2"/>
    <row r="15555" ht="24.95" hidden="1" customHeight="1" x14ac:dyDescent="0.2"/>
    <row r="15556" ht="24.95" hidden="1" customHeight="1" x14ac:dyDescent="0.2"/>
    <row r="15557" ht="24.95" hidden="1" customHeight="1" x14ac:dyDescent="0.2"/>
    <row r="15558" ht="24.95" hidden="1" customHeight="1" x14ac:dyDescent="0.2"/>
    <row r="15559" ht="24.95" hidden="1" customHeight="1" x14ac:dyDescent="0.2"/>
    <row r="15560" ht="24.95" hidden="1" customHeight="1" x14ac:dyDescent="0.2"/>
    <row r="15561" ht="24.95" hidden="1" customHeight="1" x14ac:dyDescent="0.2"/>
    <row r="15562" ht="24.95" hidden="1" customHeight="1" x14ac:dyDescent="0.2"/>
    <row r="15563" ht="24.95" hidden="1" customHeight="1" x14ac:dyDescent="0.2"/>
    <row r="15564" ht="24.95" hidden="1" customHeight="1" x14ac:dyDescent="0.2"/>
    <row r="15565" ht="24.95" hidden="1" customHeight="1" x14ac:dyDescent="0.2"/>
    <row r="15566" ht="24.95" hidden="1" customHeight="1" x14ac:dyDescent="0.2"/>
    <row r="15567" ht="24.95" hidden="1" customHeight="1" x14ac:dyDescent="0.2"/>
    <row r="15568" ht="24.95" hidden="1" customHeight="1" x14ac:dyDescent="0.2"/>
    <row r="15569" ht="24.95" hidden="1" customHeight="1" x14ac:dyDescent="0.2"/>
    <row r="15570" ht="24.95" hidden="1" customHeight="1" x14ac:dyDescent="0.2"/>
    <row r="15571" ht="24.95" hidden="1" customHeight="1" x14ac:dyDescent="0.2"/>
    <row r="15572" ht="24.95" hidden="1" customHeight="1" x14ac:dyDescent="0.2"/>
    <row r="15573" ht="24.95" hidden="1" customHeight="1" x14ac:dyDescent="0.2"/>
    <row r="15574" ht="24.95" hidden="1" customHeight="1" x14ac:dyDescent="0.2"/>
    <row r="15575" ht="24.95" hidden="1" customHeight="1" x14ac:dyDescent="0.2"/>
    <row r="15576" ht="24.95" hidden="1" customHeight="1" x14ac:dyDescent="0.2"/>
    <row r="15577" ht="24.95" hidden="1" customHeight="1" x14ac:dyDescent="0.2"/>
    <row r="15578" ht="24.95" hidden="1" customHeight="1" x14ac:dyDescent="0.2"/>
    <row r="15579" ht="24.95" hidden="1" customHeight="1" x14ac:dyDescent="0.2"/>
    <row r="15580" ht="24.95" hidden="1" customHeight="1" x14ac:dyDescent="0.2"/>
    <row r="15581" ht="24.95" hidden="1" customHeight="1" x14ac:dyDescent="0.2"/>
    <row r="15582" ht="24.95" hidden="1" customHeight="1" x14ac:dyDescent="0.2"/>
    <row r="15583" ht="24.95" hidden="1" customHeight="1" x14ac:dyDescent="0.2"/>
    <row r="15584" ht="24.95" hidden="1" customHeight="1" x14ac:dyDescent="0.2"/>
    <row r="15585" ht="24.95" hidden="1" customHeight="1" x14ac:dyDescent="0.2"/>
    <row r="15586" ht="24.95" hidden="1" customHeight="1" x14ac:dyDescent="0.2"/>
    <row r="15587" ht="24.95" hidden="1" customHeight="1" x14ac:dyDescent="0.2"/>
    <row r="15588" ht="24.95" hidden="1" customHeight="1" x14ac:dyDescent="0.2"/>
    <row r="15589" ht="24.95" hidden="1" customHeight="1" x14ac:dyDescent="0.2"/>
    <row r="15590" ht="24.95" hidden="1" customHeight="1" x14ac:dyDescent="0.2"/>
    <row r="15591" ht="24.95" hidden="1" customHeight="1" x14ac:dyDescent="0.2"/>
    <row r="15592" ht="24.95" hidden="1" customHeight="1" x14ac:dyDescent="0.2"/>
    <row r="15593" ht="24.95" hidden="1" customHeight="1" x14ac:dyDescent="0.2"/>
    <row r="15594" ht="24.95" hidden="1" customHeight="1" x14ac:dyDescent="0.2"/>
    <row r="15595" ht="24.95" hidden="1" customHeight="1" x14ac:dyDescent="0.2"/>
    <row r="15596" ht="24.95" hidden="1" customHeight="1" x14ac:dyDescent="0.2"/>
    <row r="15597" ht="24.95" hidden="1" customHeight="1" x14ac:dyDescent="0.2"/>
    <row r="15598" ht="24.95" hidden="1" customHeight="1" x14ac:dyDescent="0.2"/>
    <row r="15599" ht="24.95" hidden="1" customHeight="1" x14ac:dyDescent="0.2"/>
    <row r="15600" ht="24.95" hidden="1" customHeight="1" x14ac:dyDescent="0.2"/>
    <row r="15601" ht="24.95" hidden="1" customHeight="1" x14ac:dyDescent="0.2"/>
    <row r="15602" ht="24.95" hidden="1" customHeight="1" x14ac:dyDescent="0.2"/>
    <row r="15603" ht="24.95" hidden="1" customHeight="1" x14ac:dyDescent="0.2"/>
    <row r="15604" ht="24.95" hidden="1" customHeight="1" x14ac:dyDescent="0.2"/>
    <row r="15605" ht="24.95" hidden="1" customHeight="1" x14ac:dyDescent="0.2"/>
    <row r="15606" ht="24.95" hidden="1" customHeight="1" x14ac:dyDescent="0.2"/>
    <row r="15607" ht="24.95" hidden="1" customHeight="1" x14ac:dyDescent="0.2"/>
    <row r="15608" ht="24.95" hidden="1" customHeight="1" x14ac:dyDescent="0.2"/>
    <row r="15609" ht="24.95" hidden="1" customHeight="1" x14ac:dyDescent="0.2"/>
    <row r="15610" ht="24.95" hidden="1" customHeight="1" x14ac:dyDescent="0.2"/>
    <row r="15611" ht="24.95" hidden="1" customHeight="1" x14ac:dyDescent="0.2"/>
    <row r="15612" ht="24.95" hidden="1" customHeight="1" x14ac:dyDescent="0.2"/>
    <row r="15613" ht="24.95" hidden="1" customHeight="1" x14ac:dyDescent="0.2"/>
    <row r="15614" ht="24.95" hidden="1" customHeight="1" x14ac:dyDescent="0.2"/>
    <row r="15615" ht="24.95" hidden="1" customHeight="1" x14ac:dyDescent="0.2"/>
    <row r="15616" ht="24.95" hidden="1" customHeight="1" x14ac:dyDescent="0.2"/>
    <row r="15617" ht="24.95" hidden="1" customHeight="1" x14ac:dyDescent="0.2"/>
    <row r="15618" ht="24.95" hidden="1" customHeight="1" x14ac:dyDescent="0.2"/>
    <row r="15619" ht="24.95" hidden="1" customHeight="1" x14ac:dyDescent="0.2"/>
    <row r="15620" ht="24.95" hidden="1" customHeight="1" x14ac:dyDescent="0.2"/>
    <row r="15621" ht="24.95" hidden="1" customHeight="1" x14ac:dyDescent="0.2"/>
    <row r="15622" ht="24.95" hidden="1" customHeight="1" x14ac:dyDescent="0.2"/>
    <row r="15623" ht="24.95" hidden="1" customHeight="1" x14ac:dyDescent="0.2"/>
    <row r="15624" ht="24.95" hidden="1" customHeight="1" x14ac:dyDescent="0.2"/>
    <row r="15625" ht="24.95" hidden="1" customHeight="1" x14ac:dyDescent="0.2"/>
    <row r="15626" ht="24.95" hidden="1" customHeight="1" x14ac:dyDescent="0.2"/>
    <row r="15627" ht="24.95" hidden="1" customHeight="1" x14ac:dyDescent="0.2"/>
    <row r="15628" ht="24.95" hidden="1" customHeight="1" x14ac:dyDescent="0.2"/>
    <row r="15629" ht="24.95" hidden="1" customHeight="1" x14ac:dyDescent="0.2"/>
    <row r="15630" ht="24.95" hidden="1" customHeight="1" x14ac:dyDescent="0.2"/>
    <row r="15631" ht="24.95" hidden="1" customHeight="1" x14ac:dyDescent="0.2"/>
    <row r="15632" ht="24.95" hidden="1" customHeight="1" x14ac:dyDescent="0.2"/>
    <row r="15633" ht="24.95" hidden="1" customHeight="1" x14ac:dyDescent="0.2"/>
    <row r="15634" ht="24.95" hidden="1" customHeight="1" x14ac:dyDescent="0.2"/>
    <row r="15635" ht="24.95" hidden="1" customHeight="1" x14ac:dyDescent="0.2"/>
    <row r="15636" ht="24.95" hidden="1" customHeight="1" x14ac:dyDescent="0.2"/>
    <row r="15637" ht="24.95" hidden="1" customHeight="1" x14ac:dyDescent="0.2"/>
    <row r="15638" ht="24.95" hidden="1" customHeight="1" x14ac:dyDescent="0.2"/>
    <row r="15639" ht="24.95" hidden="1" customHeight="1" x14ac:dyDescent="0.2"/>
    <row r="15640" ht="24.95" hidden="1" customHeight="1" x14ac:dyDescent="0.2"/>
    <row r="15641" ht="24.95" hidden="1" customHeight="1" x14ac:dyDescent="0.2"/>
    <row r="15642" ht="24.95" hidden="1" customHeight="1" x14ac:dyDescent="0.2"/>
    <row r="15643" ht="24.95" hidden="1" customHeight="1" x14ac:dyDescent="0.2"/>
    <row r="15644" ht="24.95" hidden="1" customHeight="1" x14ac:dyDescent="0.2"/>
    <row r="15645" ht="24.95" hidden="1" customHeight="1" x14ac:dyDescent="0.2"/>
    <row r="15646" ht="24.95" hidden="1" customHeight="1" x14ac:dyDescent="0.2"/>
    <row r="15647" ht="24.95" hidden="1" customHeight="1" x14ac:dyDescent="0.2"/>
    <row r="15648" ht="24.95" hidden="1" customHeight="1" x14ac:dyDescent="0.2"/>
    <row r="15649" ht="24.95" hidden="1" customHeight="1" x14ac:dyDescent="0.2"/>
    <row r="15650" ht="24.95" hidden="1" customHeight="1" x14ac:dyDescent="0.2"/>
    <row r="15651" ht="24.95" hidden="1" customHeight="1" x14ac:dyDescent="0.2"/>
    <row r="15652" ht="24.95" hidden="1" customHeight="1" x14ac:dyDescent="0.2"/>
    <row r="15653" ht="24.95" hidden="1" customHeight="1" x14ac:dyDescent="0.2"/>
    <row r="15654" ht="24.95" hidden="1" customHeight="1" x14ac:dyDescent="0.2"/>
    <row r="15655" ht="24.95" hidden="1" customHeight="1" x14ac:dyDescent="0.2"/>
    <row r="15656" ht="24.95" hidden="1" customHeight="1" x14ac:dyDescent="0.2"/>
    <row r="15657" ht="24.95" hidden="1" customHeight="1" x14ac:dyDescent="0.2"/>
    <row r="15658" ht="24.95" hidden="1" customHeight="1" x14ac:dyDescent="0.2"/>
    <row r="15659" ht="24.95" hidden="1" customHeight="1" x14ac:dyDescent="0.2"/>
    <row r="15660" ht="24.95" hidden="1" customHeight="1" x14ac:dyDescent="0.2"/>
    <row r="15661" ht="24.95" hidden="1" customHeight="1" x14ac:dyDescent="0.2"/>
    <row r="15662" ht="24.95" hidden="1" customHeight="1" x14ac:dyDescent="0.2"/>
    <row r="15663" ht="24.95" hidden="1" customHeight="1" x14ac:dyDescent="0.2"/>
    <row r="15664" ht="24.95" hidden="1" customHeight="1" x14ac:dyDescent="0.2"/>
    <row r="15665" ht="24.95" hidden="1" customHeight="1" x14ac:dyDescent="0.2"/>
    <row r="15666" ht="24.95" hidden="1" customHeight="1" x14ac:dyDescent="0.2"/>
    <row r="15667" ht="24.95" hidden="1" customHeight="1" x14ac:dyDescent="0.2"/>
    <row r="15668" ht="24.95" hidden="1" customHeight="1" x14ac:dyDescent="0.2"/>
    <row r="15669" ht="24.95" hidden="1" customHeight="1" x14ac:dyDescent="0.2"/>
    <row r="15670" ht="24.95" hidden="1" customHeight="1" x14ac:dyDescent="0.2"/>
    <row r="15671" ht="24.95" hidden="1" customHeight="1" x14ac:dyDescent="0.2"/>
    <row r="15672" ht="24.95" hidden="1" customHeight="1" x14ac:dyDescent="0.2"/>
    <row r="15673" ht="24.95" hidden="1" customHeight="1" x14ac:dyDescent="0.2"/>
    <row r="15674" ht="24.95" hidden="1" customHeight="1" x14ac:dyDescent="0.2"/>
    <row r="15675" ht="24.95" hidden="1" customHeight="1" x14ac:dyDescent="0.2"/>
    <row r="15676" ht="24.95" hidden="1" customHeight="1" x14ac:dyDescent="0.2"/>
    <row r="15677" ht="24.95" hidden="1" customHeight="1" x14ac:dyDescent="0.2"/>
    <row r="15678" ht="24.95" hidden="1" customHeight="1" x14ac:dyDescent="0.2"/>
    <row r="15679" ht="24.95" hidden="1" customHeight="1" x14ac:dyDescent="0.2"/>
    <row r="15680" ht="24.95" hidden="1" customHeight="1" x14ac:dyDescent="0.2"/>
    <row r="15681" ht="24.95" hidden="1" customHeight="1" x14ac:dyDescent="0.2"/>
    <row r="15682" ht="24.95" hidden="1" customHeight="1" x14ac:dyDescent="0.2"/>
    <row r="15683" ht="24.95" hidden="1" customHeight="1" x14ac:dyDescent="0.2"/>
    <row r="15684" ht="24.95" hidden="1" customHeight="1" x14ac:dyDescent="0.2"/>
    <row r="15685" ht="24.95" hidden="1" customHeight="1" x14ac:dyDescent="0.2"/>
    <row r="15686" ht="24.95" hidden="1" customHeight="1" x14ac:dyDescent="0.2"/>
    <row r="15687" ht="24.95" hidden="1" customHeight="1" x14ac:dyDescent="0.2"/>
    <row r="15688" ht="24.95" hidden="1" customHeight="1" x14ac:dyDescent="0.2"/>
    <row r="15689" ht="24.95" hidden="1" customHeight="1" x14ac:dyDescent="0.2"/>
    <row r="15690" ht="24.95" hidden="1" customHeight="1" x14ac:dyDescent="0.2"/>
    <row r="15691" ht="24.95" hidden="1" customHeight="1" x14ac:dyDescent="0.2"/>
    <row r="15692" ht="24.95" hidden="1" customHeight="1" x14ac:dyDescent="0.2"/>
    <row r="15693" ht="24.95" hidden="1" customHeight="1" x14ac:dyDescent="0.2"/>
    <row r="15694" ht="24.95" hidden="1" customHeight="1" x14ac:dyDescent="0.2"/>
    <row r="15695" ht="24.95" hidden="1" customHeight="1" x14ac:dyDescent="0.2"/>
    <row r="15696" ht="24.95" hidden="1" customHeight="1" x14ac:dyDescent="0.2"/>
    <row r="15697" ht="24.95" hidden="1" customHeight="1" x14ac:dyDescent="0.2"/>
    <row r="15698" ht="24.95" hidden="1" customHeight="1" x14ac:dyDescent="0.2"/>
    <row r="15699" ht="24.95" hidden="1" customHeight="1" x14ac:dyDescent="0.2"/>
    <row r="15700" ht="24.95" hidden="1" customHeight="1" x14ac:dyDescent="0.2"/>
    <row r="15701" ht="24.95" hidden="1" customHeight="1" x14ac:dyDescent="0.2"/>
    <row r="15702" ht="24.95" hidden="1" customHeight="1" x14ac:dyDescent="0.2"/>
    <row r="15703" ht="24.95" hidden="1" customHeight="1" x14ac:dyDescent="0.2"/>
    <row r="15704" ht="24.95" hidden="1" customHeight="1" x14ac:dyDescent="0.2"/>
    <row r="15705" ht="24.95" hidden="1" customHeight="1" x14ac:dyDescent="0.2"/>
    <row r="15706" ht="24.95" hidden="1" customHeight="1" x14ac:dyDescent="0.2"/>
    <row r="15707" ht="24.95" hidden="1" customHeight="1" x14ac:dyDescent="0.2"/>
    <row r="15708" ht="24.95" hidden="1" customHeight="1" x14ac:dyDescent="0.2"/>
    <row r="15709" ht="24.95" hidden="1" customHeight="1" x14ac:dyDescent="0.2"/>
    <row r="15710" ht="24.95" hidden="1" customHeight="1" x14ac:dyDescent="0.2"/>
    <row r="15711" ht="24.95" hidden="1" customHeight="1" x14ac:dyDescent="0.2"/>
    <row r="15712" ht="24.95" hidden="1" customHeight="1" x14ac:dyDescent="0.2"/>
    <row r="15713" ht="24.95" hidden="1" customHeight="1" x14ac:dyDescent="0.2"/>
    <row r="15714" ht="24.95" hidden="1" customHeight="1" x14ac:dyDescent="0.2"/>
    <row r="15715" ht="24.95" hidden="1" customHeight="1" x14ac:dyDescent="0.2"/>
    <row r="15716" ht="24.95" hidden="1" customHeight="1" x14ac:dyDescent="0.2"/>
    <row r="15717" ht="24.95" hidden="1" customHeight="1" x14ac:dyDescent="0.2"/>
    <row r="15718" ht="24.95" hidden="1" customHeight="1" x14ac:dyDescent="0.2"/>
    <row r="15719" ht="24.95" hidden="1" customHeight="1" x14ac:dyDescent="0.2"/>
    <row r="15720" ht="24.95" hidden="1" customHeight="1" x14ac:dyDescent="0.2"/>
    <row r="15721" ht="24.95" hidden="1" customHeight="1" x14ac:dyDescent="0.2"/>
    <row r="15722" ht="24.95" hidden="1" customHeight="1" x14ac:dyDescent="0.2"/>
    <row r="15723" ht="24.95" hidden="1" customHeight="1" x14ac:dyDescent="0.2"/>
    <row r="15724" ht="24.95" hidden="1" customHeight="1" x14ac:dyDescent="0.2"/>
    <row r="15725" ht="24.95" hidden="1" customHeight="1" x14ac:dyDescent="0.2"/>
    <row r="15726" ht="24.95" hidden="1" customHeight="1" x14ac:dyDescent="0.2"/>
    <row r="15727" ht="24.95" hidden="1" customHeight="1" x14ac:dyDescent="0.2"/>
    <row r="15728" ht="24.95" hidden="1" customHeight="1" x14ac:dyDescent="0.2"/>
    <row r="15729" ht="24.95" hidden="1" customHeight="1" x14ac:dyDescent="0.2"/>
    <row r="15730" ht="24.95" hidden="1" customHeight="1" x14ac:dyDescent="0.2"/>
    <row r="15731" ht="24.95" hidden="1" customHeight="1" x14ac:dyDescent="0.2"/>
    <row r="15732" ht="24.95" hidden="1" customHeight="1" x14ac:dyDescent="0.2"/>
    <row r="15733" ht="24.95" hidden="1" customHeight="1" x14ac:dyDescent="0.2"/>
    <row r="15734" ht="24.95" hidden="1" customHeight="1" x14ac:dyDescent="0.2"/>
    <row r="15735" ht="24.95" hidden="1" customHeight="1" x14ac:dyDescent="0.2"/>
    <row r="15736" ht="24.95" hidden="1" customHeight="1" x14ac:dyDescent="0.2"/>
    <row r="15737" ht="24.95" hidden="1" customHeight="1" x14ac:dyDescent="0.2"/>
    <row r="15738" ht="24.95" hidden="1" customHeight="1" x14ac:dyDescent="0.2"/>
    <row r="15739" ht="24.95" hidden="1" customHeight="1" x14ac:dyDescent="0.2"/>
    <row r="15740" ht="24.95" hidden="1" customHeight="1" x14ac:dyDescent="0.2"/>
    <row r="15741" ht="24.95" hidden="1" customHeight="1" x14ac:dyDescent="0.2"/>
    <row r="15742" ht="24.95" hidden="1" customHeight="1" x14ac:dyDescent="0.2"/>
    <row r="15743" ht="24.95" hidden="1" customHeight="1" x14ac:dyDescent="0.2"/>
    <row r="15744" ht="24.95" hidden="1" customHeight="1" x14ac:dyDescent="0.2"/>
    <row r="15745" ht="24.95" hidden="1" customHeight="1" x14ac:dyDescent="0.2"/>
    <row r="15746" ht="24.95" hidden="1" customHeight="1" x14ac:dyDescent="0.2"/>
    <row r="15747" ht="24.95" hidden="1" customHeight="1" x14ac:dyDescent="0.2"/>
    <row r="15748" ht="24.95" hidden="1" customHeight="1" x14ac:dyDescent="0.2"/>
    <row r="15749" ht="24.95" hidden="1" customHeight="1" x14ac:dyDescent="0.2"/>
    <row r="15750" ht="24.95" hidden="1" customHeight="1" x14ac:dyDescent="0.2"/>
    <row r="15751" ht="24.95" hidden="1" customHeight="1" x14ac:dyDescent="0.2"/>
    <row r="15752" ht="24.95" hidden="1" customHeight="1" x14ac:dyDescent="0.2"/>
    <row r="15753" ht="24.95" hidden="1" customHeight="1" x14ac:dyDescent="0.2"/>
    <row r="15754" ht="24.95" hidden="1" customHeight="1" x14ac:dyDescent="0.2"/>
    <row r="15755" ht="24.95" hidden="1" customHeight="1" x14ac:dyDescent="0.2"/>
    <row r="15756" ht="24.95" hidden="1" customHeight="1" x14ac:dyDescent="0.2"/>
    <row r="15757" ht="24.95" hidden="1" customHeight="1" x14ac:dyDescent="0.2"/>
    <row r="15758" ht="24.95" hidden="1" customHeight="1" x14ac:dyDescent="0.2"/>
    <row r="15759" ht="24.95" hidden="1" customHeight="1" x14ac:dyDescent="0.2"/>
    <row r="15760" ht="24.95" hidden="1" customHeight="1" x14ac:dyDescent="0.2"/>
    <row r="15761" ht="24.95" hidden="1" customHeight="1" x14ac:dyDescent="0.2"/>
    <row r="15762" ht="24.95" hidden="1" customHeight="1" x14ac:dyDescent="0.2"/>
    <row r="15763" ht="24.95" hidden="1" customHeight="1" x14ac:dyDescent="0.2"/>
    <row r="15764" ht="24.95" hidden="1" customHeight="1" x14ac:dyDescent="0.2"/>
    <row r="15765" ht="24.95" hidden="1" customHeight="1" x14ac:dyDescent="0.2"/>
    <row r="15766" ht="24.95" hidden="1" customHeight="1" x14ac:dyDescent="0.2"/>
    <row r="15767" ht="24.95" hidden="1" customHeight="1" x14ac:dyDescent="0.2"/>
    <row r="15768" ht="24.95" hidden="1" customHeight="1" x14ac:dyDescent="0.2"/>
    <row r="15769" ht="24.95" hidden="1" customHeight="1" x14ac:dyDescent="0.2"/>
    <row r="15770" ht="24.95" hidden="1" customHeight="1" x14ac:dyDescent="0.2"/>
    <row r="15771" ht="24.95" hidden="1" customHeight="1" x14ac:dyDescent="0.2"/>
    <row r="15772" ht="24.95" hidden="1" customHeight="1" x14ac:dyDescent="0.2"/>
    <row r="15773" ht="24.95" hidden="1" customHeight="1" x14ac:dyDescent="0.2"/>
    <row r="15774" ht="24.95" hidden="1" customHeight="1" x14ac:dyDescent="0.2"/>
    <row r="15775" ht="24.95" hidden="1" customHeight="1" x14ac:dyDescent="0.2"/>
    <row r="15776" ht="24.95" hidden="1" customHeight="1" x14ac:dyDescent="0.2"/>
    <row r="15777" ht="24.95" hidden="1" customHeight="1" x14ac:dyDescent="0.2"/>
    <row r="15778" ht="24.95" hidden="1" customHeight="1" x14ac:dyDescent="0.2"/>
    <row r="15779" ht="24.95" hidden="1" customHeight="1" x14ac:dyDescent="0.2"/>
    <row r="15780" ht="24.95" hidden="1" customHeight="1" x14ac:dyDescent="0.2"/>
    <row r="15781" ht="24.95" hidden="1" customHeight="1" x14ac:dyDescent="0.2"/>
    <row r="15782" ht="24.95" hidden="1" customHeight="1" x14ac:dyDescent="0.2"/>
    <row r="15783" ht="24.95" hidden="1" customHeight="1" x14ac:dyDescent="0.2"/>
    <row r="15784" ht="24.95" hidden="1" customHeight="1" x14ac:dyDescent="0.2"/>
    <row r="15785" ht="24.95" hidden="1" customHeight="1" x14ac:dyDescent="0.2"/>
    <row r="15786" ht="24.95" hidden="1" customHeight="1" x14ac:dyDescent="0.2"/>
    <row r="15787" ht="24.95" hidden="1" customHeight="1" x14ac:dyDescent="0.2"/>
    <row r="15788" ht="24.95" hidden="1" customHeight="1" x14ac:dyDescent="0.2"/>
    <row r="15789" ht="24.95" hidden="1" customHeight="1" x14ac:dyDescent="0.2"/>
    <row r="15790" ht="24.95" hidden="1" customHeight="1" x14ac:dyDescent="0.2"/>
    <row r="15791" ht="24.95" hidden="1" customHeight="1" x14ac:dyDescent="0.2"/>
    <row r="15792" ht="24.95" hidden="1" customHeight="1" x14ac:dyDescent="0.2"/>
    <row r="15793" ht="24.95" hidden="1" customHeight="1" x14ac:dyDescent="0.2"/>
    <row r="15794" ht="24.95" hidden="1" customHeight="1" x14ac:dyDescent="0.2"/>
    <row r="15795" ht="24.95" hidden="1" customHeight="1" x14ac:dyDescent="0.2"/>
    <row r="15796" ht="24.95" hidden="1" customHeight="1" x14ac:dyDescent="0.2"/>
    <row r="15797" ht="24.95" hidden="1" customHeight="1" x14ac:dyDescent="0.2"/>
    <row r="15798" ht="24.95" hidden="1" customHeight="1" x14ac:dyDescent="0.2"/>
    <row r="15799" ht="24.95" hidden="1" customHeight="1" x14ac:dyDescent="0.2"/>
    <row r="15800" ht="24.95" hidden="1" customHeight="1" x14ac:dyDescent="0.2"/>
    <row r="15801" ht="24.95" hidden="1" customHeight="1" x14ac:dyDescent="0.2"/>
    <row r="15802" ht="24.95" hidden="1" customHeight="1" x14ac:dyDescent="0.2"/>
    <row r="15803" ht="24.95" hidden="1" customHeight="1" x14ac:dyDescent="0.2"/>
    <row r="15804" ht="24.95" hidden="1" customHeight="1" x14ac:dyDescent="0.2"/>
    <row r="15805" ht="24.95" hidden="1" customHeight="1" x14ac:dyDescent="0.2"/>
    <row r="15806" ht="24.95" hidden="1" customHeight="1" x14ac:dyDescent="0.2"/>
    <row r="15807" ht="24.95" hidden="1" customHeight="1" x14ac:dyDescent="0.2"/>
    <row r="15808" ht="24.95" hidden="1" customHeight="1" x14ac:dyDescent="0.2"/>
    <row r="15809" ht="24.95" hidden="1" customHeight="1" x14ac:dyDescent="0.2"/>
    <row r="15810" ht="24.95" hidden="1" customHeight="1" x14ac:dyDescent="0.2"/>
    <row r="15811" ht="24.95" hidden="1" customHeight="1" x14ac:dyDescent="0.2"/>
    <row r="15812" ht="24.95" hidden="1" customHeight="1" x14ac:dyDescent="0.2"/>
    <row r="15813" ht="24.95" hidden="1" customHeight="1" x14ac:dyDescent="0.2"/>
    <row r="15814" ht="24.95" hidden="1" customHeight="1" x14ac:dyDescent="0.2"/>
    <row r="15815" ht="24.95" hidden="1" customHeight="1" x14ac:dyDescent="0.2"/>
    <row r="15816" ht="24.95" hidden="1" customHeight="1" x14ac:dyDescent="0.2"/>
    <row r="15817" ht="24.95" hidden="1" customHeight="1" x14ac:dyDescent="0.2"/>
    <row r="15818" ht="24.95" hidden="1" customHeight="1" x14ac:dyDescent="0.2"/>
    <row r="15819" ht="24.95" hidden="1" customHeight="1" x14ac:dyDescent="0.2"/>
    <row r="15820" ht="24.95" hidden="1" customHeight="1" x14ac:dyDescent="0.2"/>
    <row r="15821" ht="24.95" hidden="1" customHeight="1" x14ac:dyDescent="0.2"/>
    <row r="15822" ht="24.95" hidden="1" customHeight="1" x14ac:dyDescent="0.2"/>
    <row r="15823" ht="24.95" hidden="1" customHeight="1" x14ac:dyDescent="0.2"/>
    <row r="15824" ht="24.95" hidden="1" customHeight="1" x14ac:dyDescent="0.2"/>
    <row r="15825" ht="24.95" hidden="1" customHeight="1" x14ac:dyDescent="0.2"/>
    <row r="15826" ht="24.95" hidden="1" customHeight="1" x14ac:dyDescent="0.2"/>
    <row r="15827" ht="24.95" hidden="1" customHeight="1" x14ac:dyDescent="0.2"/>
    <row r="15828" ht="24.95" hidden="1" customHeight="1" x14ac:dyDescent="0.2"/>
    <row r="15829" ht="24.95" hidden="1" customHeight="1" x14ac:dyDescent="0.2"/>
    <row r="15830" ht="24.95" hidden="1" customHeight="1" x14ac:dyDescent="0.2"/>
    <row r="15831" ht="24.95" hidden="1" customHeight="1" x14ac:dyDescent="0.2"/>
    <row r="15832" ht="24.95" hidden="1" customHeight="1" x14ac:dyDescent="0.2"/>
    <row r="15833" ht="24.95" hidden="1" customHeight="1" x14ac:dyDescent="0.2"/>
    <row r="15834" ht="24.95" hidden="1" customHeight="1" x14ac:dyDescent="0.2"/>
    <row r="15835" ht="24.95" hidden="1" customHeight="1" x14ac:dyDescent="0.2"/>
    <row r="15836" ht="24.95" hidden="1" customHeight="1" x14ac:dyDescent="0.2"/>
    <row r="15837" ht="24.95" hidden="1" customHeight="1" x14ac:dyDescent="0.2"/>
    <row r="15838" ht="24.95" hidden="1" customHeight="1" x14ac:dyDescent="0.2"/>
    <row r="15839" ht="24.95" hidden="1" customHeight="1" x14ac:dyDescent="0.2"/>
    <row r="15840" ht="24.95" hidden="1" customHeight="1" x14ac:dyDescent="0.2"/>
    <row r="15841" ht="24.95" hidden="1" customHeight="1" x14ac:dyDescent="0.2"/>
    <row r="15842" ht="24.95" hidden="1" customHeight="1" x14ac:dyDescent="0.2"/>
    <row r="15843" ht="24.95" hidden="1" customHeight="1" x14ac:dyDescent="0.2"/>
    <row r="15844" ht="24.95" hidden="1" customHeight="1" x14ac:dyDescent="0.2"/>
    <row r="15845" ht="24.95" hidden="1" customHeight="1" x14ac:dyDescent="0.2"/>
    <row r="15846" ht="24.95" hidden="1" customHeight="1" x14ac:dyDescent="0.2"/>
    <row r="15847" ht="24.95" hidden="1" customHeight="1" x14ac:dyDescent="0.2"/>
    <row r="15848" ht="24.95" hidden="1" customHeight="1" x14ac:dyDescent="0.2"/>
    <row r="15849" ht="24.95" hidden="1" customHeight="1" x14ac:dyDescent="0.2"/>
    <row r="15850" ht="24.95" hidden="1" customHeight="1" x14ac:dyDescent="0.2"/>
    <row r="15851" ht="24.95" hidden="1" customHeight="1" x14ac:dyDescent="0.2"/>
    <row r="15852" ht="24.95" hidden="1" customHeight="1" x14ac:dyDescent="0.2"/>
    <row r="15853" ht="24.95" hidden="1" customHeight="1" x14ac:dyDescent="0.2"/>
    <row r="15854" ht="24.95" hidden="1" customHeight="1" x14ac:dyDescent="0.2"/>
    <row r="15855" ht="24.95" hidden="1" customHeight="1" x14ac:dyDescent="0.2"/>
    <row r="15856" ht="24.95" hidden="1" customHeight="1" x14ac:dyDescent="0.2"/>
    <row r="15857" ht="24.95" hidden="1" customHeight="1" x14ac:dyDescent="0.2"/>
    <row r="15858" ht="24.95" hidden="1" customHeight="1" x14ac:dyDescent="0.2"/>
    <row r="15859" ht="24.95" hidden="1" customHeight="1" x14ac:dyDescent="0.2"/>
    <row r="15860" ht="24.95" hidden="1" customHeight="1" x14ac:dyDescent="0.2"/>
    <row r="15861" ht="24.95" hidden="1" customHeight="1" x14ac:dyDescent="0.2"/>
    <row r="15862" ht="24.95" hidden="1" customHeight="1" x14ac:dyDescent="0.2"/>
    <row r="15863" ht="24.95" hidden="1" customHeight="1" x14ac:dyDescent="0.2"/>
    <row r="15864" ht="24.95" hidden="1" customHeight="1" x14ac:dyDescent="0.2"/>
    <row r="15865" ht="24.95" hidden="1" customHeight="1" x14ac:dyDescent="0.2"/>
    <row r="15866" ht="24.95" hidden="1" customHeight="1" x14ac:dyDescent="0.2"/>
    <row r="15867" ht="24.95" hidden="1" customHeight="1" x14ac:dyDescent="0.2"/>
    <row r="15868" ht="24.95" hidden="1" customHeight="1" x14ac:dyDescent="0.2"/>
    <row r="15869" ht="24.95" hidden="1" customHeight="1" x14ac:dyDescent="0.2"/>
    <row r="15870" ht="24.95" hidden="1" customHeight="1" x14ac:dyDescent="0.2"/>
    <row r="15871" ht="24.95" hidden="1" customHeight="1" x14ac:dyDescent="0.2"/>
    <row r="15872" ht="24.95" hidden="1" customHeight="1" x14ac:dyDescent="0.2"/>
    <row r="15873" ht="24.95" hidden="1" customHeight="1" x14ac:dyDescent="0.2"/>
    <row r="15874" ht="24.95" hidden="1" customHeight="1" x14ac:dyDescent="0.2"/>
    <row r="15875" ht="24.95" hidden="1" customHeight="1" x14ac:dyDescent="0.2"/>
    <row r="15876" ht="24.95" hidden="1" customHeight="1" x14ac:dyDescent="0.2"/>
    <row r="15877" ht="24.95" hidden="1" customHeight="1" x14ac:dyDescent="0.2"/>
    <row r="15878" ht="24.95" hidden="1" customHeight="1" x14ac:dyDescent="0.2"/>
    <row r="15879" ht="24.95" hidden="1" customHeight="1" x14ac:dyDescent="0.2"/>
    <row r="15880" ht="24.95" hidden="1" customHeight="1" x14ac:dyDescent="0.2"/>
    <row r="15881" ht="24.95" hidden="1" customHeight="1" x14ac:dyDescent="0.2"/>
    <row r="15882" ht="24.95" hidden="1" customHeight="1" x14ac:dyDescent="0.2"/>
    <row r="15883" ht="24.95" hidden="1" customHeight="1" x14ac:dyDescent="0.2"/>
    <row r="15884" ht="24.95" hidden="1" customHeight="1" x14ac:dyDescent="0.2"/>
    <row r="15885" ht="24.95" hidden="1" customHeight="1" x14ac:dyDescent="0.2"/>
    <row r="15886" ht="24.95" hidden="1" customHeight="1" x14ac:dyDescent="0.2"/>
    <row r="15887" ht="24.95" hidden="1" customHeight="1" x14ac:dyDescent="0.2"/>
    <row r="15888" ht="24.95" hidden="1" customHeight="1" x14ac:dyDescent="0.2"/>
    <row r="15889" ht="24.95" hidden="1" customHeight="1" x14ac:dyDescent="0.2"/>
    <row r="15890" ht="24.95" hidden="1" customHeight="1" x14ac:dyDescent="0.2"/>
    <row r="15891" ht="24.95" hidden="1" customHeight="1" x14ac:dyDescent="0.2"/>
    <row r="15892" ht="24.95" hidden="1" customHeight="1" x14ac:dyDescent="0.2"/>
    <row r="15893" ht="24.95" hidden="1" customHeight="1" x14ac:dyDescent="0.2"/>
    <row r="15894" ht="24.95" hidden="1" customHeight="1" x14ac:dyDescent="0.2"/>
    <row r="15895" ht="24.95" hidden="1" customHeight="1" x14ac:dyDescent="0.2"/>
    <row r="15896" ht="24.95" hidden="1" customHeight="1" x14ac:dyDescent="0.2"/>
    <row r="15897" ht="24.95" hidden="1" customHeight="1" x14ac:dyDescent="0.2"/>
    <row r="15898" ht="24.95" hidden="1" customHeight="1" x14ac:dyDescent="0.2"/>
    <row r="15899" ht="24.95" hidden="1" customHeight="1" x14ac:dyDescent="0.2"/>
    <row r="15900" ht="24.95" hidden="1" customHeight="1" x14ac:dyDescent="0.2"/>
    <row r="15901" ht="24.95" hidden="1" customHeight="1" x14ac:dyDescent="0.2"/>
    <row r="15902" ht="24.95" hidden="1" customHeight="1" x14ac:dyDescent="0.2"/>
    <row r="15903" ht="24.95" hidden="1" customHeight="1" x14ac:dyDescent="0.2"/>
    <row r="15904" ht="24.95" hidden="1" customHeight="1" x14ac:dyDescent="0.2"/>
    <row r="15905" ht="24.95" hidden="1" customHeight="1" x14ac:dyDescent="0.2"/>
    <row r="15906" ht="24.95" hidden="1" customHeight="1" x14ac:dyDescent="0.2"/>
    <row r="15907" ht="24.95" hidden="1" customHeight="1" x14ac:dyDescent="0.2"/>
    <row r="15908" ht="24.95" hidden="1" customHeight="1" x14ac:dyDescent="0.2"/>
    <row r="15909" ht="24.95" hidden="1" customHeight="1" x14ac:dyDescent="0.2"/>
    <row r="15910" ht="24.95" hidden="1" customHeight="1" x14ac:dyDescent="0.2"/>
    <row r="15911" ht="24.95" hidden="1" customHeight="1" x14ac:dyDescent="0.2"/>
    <row r="15912" ht="24.95" hidden="1" customHeight="1" x14ac:dyDescent="0.2"/>
    <row r="15913" ht="24.95" hidden="1" customHeight="1" x14ac:dyDescent="0.2"/>
    <row r="15914" ht="24.95" hidden="1" customHeight="1" x14ac:dyDescent="0.2"/>
    <row r="15915" ht="24.95" hidden="1" customHeight="1" x14ac:dyDescent="0.2"/>
    <row r="15916" ht="24.95" hidden="1" customHeight="1" x14ac:dyDescent="0.2"/>
    <row r="15917" ht="24.95" hidden="1" customHeight="1" x14ac:dyDescent="0.2"/>
    <row r="15918" ht="24.95" hidden="1" customHeight="1" x14ac:dyDescent="0.2"/>
    <row r="15919" ht="24.95" hidden="1" customHeight="1" x14ac:dyDescent="0.2"/>
    <row r="15920" ht="24.95" hidden="1" customHeight="1" x14ac:dyDescent="0.2"/>
    <row r="15921" ht="24.95" hidden="1" customHeight="1" x14ac:dyDescent="0.2"/>
    <row r="15922" ht="24.95" hidden="1" customHeight="1" x14ac:dyDescent="0.2"/>
    <row r="15923" ht="24.95" hidden="1" customHeight="1" x14ac:dyDescent="0.2"/>
    <row r="15924" ht="24.95" hidden="1" customHeight="1" x14ac:dyDescent="0.2"/>
    <row r="15925" ht="24.95" hidden="1" customHeight="1" x14ac:dyDescent="0.2"/>
    <row r="15926" ht="24.95" hidden="1" customHeight="1" x14ac:dyDescent="0.2"/>
    <row r="15927" ht="24.95" hidden="1" customHeight="1" x14ac:dyDescent="0.2"/>
    <row r="15928" ht="24.95" hidden="1" customHeight="1" x14ac:dyDescent="0.2"/>
    <row r="15929" ht="24.95" hidden="1" customHeight="1" x14ac:dyDescent="0.2"/>
    <row r="15930" ht="24.95" hidden="1" customHeight="1" x14ac:dyDescent="0.2"/>
    <row r="15931" ht="24.95" hidden="1" customHeight="1" x14ac:dyDescent="0.2"/>
    <row r="15932" ht="24.95" hidden="1" customHeight="1" x14ac:dyDescent="0.2"/>
    <row r="15933" ht="24.95" hidden="1" customHeight="1" x14ac:dyDescent="0.2"/>
    <row r="15934" ht="24.95" hidden="1" customHeight="1" x14ac:dyDescent="0.2"/>
    <row r="15935" ht="24.95" hidden="1" customHeight="1" x14ac:dyDescent="0.2"/>
    <row r="15936" ht="24.95" hidden="1" customHeight="1" x14ac:dyDescent="0.2"/>
    <row r="15937" ht="24.95" hidden="1" customHeight="1" x14ac:dyDescent="0.2"/>
    <row r="15938" ht="24.95" hidden="1" customHeight="1" x14ac:dyDescent="0.2"/>
    <row r="15939" ht="24.95" hidden="1" customHeight="1" x14ac:dyDescent="0.2"/>
    <row r="15940" ht="24.95" hidden="1" customHeight="1" x14ac:dyDescent="0.2"/>
    <row r="15941" ht="24.95" hidden="1" customHeight="1" x14ac:dyDescent="0.2"/>
    <row r="15942" ht="24.95" hidden="1" customHeight="1" x14ac:dyDescent="0.2"/>
    <row r="15943" ht="24.95" hidden="1" customHeight="1" x14ac:dyDescent="0.2"/>
    <row r="15944" ht="24.95" hidden="1" customHeight="1" x14ac:dyDescent="0.2"/>
    <row r="15945" ht="24.95" hidden="1" customHeight="1" x14ac:dyDescent="0.2"/>
    <row r="15946" ht="24.95" hidden="1" customHeight="1" x14ac:dyDescent="0.2"/>
    <row r="15947" ht="24.95" hidden="1" customHeight="1" x14ac:dyDescent="0.2"/>
    <row r="15948" ht="24.95" hidden="1" customHeight="1" x14ac:dyDescent="0.2"/>
    <row r="15949" ht="24.95" hidden="1" customHeight="1" x14ac:dyDescent="0.2"/>
    <row r="15950" ht="24.95" hidden="1" customHeight="1" x14ac:dyDescent="0.2"/>
    <row r="15951" ht="24.95" hidden="1" customHeight="1" x14ac:dyDescent="0.2"/>
    <row r="15952" ht="24.95" hidden="1" customHeight="1" x14ac:dyDescent="0.2"/>
    <row r="15953" ht="24.95" hidden="1" customHeight="1" x14ac:dyDescent="0.2"/>
    <row r="15954" ht="24.95" hidden="1" customHeight="1" x14ac:dyDescent="0.2"/>
    <row r="15955" ht="24.95" hidden="1" customHeight="1" x14ac:dyDescent="0.2"/>
    <row r="15956" ht="24.95" hidden="1" customHeight="1" x14ac:dyDescent="0.2"/>
    <row r="15957" ht="24.95" hidden="1" customHeight="1" x14ac:dyDescent="0.2"/>
    <row r="15958" ht="24.95" hidden="1" customHeight="1" x14ac:dyDescent="0.2"/>
    <row r="15959" ht="24.95" hidden="1" customHeight="1" x14ac:dyDescent="0.2"/>
    <row r="15960" ht="24.95" hidden="1" customHeight="1" x14ac:dyDescent="0.2"/>
    <row r="15961" ht="24.95" hidden="1" customHeight="1" x14ac:dyDescent="0.2"/>
    <row r="15962" ht="24.95" hidden="1" customHeight="1" x14ac:dyDescent="0.2"/>
    <row r="15963" ht="24.95" hidden="1" customHeight="1" x14ac:dyDescent="0.2"/>
    <row r="15964" ht="24.95" hidden="1" customHeight="1" x14ac:dyDescent="0.2"/>
    <row r="15965" ht="24.95" hidden="1" customHeight="1" x14ac:dyDescent="0.2"/>
    <row r="15966" ht="24.95" hidden="1" customHeight="1" x14ac:dyDescent="0.2"/>
    <row r="15967" ht="24.95" hidden="1" customHeight="1" x14ac:dyDescent="0.2"/>
    <row r="15968" ht="24.95" hidden="1" customHeight="1" x14ac:dyDescent="0.2"/>
    <row r="15969" ht="24.95" hidden="1" customHeight="1" x14ac:dyDescent="0.2"/>
    <row r="15970" ht="24.95" hidden="1" customHeight="1" x14ac:dyDescent="0.2"/>
    <row r="15971" ht="24.95" hidden="1" customHeight="1" x14ac:dyDescent="0.2"/>
    <row r="15972" ht="24.95" hidden="1" customHeight="1" x14ac:dyDescent="0.2"/>
    <row r="15973" ht="24.95" hidden="1" customHeight="1" x14ac:dyDescent="0.2"/>
    <row r="15974" ht="24.95" hidden="1" customHeight="1" x14ac:dyDescent="0.2"/>
    <row r="15975" ht="24.95" hidden="1" customHeight="1" x14ac:dyDescent="0.2"/>
    <row r="15976" ht="24.95" hidden="1" customHeight="1" x14ac:dyDescent="0.2"/>
    <row r="15977" ht="24.95" hidden="1" customHeight="1" x14ac:dyDescent="0.2"/>
    <row r="15978" ht="24.95" hidden="1" customHeight="1" x14ac:dyDescent="0.2"/>
    <row r="15979" ht="24.95" hidden="1" customHeight="1" x14ac:dyDescent="0.2"/>
    <row r="15980" ht="24.95" hidden="1" customHeight="1" x14ac:dyDescent="0.2"/>
    <row r="15981" ht="24.95" hidden="1" customHeight="1" x14ac:dyDescent="0.2"/>
    <row r="15982" ht="24.95" hidden="1" customHeight="1" x14ac:dyDescent="0.2"/>
    <row r="15983" ht="24.95" hidden="1" customHeight="1" x14ac:dyDescent="0.2"/>
    <row r="15984" ht="24.95" hidden="1" customHeight="1" x14ac:dyDescent="0.2"/>
    <row r="15985" ht="24.95" hidden="1" customHeight="1" x14ac:dyDescent="0.2"/>
    <row r="15986" ht="24.95" hidden="1" customHeight="1" x14ac:dyDescent="0.2"/>
    <row r="15987" ht="24.95" hidden="1" customHeight="1" x14ac:dyDescent="0.2"/>
    <row r="15988" ht="24.95" hidden="1" customHeight="1" x14ac:dyDescent="0.2"/>
    <row r="15989" ht="24.95" hidden="1" customHeight="1" x14ac:dyDescent="0.2"/>
    <row r="15990" ht="24.95" hidden="1" customHeight="1" x14ac:dyDescent="0.2"/>
    <row r="15991" ht="24.95" hidden="1" customHeight="1" x14ac:dyDescent="0.2"/>
    <row r="15992" ht="24.95" hidden="1" customHeight="1" x14ac:dyDescent="0.2"/>
    <row r="15993" ht="24.95" hidden="1" customHeight="1" x14ac:dyDescent="0.2"/>
    <row r="15994" ht="24.95" hidden="1" customHeight="1" x14ac:dyDescent="0.2"/>
    <row r="15995" ht="24.95" hidden="1" customHeight="1" x14ac:dyDescent="0.2"/>
    <row r="15996" ht="24.95" hidden="1" customHeight="1" x14ac:dyDescent="0.2"/>
    <row r="15997" ht="24.95" hidden="1" customHeight="1" x14ac:dyDescent="0.2"/>
    <row r="15998" ht="24.95" hidden="1" customHeight="1" x14ac:dyDescent="0.2"/>
    <row r="15999" ht="24.95" hidden="1" customHeight="1" x14ac:dyDescent="0.2"/>
    <row r="16000" ht="24.95" hidden="1" customHeight="1" x14ac:dyDescent="0.2"/>
    <row r="16001" ht="24.95" hidden="1" customHeight="1" x14ac:dyDescent="0.2"/>
    <row r="16002" ht="24.95" hidden="1" customHeight="1" x14ac:dyDescent="0.2"/>
    <row r="16003" ht="24.95" hidden="1" customHeight="1" x14ac:dyDescent="0.2"/>
    <row r="16004" ht="24.95" hidden="1" customHeight="1" x14ac:dyDescent="0.2"/>
    <row r="16005" ht="24.95" hidden="1" customHeight="1" x14ac:dyDescent="0.2"/>
    <row r="16006" ht="24.95" hidden="1" customHeight="1" x14ac:dyDescent="0.2"/>
    <row r="16007" ht="24.95" hidden="1" customHeight="1" x14ac:dyDescent="0.2"/>
    <row r="16008" ht="24.95" hidden="1" customHeight="1" x14ac:dyDescent="0.2"/>
    <row r="16009" ht="24.95" hidden="1" customHeight="1" x14ac:dyDescent="0.2"/>
    <row r="16010" ht="24.95" hidden="1" customHeight="1" x14ac:dyDescent="0.2"/>
    <row r="16011" ht="24.95" hidden="1" customHeight="1" x14ac:dyDescent="0.2"/>
    <row r="16012" ht="24.95" hidden="1" customHeight="1" x14ac:dyDescent="0.2"/>
    <row r="16013" ht="24.95" hidden="1" customHeight="1" x14ac:dyDescent="0.2"/>
    <row r="16014" ht="24.95" hidden="1" customHeight="1" x14ac:dyDescent="0.2"/>
    <row r="16015" ht="24.95" hidden="1" customHeight="1" x14ac:dyDescent="0.2"/>
    <row r="16016" ht="24.95" hidden="1" customHeight="1" x14ac:dyDescent="0.2"/>
    <row r="16017" ht="24.95" hidden="1" customHeight="1" x14ac:dyDescent="0.2"/>
    <row r="16018" ht="24.95" hidden="1" customHeight="1" x14ac:dyDescent="0.2"/>
    <row r="16019" ht="24.95" hidden="1" customHeight="1" x14ac:dyDescent="0.2"/>
    <row r="16020" ht="24.95" hidden="1" customHeight="1" x14ac:dyDescent="0.2"/>
    <row r="16021" ht="24.95" hidden="1" customHeight="1" x14ac:dyDescent="0.2"/>
    <row r="16022" ht="24.95" hidden="1" customHeight="1" x14ac:dyDescent="0.2"/>
    <row r="16023" ht="24.95" hidden="1" customHeight="1" x14ac:dyDescent="0.2"/>
    <row r="16024" ht="24.95" hidden="1" customHeight="1" x14ac:dyDescent="0.2"/>
    <row r="16025" ht="24.95" hidden="1" customHeight="1" x14ac:dyDescent="0.2"/>
    <row r="16026" ht="24.95" hidden="1" customHeight="1" x14ac:dyDescent="0.2"/>
    <row r="16027" ht="24.95" hidden="1" customHeight="1" x14ac:dyDescent="0.2"/>
    <row r="16028" ht="24.95" hidden="1" customHeight="1" x14ac:dyDescent="0.2"/>
    <row r="16029" ht="24.95" hidden="1" customHeight="1" x14ac:dyDescent="0.2"/>
    <row r="16030" ht="24.95" hidden="1" customHeight="1" x14ac:dyDescent="0.2"/>
    <row r="16031" ht="24.95" hidden="1" customHeight="1" x14ac:dyDescent="0.2"/>
    <row r="16032" ht="24.95" hidden="1" customHeight="1" x14ac:dyDescent="0.2"/>
    <row r="16033" ht="24.95" hidden="1" customHeight="1" x14ac:dyDescent="0.2"/>
    <row r="16034" ht="24.95" hidden="1" customHeight="1" x14ac:dyDescent="0.2"/>
    <row r="16035" ht="24.95" hidden="1" customHeight="1" x14ac:dyDescent="0.2"/>
    <row r="16036" ht="24.95" hidden="1" customHeight="1" x14ac:dyDescent="0.2"/>
    <row r="16037" ht="24.95" hidden="1" customHeight="1" x14ac:dyDescent="0.2"/>
    <row r="16038" ht="24.95" hidden="1" customHeight="1" x14ac:dyDescent="0.2"/>
    <row r="16039" ht="24.95" hidden="1" customHeight="1" x14ac:dyDescent="0.2"/>
    <row r="16040" ht="24.95" hidden="1" customHeight="1" x14ac:dyDescent="0.2"/>
    <row r="16041" ht="24.95" hidden="1" customHeight="1" x14ac:dyDescent="0.2"/>
    <row r="16042" ht="24.95" hidden="1" customHeight="1" x14ac:dyDescent="0.2"/>
    <row r="16043" ht="24.95" hidden="1" customHeight="1" x14ac:dyDescent="0.2"/>
    <row r="16044" ht="24.95" hidden="1" customHeight="1" x14ac:dyDescent="0.2"/>
    <row r="16045" ht="24.95" hidden="1" customHeight="1" x14ac:dyDescent="0.2"/>
    <row r="16046" ht="24.95" hidden="1" customHeight="1" x14ac:dyDescent="0.2"/>
    <row r="16047" ht="24.95" hidden="1" customHeight="1" x14ac:dyDescent="0.2"/>
    <row r="16048" ht="24.95" hidden="1" customHeight="1" x14ac:dyDescent="0.2"/>
    <row r="16049" ht="24.95" hidden="1" customHeight="1" x14ac:dyDescent="0.2"/>
    <row r="16050" ht="24.95" hidden="1" customHeight="1" x14ac:dyDescent="0.2"/>
    <row r="16051" ht="24.95" hidden="1" customHeight="1" x14ac:dyDescent="0.2"/>
    <row r="16052" ht="24.95" hidden="1" customHeight="1" x14ac:dyDescent="0.2"/>
    <row r="16053" ht="24.95" hidden="1" customHeight="1" x14ac:dyDescent="0.2"/>
    <row r="16054" ht="24.95" hidden="1" customHeight="1" x14ac:dyDescent="0.2"/>
    <row r="16055" ht="24.95" hidden="1" customHeight="1" x14ac:dyDescent="0.2"/>
    <row r="16056" ht="24.95" hidden="1" customHeight="1" x14ac:dyDescent="0.2"/>
    <row r="16057" ht="24.95" hidden="1" customHeight="1" x14ac:dyDescent="0.2"/>
    <row r="16058" ht="24.95" hidden="1" customHeight="1" x14ac:dyDescent="0.2"/>
    <row r="16059" ht="24.95" hidden="1" customHeight="1" x14ac:dyDescent="0.2"/>
    <row r="16060" ht="24.95" hidden="1" customHeight="1" x14ac:dyDescent="0.2"/>
    <row r="16061" ht="24.95" hidden="1" customHeight="1" x14ac:dyDescent="0.2"/>
    <row r="16062" ht="24.95" hidden="1" customHeight="1" x14ac:dyDescent="0.2"/>
    <row r="16063" ht="24.95" hidden="1" customHeight="1" x14ac:dyDescent="0.2"/>
    <row r="16064" ht="24.95" hidden="1" customHeight="1" x14ac:dyDescent="0.2"/>
    <row r="16065" ht="24.95" hidden="1" customHeight="1" x14ac:dyDescent="0.2"/>
    <row r="16066" ht="24.95" hidden="1" customHeight="1" x14ac:dyDescent="0.2"/>
    <row r="16067" ht="24.95" hidden="1" customHeight="1" x14ac:dyDescent="0.2"/>
    <row r="16068" ht="24.95" hidden="1" customHeight="1" x14ac:dyDescent="0.2"/>
    <row r="16069" ht="24.95" hidden="1" customHeight="1" x14ac:dyDescent="0.2"/>
    <row r="16070" ht="24.95" hidden="1" customHeight="1" x14ac:dyDescent="0.2"/>
    <row r="16071" ht="24.95" hidden="1" customHeight="1" x14ac:dyDescent="0.2"/>
    <row r="16072" ht="24.95" hidden="1" customHeight="1" x14ac:dyDescent="0.2"/>
    <row r="16073" ht="24.95" hidden="1" customHeight="1" x14ac:dyDescent="0.2"/>
    <row r="16074" ht="24.95" hidden="1" customHeight="1" x14ac:dyDescent="0.2"/>
    <row r="16075" ht="24.95" hidden="1" customHeight="1" x14ac:dyDescent="0.2"/>
    <row r="16076" ht="24.95" hidden="1" customHeight="1" x14ac:dyDescent="0.2"/>
    <row r="16077" ht="24.95" hidden="1" customHeight="1" x14ac:dyDescent="0.2"/>
    <row r="16078" ht="24.95" hidden="1" customHeight="1" x14ac:dyDescent="0.2"/>
    <row r="16079" ht="24.95" hidden="1" customHeight="1" x14ac:dyDescent="0.2"/>
    <row r="16080" ht="24.95" hidden="1" customHeight="1" x14ac:dyDescent="0.2"/>
    <row r="16081" ht="24.95" hidden="1" customHeight="1" x14ac:dyDescent="0.2"/>
    <row r="16082" ht="24.95" hidden="1" customHeight="1" x14ac:dyDescent="0.2"/>
    <row r="16083" ht="24.95" hidden="1" customHeight="1" x14ac:dyDescent="0.2"/>
    <row r="16084" ht="24.95" hidden="1" customHeight="1" x14ac:dyDescent="0.2"/>
    <row r="16085" ht="24.95" hidden="1" customHeight="1" x14ac:dyDescent="0.2"/>
    <row r="16086" ht="24.95" hidden="1" customHeight="1" x14ac:dyDescent="0.2"/>
    <row r="16087" ht="24.95" hidden="1" customHeight="1" x14ac:dyDescent="0.2"/>
    <row r="16088" ht="24.95" hidden="1" customHeight="1" x14ac:dyDescent="0.2"/>
    <row r="16089" ht="24.95" hidden="1" customHeight="1" x14ac:dyDescent="0.2"/>
    <row r="16090" ht="24.95" hidden="1" customHeight="1" x14ac:dyDescent="0.2"/>
    <row r="16091" ht="24.95" hidden="1" customHeight="1" x14ac:dyDescent="0.2"/>
    <row r="16092" ht="24.95" hidden="1" customHeight="1" x14ac:dyDescent="0.2"/>
    <row r="16093" ht="24.95" hidden="1" customHeight="1" x14ac:dyDescent="0.2"/>
    <row r="16094" ht="24.95" hidden="1" customHeight="1" x14ac:dyDescent="0.2"/>
    <row r="16095" ht="24.95" hidden="1" customHeight="1" x14ac:dyDescent="0.2"/>
    <row r="16096" ht="24.95" hidden="1" customHeight="1" x14ac:dyDescent="0.2"/>
    <row r="16097" ht="24.95" hidden="1" customHeight="1" x14ac:dyDescent="0.2"/>
    <row r="16098" ht="24.95" hidden="1" customHeight="1" x14ac:dyDescent="0.2"/>
    <row r="16099" ht="24.95" hidden="1" customHeight="1" x14ac:dyDescent="0.2"/>
    <row r="16100" ht="24.95" hidden="1" customHeight="1" x14ac:dyDescent="0.2"/>
    <row r="16101" ht="24.95" hidden="1" customHeight="1" x14ac:dyDescent="0.2"/>
    <row r="16102" ht="24.95" hidden="1" customHeight="1" x14ac:dyDescent="0.2"/>
    <row r="16103" ht="24.95" hidden="1" customHeight="1" x14ac:dyDescent="0.2"/>
    <row r="16104" ht="24.95" hidden="1" customHeight="1" x14ac:dyDescent="0.2"/>
    <row r="16105" ht="24.95" hidden="1" customHeight="1" x14ac:dyDescent="0.2"/>
    <row r="16106" ht="24.95" hidden="1" customHeight="1" x14ac:dyDescent="0.2"/>
    <row r="16107" ht="24.95" hidden="1" customHeight="1" x14ac:dyDescent="0.2"/>
    <row r="16108" ht="24.95" hidden="1" customHeight="1" x14ac:dyDescent="0.2"/>
    <row r="16109" ht="24.95" hidden="1" customHeight="1" x14ac:dyDescent="0.2"/>
    <row r="16110" ht="24.95" hidden="1" customHeight="1" x14ac:dyDescent="0.2"/>
    <row r="16111" ht="24.95" hidden="1" customHeight="1" x14ac:dyDescent="0.2"/>
    <row r="16112" ht="24.95" hidden="1" customHeight="1" x14ac:dyDescent="0.2"/>
    <row r="16113" ht="24.95" hidden="1" customHeight="1" x14ac:dyDescent="0.2"/>
    <row r="16114" ht="24.95" hidden="1" customHeight="1" x14ac:dyDescent="0.2"/>
    <row r="16115" ht="24.95" hidden="1" customHeight="1" x14ac:dyDescent="0.2"/>
    <row r="16116" ht="24.95" hidden="1" customHeight="1" x14ac:dyDescent="0.2"/>
    <row r="16117" ht="24.95" hidden="1" customHeight="1" x14ac:dyDescent="0.2"/>
    <row r="16118" ht="24.95" hidden="1" customHeight="1" x14ac:dyDescent="0.2"/>
    <row r="16119" ht="24.95" hidden="1" customHeight="1" x14ac:dyDescent="0.2"/>
    <row r="16120" ht="24.95" hidden="1" customHeight="1" x14ac:dyDescent="0.2"/>
    <row r="16121" ht="24.95" hidden="1" customHeight="1" x14ac:dyDescent="0.2"/>
    <row r="16122" ht="24.95" hidden="1" customHeight="1" x14ac:dyDescent="0.2"/>
    <row r="16123" ht="24.95" hidden="1" customHeight="1" x14ac:dyDescent="0.2"/>
    <row r="16124" ht="24.95" hidden="1" customHeight="1" x14ac:dyDescent="0.2"/>
    <row r="16125" ht="24.95" hidden="1" customHeight="1" x14ac:dyDescent="0.2"/>
    <row r="16126" ht="24.95" hidden="1" customHeight="1" x14ac:dyDescent="0.2"/>
    <row r="16127" ht="24.95" hidden="1" customHeight="1" x14ac:dyDescent="0.2"/>
    <row r="16128" ht="24.95" hidden="1" customHeight="1" x14ac:dyDescent="0.2"/>
    <row r="16129" ht="24.95" hidden="1" customHeight="1" x14ac:dyDescent="0.2"/>
    <row r="16130" ht="24.95" hidden="1" customHeight="1" x14ac:dyDescent="0.2"/>
    <row r="16131" ht="24.95" hidden="1" customHeight="1" x14ac:dyDescent="0.2"/>
    <row r="16132" ht="24.95" hidden="1" customHeight="1" x14ac:dyDescent="0.2"/>
    <row r="16133" ht="24.95" hidden="1" customHeight="1" x14ac:dyDescent="0.2"/>
    <row r="16134" ht="24.95" hidden="1" customHeight="1" x14ac:dyDescent="0.2"/>
    <row r="16135" ht="24.95" hidden="1" customHeight="1" x14ac:dyDescent="0.2"/>
    <row r="16136" ht="24.95" hidden="1" customHeight="1" x14ac:dyDescent="0.2"/>
    <row r="16137" ht="24.95" hidden="1" customHeight="1" x14ac:dyDescent="0.2"/>
    <row r="16138" ht="24.95" hidden="1" customHeight="1" x14ac:dyDescent="0.2"/>
    <row r="16139" ht="24.95" hidden="1" customHeight="1" x14ac:dyDescent="0.2"/>
    <row r="16140" ht="24.95" hidden="1" customHeight="1" x14ac:dyDescent="0.2"/>
    <row r="16141" ht="24.95" hidden="1" customHeight="1" x14ac:dyDescent="0.2"/>
    <row r="16142" ht="24.95" hidden="1" customHeight="1" x14ac:dyDescent="0.2"/>
    <row r="16143" ht="24.95" hidden="1" customHeight="1" x14ac:dyDescent="0.2"/>
    <row r="16144" ht="24.95" hidden="1" customHeight="1" x14ac:dyDescent="0.2"/>
    <row r="16145" ht="24.95" hidden="1" customHeight="1" x14ac:dyDescent="0.2"/>
    <row r="16146" ht="24.95" hidden="1" customHeight="1" x14ac:dyDescent="0.2"/>
    <row r="16147" ht="24.95" hidden="1" customHeight="1" x14ac:dyDescent="0.2"/>
    <row r="16148" ht="24.95" hidden="1" customHeight="1" x14ac:dyDescent="0.2"/>
    <row r="16149" ht="24.95" hidden="1" customHeight="1" x14ac:dyDescent="0.2"/>
    <row r="16150" ht="24.95" hidden="1" customHeight="1" x14ac:dyDescent="0.2"/>
    <row r="16151" ht="24.95" hidden="1" customHeight="1" x14ac:dyDescent="0.2"/>
    <row r="16152" ht="24.95" hidden="1" customHeight="1" x14ac:dyDescent="0.2"/>
    <row r="16153" ht="24.95" hidden="1" customHeight="1" x14ac:dyDescent="0.2"/>
    <row r="16154" ht="24.95" hidden="1" customHeight="1" x14ac:dyDescent="0.2"/>
    <row r="16155" ht="24.95" hidden="1" customHeight="1" x14ac:dyDescent="0.2"/>
    <row r="16156" ht="24.95" hidden="1" customHeight="1" x14ac:dyDescent="0.2"/>
    <row r="16157" ht="24.95" hidden="1" customHeight="1" x14ac:dyDescent="0.2"/>
    <row r="16158" ht="24.95" hidden="1" customHeight="1" x14ac:dyDescent="0.2"/>
    <row r="16159" ht="24.95" hidden="1" customHeight="1" x14ac:dyDescent="0.2"/>
    <row r="16160" ht="24.95" hidden="1" customHeight="1" x14ac:dyDescent="0.2"/>
    <row r="16161" ht="24.95" hidden="1" customHeight="1" x14ac:dyDescent="0.2"/>
    <row r="16162" ht="24.95" hidden="1" customHeight="1" x14ac:dyDescent="0.2"/>
    <row r="16163" ht="24.95" hidden="1" customHeight="1" x14ac:dyDescent="0.2"/>
    <row r="16164" ht="24.95" hidden="1" customHeight="1" x14ac:dyDescent="0.2"/>
    <row r="16165" ht="24.95" hidden="1" customHeight="1" x14ac:dyDescent="0.2"/>
    <row r="16166" ht="24.95" hidden="1" customHeight="1" x14ac:dyDescent="0.2"/>
    <row r="16167" ht="24.95" hidden="1" customHeight="1" x14ac:dyDescent="0.2"/>
    <row r="16168" ht="24.95" hidden="1" customHeight="1" x14ac:dyDescent="0.2"/>
    <row r="16169" ht="24.95" hidden="1" customHeight="1" x14ac:dyDescent="0.2"/>
    <row r="16170" ht="24.95" hidden="1" customHeight="1" x14ac:dyDescent="0.2"/>
    <row r="16171" ht="24.95" hidden="1" customHeight="1" x14ac:dyDescent="0.2"/>
    <row r="16172" ht="24.95" hidden="1" customHeight="1" x14ac:dyDescent="0.2"/>
    <row r="16173" ht="24.95" hidden="1" customHeight="1" x14ac:dyDescent="0.2"/>
    <row r="16174" ht="24.95" hidden="1" customHeight="1" x14ac:dyDescent="0.2"/>
    <row r="16175" ht="24.95" hidden="1" customHeight="1" x14ac:dyDescent="0.2"/>
    <row r="16176" ht="24.95" hidden="1" customHeight="1" x14ac:dyDescent="0.2"/>
    <row r="16177" ht="24.95" hidden="1" customHeight="1" x14ac:dyDescent="0.2"/>
    <row r="16178" ht="24.95" hidden="1" customHeight="1" x14ac:dyDescent="0.2"/>
    <row r="16179" ht="24.95" hidden="1" customHeight="1" x14ac:dyDescent="0.2"/>
    <row r="16180" ht="24.95" hidden="1" customHeight="1" x14ac:dyDescent="0.2"/>
    <row r="16181" ht="24.95" hidden="1" customHeight="1" x14ac:dyDescent="0.2"/>
    <row r="16182" ht="24.95" hidden="1" customHeight="1" x14ac:dyDescent="0.2"/>
    <row r="16183" ht="24.95" hidden="1" customHeight="1" x14ac:dyDescent="0.2"/>
    <row r="16184" ht="24.95" hidden="1" customHeight="1" x14ac:dyDescent="0.2"/>
    <row r="16185" ht="24.95" hidden="1" customHeight="1" x14ac:dyDescent="0.2"/>
    <row r="16186" ht="24.95" hidden="1" customHeight="1" x14ac:dyDescent="0.2"/>
    <row r="16187" ht="24.95" hidden="1" customHeight="1" x14ac:dyDescent="0.2"/>
    <row r="16188" ht="24.95" hidden="1" customHeight="1" x14ac:dyDescent="0.2"/>
    <row r="16189" ht="24.95" hidden="1" customHeight="1" x14ac:dyDescent="0.2"/>
    <row r="16190" ht="24.95" hidden="1" customHeight="1" x14ac:dyDescent="0.2"/>
    <row r="16191" ht="24.95" hidden="1" customHeight="1" x14ac:dyDescent="0.2"/>
    <row r="16192" ht="24.95" hidden="1" customHeight="1" x14ac:dyDescent="0.2"/>
    <row r="16193" ht="24.95" hidden="1" customHeight="1" x14ac:dyDescent="0.2"/>
    <row r="16194" ht="24.95" hidden="1" customHeight="1" x14ac:dyDescent="0.2"/>
    <row r="16195" ht="24.95" hidden="1" customHeight="1" x14ac:dyDescent="0.2"/>
    <row r="16196" ht="24.95" hidden="1" customHeight="1" x14ac:dyDescent="0.2"/>
    <row r="16197" ht="24.95" hidden="1" customHeight="1" x14ac:dyDescent="0.2"/>
    <row r="16198" ht="24.95" hidden="1" customHeight="1" x14ac:dyDescent="0.2"/>
    <row r="16199" ht="24.95" hidden="1" customHeight="1" x14ac:dyDescent="0.2"/>
    <row r="16200" ht="24.95" hidden="1" customHeight="1" x14ac:dyDescent="0.2"/>
    <row r="16201" ht="24.95" hidden="1" customHeight="1" x14ac:dyDescent="0.2"/>
    <row r="16202" ht="24.95" hidden="1" customHeight="1" x14ac:dyDescent="0.2"/>
    <row r="16203" ht="24.95" hidden="1" customHeight="1" x14ac:dyDescent="0.2"/>
    <row r="16204" ht="24.95" hidden="1" customHeight="1" x14ac:dyDescent="0.2"/>
    <row r="16205" ht="24.95" hidden="1" customHeight="1" x14ac:dyDescent="0.2"/>
    <row r="16206" ht="24.95" hidden="1" customHeight="1" x14ac:dyDescent="0.2"/>
    <row r="16207" ht="24.95" hidden="1" customHeight="1" x14ac:dyDescent="0.2"/>
    <row r="16208" ht="24.95" hidden="1" customHeight="1" x14ac:dyDescent="0.2"/>
    <row r="16209" ht="24.95" hidden="1" customHeight="1" x14ac:dyDescent="0.2"/>
    <row r="16210" ht="24.95" hidden="1" customHeight="1" x14ac:dyDescent="0.2"/>
    <row r="16211" ht="24.95" hidden="1" customHeight="1" x14ac:dyDescent="0.2"/>
    <row r="16212" ht="24.95" hidden="1" customHeight="1" x14ac:dyDescent="0.2"/>
    <row r="16213" ht="24.95" hidden="1" customHeight="1" x14ac:dyDescent="0.2"/>
    <row r="16214" ht="24.95" hidden="1" customHeight="1" x14ac:dyDescent="0.2"/>
    <row r="16215" ht="24.95" hidden="1" customHeight="1" x14ac:dyDescent="0.2"/>
    <row r="16216" ht="24.95" hidden="1" customHeight="1" x14ac:dyDescent="0.2"/>
    <row r="16217" ht="24.95" hidden="1" customHeight="1" x14ac:dyDescent="0.2"/>
    <row r="16218" ht="24.95" hidden="1" customHeight="1" x14ac:dyDescent="0.2"/>
    <row r="16219" ht="24.95" hidden="1" customHeight="1" x14ac:dyDescent="0.2"/>
    <row r="16220" ht="24.95" hidden="1" customHeight="1" x14ac:dyDescent="0.2"/>
    <row r="16221" ht="24.95" hidden="1" customHeight="1" x14ac:dyDescent="0.2"/>
    <row r="16222" ht="24.95" hidden="1" customHeight="1" x14ac:dyDescent="0.2"/>
    <row r="16223" ht="24.95" hidden="1" customHeight="1" x14ac:dyDescent="0.2"/>
    <row r="16224" ht="24.95" hidden="1" customHeight="1" x14ac:dyDescent="0.2"/>
    <row r="16225" ht="24.95" hidden="1" customHeight="1" x14ac:dyDescent="0.2"/>
    <row r="16226" ht="24.95" hidden="1" customHeight="1" x14ac:dyDescent="0.2"/>
    <row r="16227" ht="24.95" hidden="1" customHeight="1" x14ac:dyDescent="0.2"/>
    <row r="16228" ht="24.95" hidden="1" customHeight="1" x14ac:dyDescent="0.2"/>
    <row r="16229" ht="24.95" hidden="1" customHeight="1" x14ac:dyDescent="0.2"/>
    <row r="16230" ht="24.95" hidden="1" customHeight="1" x14ac:dyDescent="0.2"/>
    <row r="16231" ht="24.95" hidden="1" customHeight="1" x14ac:dyDescent="0.2"/>
    <row r="16232" ht="24.95" hidden="1" customHeight="1" x14ac:dyDescent="0.2"/>
    <row r="16233" ht="24.95" hidden="1" customHeight="1" x14ac:dyDescent="0.2"/>
    <row r="16234" ht="24.95" hidden="1" customHeight="1" x14ac:dyDescent="0.2"/>
    <row r="16235" ht="24.95" hidden="1" customHeight="1" x14ac:dyDescent="0.2"/>
    <row r="16236" ht="24.95" hidden="1" customHeight="1" x14ac:dyDescent="0.2"/>
    <row r="16237" ht="24.95" hidden="1" customHeight="1" x14ac:dyDescent="0.2"/>
    <row r="16238" ht="24.95" hidden="1" customHeight="1" x14ac:dyDescent="0.2"/>
    <row r="16239" ht="24.95" hidden="1" customHeight="1" x14ac:dyDescent="0.2"/>
    <row r="16240" ht="24.95" hidden="1" customHeight="1" x14ac:dyDescent="0.2"/>
    <row r="16241" ht="24.95" hidden="1" customHeight="1" x14ac:dyDescent="0.2"/>
    <row r="16242" ht="24.95" hidden="1" customHeight="1" x14ac:dyDescent="0.2"/>
    <row r="16243" ht="24.95" hidden="1" customHeight="1" x14ac:dyDescent="0.2"/>
    <row r="16244" ht="24.95" hidden="1" customHeight="1" x14ac:dyDescent="0.2"/>
    <row r="16245" ht="24.95" hidden="1" customHeight="1" x14ac:dyDescent="0.2"/>
    <row r="16246" ht="24.95" hidden="1" customHeight="1" x14ac:dyDescent="0.2"/>
    <row r="16247" ht="24.95" hidden="1" customHeight="1" x14ac:dyDescent="0.2"/>
    <row r="16248" ht="24.95" hidden="1" customHeight="1" x14ac:dyDescent="0.2"/>
    <row r="16249" ht="24.95" hidden="1" customHeight="1" x14ac:dyDescent="0.2"/>
    <row r="16250" ht="24.95" hidden="1" customHeight="1" x14ac:dyDescent="0.2"/>
    <row r="16251" ht="24.95" hidden="1" customHeight="1" x14ac:dyDescent="0.2"/>
    <row r="16252" ht="24.95" hidden="1" customHeight="1" x14ac:dyDescent="0.2"/>
    <row r="16253" ht="24.95" hidden="1" customHeight="1" x14ac:dyDescent="0.2"/>
    <row r="16254" ht="24.95" hidden="1" customHeight="1" x14ac:dyDescent="0.2"/>
    <row r="16255" ht="24.95" hidden="1" customHeight="1" x14ac:dyDescent="0.2"/>
    <row r="16256" ht="24.95" hidden="1" customHeight="1" x14ac:dyDescent="0.2"/>
    <row r="16257" ht="24.95" hidden="1" customHeight="1" x14ac:dyDescent="0.2"/>
    <row r="16258" ht="24.95" hidden="1" customHeight="1" x14ac:dyDescent="0.2"/>
    <row r="16259" ht="24.95" hidden="1" customHeight="1" x14ac:dyDescent="0.2"/>
    <row r="16260" ht="24.95" hidden="1" customHeight="1" x14ac:dyDescent="0.2"/>
    <row r="16261" ht="24.95" hidden="1" customHeight="1" x14ac:dyDescent="0.2"/>
    <row r="16262" ht="24.95" hidden="1" customHeight="1" x14ac:dyDescent="0.2"/>
    <row r="16263" ht="24.95" hidden="1" customHeight="1" x14ac:dyDescent="0.2"/>
    <row r="16264" ht="24.95" hidden="1" customHeight="1" x14ac:dyDescent="0.2"/>
    <row r="16265" ht="24.95" hidden="1" customHeight="1" x14ac:dyDescent="0.2"/>
    <row r="16266" ht="24.95" hidden="1" customHeight="1" x14ac:dyDescent="0.2"/>
    <row r="16267" ht="24.95" hidden="1" customHeight="1" x14ac:dyDescent="0.2"/>
    <row r="16268" ht="24.95" hidden="1" customHeight="1" x14ac:dyDescent="0.2"/>
    <row r="16269" ht="24.95" hidden="1" customHeight="1" x14ac:dyDescent="0.2"/>
    <row r="16270" ht="24.95" hidden="1" customHeight="1" x14ac:dyDescent="0.2"/>
    <row r="16271" ht="24.95" hidden="1" customHeight="1" x14ac:dyDescent="0.2"/>
    <row r="16272" ht="24.95" hidden="1" customHeight="1" x14ac:dyDescent="0.2"/>
    <row r="16273" ht="24.95" hidden="1" customHeight="1" x14ac:dyDescent="0.2"/>
    <row r="16274" ht="24.95" hidden="1" customHeight="1" x14ac:dyDescent="0.2"/>
    <row r="16275" ht="24.95" hidden="1" customHeight="1" x14ac:dyDescent="0.2"/>
    <row r="16276" ht="24.95" hidden="1" customHeight="1" x14ac:dyDescent="0.2"/>
    <row r="16277" ht="24.95" hidden="1" customHeight="1" x14ac:dyDescent="0.2"/>
    <row r="16278" ht="24.95" hidden="1" customHeight="1" x14ac:dyDescent="0.2"/>
    <row r="16279" ht="24.95" hidden="1" customHeight="1" x14ac:dyDescent="0.2"/>
    <row r="16280" ht="24.95" hidden="1" customHeight="1" x14ac:dyDescent="0.2"/>
    <row r="16281" ht="24.95" hidden="1" customHeight="1" x14ac:dyDescent="0.2"/>
    <row r="16282" ht="24.95" hidden="1" customHeight="1" x14ac:dyDescent="0.2"/>
    <row r="16283" ht="24.95" hidden="1" customHeight="1" x14ac:dyDescent="0.2"/>
    <row r="16284" ht="24.95" hidden="1" customHeight="1" x14ac:dyDescent="0.2"/>
    <row r="16285" ht="24.95" hidden="1" customHeight="1" x14ac:dyDescent="0.2"/>
    <row r="16286" ht="24.95" hidden="1" customHeight="1" x14ac:dyDescent="0.2"/>
    <row r="16287" ht="24.95" hidden="1" customHeight="1" x14ac:dyDescent="0.2"/>
    <row r="16288" ht="24.95" hidden="1" customHeight="1" x14ac:dyDescent="0.2"/>
    <row r="16289" ht="24.95" hidden="1" customHeight="1" x14ac:dyDescent="0.2"/>
    <row r="16290" ht="24.95" hidden="1" customHeight="1" x14ac:dyDescent="0.2"/>
    <row r="16291" ht="24.95" hidden="1" customHeight="1" x14ac:dyDescent="0.2"/>
    <row r="16292" ht="24.95" hidden="1" customHeight="1" x14ac:dyDescent="0.2"/>
    <row r="16293" ht="24.95" hidden="1" customHeight="1" x14ac:dyDescent="0.2"/>
    <row r="16294" ht="24.95" hidden="1" customHeight="1" x14ac:dyDescent="0.2"/>
    <row r="16295" ht="24.95" hidden="1" customHeight="1" x14ac:dyDescent="0.2"/>
    <row r="16296" ht="24.95" hidden="1" customHeight="1" x14ac:dyDescent="0.2"/>
    <row r="16297" ht="24.95" hidden="1" customHeight="1" x14ac:dyDescent="0.2"/>
    <row r="16298" ht="24.95" hidden="1" customHeight="1" x14ac:dyDescent="0.2"/>
    <row r="16299" ht="24.95" hidden="1" customHeight="1" x14ac:dyDescent="0.2"/>
    <row r="16300" ht="24.95" hidden="1" customHeight="1" x14ac:dyDescent="0.2"/>
    <row r="16301" ht="24.95" hidden="1" customHeight="1" x14ac:dyDescent="0.2"/>
    <row r="16302" ht="24.95" hidden="1" customHeight="1" x14ac:dyDescent="0.2"/>
    <row r="16303" ht="24.95" hidden="1" customHeight="1" x14ac:dyDescent="0.2"/>
    <row r="16304" ht="24.95" hidden="1" customHeight="1" x14ac:dyDescent="0.2"/>
    <row r="16305" ht="24.95" hidden="1" customHeight="1" x14ac:dyDescent="0.2"/>
    <row r="16306" ht="24.95" hidden="1" customHeight="1" x14ac:dyDescent="0.2"/>
    <row r="16307" ht="24.95" hidden="1" customHeight="1" x14ac:dyDescent="0.2"/>
    <row r="16308" ht="24.95" hidden="1" customHeight="1" x14ac:dyDescent="0.2"/>
    <row r="16309" ht="24.95" hidden="1" customHeight="1" x14ac:dyDescent="0.2"/>
    <row r="16310" ht="24.95" hidden="1" customHeight="1" x14ac:dyDescent="0.2"/>
    <row r="16311" ht="24.95" hidden="1" customHeight="1" x14ac:dyDescent="0.2"/>
    <row r="16312" ht="24.95" hidden="1" customHeight="1" x14ac:dyDescent="0.2"/>
    <row r="16313" ht="24.95" hidden="1" customHeight="1" x14ac:dyDescent="0.2"/>
    <row r="16314" ht="24.95" hidden="1" customHeight="1" x14ac:dyDescent="0.2"/>
    <row r="16315" ht="24.95" hidden="1" customHeight="1" x14ac:dyDescent="0.2"/>
    <row r="16316" ht="24.95" hidden="1" customHeight="1" x14ac:dyDescent="0.2"/>
    <row r="16317" ht="24.95" hidden="1" customHeight="1" x14ac:dyDescent="0.2"/>
    <row r="16318" ht="24.95" hidden="1" customHeight="1" x14ac:dyDescent="0.2"/>
    <row r="16319" ht="24.95" hidden="1" customHeight="1" x14ac:dyDescent="0.2"/>
    <row r="16320" ht="24.95" hidden="1" customHeight="1" x14ac:dyDescent="0.2"/>
    <row r="16321" ht="24.95" hidden="1" customHeight="1" x14ac:dyDescent="0.2"/>
    <row r="16322" ht="24.95" hidden="1" customHeight="1" x14ac:dyDescent="0.2"/>
    <row r="16323" ht="24.95" hidden="1" customHeight="1" x14ac:dyDescent="0.2"/>
    <row r="16324" ht="24.95" hidden="1" customHeight="1" x14ac:dyDescent="0.2"/>
    <row r="16325" ht="24.95" hidden="1" customHeight="1" x14ac:dyDescent="0.2"/>
    <row r="16326" ht="24.95" hidden="1" customHeight="1" x14ac:dyDescent="0.2"/>
    <row r="16327" ht="24.95" hidden="1" customHeight="1" x14ac:dyDescent="0.2"/>
    <row r="16328" ht="24.95" hidden="1" customHeight="1" x14ac:dyDescent="0.2"/>
    <row r="16329" ht="24.95" hidden="1" customHeight="1" x14ac:dyDescent="0.2"/>
    <row r="16330" ht="24.95" hidden="1" customHeight="1" x14ac:dyDescent="0.2"/>
    <row r="16331" ht="24.95" hidden="1" customHeight="1" x14ac:dyDescent="0.2"/>
    <row r="16332" ht="24.95" hidden="1" customHeight="1" x14ac:dyDescent="0.2"/>
    <row r="16333" ht="24.95" hidden="1" customHeight="1" x14ac:dyDescent="0.2"/>
    <row r="16334" ht="24.95" hidden="1" customHeight="1" x14ac:dyDescent="0.2"/>
    <row r="16335" ht="24.95" hidden="1" customHeight="1" x14ac:dyDescent="0.2"/>
    <row r="16336" ht="24.95" hidden="1" customHeight="1" x14ac:dyDescent="0.2"/>
    <row r="16337" ht="24.95" hidden="1" customHeight="1" x14ac:dyDescent="0.2"/>
    <row r="16338" ht="24.95" hidden="1" customHeight="1" x14ac:dyDescent="0.2"/>
    <row r="16339" ht="24.95" hidden="1" customHeight="1" x14ac:dyDescent="0.2"/>
    <row r="16340" ht="24.95" hidden="1" customHeight="1" x14ac:dyDescent="0.2"/>
    <row r="16341" ht="24.95" hidden="1" customHeight="1" x14ac:dyDescent="0.2"/>
    <row r="16342" ht="24.95" hidden="1" customHeight="1" x14ac:dyDescent="0.2"/>
    <row r="16343" ht="24.95" hidden="1" customHeight="1" x14ac:dyDescent="0.2"/>
    <row r="16344" ht="24.95" hidden="1" customHeight="1" x14ac:dyDescent="0.2"/>
    <row r="16345" ht="24.95" hidden="1" customHeight="1" x14ac:dyDescent="0.2"/>
    <row r="16346" ht="24.95" hidden="1" customHeight="1" x14ac:dyDescent="0.2"/>
    <row r="16347" ht="24.95" hidden="1" customHeight="1" x14ac:dyDescent="0.2"/>
    <row r="16348" ht="24.95" hidden="1" customHeight="1" x14ac:dyDescent="0.2"/>
    <row r="16349" ht="24.95" hidden="1" customHeight="1" x14ac:dyDescent="0.2"/>
    <row r="16350" ht="24.95" hidden="1" customHeight="1" x14ac:dyDescent="0.2"/>
    <row r="16351" ht="24.95" hidden="1" customHeight="1" x14ac:dyDescent="0.2"/>
    <row r="16352" ht="24.95" hidden="1" customHeight="1" x14ac:dyDescent="0.2"/>
    <row r="16353" ht="24.95" hidden="1" customHeight="1" x14ac:dyDescent="0.2"/>
    <row r="16354" ht="24.95" hidden="1" customHeight="1" x14ac:dyDescent="0.2"/>
    <row r="16355" ht="24.95" hidden="1" customHeight="1" x14ac:dyDescent="0.2"/>
    <row r="16356" ht="24.95" hidden="1" customHeight="1" x14ac:dyDescent="0.2"/>
    <row r="16357" ht="24.95" hidden="1" customHeight="1" x14ac:dyDescent="0.2"/>
    <row r="16358" ht="24.95" hidden="1" customHeight="1" x14ac:dyDescent="0.2"/>
    <row r="16359" ht="24.95" hidden="1" customHeight="1" x14ac:dyDescent="0.2"/>
    <row r="16360" ht="24.95" hidden="1" customHeight="1" x14ac:dyDescent="0.2"/>
    <row r="16361" ht="24.95" hidden="1" customHeight="1" x14ac:dyDescent="0.2"/>
    <row r="16362" ht="24.95" hidden="1" customHeight="1" x14ac:dyDescent="0.2"/>
    <row r="16363" ht="24.95" hidden="1" customHeight="1" x14ac:dyDescent="0.2"/>
    <row r="16364" ht="24.95" hidden="1" customHeight="1" x14ac:dyDescent="0.2"/>
    <row r="16365" ht="24.95" hidden="1" customHeight="1" x14ac:dyDescent="0.2"/>
    <row r="16366" ht="24.95" hidden="1" customHeight="1" x14ac:dyDescent="0.2"/>
    <row r="16367" ht="24.95" hidden="1" customHeight="1" x14ac:dyDescent="0.2"/>
    <row r="16368" ht="24.95" hidden="1" customHeight="1" x14ac:dyDescent="0.2"/>
    <row r="16369" ht="24.95" hidden="1" customHeight="1" x14ac:dyDescent="0.2"/>
    <row r="16370" ht="24.95" hidden="1" customHeight="1" x14ac:dyDescent="0.2"/>
    <row r="16371" ht="24.95" hidden="1" customHeight="1" x14ac:dyDescent="0.2"/>
    <row r="16372" ht="24.95" hidden="1" customHeight="1" x14ac:dyDescent="0.2"/>
    <row r="16373" ht="24.95" hidden="1" customHeight="1" x14ac:dyDescent="0.2"/>
    <row r="16374" ht="24.95" hidden="1" customHeight="1" x14ac:dyDescent="0.2"/>
    <row r="16375" ht="24.95" hidden="1" customHeight="1" x14ac:dyDescent="0.2"/>
    <row r="16376" ht="24.95" hidden="1" customHeight="1" x14ac:dyDescent="0.2"/>
    <row r="16377" ht="24.95" hidden="1" customHeight="1" x14ac:dyDescent="0.2"/>
    <row r="16378" ht="24.95" hidden="1" customHeight="1" x14ac:dyDescent="0.2"/>
    <row r="16379" ht="24.95" hidden="1" customHeight="1" x14ac:dyDescent="0.2"/>
    <row r="16380" ht="24.95" hidden="1" customHeight="1" x14ac:dyDescent="0.2"/>
    <row r="16381" ht="24.95" hidden="1" customHeight="1" x14ac:dyDescent="0.2"/>
    <row r="16382" ht="24.95" hidden="1" customHeight="1" x14ac:dyDescent="0.2"/>
    <row r="16383" ht="24.95" hidden="1" customHeight="1" x14ac:dyDescent="0.2"/>
    <row r="16384" ht="24.95" hidden="1" customHeight="1" x14ac:dyDescent="0.2"/>
    <row r="16385" ht="24.95" hidden="1" customHeight="1" x14ac:dyDescent="0.2"/>
    <row r="16386" ht="24.95" hidden="1" customHeight="1" x14ac:dyDescent="0.2"/>
    <row r="16387" ht="24.95" hidden="1" customHeight="1" x14ac:dyDescent="0.2"/>
    <row r="16388" ht="24.95" hidden="1" customHeight="1" x14ac:dyDescent="0.2"/>
    <row r="16389" ht="24.95" hidden="1" customHeight="1" x14ac:dyDescent="0.2"/>
    <row r="16390" ht="24.95" hidden="1" customHeight="1" x14ac:dyDescent="0.2"/>
    <row r="16391" ht="24.95" hidden="1" customHeight="1" x14ac:dyDescent="0.2"/>
    <row r="16392" ht="24.95" hidden="1" customHeight="1" x14ac:dyDescent="0.2"/>
    <row r="16393" ht="24.95" hidden="1" customHeight="1" x14ac:dyDescent="0.2"/>
    <row r="16394" ht="24.95" hidden="1" customHeight="1" x14ac:dyDescent="0.2"/>
    <row r="16395" ht="24.95" hidden="1" customHeight="1" x14ac:dyDescent="0.2"/>
    <row r="16396" ht="24.95" hidden="1" customHeight="1" x14ac:dyDescent="0.2"/>
    <row r="16397" ht="24.95" hidden="1" customHeight="1" x14ac:dyDescent="0.2"/>
    <row r="16398" ht="24.95" hidden="1" customHeight="1" x14ac:dyDescent="0.2"/>
    <row r="16399" ht="24.95" hidden="1" customHeight="1" x14ac:dyDescent="0.2"/>
    <row r="16400" ht="24.95" hidden="1" customHeight="1" x14ac:dyDescent="0.2"/>
    <row r="16401" ht="24.95" hidden="1" customHeight="1" x14ac:dyDescent="0.2"/>
    <row r="16402" ht="24.95" hidden="1" customHeight="1" x14ac:dyDescent="0.2"/>
    <row r="16403" ht="24.95" hidden="1" customHeight="1" x14ac:dyDescent="0.2"/>
    <row r="16404" ht="24.95" hidden="1" customHeight="1" x14ac:dyDescent="0.2"/>
    <row r="16405" ht="24.95" hidden="1" customHeight="1" x14ac:dyDescent="0.2"/>
    <row r="16406" ht="24.95" hidden="1" customHeight="1" x14ac:dyDescent="0.2"/>
    <row r="16407" ht="24.95" hidden="1" customHeight="1" x14ac:dyDescent="0.2"/>
    <row r="16408" ht="24.95" hidden="1" customHeight="1" x14ac:dyDescent="0.2"/>
    <row r="16409" ht="24.95" hidden="1" customHeight="1" x14ac:dyDescent="0.2"/>
    <row r="16410" ht="24.95" hidden="1" customHeight="1" x14ac:dyDescent="0.2"/>
    <row r="16411" ht="24.95" hidden="1" customHeight="1" x14ac:dyDescent="0.2"/>
    <row r="16412" ht="24.95" hidden="1" customHeight="1" x14ac:dyDescent="0.2"/>
    <row r="16413" ht="24.95" hidden="1" customHeight="1" x14ac:dyDescent="0.2"/>
    <row r="16414" ht="24.95" hidden="1" customHeight="1" x14ac:dyDescent="0.2"/>
    <row r="16415" ht="24.95" hidden="1" customHeight="1" x14ac:dyDescent="0.2"/>
    <row r="16416" ht="24.95" hidden="1" customHeight="1" x14ac:dyDescent="0.2"/>
    <row r="16417" ht="24.95" hidden="1" customHeight="1" x14ac:dyDescent="0.2"/>
    <row r="16418" ht="24.95" hidden="1" customHeight="1" x14ac:dyDescent="0.2"/>
    <row r="16419" ht="24.95" hidden="1" customHeight="1" x14ac:dyDescent="0.2"/>
    <row r="16420" ht="24.95" hidden="1" customHeight="1" x14ac:dyDescent="0.2"/>
    <row r="16421" ht="24.95" hidden="1" customHeight="1" x14ac:dyDescent="0.2"/>
    <row r="16422" ht="24.95" hidden="1" customHeight="1" x14ac:dyDescent="0.2"/>
    <row r="16423" ht="24.95" hidden="1" customHeight="1" x14ac:dyDescent="0.2"/>
    <row r="16424" ht="24.95" hidden="1" customHeight="1" x14ac:dyDescent="0.2"/>
    <row r="16425" ht="24.95" hidden="1" customHeight="1" x14ac:dyDescent="0.2"/>
    <row r="16426" ht="24.95" hidden="1" customHeight="1" x14ac:dyDescent="0.2"/>
    <row r="16427" ht="24.95" hidden="1" customHeight="1" x14ac:dyDescent="0.2"/>
    <row r="16428" ht="24.95" hidden="1" customHeight="1" x14ac:dyDescent="0.2"/>
    <row r="16429" ht="24.95" hidden="1" customHeight="1" x14ac:dyDescent="0.2"/>
    <row r="16430" ht="24.95" hidden="1" customHeight="1" x14ac:dyDescent="0.2"/>
    <row r="16431" ht="24.95" hidden="1" customHeight="1" x14ac:dyDescent="0.2"/>
    <row r="16432" ht="24.95" hidden="1" customHeight="1" x14ac:dyDescent="0.2"/>
    <row r="16433" ht="24.95" hidden="1" customHeight="1" x14ac:dyDescent="0.2"/>
    <row r="16434" ht="24.95" hidden="1" customHeight="1" x14ac:dyDescent="0.2"/>
    <row r="16435" ht="24.95" hidden="1" customHeight="1" x14ac:dyDescent="0.2"/>
    <row r="16436" ht="24.95" hidden="1" customHeight="1" x14ac:dyDescent="0.2"/>
    <row r="16437" ht="24.95" hidden="1" customHeight="1" x14ac:dyDescent="0.2"/>
    <row r="16438" ht="24.95" hidden="1" customHeight="1" x14ac:dyDescent="0.2"/>
    <row r="16439" ht="24.95" hidden="1" customHeight="1" x14ac:dyDescent="0.2"/>
    <row r="16440" ht="24.95" hidden="1" customHeight="1" x14ac:dyDescent="0.2"/>
    <row r="16441" ht="24.95" hidden="1" customHeight="1" x14ac:dyDescent="0.2"/>
    <row r="16442" ht="24.95" hidden="1" customHeight="1" x14ac:dyDescent="0.2"/>
    <row r="16443" ht="24.95" hidden="1" customHeight="1" x14ac:dyDescent="0.2"/>
    <row r="16444" ht="24.95" hidden="1" customHeight="1" x14ac:dyDescent="0.2"/>
    <row r="16445" ht="24.95" hidden="1" customHeight="1" x14ac:dyDescent="0.2"/>
    <row r="16446" ht="24.95" hidden="1" customHeight="1" x14ac:dyDescent="0.2"/>
    <row r="16447" ht="24.95" hidden="1" customHeight="1" x14ac:dyDescent="0.2"/>
    <row r="16448" ht="24.95" hidden="1" customHeight="1" x14ac:dyDescent="0.2"/>
    <row r="16449" ht="24.95" hidden="1" customHeight="1" x14ac:dyDescent="0.2"/>
    <row r="16450" ht="24.95" hidden="1" customHeight="1" x14ac:dyDescent="0.2"/>
    <row r="16451" ht="24.95" hidden="1" customHeight="1" x14ac:dyDescent="0.2"/>
    <row r="16452" ht="24.95" hidden="1" customHeight="1" x14ac:dyDescent="0.2"/>
    <row r="16453" ht="24.95" hidden="1" customHeight="1" x14ac:dyDescent="0.2"/>
    <row r="16454" ht="24.95" hidden="1" customHeight="1" x14ac:dyDescent="0.2"/>
    <row r="16455" ht="24.95" hidden="1" customHeight="1" x14ac:dyDescent="0.2"/>
    <row r="16456" ht="24.95" hidden="1" customHeight="1" x14ac:dyDescent="0.2"/>
    <row r="16457" ht="24.95" hidden="1" customHeight="1" x14ac:dyDescent="0.2"/>
    <row r="16458" ht="24.95" hidden="1" customHeight="1" x14ac:dyDescent="0.2"/>
    <row r="16459" ht="24.95" hidden="1" customHeight="1" x14ac:dyDescent="0.2"/>
    <row r="16460" ht="24.95" hidden="1" customHeight="1" x14ac:dyDescent="0.2"/>
    <row r="16461" ht="24.95" hidden="1" customHeight="1" x14ac:dyDescent="0.2"/>
    <row r="16462" ht="24.95" hidden="1" customHeight="1" x14ac:dyDescent="0.2"/>
    <row r="16463" ht="24.95" hidden="1" customHeight="1" x14ac:dyDescent="0.2"/>
    <row r="16464" ht="24.95" hidden="1" customHeight="1" x14ac:dyDescent="0.2"/>
    <row r="16465" ht="24.95" hidden="1" customHeight="1" x14ac:dyDescent="0.2"/>
    <row r="16466" ht="24.95" hidden="1" customHeight="1" x14ac:dyDescent="0.2"/>
    <row r="16467" ht="24.95" hidden="1" customHeight="1" x14ac:dyDescent="0.2"/>
    <row r="16468" ht="24.95" hidden="1" customHeight="1" x14ac:dyDescent="0.2"/>
    <row r="16469" ht="24.95" hidden="1" customHeight="1" x14ac:dyDescent="0.2"/>
    <row r="16470" ht="24.95" hidden="1" customHeight="1" x14ac:dyDescent="0.2"/>
    <row r="16471" ht="24.95" hidden="1" customHeight="1" x14ac:dyDescent="0.2"/>
    <row r="16472" ht="24.95" hidden="1" customHeight="1" x14ac:dyDescent="0.2"/>
    <row r="16473" ht="24.95" hidden="1" customHeight="1" x14ac:dyDescent="0.2"/>
    <row r="16474" ht="24.95" hidden="1" customHeight="1" x14ac:dyDescent="0.2"/>
    <row r="16475" ht="24.95" hidden="1" customHeight="1" x14ac:dyDescent="0.2"/>
    <row r="16476" ht="24.95" hidden="1" customHeight="1" x14ac:dyDescent="0.2"/>
    <row r="16477" ht="24.95" hidden="1" customHeight="1" x14ac:dyDescent="0.2"/>
    <row r="16478" ht="24.95" hidden="1" customHeight="1" x14ac:dyDescent="0.2"/>
    <row r="16479" ht="24.95" hidden="1" customHeight="1" x14ac:dyDescent="0.2"/>
    <row r="16480" ht="24.95" hidden="1" customHeight="1" x14ac:dyDescent="0.2"/>
    <row r="16481" ht="24.95" hidden="1" customHeight="1" x14ac:dyDescent="0.2"/>
    <row r="16482" ht="24.95" hidden="1" customHeight="1" x14ac:dyDescent="0.2"/>
    <row r="16483" ht="24.95" hidden="1" customHeight="1" x14ac:dyDescent="0.2"/>
    <row r="16484" ht="24.95" hidden="1" customHeight="1" x14ac:dyDescent="0.2"/>
    <row r="16485" ht="24.95" hidden="1" customHeight="1" x14ac:dyDescent="0.2"/>
    <row r="16486" ht="24.95" hidden="1" customHeight="1" x14ac:dyDescent="0.2"/>
    <row r="16487" ht="24.95" hidden="1" customHeight="1" x14ac:dyDescent="0.2"/>
    <row r="16488" ht="24.95" hidden="1" customHeight="1" x14ac:dyDescent="0.2"/>
    <row r="16489" ht="24.95" hidden="1" customHeight="1" x14ac:dyDescent="0.2"/>
    <row r="16490" ht="24.95" hidden="1" customHeight="1" x14ac:dyDescent="0.2"/>
    <row r="16491" ht="24.95" hidden="1" customHeight="1" x14ac:dyDescent="0.2"/>
    <row r="16492" ht="24.95" hidden="1" customHeight="1" x14ac:dyDescent="0.2"/>
    <row r="16493" ht="24.95" hidden="1" customHeight="1" x14ac:dyDescent="0.2"/>
    <row r="16494" ht="24.95" hidden="1" customHeight="1" x14ac:dyDescent="0.2"/>
    <row r="16495" ht="24.95" hidden="1" customHeight="1" x14ac:dyDescent="0.2"/>
    <row r="16496" ht="24.95" hidden="1" customHeight="1" x14ac:dyDescent="0.2"/>
    <row r="16497" ht="24.95" hidden="1" customHeight="1" x14ac:dyDescent="0.2"/>
    <row r="16498" ht="24.95" hidden="1" customHeight="1" x14ac:dyDescent="0.2"/>
    <row r="16499" ht="24.95" hidden="1" customHeight="1" x14ac:dyDescent="0.2"/>
    <row r="16500" ht="24.95" hidden="1" customHeight="1" x14ac:dyDescent="0.2"/>
    <row r="16501" ht="24.95" hidden="1" customHeight="1" x14ac:dyDescent="0.2"/>
    <row r="16502" ht="24.95" hidden="1" customHeight="1" x14ac:dyDescent="0.2"/>
    <row r="16503" ht="24.95" hidden="1" customHeight="1" x14ac:dyDescent="0.2"/>
    <row r="16504" ht="24.95" hidden="1" customHeight="1" x14ac:dyDescent="0.2"/>
    <row r="16505" ht="24.95" hidden="1" customHeight="1" x14ac:dyDescent="0.2"/>
    <row r="16506" ht="24.95" hidden="1" customHeight="1" x14ac:dyDescent="0.2"/>
    <row r="16507" ht="24.95" hidden="1" customHeight="1" x14ac:dyDescent="0.2"/>
    <row r="16508" ht="24.95" hidden="1" customHeight="1" x14ac:dyDescent="0.2"/>
    <row r="16509" ht="24.95" hidden="1" customHeight="1" x14ac:dyDescent="0.2"/>
    <row r="16510" ht="24.95" hidden="1" customHeight="1" x14ac:dyDescent="0.2"/>
    <row r="16511" ht="24.95" hidden="1" customHeight="1" x14ac:dyDescent="0.2"/>
    <row r="16512" ht="24.95" hidden="1" customHeight="1" x14ac:dyDescent="0.2"/>
    <row r="16513" ht="24.95" hidden="1" customHeight="1" x14ac:dyDescent="0.2"/>
    <row r="16514" ht="24.95" hidden="1" customHeight="1" x14ac:dyDescent="0.2"/>
    <row r="16515" ht="24.95" hidden="1" customHeight="1" x14ac:dyDescent="0.2"/>
    <row r="16516" ht="24.95" hidden="1" customHeight="1" x14ac:dyDescent="0.2"/>
    <row r="16517" ht="24.95" hidden="1" customHeight="1" x14ac:dyDescent="0.2"/>
    <row r="16518" ht="24.95" hidden="1" customHeight="1" x14ac:dyDescent="0.2"/>
    <row r="16519" ht="24.95" hidden="1" customHeight="1" x14ac:dyDescent="0.2"/>
    <row r="16520" ht="24.95" hidden="1" customHeight="1" x14ac:dyDescent="0.2"/>
    <row r="16521" ht="24.95" hidden="1" customHeight="1" x14ac:dyDescent="0.2"/>
    <row r="16522" ht="24.95" hidden="1" customHeight="1" x14ac:dyDescent="0.2"/>
    <row r="16523" ht="24.95" hidden="1" customHeight="1" x14ac:dyDescent="0.2"/>
    <row r="16524" ht="24.95" hidden="1" customHeight="1" x14ac:dyDescent="0.2"/>
    <row r="16525" ht="24.95" hidden="1" customHeight="1" x14ac:dyDescent="0.2"/>
    <row r="16526" ht="24.95" hidden="1" customHeight="1" x14ac:dyDescent="0.2"/>
    <row r="16527" ht="24.95" hidden="1" customHeight="1" x14ac:dyDescent="0.2"/>
    <row r="16528" ht="24.95" hidden="1" customHeight="1" x14ac:dyDescent="0.2"/>
    <row r="16529" ht="24.95" hidden="1" customHeight="1" x14ac:dyDescent="0.2"/>
    <row r="16530" ht="24.95" hidden="1" customHeight="1" x14ac:dyDescent="0.2"/>
    <row r="16531" ht="24.95" hidden="1" customHeight="1" x14ac:dyDescent="0.2"/>
    <row r="16532" ht="24.95" hidden="1" customHeight="1" x14ac:dyDescent="0.2"/>
    <row r="16533" ht="24.95" hidden="1" customHeight="1" x14ac:dyDescent="0.2"/>
    <row r="16534" ht="24.95" hidden="1" customHeight="1" x14ac:dyDescent="0.2"/>
    <row r="16535" ht="24.95" hidden="1" customHeight="1" x14ac:dyDescent="0.2"/>
    <row r="16536" ht="24.95" hidden="1" customHeight="1" x14ac:dyDescent="0.2"/>
    <row r="16537" ht="24.95" hidden="1" customHeight="1" x14ac:dyDescent="0.2"/>
    <row r="16538" ht="24.95" hidden="1" customHeight="1" x14ac:dyDescent="0.2"/>
    <row r="16539" ht="24.95" hidden="1" customHeight="1" x14ac:dyDescent="0.2"/>
    <row r="16540" ht="24.95" hidden="1" customHeight="1" x14ac:dyDescent="0.2"/>
    <row r="16541" ht="24.95" hidden="1" customHeight="1" x14ac:dyDescent="0.2"/>
    <row r="16542" ht="24.95" hidden="1" customHeight="1" x14ac:dyDescent="0.2"/>
    <row r="16543" ht="24.95" hidden="1" customHeight="1" x14ac:dyDescent="0.2"/>
    <row r="16544" ht="24.95" hidden="1" customHeight="1" x14ac:dyDescent="0.2"/>
    <row r="16545" ht="24.95" hidden="1" customHeight="1" x14ac:dyDescent="0.2"/>
    <row r="16546" ht="24.95" hidden="1" customHeight="1" x14ac:dyDescent="0.2"/>
    <row r="16547" ht="24.95" hidden="1" customHeight="1" x14ac:dyDescent="0.2"/>
    <row r="16548" ht="24.95" hidden="1" customHeight="1" x14ac:dyDescent="0.2"/>
    <row r="16549" ht="24.95" hidden="1" customHeight="1" x14ac:dyDescent="0.2"/>
    <row r="16550" ht="24.95" hidden="1" customHeight="1" x14ac:dyDescent="0.2"/>
    <row r="16551" ht="24.95" hidden="1" customHeight="1" x14ac:dyDescent="0.2"/>
    <row r="16552" ht="24.95" hidden="1" customHeight="1" x14ac:dyDescent="0.2"/>
    <row r="16553" ht="24.95" hidden="1" customHeight="1" x14ac:dyDescent="0.2"/>
    <row r="16554" ht="24.95" hidden="1" customHeight="1" x14ac:dyDescent="0.2"/>
    <row r="16555" ht="24.95" hidden="1" customHeight="1" x14ac:dyDescent="0.2"/>
    <row r="16556" ht="24.95" hidden="1" customHeight="1" x14ac:dyDescent="0.2"/>
    <row r="16557" ht="24.95" hidden="1" customHeight="1" x14ac:dyDescent="0.2"/>
    <row r="16558" ht="24.95" hidden="1" customHeight="1" x14ac:dyDescent="0.2"/>
    <row r="16559" ht="24.95" hidden="1" customHeight="1" x14ac:dyDescent="0.2"/>
    <row r="16560" ht="24.95" hidden="1" customHeight="1" x14ac:dyDescent="0.2"/>
    <row r="16561" ht="24.95" hidden="1" customHeight="1" x14ac:dyDescent="0.2"/>
    <row r="16562" ht="24.95" hidden="1" customHeight="1" x14ac:dyDescent="0.2"/>
    <row r="16563" ht="24.95" hidden="1" customHeight="1" x14ac:dyDescent="0.2"/>
    <row r="16564" ht="24.95" hidden="1" customHeight="1" x14ac:dyDescent="0.2"/>
    <row r="16565" ht="24.95" hidden="1" customHeight="1" x14ac:dyDescent="0.2"/>
    <row r="16566" ht="24.95" hidden="1" customHeight="1" x14ac:dyDescent="0.2"/>
    <row r="16567" ht="24.95" hidden="1" customHeight="1" x14ac:dyDescent="0.2"/>
    <row r="16568" ht="24.95" hidden="1" customHeight="1" x14ac:dyDescent="0.2"/>
    <row r="16569" ht="24.95" hidden="1" customHeight="1" x14ac:dyDescent="0.2"/>
    <row r="16570" ht="24.95" hidden="1" customHeight="1" x14ac:dyDescent="0.2"/>
    <row r="16571" ht="24.95" hidden="1" customHeight="1" x14ac:dyDescent="0.2"/>
    <row r="16572" ht="24.95" hidden="1" customHeight="1" x14ac:dyDescent="0.2"/>
    <row r="16573" ht="24.95" hidden="1" customHeight="1" x14ac:dyDescent="0.2"/>
    <row r="16574" ht="24.95" hidden="1" customHeight="1" x14ac:dyDescent="0.2"/>
    <row r="16575" ht="24.95" hidden="1" customHeight="1" x14ac:dyDescent="0.2"/>
    <row r="16576" ht="24.95" hidden="1" customHeight="1" x14ac:dyDescent="0.2"/>
    <row r="16577" ht="24.95" hidden="1" customHeight="1" x14ac:dyDescent="0.2"/>
    <row r="16578" ht="24.95" hidden="1" customHeight="1" x14ac:dyDescent="0.2"/>
    <row r="16579" ht="24.95" hidden="1" customHeight="1" x14ac:dyDescent="0.2"/>
    <row r="16580" ht="24.95" hidden="1" customHeight="1" x14ac:dyDescent="0.2"/>
    <row r="16581" ht="24.95" hidden="1" customHeight="1" x14ac:dyDescent="0.2"/>
    <row r="16582" ht="24.95" hidden="1" customHeight="1" x14ac:dyDescent="0.2"/>
    <row r="16583" ht="24.95" hidden="1" customHeight="1" x14ac:dyDescent="0.2"/>
    <row r="16584" ht="24.95" hidden="1" customHeight="1" x14ac:dyDescent="0.2"/>
    <row r="16585" ht="24.95" hidden="1" customHeight="1" x14ac:dyDescent="0.2"/>
    <row r="16586" ht="24.95" hidden="1" customHeight="1" x14ac:dyDescent="0.2"/>
    <row r="16587" ht="24.95" hidden="1" customHeight="1" x14ac:dyDescent="0.2"/>
    <row r="16588" ht="24.95" hidden="1" customHeight="1" x14ac:dyDescent="0.2"/>
    <row r="16589" ht="24.95" hidden="1" customHeight="1" x14ac:dyDescent="0.2"/>
    <row r="16590" ht="24.95" hidden="1" customHeight="1" x14ac:dyDescent="0.2"/>
    <row r="16591" ht="24.95" hidden="1" customHeight="1" x14ac:dyDescent="0.2"/>
    <row r="16592" ht="24.95" hidden="1" customHeight="1" x14ac:dyDescent="0.2"/>
    <row r="16593" ht="24.95" hidden="1" customHeight="1" x14ac:dyDescent="0.2"/>
    <row r="16594" ht="24.95" hidden="1" customHeight="1" x14ac:dyDescent="0.2"/>
    <row r="16595" ht="24.95" hidden="1" customHeight="1" x14ac:dyDescent="0.2"/>
    <row r="16596" ht="24.95" hidden="1" customHeight="1" x14ac:dyDescent="0.2"/>
    <row r="16597" ht="24.95" hidden="1" customHeight="1" x14ac:dyDescent="0.2"/>
    <row r="16598" ht="24.95" hidden="1" customHeight="1" x14ac:dyDescent="0.2"/>
    <row r="16599" ht="24.95" hidden="1" customHeight="1" x14ac:dyDescent="0.2"/>
    <row r="16600" ht="24.95" hidden="1" customHeight="1" x14ac:dyDescent="0.2"/>
    <row r="16601" ht="24.95" hidden="1" customHeight="1" x14ac:dyDescent="0.2"/>
    <row r="16602" ht="24.95" hidden="1" customHeight="1" x14ac:dyDescent="0.2"/>
    <row r="16603" ht="24.95" hidden="1" customHeight="1" x14ac:dyDescent="0.2"/>
    <row r="16604" ht="24.95" hidden="1" customHeight="1" x14ac:dyDescent="0.2"/>
    <row r="16605" ht="24.95" hidden="1" customHeight="1" x14ac:dyDescent="0.2"/>
    <row r="16606" ht="24.95" hidden="1" customHeight="1" x14ac:dyDescent="0.2"/>
    <row r="16607" ht="24.95" hidden="1" customHeight="1" x14ac:dyDescent="0.2"/>
    <row r="16608" ht="24.95" hidden="1" customHeight="1" x14ac:dyDescent="0.2"/>
    <row r="16609" ht="24.95" hidden="1" customHeight="1" x14ac:dyDescent="0.2"/>
    <row r="16610" ht="24.95" hidden="1" customHeight="1" x14ac:dyDescent="0.2"/>
    <row r="16611" ht="24.95" hidden="1" customHeight="1" x14ac:dyDescent="0.2"/>
    <row r="16612" ht="24.95" hidden="1" customHeight="1" x14ac:dyDescent="0.2"/>
    <row r="16613" ht="24.95" hidden="1" customHeight="1" x14ac:dyDescent="0.2"/>
    <row r="16614" ht="24.95" hidden="1" customHeight="1" x14ac:dyDescent="0.2"/>
    <row r="16615" ht="24.95" hidden="1" customHeight="1" x14ac:dyDescent="0.2"/>
    <row r="16616" ht="24.95" hidden="1" customHeight="1" x14ac:dyDescent="0.2"/>
    <row r="16617" ht="24.95" hidden="1" customHeight="1" x14ac:dyDescent="0.2"/>
    <row r="16618" ht="24.95" hidden="1" customHeight="1" x14ac:dyDescent="0.2"/>
    <row r="16619" ht="24.95" hidden="1" customHeight="1" x14ac:dyDescent="0.2"/>
    <row r="16620" ht="24.95" hidden="1" customHeight="1" x14ac:dyDescent="0.2"/>
    <row r="16621" ht="24.95" hidden="1" customHeight="1" x14ac:dyDescent="0.2"/>
    <row r="16622" ht="24.95" hidden="1" customHeight="1" x14ac:dyDescent="0.2"/>
    <row r="16623" ht="24.95" hidden="1" customHeight="1" x14ac:dyDescent="0.2"/>
    <row r="16624" ht="24.95" hidden="1" customHeight="1" x14ac:dyDescent="0.2"/>
    <row r="16625" ht="24.95" hidden="1" customHeight="1" x14ac:dyDescent="0.2"/>
    <row r="16626" ht="24.95" hidden="1" customHeight="1" x14ac:dyDescent="0.2"/>
    <row r="16627" ht="24.95" hidden="1" customHeight="1" x14ac:dyDescent="0.2"/>
    <row r="16628" ht="24.95" hidden="1" customHeight="1" x14ac:dyDescent="0.2"/>
    <row r="16629" ht="24.95" hidden="1" customHeight="1" x14ac:dyDescent="0.2"/>
    <row r="16630" ht="24.95" hidden="1" customHeight="1" x14ac:dyDescent="0.2"/>
    <row r="16631" ht="24.95" hidden="1" customHeight="1" x14ac:dyDescent="0.2"/>
    <row r="16632" ht="24.95" hidden="1" customHeight="1" x14ac:dyDescent="0.2"/>
    <row r="16633" ht="24.95" hidden="1" customHeight="1" x14ac:dyDescent="0.2"/>
    <row r="16634" ht="24.95" hidden="1" customHeight="1" x14ac:dyDescent="0.2"/>
    <row r="16635" ht="24.95" hidden="1" customHeight="1" x14ac:dyDescent="0.2"/>
    <row r="16636" ht="24.95" hidden="1" customHeight="1" x14ac:dyDescent="0.2"/>
    <row r="16637" ht="24.95" hidden="1" customHeight="1" x14ac:dyDescent="0.2"/>
    <row r="16638" ht="24.95" hidden="1" customHeight="1" x14ac:dyDescent="0.2"/>
    <row r="16639" ht="24.95" hidden="1" customHeight="1" x14ac:dyDescent="0.2"/>
    <row r="16640" ht="24.95" hidden="1" customHeight="1" x14ac:dyDescent="0.2"/>
    <row r="16641" ht="24.95" hidden="1" customHeight="1" x14ac:dyDescent="0.2"/>
    <row r="16642" ht="24.95" hidden="1" customHeight="1" x14ac:dyDescent="0.2"/>
    <row r="16643" ht="24.95" hidden="1" customHeight="1" x14ac:dyDescent="0.2"/>
    <row r="16644" ht="24.95" hidden="1" customHeight="1" x14ac:dyDescent="0.2"/>
    <row r="16645" ht="24.95" hidden="1" customHeight="1" x14ac:dyDescent="0.2"/>
    <row r="16646" ht="24.95" hidden="1" customHeight="1" x14ac:dyDescent="0.2"/>
    <row r="16647" ht="24.95" hidden="1" customHeight="1" x14ac:dyDescent="0.2"/>
    <row r="16648" ht="24.95" hidden="1" customHeight="1" x14ac:dyDescent="0.2"/>
    <row r="16649" ht="24.95" hidden="1" customHeight="1" x14ac:dyDescent="0.2"/>
    <row r="16650" ht="24.95" hidden="1" customHeight="1" x14ac:dyDescent="0.2"/>
    <row r="16651" ht="24.95" hidden="1" customHeight="1" x14ac:dyDescent="0.2"/>
    <row r="16652" ht="24.95" hidden="1" customHeight="1" x14ac:dyDescent="0.2"/>
    <row r="16653" ht="24.95" hidden="1" customHeight="1" x14ac:dyDescent="0.2"/>
    <row r="16654" ht="24.95" hidden="1" customHeight="1" x14ac:dyDescent="0.2"/>
    <row r="16655" ht="24.95" hidden="1" customHeight="1" x14ac:dyDescent="0.2"/>
    <row r="16656" ht="24.95" hidden="1" customHeight="1" x14ac:dyDescent="0.2"/>
    <row r="16657" ht="24.95" hidden="1" customHeight="1" x14ac:dyDescent="0.2"/>
    <row r="16658" ht="24.95" hidden="1" customHeight="1" x14ac:dyDescent="0.2"/>
    <row r="16659" ht="24.95" hidden="1" customHeight="1" x14ac:dyDescent="0.2"/>
    <row r="16660" ht="24.95" hidden="1" customHeight="1" x14ac:dyDescent="0.2"/>
    <row r="16661" ht="24.95" hidden="1" customHeight="1" x14ac:dyDescent="0.2"/>
    <row r="16662" ht="24.95" hidden="1" customHeight="1" x14ac:dyDescent="0.2"/>
    <row r="16663" ht="24.95" hidden="1" customHeight="1" x14ac:dyDescent="0.2"/>
    <row r="16664" ht="24.95" hidden="1" customHeight="1" x14ac:dyDescent="0.2"/>
    <row r="16665" ht="24.95" hidden="1" customHeight="1" x14ac:dyDescent="0.2"/>
    <row r="16666" ht="24.95" hidden="1" customHeight="1" x14ac:dyDescent="0.2"/>
    <row r="16667" ht="24.95" hidden="1" customHeight="1" x14ac:dyDescent="0.2"/>
    <row r="16668" ht="24.95" hidden="1" customHeight="1" x14ac:dyDescent="0.2"/>
    <row r="16669" ht="24.95" hidden="1" customHeight="1" x14ac:dyDescent="0.2"/>
    <row r="16670" ht="24.95" hidden="1" customHeight="1" x14ac:dyDescent="0.2"/>
    <row r="16671" ht="24.95" hidden="1" customHeight="1" x14ac:dyDescent="0.2"/>
    <row r="16672" ht="24.95" hidden="1" customHeight="1" x14ac:dyDescent="0.2"/>
    <row r="16673" ht="24.95" hidden="1" customHeight="1" x14ac:dyDescent="0.2"/>
    <row r="16674" ht="24.95" hidden="1" customHeight="1" x14ac:dyDescent="0.2"/>
    <row r="16675" ht="24.95" hidden="1" customHeight="1" x14ac:dyDescent="0.2"/>
    <row r="16676" ht="24.95" hidden="1" customHeight="1" x14ac:dyDescent="0.2"/>
    <row r="16677" ht="24.95" hidden="1" customHeight="1" x14ac:dyDescent="0.2"/>
    <row r="16678" ht="24.95" hidden="1" customHeight="1" x14ac:dyDescent="0.2"/>
    <row r="16679" ht="24.95" hidden="1" customHeight="1" x14ac:dyDescent="0.2"/>
    <row r="16680" ht="24.95" hidden="1" customHeight="1" x14ac:dyDescent="0.2"/>
    <row r="16681" ht="24.95" hidden="1" customHeight="1" x14ac:dyDescent="0.2"/>
    <row r="16682" ht="24.95" hidden="1" customHeight="1" x14ac:dyDescent="0.2"/>
    <row r="16683" ht="24.95" hidden="1" customHeight="1" x14ac:dyDescent="0.2"/>
    <row r="16684" ht="24.95" hidden="1" customHeight="1" x14ac:dyDescent="0.2"/>
    <row r="16685" ht="24.95" hidden="1" customHeight="1" x14ac:dyDescent="0.2"/>
    <row r="16686" ht="24.95" hidden="1" customHeight="1" x14ac:dyDescent="0.2"/>
    <row r="16687" ht="24.95" hidden="1" customHeight="1" x14ac:dyDescent="0.2"/>
    <row r="16688" ht="24.95" hidden="1" customHeight="1" x14ac:dyDescent="0.2"/>
    <row r="16689" ht="24.95" hidden="1" customHeight="1" x14ac:dyDescent="0.2"/>
    <row r="16690" ht="24.95" hidden="1" customHeight="1" x14ac:dyDescent="0.2"/>
    <row r="16691" ht="24.95" hidden="1" customHeight="1" x14ac:dyDescent="0.2"/>
    <row r="16692" ht="24.95" hidden="1" customHeight="1" x14ac:dyDescent="0.2"/>
    <row r="16693" ht="24.95" hidden="1" customHeight="1" x14ac:dyDescent="0.2"/>
    <row r="16694" ht="24.95" hidden="1" customHeight="1" x14ac:dyDescent="0.2"/>
    <row r="16695" ht="24.95" hidden="1" customHeight="1" x14ac:dyDescent="0.2"/>
    <row r="16696" ht="24.95" hidden="1" customHeight="1" x14ac:dyDescent="0.2"/>
    <row r="16697" ht="24.95" hidden="1" customHeight="1" x14ac:dyDescent="0.2"/>
    <row r="16698" ht="24.95" hidden="1" customHeight="1" x14ac:dyDescent="0.2"/>
    <row r="16699" ht="24.95" hidden="1" customHeight="1" x14ac:dyDescent="0.2"/>
    <row r="16700" ht="24.95" hidden="1" customHeight="1" x14ac:dyDescent="0.2"/>
    <row r="16701" ht="24.95" hidden="1" customHeight="1" x14ac:dyDescent="0.2"/>
    <row r="16702" ht="24.95" hidden="1" customHeight="1" x14ac:dyDescent="0.2"/>
    <row r="16703" ht="24.95" hidden="1" customHeight="1" x14ac:dyDescent="0.2"/>
    <row r="16704" ht="24.95" hidden="1" customHeight="1" x14ac:dyDescent="0.2"/>
    <row r="16705" ht="24.95" hidden="1" customHeight="1" x14ac:dyDescent="0.2"/>
    <row r="16706" ht="24.95" hidden="1" customHeight="1" x14ac:dyDescent="0.2"/>
    <row r="16707" ht="24.95" hidden="1" customHeight="1" x14ac:dyDescent="0.2"/>
    <row r="16708" ht="24.95" hidden="1" customHeight="1" x14ac:dyDescent="0.2"/>
    <row r="16709" ht="24.95" hidden="1" customHeight="1" x14ac:dyDescent="0.2"/>
    <row r="16710" ht="24.95" hidden="1" customHeight="1" x14ac:dyDescent="0.2"/>
    <row r="16711" ht="24.95" hidden="1" customHeight="1" x14ac:dyDescent="0.2"/>
    <row r="16712" ht="24.95" hidden="1" customHeight="1" x14ac:dyDescent="0.2"/>
    <row r="16713" ht="24.95" hidden="1" customHeight="1" x14ac:dyDescent="0.2"/>
    <row r="16714" ht="24.95" hidden="1" customHeight="1" x14ac:dyDescent="0.2"/>
    <row r="16715" ht="24.95" hidden="1" customHeight="1" x14ac:dyDescent="0.2"/>
    <row r="16716" ht="24.95" hidden="1" customHeight="1" x14ac:dyDescent="0.2"/>
    <row r="16717" ht="24.95" hidden="1" customHeight="1" x14ac:dyDescent="0.2"/>
    <row r="16718" ht="24.95" hidden="1" customHeight="1" x14ac:dyDescent="0.2"/>
    <row r="16719" ht="24.95" hidden="1" customHeight="1" x14ac:dyDescent="0.2"/>
    <row r="16720" ht="24.95" hidden="1" customHeight="1" x14ac:dyDescent="0.2"/>
    <row r="16721" ht="24.95" hidden="1" customHeight="1" x14ac:dyDescent="0.2"/>
    <row r="16722" ht="24.95" hidden="1" customHeight="1" x14ac:dyDescent="0.2"/>
    <row r="16723" ht="24.95" hidden="1" customHeight="1" x14ac:dyDescent="0.2"/>
    <row r="16724" ht="24.95" hidden="1" customHeight="1" x14ac:dyDescent="0.2"/>
    <row r="16725" ht="24.95" hidden="1" customHeight="1" x14ac:dyDescent="0.2"/>
    <row r="16726" ht="24.95" hidden="1" customHeight="1" x14ac:dyDescent="0.2"/>
    <row r="16727" ht="24.95" hidden="1" customHeight="1" x14ac:dyDescent="0.2"/>
    <row r="16728" ht="24.95" hidden="1" customHeight="1" x14ac:dyDescent="0.2"/>
    <row r="16729" ht="24.95" hidden="1" customHeight="1" x14ac:dyDescent="0.2"/>
    <row r="16730" ht="24.95" hidden="1" customHeight="1" x14ac:dyDescent="0.2"/>
    <row r="16731" ht="24.95" hidden="1" customHeight="1" x14ac:dyDescent="0.2"/>
    <row r="16732" ht="24.95" hidden="1" customHeight="1" x14ac:dyDescent="0.2"/>
    <row r="16733" ht="24.95" hidden="1" customHeight="1" x14ac:dyDescent="0.2"/>
    <row r="16734" ht="24.95" hidden="1" customHeight="1" x14ac:dyDescent="0.2"/>
    <row r="16735" ht="24.95" hidden="1" customHeight="1" x14ac:dyDescent="0.2"/>
    <row r="16736" ht="24.95" hidden="1" customHeight="1" x14ac:dyDescent="0.2"/>
    <row r="16737" ht="24.95" hidden="1" customHeight="1" x14ac:dyDescent="0.2"/>
    <row r="16738" ht="24.95" hidden="1" customHeight="1" x14ac:dyDescent="0.2"/>
    <row r="16739" ht="24.95" hidden="1" customHeight="1" x14ac:dyDescent="0.2"/>
    <row r="16740" ht="24.95" hidden="1" customHeight="1" x14ac:dyDescent="0.2"/>
    <row r="16741" ht="24.95" hidden="1" customHeight="1" x14ac:dyDescent="0.2"/>
    <row r="16742" ht="24.95" hidden="1" customHeight="1" x14ac:dyDescent="0.2"/>
    <row r="16743" ht="24.95" hidden="1" customHeight="1" x14ac:dyDescent="0.2"/>
    <row r="16744" ht="24.95" hidden="1" customHeight="1" x14ac:dyDescent="0.2"/>
    <row r="16745" ht="24.95" hidden="1" customHeight="1" x14ac:dyDescent="0.2"/>
    <row r="16746" ht="24.95" hidden="1" customHeight="1" x14ac:dyDescent="0.2"/>
    <row r="16747" ht="24.95" hidden="1" customHeight="1" x14ac:dyDescent="0.2"/>
    <row r="16748" ht="24.95" hidden="1" customHeight="1" x14ac:dyDescent="0.2"/>
    <row r="16749" ht="24.95" hidden="1" customHeight="1" x14ac:dyDescent="0.2"/>
    <row r="16750" ht="24.95" hidden="1" customHeight="1" x14ac:dyDescent="0.2"/>
    <row r="16751" ht="24.95" hidden="1" customHeight="1" x14ac:dyDescent="0.2"/>
    <row r="16752" ht="24.95" hidden="1" customHeight="1" x14ac:dyDescent="0.2"/>
    <row r="16753" ht="24.95" hidden="1" customHeight="1" x14ac:dyDescent="0.2"/>
    <row r="16754" ht="24.95" hidden="1" customHeight="1" x14ac:dyDescent="0.2"/>
    <row r="16755" ht="24.95" hidden="1" customHeight="1" x14ac:dyDescent="0.2"/>
    <row r="16756" ht="24.95" hidden="1" customHeight="1" x14ac:dyDescent="0.2"/>
    <row r="16757" ht="24.95" hidden="1" customHeight="1" x14ac:dyDescent="0.2"/>
    <row r="16758" ht="24.95" hidden="1" customHeight="1" x14ac:dyDescent="0.2"/>
    <row r="16759" ht="24.95" hidden="1" customHeight="1" x14ac:dyDescent="0.2"/>
    <row r="16760" ht="24.95" hidden="1" customHeight="1" x14ac:dyDescent="0.2"/>
    <row r="16761" ht="24.95" hidden="1" customHeight="1" x14ac:dyDescent="0.2"/>
    <row r="16762" ht="24.95" hidden="1" customHeight="1" x14ac:dyDescent="0.2"/>
    <row r="16763" ht="24.95" hidden="1" customHeight="1" x14ac:dyDescent="0.2"/>
    <row r="16764" ht="24.95" hidden="1" customHeight="1" x14ac:dyDescent="0.2"/>
    <row r="16765" ht="24.95" hidden="1" customHeight="1" x14ac:dyDescent="0.2"/>
    <row r="16766" ht="24.95" hidden="1" customHeight="1" x14ac:dyDescent="0.2"/>
    <row r="16767" ht="24.95" hidden="1" customHeight="1" x14ac:dyDescent="0.2"/>
    <row r="16768" ht="24.95" hidden="1" customHeight="1" x14ac:dyDescent="0.2"/>
    <row r="16769" ht="24.95" hidden="1" customHeight="1" x14ac:dyDescent="0.2"/>
    <row r="16770" ht="24.95" hidden="1" customHeight="1" x14ac:dyDescent="0.2"/>
    <row r="16771" ht="24.95" hidden="1" customHeight="1" x14ac:dyDescent="0.2"/>
    <row r="16772" ht="24.95" hidden="1" customHeight="1" x14ac:dyDescent="0.2"/>
    <row r="16773" ht="24.95" hidden="1" customHeight="1" x14ac:dyDescent="0.2"/>
    <row r="16774" ht="24.95" hidden="1" customHeight="1" x14ac:dyDescent="0.2"/>
    <row r="16775" ht="24.95" hidden="1" customHeight="1" x14ac:dyDescent="0.2"/>
    <row r="16776" ht="24.95" hidden="1" customHeight="1" x14ac:dyDescent="0.2"/>
    <row r="16777" ht="24.95" hidden="1" customHeight="1" x14ac:dyDescent="0.2"/>
    <row r="16778" ht="24.95" hidden="1" customHeight="1" x14ac:dyDescent="0.2"/>
    <row r="16779" ht="24.95" hidden="1" customHeight="1" x14ac:dyDescent="0.2"/>
    <row r="16780" ht="24.95" hidden="1" customHeight="1" x14ac:dyDescent="0.2"/>
    <row r="16781" ht="24.95" hidden="1" customHeight="1" x14ac:dyDescent="0.2"/>
    <row r="16782" ht="24.95" hidden="1" customHeight="1" x14ac:dyDescent="0.2"/>
    <row r="16783" ht="24.95" hidden="1" customHeight="1" x14ac:dyDescent="0.2"/>
    <row r="16784" ht="24.95" hidden="1" customHeight="1" x14ac:dyDescent="0.2"/>
    <row r="16785" ht="24.95" hidden="1" customHeight="1" x14ac:dyDescent="0.2"/>
    <row r="16786" ht="24.95" hidden="1" customHeight="1" x14ac:dyDescent="0.2"/>
    <row r="16787" ht="24.95" hidden="1" customHeight="1" x14ac:dyDescent="0.2"/>
    <row r="16788" ht="24.95" hidden="1" customHeight="1" x14ac:dyDescent="0.2"/>
    <row r="16789" ht="24.95" hidden="1" customHeight="1" x14ac:dyDescent="0.2"/>
    <row r="16790" ht="24.95" hidden="1" customHeight="1" x14ac:dyDescent="0.2"/>
    <row r="16791" ht="24.95" hidden="1" customHeight="1" x14ac:dyDescent="0.2"/>
    <row r="16792" ht="24.95" hidden="1" customHeight="1" x14ac:dyDescent="0.2"/>
    <row r="16793" ht="24.95" hidden="1" customHeight="1" x14ac:dyDescent="0.2"/>
    <row r="16794" ht="24.95" hidden="1" customHeight="1" x14ac:dyDescent="0.2"/>
    <row r="16795" ht="24.95" hidden="1" customHeight="1" x14ac:dyDescent="0.2"/>
    <row r="16796" ht="24.95" hidden="1" customHeight="1" x14ac:dyDescent="0.2"/>
    <row r="16797" ht="24.95" hidden="1" customHeight="1" x14ac:dyDescent="0.2"/>
    <row r="16798" ht="24.95" hidden="1" customHeight="1" x14ac:dyDescent="0.2"/>
    <row r="16799" ht="24.95" hidden="1" customHeight="1" x14ac:dyDescent="0.2"/>
    <row r="16800" ht="24.95" hidden="1" customHeight="1" x14ac:dyDescent="0.2"/>
    <row r="16801" ht="24.95" hidden="1" customHeight="1" x14ac:dyDescent="0.2"/>
    <row r="16802" ht="24.95" hidden="1" customHeight="1" x14ac:dyDescent="0.2"/>
    <row r="16803" ht="24.95" hidden="1" customHeight="1" x14ac:dyDescent="0.2"/>
    <row r="16804" ht="24.95" hidden="1" customHeight="1" x14ac:dyDescent="0.2"/>
    <row r="16805" ht="24.95" hidden="1" customHeight="1" x14ac:dyDescent="0.2"/>
    <row r="16806" ht="24.95" hidden="1" customHeight="1" x14ac:dyDescent="0.2"/>
    <row r="16807" ht="24.95" hidden="1" customHeight="1" x14ac:dyDescent="0.2"/>
    <row r="16808" ht="24.95" hidden="1" customHeight="1" x14ac:dyDescent="0.2"/>
    <row r="16809" ht="24.95" hidden="1" customHeight="1" x14ac:dyDescent="0.2"/>
    <row r="16810" ht="24.95" hidden="1" customHeight="1" x14ac:dyDescent="0.2"/>
    <row r="16811" ht="24.95" hidden="1" customHeight="1" x14ac:dyDescent="0.2"/>
    <row r="16812" ht="24.95" hidden="1" customHeight="1" x14ac:dyDescent="0.2"/>
    <row r="16813" ht="24.95" hidden="1" customHeight="1" x14ac:dyDescent="0.2"/>
    <row r="16814" ht="24.95" hidden="1" customHeight="1" x14ac:dyDescent="0.2"/>
    <row r="16815" ht="24.95" hidden="1" customHeight="1" x14ac:dyDescent="0.2"/>
    <row r="16816" ht="24.95" hidden="1" customHeight="1" x14ac:dyDescent="0.2"/>
    <row r="16817" ht="24.95" hidden="1" customHeight="1" x14ac:dyDescent="0.2"/>
    <row r="16818" ht="24.95" hidden="1" customHeight="1" x14ac:dyDescent="0.2"/>
    <row r="16819" ht="24.95" hidden="1" customHeight="1" x14ac:dyDescent="0.2"/>
    <row r="16820" ht="24.95" hidden="1" customHeight="1" x14ac:dyDescent="0.2"/>
    <row r="16821" ht="24.95" hidden="1" customHeight="1" x14ac:dyDescent="0.2"/>
    <row r="16822" ht="24.95" hidden="1" customHeight="1" x14ac:dyDescent="0.2"/>
    <row r="16823" ht="24.95" hidden="1" customHeight="1" x14ac:dyDescent="0.2"/>
    <row r="16824" ht="24.95" hidden="1" customHeight="1" x14ac:dyDescent="0.2"/>
    <row r="16825" ht="24.95" hidden="1" customHeight="1" x14ac:dyDescent="0.2"/>
    <row r="16826" ht="24.95" hidden="1" customHeight="1" x14ac:dyDescent="0.2"/>
    <row r="16827" ht="24.95" hidden="1" customHeight="1" x14ac:dyDescent="0.2"/>
    <row r="16828" ht="24.95" hidden="1" customHeight="1" x14ac:dyDescent="0.2"/>
    <row r="16829" ht="24.95" hidden="1" customHeight="1" x14ac:dyDescent="0.2"/>
    <row r="16830" ht="24.95" hidden="1" customHeight="1" x14ac:dyDescent="0.2"/>
    <row r="16831" ht="24.95" hidden="1" customHeight="1" x14ac:dyDescent="0.2"/>
    <row r="16832" ht="24.95" hidden="1" customHeight="1" x14ac:dyDescent="0.2"/>
    <row r="16833" ht="24.95" hidden="1" customHeight="1" x14ac:dyDescent="0.2"/>
    <row r="16834" ht="24.95" hidden="1" customHeight="1" x14ac:dyDescent="0.2"/>
    <row r="16835" ht="24.95" hidden="1" customHeight="1" x14ac:dyDescent="0.2"/>
    <row r="16836" ht="24.95" hidden="1" customHeight="1" x14ac:dyDescent="0.2"/>
    <row r="16837" ht="24.95" hidden="1" customHeight="1" x14ac:dyDescent="0.2"/>
    <row r="16838" ht="24.95" hidden="1" customHeight="1" x14ac:dyDescent="0.2"/>
    <row r="16839" ht="24.95" hidden="1" customHeight="1" x14ac:dyDescent="0.2"/>
    <row r="16840" ht="24.95" hidden="1" customHeight="1" x14ac:dyDescent="0.2"/>
    <row r="16841" ht="24.95" hidden="1" customHeight="1" x14ac:dyDescent="0.2"/>
    <row r="16842" ht="24.95" hidden="1" customHeight="1" x14ac:dyDescent="0.2"/>
    <row r="16843" ht="24.95" hidden="1" customHeight="1" x14ac:dyDescent="0.2"/>
    <row r="16844" ht="24.95" hidden="1" customHeight="1" x14ac:dyDescent="0.2"/>
    <row r="16845" ht="24.95" hidden="1" customHeight="1" x14ac:dyDescent="0.2"/>
    <row r="16846" ht="24.95" hidden="1" customHeight="1" x14ac:dyDescent="0.2"/>
    <row r="16847" ht="24.95" hidden="1" customHeight="1" x14ac:dyDescent="0.2"/>
    <row r="16848" ht="24.95" hidden="1" customHeight="1" x14ac:dyDescent="0.2"/>
    <row r="16849" ht="24.95" hidden="1" customHeight="1" x14ac:dyDescent="0.2"/>
    <row r="16850" ht="24.95" hidden="1" customHeight="1" x14ac:dyDescent="0.2"/>
    <row r="16851" ht="24.95" hidden="1" customHeight="1" x14ac:dyDescent="0.2"/>
    <row r="16852" ht="24.95" hidden="1" customHeight="1" x14ac:dyDescent="0.2"/>
    <row r="16853" ht="24.95" hidden="1" customHeight="1" x14ac:dyDescent="0.2"/>
    <row r="16854" ht="24.95" hidden="1" customHeight="1" x14ac:dyDescent="0.2"/>
    <row r="16855" ht="24.95" hidden="1" customHeight="1" x14ac:dyDescent="0.2"/>
    <row r="16856" ht="24.95" hidden="1" customHeight="1" x14ac:dyDescent="0.2"/>
    <row r="16857" ht="24.95" hidden="1" customHeight="1" x14ac:dyDescent="0.2"/>
    <row r="16858" ht="24.95" hidden="1" customHeight="1" x14ac:dyDescent="0.2"/>
    <row r="16859" ht="24.95" hidden="1" customHeight="1" x14ac:dyDescent="0.2"/>
    <row r="16860" ht="24.95" hidden="1" customHeight="1" x14ac:dyDescent="0.2"/>
    <row r="16861" ht="24.95" hidden="1" customHeight="1" x14ac:dyDescent="0.2"/>
    <row r="16862" ht="24.95" hidden="1" customHeight="1" x14ac:dyDescent="0.2"/>
    <row r="16863" ht="24.95" hidden="1" customHeight="1" x14ac:dyDescent="0.2"/>
    <row r="16864" ht="24.95" hidden="1" customHeight="1" x14ac:dyDescent="0.2"/>
    <row r="16865" ht="24.95" hidden="1" customHeight="1" x14ac:dyDescent="0.2"/>
    <row r="16866" ht="24.95" hidden="1" customHeight="1" x14ac:dyDescent="0.2"/>
    <row r="16867" ht="24.95" hidden="1" customHeight="1" x14ac:dyDescent="0.2"/>
    <row r="16868" ht="24.95" hidden="1" customHeight="1" x14ac:dyDescent="0.2"/>
    <row r="16869" ht="24.95" hidden="1" customHeight="1" x14ac:dyDescent="0.2"/>
    <row r="16870" ht="24.95" hidden="1" customHeight="1" x14ac:dyDescent="0.2"/>
    <row r="16871" ht="24.95" hidden="1" customHeight="1" x14ac:dyDescent="0.2"/>
    <row r="16872" ht="24.95" hidden="1" customHeight="1" x14ac:dyDescent="0.2"/>
    <row r="16873" ht="24.95" hidden="1" customHeight="1" x14ac:dyDescent="0.2"/>
    <row r="16874" ht="24.95" hidden="1" customHeight="1" x14ac:dyDescent="0.2"/>
    <row r="16875" ht="24.95" hidden="1" customHeight="1" x14ac:dyDescent="0.2"/>
    <row r="16876" ht="24.95" hidden="1" customHeight="1" x14ac:dyDescent="0.2"/>
    <row r="16877" ht="24.95" hidden="1" customHeight="1" x14ac:dyDescent="0.2"/>
    <row r="16878" ht="24.95" hidden="1" customHeight="1" x14ac:dyDescent="0.2"/>
    <row r="16879" ht="24.95" hidden="1" customHeight="1" x14ac:dyDescent="0.2"/>
    <row r="16880" ht="24.95" hidden="1" customHeight="1" x14ac:dyDescent="0.2"/>
    <row r="16881" ht="24.95" hidden="1" customHeight="1" x14ac:dyDescent="0.2"/>
    <row r="16882" ht="24.95" hidden="1" customHeight="1" x14ac:dyDescent="0.2"/>
    <row r="16883" ht="24.95" hidden="1" customHeight="1" x14ac:dyDescent="0.2"/>
    <row r="16884" ht="24.95" hidden="1" customHeight="1" x14ac:dyDescent="0.2"/>
    <row r="16885" ht="24.95" hidden="1" customHeight="1" x14ac:dyDescent="0.2"/>
    <row r="16886" ht="24.95" hidden="1" customHeight="1" x14ac:dyDescent="0.2"/>
    <row r="16887" ht="24.95" hidden="1" customHeight="1" x14ac:dyDescent="0.2"/>
    <row r="16888" ht="24.95" hidden="1" customHeight="1" x14ac:dyDescent="0.2"/>
    <row r="16889" ht="24.95" hidden="1" customHeight="1" x14ac:dyDescent="0.2"/>
    <row r="16890" ht="24.95" hidden="1" customHeight="1" x14ac:dyDescent="0.2"/>
    <row r="16891" ht="24.95" hidden="1" customHeight="1" x14ac:dyDescent="0.2"/>
    <row r="16892" ht="24.95" hidden="1" customHeight="1" x14ac:dyDescent="0.2"/>
    <row r="16893" ht="24.95" hidden="1" customHeight="1" x14ac:dyDescent="0.2"/>
    <row r="16894" ht="24.95" hidden="1" customHeight="1" x14ac:dyDescent="0.2"/>
    <row r="16895" ht="24.95" hidden="1" customHeight="1" x14ac:dyDescent="0.2"/>
    <row r="16896" ht="24.95" hidden="1" customHeight="1" x14ac:dyDescent="0.2"/>
    <row r="16897" ht="24.95" hidden="1" customHeight="1" x14ac:dyDescent="0.2"/>
    <row r="16898" ht="24.95" hidden="1" customHeight="1" x14ac:dyDescent="0.2"/>
    <row r="16899" ht="24.95" hidden="1" customHeight="1" x14ac:dyDescent="0.2"/>
    <row r="16900" ht="24.95" hidden="1" customHeight="1" x14ac:dyDescent="0.2"/>
    <row r="16901" ht="24.95" hidden="1" customHeight="1" x14ac:dyDescent="0.2"/>
    <row r="16902" ht="24.95" hidden="1" customHeight="1" x14ac:dyDescent="0.2"/>
    <row r="16903" ht="24.95" hidden="1" customHeight="1" x14ac:dyDescent="0.2"/>
    <row r="16904" ht="24.95" hidden="1" customHeight="1" x14ac:dyDescent="0.2"/>
    <row r="16905" ht="24.95" hidden="1" customHeight="1" x14ac:dyDescent="0.2"/>
    <row r="16906" ht="24.95" hidden="1" customHeight="1" x14ac:dyDescent="0.2"/>
    <row r="16907" ht="24.95" hidden="1" customHeight="1" x14ac:dyDescent="0.2"/>
    <row r="16908" ht="24.95" hidden="1" customHeight="1" x14ac:dyDescent="0.2"/>
    <row r="16909" ht="24.95" hidden="1" customHeight="1" x14ac:dyDescent="0.2"/>
    <row r="16910" ht="24.95" hidden="1" customHeight="1" x14ac:dyDescent="0.2"/>
    <row r="16911" ht="24.95" hidden="1" customHeight="1" x14ac:dyDescent="0.2"/>
    <row r="16912" ht="24.95" hidden="1" customHeight="1" x14ac:dyDescent="0.2"/>
    <row r="16913" ht="24.95" hidden="1" customHeight="1" x14ac:dyDescent="0.2"/>
    <row r="16914" ht="24.95" hidden="1" customHeight="1" x14ac:dyDescent="0.2"/>
    <row r="16915" ht="24.95" hidden="1" customHeight="1" x14ac:dyDescent="0.2"/>
    <row r="16916" ht="24.95" hidden="1" customHeight="1" x14ac:dyDescent="0.2"/>
    <row r="16917" ht="24.95" hidden="1" customHeight="1" x14ac:dyDescent="0.2"/>
    <row r="16918" ht="24.95" hidden="1" customHeight="1" x14ac:dyDescent="0.2"/>
    <row r="16919" ht="24.95" hidden="1" customHeight="1" x14ac:dyDescent="0.2"/>
    <row r="16920" ht="24.95" hidden="1" customHeight="1" x14ac:dyDescent="0.2"/>
    <row r="16921" ht="24.95" hidden="1" customHeight="1" x14ac:dyDescent="0.2"/>
    <row r="16922" ht="24.95" hidden="1" customHeight="1" x14ac:dyDescent="0.2"/>
    <row r="16923" ht="24.95" hidden="1" customHeight="1" x14ac:dyDescent="0.2"/>
    <row r="16924" ht="24.95" hidden="1" customHeight="1" x14ac:dyDescent="0.2"/>
    <row r="16925" ht="24.95" hidden="1" customHeight="1" x14ac:dyDescent="0.2"/>
    <row r="16926" ht="24.95" hidden="1" customHeight="1" x14ac:dyDescent="0.2"/>
    <row r="16927" ht="24.95" hidden="1" customHeight="1" x14ac:dyDescent="0.2"/>
    <row r="16928" ht="24.95" hidden="1" customHeight="1" x14ac:dyDescent="0.2"/>
    <row r="16929" ht="24.95" hidden="1" customHeight="1" x14ac:dyDescent="0.2"/>
    <row r="16930" ht="24.95" hidden="1" customHeight="1" x14ac:dyDescent="0.2"/>
    <row r="16931" ht="24.95" hidden="1" customHeight="1" x14ac:dyDescent="0.2"/>
    <row r="16932" ht="24.95" hidden="1" customHeight="1" x14ac:dyDescent="0.2"/>
    <row r="16933" ht="24.95" hidden="1" customHeight="1" x14ac:dyDescent="0.2"/>
    <row r="16934" ht="24.95" hidden="1" customHeight="1" x14ac:dyDescent="0.2"/>
    <row r="16935" ht="24.95" hidden="1" customHeight="1" x14ac:dyDescent="0.2"/>
    <row r="16936" ht="24.95" hidden="1" customHeight="1" x14ac:dyDescent="0.2"/>
    <row r="16937" ht="24.95" hidden="1" customHeight="1" x14ac:dyDescent="0.2"/>
    <row r="16938" ht="24.95" hidden="1" customHeight="1" x14ac:dyDescent="0.2"/>
    <row r="16939" ht="24.95" hidden="1" customHeight="1" x14ac:dyDescent="0.2"/>
    <row r="16940" ht="24.95" hidden="1" customHeight="1" x14ac:dyDescent="0.2"/>
    <row r="16941" ht="24.95" hidden="1" customHeight="1" x14ac:dyDescent="0.2"/>
    <row r="16942" ht="24.95" hidden="1" customHeight="1" x14ac:dyDescent="0.2"/>
    <row r="16943" ht="24.95" hidden="1" customHeight="1" x14ac:dyDescent="0.2"/>
    <row r="16944" ht="24.95" hidden="1" customHeight="1" x14ac:dyDescent="0.2"/>
    <row r="16945" ht="24.95" hidden="1" customHeight="1" x14ac:dyDescent="0.2"/>
    <row r="16946" ht="24.95" hidden="1" customHeight="1" x14ac:dyDescent="0.2"/>
    <row r="16947" ht="24.95" hidden="1" customHeight="1" x14ac:dyDescent="0.2"/>
    <row r="16948" ht="24.95" hidden="1" customHeight="1" x14ac:dyDescent="0.2"/>
    <row r="16949" ht="24.95" hidden="1" customHeight="1" x14ac:dyDescent="0.2"/>
    <row r="16950" ht="24.95" hidden="1" customHeight="1" x14ac:dyDescent="0.2"/>
    <row r="16951" ht="24.95" hidden="1" customHeight="1" x14ac:dyDescent="0.2"/>
    <row r="16952" ht="24.95" hidden="1" customHeight="1" x14ac:dyDescent="0.2"/>
    <row r="16953" ht="24.95" hidden="1" customHeight="1" x14ac:dyDescent="0.2"/>
    <row r="16954" ht="24.95" hidden="1" customHeight="1" x14ac:dyDescent="0.2"/>
    <row r="16955" ht="24.95" hidden="1" customHeight="1" x14ac:dyDescent="0.2"/>
    <row r="16956" ht="24.95" hidden="1" customHeight="1" x14ac:dyDescent="0.2"/>
    <row r="16957" ht="24.95" hidden="1" customHeight="1" x14ac:dyDescent="0.2"/>
    <row r="16958" ht="24.95" hidden="1" customHeight="1" x14ac:dyDescent="0.2"/>
    <row r="16959" ht="24.95" hidden="1" customHeight="1" x14ac:dyDescent="0.2"/>
    <row r="16960" ht="24.95" hidden="1" customHeight="1" x14ac:dyDescent="0.2"/>
    <row r="16961" ht="24.95" hidden="1" customHeight="1" x14ac:dyDescent="0.2"/>
    <row r="16962" ht="24.95" hidden="1" customHeight="1" x14ac:dyDescent="0.2"/>
    <row r="16963" ht="24.95" hidden="1" customHeight="1" x14ac:dyDescent="0.2"/>
    <row r="16964" ht="24.95" hidden="1" customHeight="1" x14ac:dyDescent="0.2"/>
    <row r="16965" ht="24.95" hidden="1" customHeight="1" x14ac:dyDescent="0.2"/>
    <row r="16966" ht="24.95" hidden="1" customHeight="1" x14ac:dyDescent="0.2"/>
    <row r="16967" ht="24.95" hidden="1" customHeight="1" x14ac:dyDescent="0.2"/>
    <row r="16968" ht="24.95" hidden="1" customHeight="1" x14ac:dyDescent="0.2"/>
    <row r="16969" ht="24.95" hidden="1" customHeight="1" x14ac:dyDescent="0.2"/>
    <row r="16970" ht="24.95" hidden="1" customHeight="1" x14ac:dyDescent="0.2"/>
    <row r="16971" ht="24.95" hidden="1" customHeight="1" x14ac:dyDescent="0.2"/>
    <row r="16972" ht="24.95" hidden="1" customHeight="1" x14ac:dyDescent="0.2"/>
    <row r="16973" ht="24.95" hidden="1" customHeight="1" x14ac:dyDescent="0.2"/>
    <row r="16974" ht="24.95" hidden="1" customHeight="1" x14ac:dyDescent="0.2"/>
    <row r="16975" ht="24.95" hidden="1" customHeight="1" x14ac:dyDescent="0.2"/>
    <row r="16976" ht="24.95" hidden="1" customHeight="1" x14ac:dyDescent="0.2"/>
    <row r="16977" ht="24.95" hidden="1" customHeight="1" x14ac:dyDescent="0.2"/>
    <row r="16978" ht="24.95" hidden="1" customHeight="1" x14ac:dyDescent="0.2"/>
    <row r="16979" ht="24.95" hidden="1" customHeight="1" x14ac:dyDescent="0.2"/>
    <row r="16980" ht="24.95" hidden="1" customHeight="1" x14ac:dyDescent="0.2"/>
    <row r="16981" ht="24.95" hidden="1" customHeight="1" x14ac:dyDescent="0.2"/>
    <row r="16982" ht="24.95" hidden="1" customHeight="1" x14ac:dyDescent="0.2"/>
    <row r="16983" ht="24.95" hidden="1" customHeight="1" x14ac:dyDescent="0.2"/>
    <row r="16984" ht="24.95" hidden="1" customHeight="1" x14ac:dyDescent="0.2"/>
    <row r="16985" ht="24.95" hidden="1" customHeight="1" x14ac:dyDescent="0.2"/>
    <row r="16986" ht="24.95" hidden="1" customHeight="1" x14ac:dyDescent="0.2"/>
    <row r="16987" ht="24.95" hidden="1" customHeight="1" x14ac:dyDescent="0.2"/>
    <row r="16988" ht="24.95" hidden="1" customHeight="1" x14ac:dyDescent="0.2"/>
    <row r="16989" ht="24.95" hidden="1" customHeight="1" x14ac:dyDescent="0.2"/>
    <row r="16990" ht="24.95" hidden="1" customHeight="1" x14ac:dyDescent="0.2"/>
    <row r="16991" ht="24.95" hidden="1" customHeight="1" x14ac:dyDescent="0.2"/>
    <row r="16992" ht="24.95" hidden="1" customHeight="1" x14ac:dyDescent="0.2"/>
    <row r="16993" ht="24.95" hidden="1" customHeight="1" x14ac:dyDescent="0.2"/>
    <row r="16994" ht="24.95" hidden="1" customHeight="1" x14ac:dyDescent="0.2"/>
    <row r="16995" ht="24.95" hidden="1" customHeight="1" x14ac:dyDescent="0.2"/>
    <row r="16996" ht="24.95" hidden="1" customHeight="1" x14ac:dyDescent="0.2"/>
    <row r="16997" ht="24.95" hidden="1" customHeight="1" x14ac:dyDescent="0.2"/>
    <row r="16998" ht="24.95" hidden="1" customHeight="1" x14ac:dyDescent="0.2"/>
    <row r="16999" ht="24.95" hidden="1" customHeight="1" x14ac:dyDescent="0.2"/>
    <row r="17000" ht="24.95" hidden="1" customHeight="1" x14ac:dyDescent="0.2"/>
    <row r="17001" ht="24.95" hidden="1" customHeight="1" x14ac:dyDescent="0.2"/>
    <row r="17002" ht="24.95" hidden="1" customHeight="1" x14ac:dyDescent="0.2"/>
    <row r="17003" ht="24.95" hidden="1" customHeight="1" x14ac:dyDescent="0.2"/>
    <row r="17004" ht="24.95" hidden="1" customHeight="1" x14ac:dyDescent="0.2"/>
    <row r="17005" ht="24.95" hidden="1" customHeight="1" x14ac:dyDescent="0.2"/>
    <row r="17006" ht="24.95" hidden="1" customHeight="1" x14ac:dyDescent="0.2"/>
    <row r="17007" ht="24.95" hidden="1" customHeight="1" x14ac:dyDescent="0.2"/>
    <row r="17008" ht="24.95" hidden="1" customHeight="1" x14ac:dyDescent="0.2"/>
    <row r="17009" ht="24.95" hidden="1" customHeight="1" x14ac:dyDescent="0.2"/>
    <row r="17010" ht="24.95" hidden="1" customHeight="1" x14ac:dyDescent="0.2"/>
    <row r="17011" ht="24.95" hidden="1" customHeight="1" x14ac:dyDescent="0.2"/>
    <row r="17012" ht="24.95" hidden="1" customHeight="1" x14ac:dyDescent="0.2"/>
    <row r="17013" ht="24.95" hidden="1" customHeight="1" x14ac:dyDescent="0.2"/>
    <row r="17014" ht="24.95" hidden="1" customHeight="1" x14ac:dyDescent="0.2"/>
    <row r="17015" ht="24.95" hidden="1" customHeight="1" x14ac:dyDescent="0.2"/>
    <row r="17016" ht="24.95" hidden="1" customHeight="1" x14ac:dyDescent="0.2"/>
    <row r="17017" ht="24.95" hidden="1" customHeight="1" x14ac:dyDescent="0.2"/>
    <row r="17018" ht="24.95" hidden="1" customHeight="1" x14ac:dyDescent="0.2"/>
    <row r="17019" ht="24.95" hidden="1" customHeight="1" x14ac:dyDescent="0.2"/>
    <row r="17020" ht="24.95" hidden="1" customHeight="1" x14ac:dyDescent="0.2"/>
    <row r="17021" ht="24.95" hidden="1" customHeight="1" x14ac:dyDescent="0.2"/>
    <row r="17022" ht="24.95" hidden="1" customHeight="1" x14ac:dyDescent="0.2"/>
    <row r="17023" ht="24.95" hidden="1" customHeight="1" x14ac:dyDescent="0.2"/>
    <row r="17024" ht="24.95" hidden="1" customHeight="1" x14ac:dyDescent="0.2"/>
    <row r="17025" ht="24.95" hidden="1" customHeight="1" x14ac:dyDescent="0.2"/>
    <row r="17026" ht="24.95" hidden="1" customHeight="1" x14ac:dyDescent="0.2"/>
    <row r="17027" ht="24.95" hidden="1" customHeight="1" x14ac:dyDescent="0.2"/>
    <row r="17028" ht="24.95" hidden="1" customHeight="1" x14ac:dyDescent="0.2"/>
    <row r="17029" ht="24.95" hidden="1" customHeight="1" x14ac:dyDescent="0.2"/>
    <row r="17030" ht="24.95" hidden="1" customHeight="1" x14ac:dyDescent="0.2"/>
    <row r="17031" ht="24.95" hidden="1" customHeight="1" x14ac:dyDescent="0.2"/>
    <row r="17032" ht="24.95" hidden="1" customHeight="1" x14ac:dyDescent="0.2"/>
    <row r="17033" ht="24.95" hidden="1" customHeight="1" x14ac:dyDescent="0.2"/>
    <row r="17034" ht="24.95" hidden="1" customHeight="1" x14ac:dyDescent="0.2"/>
    <row r="17035" ht="24.95" hidden="1" customHeight="1" x14ac:dyDescent="0.2"/>
    <row r="17036" ht="24.95" hidden="1" customHeight="1" x14ac:dyDescent="0.2"/>
    <row r="17037" ht="24.95" hidden="1" customHeight="1" x14ac:dyDescent="0.2"/>
    <row r="17038" ht="24.95" hidden="1" customHeight="1" x14ac:dyDescent="0.2"/>
    <row r="17039" ht="24.95" hidden="1" customHeight="1" x14ac:dyDescent="0.2"/>
    <row r="17040" ht="24.95" hidden="1" customHeight="1" x14ac:dyDescent="0.2"/>
    <row r="17041" ht="24.95" hidden="1" customHeight="1" x14ac:dyDescent="0.2"/>
    <row r="17042" ht="24.95" hidden="1" customHeight="1" x14ac:dyDescent="0.2"/>
    <row r="17043" ht="24.95" hidden="1" customHeight="1" x14ac:dyDescent="0.2"/>
    <row r="17044" ht="24.95" hidden="1" customHeight="1" x14ac:dyDescent="0.2"/>
    <row r="17045" ht="24.95" hidden="1" customHeight="1" x14ac:dyDescent="0.2"/>
    <row r="17046" ht="24.95" hidden="1" customHeight="1" x14ac:dyDescent="0.2"/>
    <row r="17047" ht="24.95" hidden="1" customHeight="1" x14ac:dyDescent="0.2"/>
    <row r="17048" ht="24.95" hidden="1" customHeight="1" x14ac:dyDescent="0.2"/>
    <row r="17049" ht="24.95" hidden="1" customHeight="1" x14ac:dyDescent="0.2"/>
    <row r="17050" ht="24.95" hidden="1" customHeight="1" x14ac:dyDescent="0.2"/>
    <row r="17051" ht="24.95" hidden="1" customHeight="1" x14ac:dyDescent="0.2"/>
    <row r="17052" ht="24.95" hidden="1" customHeight="1" x14ac:dyDescent="0.2"/>
    <row r="17053" ht="24.95" hidden="1" customHeight="1" x14ac:dyDescent="0.2"/>
    <row r="17054" ht="24.95" hidden="1" customHeight="1" x14ac:dyDescent="0.2"/>
    <row r="17055" ht="24.95" hidden="1" customHeight="1" x14ac:dyDescent="0.2"/>
    <row r="17056" ht="24.95" hidden="1" customHeight="1" x14ac:dyDescent="0.2"/>
    <row r="17057" ht="24.95" hidden="1" customHeight="1" x14ac:dyDescent="0.2"/>
    <row r="17058" ht="24.95" hidden="1" customHeight="1" x14ac:dyDescent="0.2"/>
    <row r="17059" ht="24.95" hidden="1" customHeight="1" x14ac:dyDescent="0.2"/>
    <row r="17060" ht="24.95" hidden="1" customHeight="1" x14ac:dyDescent="0.2"/>
    <row r="17061" ht="24.95" hidden="1" customHeight="1" x14ac:dyDescent="0.2"/>
    <row r="17062" ht="24.95" hidden="1" customHeight="1" x14ac:dyDescent="0.2"/>
    <row r="17063" ht="24.95" hidden="1" customHeight="1" x14ac:dyDescent="0.2"/>
    <row r="17064" ht="24.95" hidden="1" customHeight="1" x14ac:dyDescent="0.2"/>
    <row r="17065" ht="24.95" hidden="1" customHeight="1" x14ac:dyDescent="0.2"/>
    <row r="17066" ht="24.95" hidden="1" customHeight="1" x14ac:dyDescent="0.2"/>
    <row r="17067" ht="24.95" hidden="1" customHeight="1" x14ac:dyDescent="0.2"/>
    <row r="17068" ht="24.95" hidden="1" customHeight="1" x14ac:dyDescent="0.2"/>
    <row r="17069" ht="24.95" hidden="1" customHeight="1" x14ac:dyDescent="0.2"/>
    <row r="17070" ht="24.95" hidden="1" customHeight="1" x14ac:dyDescent="0.2"/>
    <row r="17071" ht="24.95" hidden="1" customHeight="1" x14ac:dyDescent="0.2"/>
    <row r="17072" ht="24.95" hidden="1" customHeight="1" x14ac:dyDescent="0.2"/>
    <row r="17073" ht="24.95" hidden="1" customHeight="1" x14ac:dyDescent="0.2"/>
    <row r="17074" ht="24.95" hidden="1" customHeight="1" x14ac:dyDescent="0.2"/>
    <row r="17075" ht="24.95" hidden="1" customHeight="1" x14ac:dyDescent="0.2"/>
    <row r="17076" ht="24.95" hidden="1" customHeight="1" x14ac:dyDescent="0.2"/>
    <row r="17077" ht="24.95" hidden="1" customHeight="1" x14ac:dyDescent="0.2"/>
    <row r="17078" ht="24.95" hidden="1" customHeight="1" x14ac:dyDescent="0.2"/>
    <row r="17079" ht="24.95" hidden="1" customHeight="1" x14ac:dyDescent="0.2"/>
    <row r="17080" ht="24.95" hidden="1" customHeight="1" x14ac:dyDescent="0.2"/>
    <row r="17081" ht="24.95" hidden="1" customHeight="1" x14ac:dyDescent="0.2"/>
    <row r="17082" ht="24.95" hidden="1" customHeight="1" x14ac:dyDescent="0.2"/>
    <row r="17083" ht="24.95" hidden="1" customHeight="1" x14ac:dyDescent="0.2"/>
    <row r="17084" ht="24.95" hidden="1" customHeight="1" x14ac:dyDescent="0.2"/>
    <row r="17085" ht="24.95" hidden="1" customHeight="1" x14ac:dyDescent="0.2"/>
    <row r="17086" ht="24.95" hidden="1" customHeight="1" x14ac:dyDescent="0.2"/>
    <row r="17087" ht="24.95" hidden="1" customHeight="1" x14ac:dyDescent="0.2"/>
    <row r="17088" ht="24.95" hidden="1" customHeight="1" x14ac:dyDescent="0.2"/>
    <row r="17089" ht="24.95" hidden="1" customHeight="1" x14ac:dyDescent="0.2"/>
    <row r="17090" ht="24.95" hidden="1" customHeight="1" x14ac:dyDescent="0.2"/>
    <row r="17091" ht="24.95" hidden="1" customHeight="1" x14ac:dyDescent="0.2"/>
    <row r="17092" ht="24.95" hidden="1" customHeight="1" x14ac:dyDescent="0.2"/>
    <row r="17093" ht="24.95" hidden="1" customHeight="1" x14ac:dyDescent="0.2"/>
    <row r="17094" ht="24.95" hidden="1" customHeight="1" x14ac:dyDescent="0.2"/>
    <row r="17095" ht="24.95" hidden="1" customHeight="1" x14ac:dyDescent="0.2"/>
    <row r="17096" ht="24.95" hidden="1" customHeight="1" x14ac:dyDescent="0.2"/>
    <row r="17097" ht="24.95" hidden="1" customHeight="1" x14ac:dyDescent="0.2"/>
    <row r="17098" ht="24.95" hidden="1" customHeight="1" x14ac:dyDescent="0.2"/>
    <row r="17099" ht="24.95" hidden="1" customHeight="1" x14ac:dyDescent="0.2"/>
    <row r="17100" ht="24.95" hidden="1" customHeight="1" x14ac:dyDescent="0.2"/>
    <row r="17101" ht="24.95" hidden="1" customHeight="1" x14ac:dyDescent="0.2"/>
    <row r="17102" ht="24.95" hidden="1" customHeight="1" x14ac:dyDescent="0.2"/>
    <row r="17103" ht="24.95" hidden="1" customHeight="1" x14ac:dyDescent="0.2"/>
    <row r="17104" ht="24.95" hidden="1" customHeight="1" x14ac:dyDescent="0.2"/>
    <row r="17105" ht="24.95" hidden="1" customHeight="1" x14ac:dyDescent="0.2"/>
    <row r="17106" ht="24.95" hidden="1" customHeight="1" x14ac:dyDescent="0.2"/>
    <row r="17107" ht="24.95" hidden="1" customHeight="1" x14ac:dyDescent="0.2"/>
    <row r="17108" ht="24.95" hidden="1" customHeight="1" x14ac:dyDescent="0.2"/>
    <row r="17109" ht="24.95" hidden="1" customHeight="1" x14ac:dyDescent="0.2"/>
    <row r="17110" ht="24.95" hidden="1" customHeight="1" x14ac:dyDescent="0.2"/>
    <row r="17111" ht="24.95" hidden="1" customHeight="1" x14ac:dyDescent="0.2"/>
    <row r="17112" ht="24.95" hidden="1" customHeight="1" x14ac:dyDescent="0.2"/>
    <row r="17113" ht="24.95" hidden="1" customHeight="1" x14ac:dyDescent="0.2"/>
    <row r="17114" ht="24.95" hidden="1" customHeight="1" x14ac:dyDescent="0.2"/>
    <row r="17115" ht="24.95" hidden="1" customHeight="1" x14ac:dyDescent="0.2"/>
    <row r="17116" ht="24.95" hidden="1" customHeight="1" x14ac:dyDescent="0.2"/>
    <row r="17117" ht="24.95" hidden="1" customHeight="1" x14ac:dyDescent="0.2"/>
    <row r="17118" ht="24.95" hidden="1" customHeight="1" x14ac:dyDescent="0.2"/>
    <row r="17119" ht="24.95" hidden="1" customHeight="1" x14ac:dyDescent="0.2"/>
    <row r="17120" ht="24.95" hidden="1" customHeight="1" x14ac:dyDescent="0.2"/>
    <row r="17121" ht="24.95" hidden="1" customHeight="1" x14ac:dyDescent="0.2"/>
    <row r="17122" ht="24.95" hidden="1" customHeight="1" x14ac:dyDescent="0.2"/>
    <row r="17123" ht="24.95" hidden="1" customHeight="1" x14ac:dyDescent="0.2"/>
    <row r="17124" ht="24.95" hidden="1" customHeight="1" x14ac:dyDescent="0.2"/>
    <row r="17125" ht="24.95" hidden="1" customHeight="1" x14ac:dyDescent="0.2"/>
    <row r="17126" ht="24.95" hidden="1" customHeight="1" x14ac:dyDescent="0.2"/>
    <row r="17127" ht="24.95" hidden="1" customHeight="1" x14ac:dyDescent="0.2"/>
    <row r="17128" ht="24.95" hidden="1" customHeight="1" x14ac:dyDescent="0.2"/>
    <row r="17129" ht="24.95" hidden="1" customHeight="1" x14ac:dyDescent="0.2"/>
    <row r="17130" ht="24.95" hidden="1" customHeight="1" x14ac:dyDescent="0.2"/>
    <row r="17131" ht="24.95" hidden="1" customHeight="1" x14ac:dyDescent="0.2"/>
    <row r="17132" ht="24.95" hidden="1" customHeight="1" x14ac:dyDescent="0.2"/>
    <row r="17133" ht="24.95" hidden="1" customHeight="1" x14ac:dyDescent="0.2"/>
    <row r="17134" ht="24.95" hidden="1" customHeight="1" x14ac:dyDescent="0.2"/>
    <row r="17135" ht="24.95" hidden="1" customHeight="1" x14ac:dyDescent="0.2"/>
    <row r="17136" ht="24.95" hidden="1" customHeight="1" x14ac:dyDescent="0.2"/>
    <row r="17137" ht="24.95" hidden="1" customHeight="1" x14ac:dyDescent="0.2"/>
    <row r="17138" ht="24.95" hidden="1" customHeight="1" x14ac:dyDescent="0.2"/>
    <row r="17139" ht="24.95" hidden="1" customHeight="1" x14ac:dyDescent="0.2"/>
    <row r="17140" ht="24.95" hidden="1" customHeight="1" x14ac:dyDescent="0.2"/>
    <row r="17141" ht="24.95" hidden="1" customHeight="1" x14ac:dyDescent="0.2"/>
    <row r="17142" ht="24.95" hidden="1" customHeight="1" x14ac:dyDescent="0.2"/>
    <row r="17143" ht="24.95" hidden="1" customHeight="1" x14ac:dyDescent="0.2"/>
    <row r="17144" ht="24.95" hidden="1" customHeight="1" x14ac:dyDescent="0.2"/>
    <row r="17145" ht="24.95" hidden="1" customHeight="1" x14ac:dyDescent="0.2"/>
    <row r="17146" ht="24.95" hidden="1" customHeight="1" x14ac:dyDescent="0.2"/>
    <row r="17147" ht="24.95" hidden="1" customHeight="1" x14ac:dyDescent="0.2"/>
    <row r="17148" ht="24.95" hidden="1" customHeight="1" x14ac:dyDescent="0.2"/>
    <row r="17149" ht="24.95" hidden="1" customHeight="1" x14ac:dyDescent="0.2"/>
    <row r="17150" ht="24.95" hidden="1" customHeight="1" x14ac:dyDescent="0.2"/>
    <row r="17151" ht="24.95" hidden="1" customHeight="1" x14ac:dyDescent="0.2"/>
    <row r="17152" ht="24.95" hidden="1" customHeight="1" x14ac:dyDescent="0.2"/>
    <row r="17153" ht="24.95" hidden="1" customHeight="1" x14ac:dyDescent="0.2"/>
    <row r="17154" ht="24.95" hidden="1" customHeight="1" x14ac:dyDescent="0.2"/>
    <row r="17155" ht="24.95" hidden="1" customHeight="1" x14ac:dyDescent="0.2"/>
    <row r="17156" ht="24.95" hidden="1" customHeight="1" x14ac:dyDescent="0.2"/>
    <row r="17157" ht="24.95" hidden="1" customHeight="1" x14ac:dyDescent="0.2"/>
    <row r="17158" ht="24.95" hidden="1" customHeight="1" x14ac:dyDescent="0.2"/>
    <row r="17159" ht="24.95" hidden="1" customHeight="1" x14ac:dyDescent="0.2"/>
    <row r="17160" ht="24.95" hidden="1" customHeight="1" x14ac:dyDescent="0.2"/>
    <row r="17161" ht="24.95" hidden="1" customHeight="1" x14ac:dyDescent="0.2"/>
    <row r="17162" ht="24.95" hidden="1" customHeight="1" x14ac:dyDescent="0.2"/>
    <row r="17163" ht="24.95" hidden="1" customHeight="1" x14ac:dyDescent="0.2"/>
    <row r="17164" ht="24.95" hidden="1" customHeight="1" x14ac:dyDescent="0.2"/>
    <row r="17165" ht="24.95" hidden="1" customHeight="1" x14ac:dyDescent="0.2"/>
    <row r="17166" ht="24.95" hidden="1" customHeight="1" x14ac:dyDescent="0.2"/>
    <row r="17167" ht="24.95" hidden="1" customHeight="1" x14ac:dyDescent="0.2"/>
    <row r="17168" ht="24.95" hidden="1" customHeight="1" x14ac:dyDescent="0.2"/>
    <row r="17169" ht="24.95" hidden="1" customHeight="1" x14ac:dyDescent="0.2"/>
    <row r="17170" ht="24.95" hidden="1" customHeight="1" x14ac:dyDescent="0.2"/>
    <row r="17171" ht="24.95" hidden="1" customHeight="1" x14ac:dyDescent="0.2"/>
    <row r="17172" ht="24.95" hidden="1" customHeight="1" x14ac:dyDescent="0.2"/>
    <row r="17173" ht="24.95" hidden="1" customHeight="1" x14ac:dyDescent="0.2"/>
    <row r="17174" ht="24.95" hidden="1" customHeight="1" x14ac:dyDescent="0.2"/>
    <row r="17175" ht="24.95" hidden="1" customHeight="1" x14ac:dyDescent="0.2"/>
    <row r="17176" ht="24.95" hidden="1" customHeight="1" x14ac:dyDescent="0.2"/>
    <row r="17177" ht="24.95" hidden="1" customHeight="1" x14ac:dyDescent="0.2"/>
    <row r="17178" ht="24.95" hidden="1" customHeight="1" x14ac:dyDescent="0.2"/>
    <row r="17179" ht="24.95" hidden="1" customHeight="1" x14ac:dyDescent="0.2"/>
    <row r="17180" ht="24.95" hidden="1" customHeight="1" x14ac:dyDescent="0.2"/>
    <row r="17181" ht="24.95" hidden="1" customHeight="1" x14ac:dyDescent="0.2"/>
    <row r="17182" ht="24.95" hidden="1" customHeight="1" x14ac:dyDescent="0.2"/>
    <row r="17183" ht="24.95" hidden="1" customHeight="1" x14ac:dyDescent="0.2"/>
    <row r="17184" ht="24.95" hidden="1" customHeight="1" x14ac:dyDescent="0.2"/>
    <row r="17185" ht="24.95" hidden="1" customHeight="1" x14ac:dyDescent="0.2"/>
    <row r="17186" ht="24.95" hidden="1" customHeight="1" x14ac:dyDescent="0.2"/>
    <row r="17187" ht="24.95" hidden="1" customHeight="1" x14ac:dyDescent="0.2"/>
    <row r="17188" ht="24.95" hidden="1" customHeight="1" x14ac:dyDescent="0.2"/>
    <row r="17189" ht="24.95" hidden="1" customHeight="1" x14ac:dyDescent="0.2"/>
    <row r="17190" ht="24.95" hidden="1" customHeight="1" x14ac:dyDescent="0.2"/>
    <row r="17191" ht="24.95" hidden="1" customHeight="1" x14ac:dyDescent="0.2"/>
    <row r="17192" ht="24.95" hidden="1" customHeight="1" x14ac:dyDescent="0.2"/>
    <row r="17193" ht="24.95" hidden="1" customHeight="1" x14ac:dyDescent="0.2"/>
    <row r="17194" ht="24.95" hidden="1" customHeight="1" x14ac:dyDescent="0.2"/>
    <row r="17195" ht="24.95" hidden="1" customHeight="1" x14ac:dyDescent="0.2"/>
    <row r="17196" ht="24.95" hidden="1" customHeight="1" x14ac:dyDescent="0.2"/>
    <row r="17197" ht="24.95" hidden="1" customHeight="1" x14ac:dyDescent="0.2"/>
    <row r="17198" ht="24.95" hidden="1" customHeight="1" x14ac:dyDescent="0.2"/>
    <row r="17199" ht="24.95" hidden="1" customHeight="1" x14ac:dyDescent="0.2"/>
    <row r="17200" ht="24.95" hidden="1" customHeight="1" x14ac:dyDescent="0.2"/>
    <row r="17201" ht="24.95" hidden="1" customHeight="1" x14ac:dyDescent="0.2"/>
    <row r="17202" ht="24.95" hidden="1" customHeight="1" x14ac:dyDescent="0.2"/>
    <row r="17203" ht="24.95" hidden="1" customHeight="1" x14ac:dyDescent="0.2"/>
    <row r="17204" ht="24.95" hidden="1" customHeight="1" x14ac:dyDescent="0.2"/>
    <row r="17205" ht="24.95" hidden="1" customHeight="1" x14ac:dyDescent="0.2"/>
    <row r="17206" ht="24.95" hidden="1" customHeight="1" x14ac:dyDescent="0.2"/>
    <row r="17207" ht="24.95" hidden="1" customHeight="1" x14ac:dyDescent="0.2"/>
    <row r="17208" ht="24.95" hidden="1" customHeight="1" x14ac:dyDescent="0.2"/>
    <row r="17209" ht="24.95" hidden="1" customHeight="1" x14ac:dyDescent="0.2"/>
    <row r="17210" ht="24.95" hidden="1" customHeight="1" x14ac:dyDescent="0.2"/>
    <row r="17211" ht="24.95" hidden="1" customHeight="1" x14ac:dyDescent="0.2"/>
    <row r="17212" ht="24.95" hidden="1" customHeight="1" x14ac:dyDescent="0.2"/>
    <row r="17213" ht="24.95" hidden="1" customHeight="1" x14ac:dyDescent="0.2"/>
    <row r="17214" ht="24.95" hidden="1" customHeight="1" x14ac:dyDescent="0.2"/>
    <row r="17215" ht="24.95" hidden="1" customHeight="1" x14ac:dyDescent="0.2"/>
    <row r="17216" ht="24.95" hidden="1" customHeight="1" x14ac:dyDescent="0.2"/>
    <row r="17217" ht="24.95" hidden="1" customHeight="1" x14ac:dyDescent="0.2"/>
    <row r="17218" ht="24.95" hidden="1" customHeight="1" x14ac:dyDescent="0.2"/>
    <row r="17219" ht="24.95" hidden="1" customHeight="1" x14ac:dyDescent="0.2"/>
    <row r="17220" ht="24.95" hidden="1" customHeight="1" x14ac:dyDescent="0.2"/>
    <row r="17221" ht="24.95" hidden="1" customHeight="1" x14ac:dyDescent="0.2"/>
    <row r="17222" ht="24.95" hidden="1" customHeight="1" x14ac:dyDescent="0.2"/>
    <row r="17223" ht="24.95" hidden="1" customHeight="1" x14ac:dyDescent="0.2"/>
    <row r="17224" ht="24.95" hidden="1" customHeight="1" x14ac:dyDescent="0.2"/>
    <row r="17225" ht="24.95" hidden="1" customHeight="1" x14ac:dyDescent="0.2"/>
    <row r="17226" ht="24.95" hidden="1" customHeight="1" x14ac:dyDescent="0.2"/>
    <row r="17227" ht="24.95" hidden="1" customHeight="1" x14ac:dyDescent="0.2"/>
    <row r="17228" ht="24.95" hidden="1" customHeight="1" x14ac:dyDescent="0.2"/>
    <row r="17229" ht="24.95" hidden="1" customHeight="1" x14ac:dyDescent="0.2"/>
    <row r="17230" ht="24.95" hidden="1" customHeight="1" x14ac:dyDescent="0.2"/>
    <row r="17231" ht="24.95" hidden="1" customHeight="1" x14ac:dyDescent="0.2"/>
    <row r="17232" ht="24.95" hidden="1" customHeight="1" x14ac:dyDescent="0.2"/>
    <row r="17233" ht="24.95" hidden="1" customHeight="1" x14ac:dyDescent="0.2"/>
    <row r="17234" ht="24.95" hidden="1" customHeight="1" x14ac:dyDescent="0.2"/>
    <row r="17235" ht="24.95" hidden="1" customHeight="1" x14ac:dyDescent="0.2"/>
    <row r="17236" ht="24.95" hidden="1" customHeight="1" x14ac:dyDescent="0.2"/>
    <row r="17237" ht="24.95" hidden="1" customHeight="1" x14ac:dyDescent="0.2"/>
    <row r="17238" ht="24.95" hidden="1" customHeight="1" x14ac:dyDescent="0.2"/>
    <row r="17239" ht="24.95" hidden="1" customHeight="1" x14ac:dyDescent="0.2"/>
    <row r="17240" ht="24.95" hidden="1" customHeight="1" x14ac:dyDescent="0.2"/>
    <row r="17241" ht="24.95" hidden="1" customHeight="1" x14ac:dyDescent="0.2"/>
    <row r="17242" ht="24.95" hidden="1" customHeight="1" x14ac:dyDescent="0.2"/>
    <row r="17243" ht="24.95" hidden="1" customHeight="1" x14ac:dyDescent="0.2"/>
    <row r="17244" ht="24.95" hidden="1" customHeight="1" x14ac:dyDescent="0.2"/>
    <row r="17245" ht="24.95" hidden="1" customHeight="1" x14ac:dyDescent="0.2"/>
    <row r="17246" ht="24.95" hidden="1" customHeight="1" x14ac:dyDescent="0.2"/>
    <row r="17247" ht="24.95" hidden="1" customHeight="1" x14ac:dyDescent="0.2"/>
    <row r="17248" ht="24.95" hidden="1" customHeight="1" x14ac:dyDescent="0.2"/>
    <row r="17249" ht="24.95" hidden="1" customHeight="1" x14ac:dyDescent="0.2"/>
    <row r="17250" ht="24.95" hidden="1" customHeight="1" x14ac:dyDescent="0.2"/>
    <row r="17251" ht="24.95" hidden="1" customHeight="1" x14ac:dyDescent="0.2"/>
    <row r="17252" ht="24.95" hidden="1" customHeight="1" x14ac:dyDescent="0.2"/>
    <row r="17253" ht="24.95" hidden="1" customHeight="1" x14ac:dyDescent="0.2"/>
    <row r="17254" ht="24.95" hidden="1" customHeight="1" x14ac:dyDescent="0.2"/>
    <row r="17255" ht="24.95" hidden="1" customHeight="1" x14ac:dyDescent="0.2"/>
    <row r="17256" ht="24.95" hidden="1" customHeight="1" x14ac:dyDescent="0.2"/>
    <row r="17257" ht="24.95" hidden="1" customHeight="1" x14ac:dyDescent="0.2"/>
    <row r="17258" ht="24.95" hidden="1" customHeight="1" x14ac:dyDescent="0.2"/>
    <row r="17259" ht="24.95" hidden="1" customHeight="1" x14ac:dyDescent="0.2"/>
    <row r="17260" ht="24.95" hidden="1" customHeight="1" x14ac:dyDescent="0.2"/>
    <row r="17261" ht="24.95" hidden="1" customHeight="1" x14ac:dyDescent="0.2"/>
    <row r="17262" ht="24.95" hidden="1" customHeight="1" x14ac:dyDescent="0.2"/>
    <row r="17263" ht="24.95" hidden="1" customHeight="1" x14ac:dyDescent="0.2"/>
    <row r="17264" ht="24.95" hidden="1" customHeight="1" x14ac:dyDescent="0.2"/>
    <row r="17265" ht="24.95" hidden="1" customHeight="1" x14ac:dyDescent="0.2"/>
    <row r="17266" ht="24.95" hidden="1" customHeight="1" x14ac:dyDescent="0.2"/>
    <row r="17267" ht="24.95" hidden="1" customHeight="1" x14ac:dyDescent="0.2"/>
    <row r="17268" ht="24.95" hidden="1" customHeight="1" x14ac:dyDescent="0.2"/>
    <row r="17269" ht="24.95" hidden="1" customHeight="1" x14ac:dyDescent="0.2"/>
    <row r="17270" ht="24.95" hidden="1" customHeight="1" x14ac:dyDescent="0.2"/>
    <row r="17271" ht="24.95" hidden="1" customHeight="1" x14ac:dyDescent="0.2"/>
    <row r="17272" ht="24.95" hidden="1" customHeight="1" x14ac:dyDescent="0.2"/>
    <row r="17273" ht="24.95" hidden="1" customHeight="1" x14ac:dyDescent="0.2"/>
    <row r="17274" ht="24.95" hidden="1" customHeight="1" x14ac:dyDescent="0.2"/>
    <row r="17275" ht="24.95" hidden="1" customHeight="1" x14ac:dyDescent="0.2"/>
    <row r="17276" ht="24.95" hidden="1" customHeight="1" x14ac:dyDescent="0.2"/>
    <row r="17277" ht="24.95" hidden="1" customHeight="1" x14ac:dyDescent="0.2"/>
    <row r="17278" ht="24.95" hidden="1" customHeight="1" x14ac:dyDescent="0.2"/>
    <row r="17279" ht="24.95" hidden="1" customHeight="1" x14ac:dyDescent="0.2"/>
    <row r="17280" ht="24.95" hidden="1" customHeight="1" x14ac:dyDescent="0.2"/>
    <row r="17281" ht="24.95" hidden="1" customHeight="1" x14ac:dyDescent="0.2"/>
    <row r="17282" ht="24.95" hidden="1" customHeight="1" x14ac:dyDescent="0.2"/>
    <row r="17283" ht="24.95" hidden="1" customHeight="1" x14ac:dyDescent="0.2"/>
    <row r="17284" ht="24.95" hidden="1" customHeight="1" x14ac:dyDescent="0.2"/>
    <row r="17285" ht="24.95" hidden="1" customHeight="1" x14ac:dyDescent="0.2"/>
    <row r="17286" ht="24.95" hidden="1" customHeight="1" x14ac:dyDescent="0.2"/>
    <row r="17287" ht="24.95" hidden="1" customHeight="1" x14ac:dyDescent="0.2"/>
    <row r="17288" ht="24.95" hidden="1" customHeight="1" x14ac:dyDescent="0.2"/>
    <row r="17289" ht="24.95" hidden="1" customHeight="1" x14ac:dyDescent="0.2"/>
    <row r="17290" ht="24.95" hidden="1" customHeight="1" x14ac:dyDescent="0.2"/>
    <row r="17291" ht="24.95" hidden="1" customHeight="1" x14ac:dyDescent="0.2"/>
    <row r="17292" ht="24.95" hidden="1" customHeight="1" x14ac:dyDescent="0.2"/>
    <row r="17293" ht="24.95" hidden="1" customHeight="1" x14ac:dyDescent="0.2"/>
    <row r="17294" ht="24.95" hidden="1" customHeight="1" x14ac:dyDescent="0.2"/>
    <row r="17295" ht="24.95" hidden="1" customHeight="1" x14ac:dyDescent="0.2"/>
    <row r="17296" ht="24.95" hidden="1" customHeight="1" x14ac:dyDescent="0.2"/>
    <row r="17297" ht="24.95" hidden="1" customHeight="1" x14ac:dyDescent="0.2"/>
    <row r="17298" ht="24.95" hidden="1" customHeight="1" x14ac:dyDescent="0.2"/>
    <row r="17299" ht="24.95" hidden="1" customHeight="1" x14ac:dyDescent="0.2"/>
    <row r="17300" ht="24.95" hidden="1" customHeight="1" x14ac:dyDescent="0.2"/>
    <row r="17301" ht="24.95" hidden="1" customHeight="1" x14ac:dyDescent="0.2"/>
    <row r="17302" ht="24.95" hidden="1" customHeight="1" x14ac:dyDescent="0.2"/>
    <row r="17303" ht="24.95" hidden="1" customHeight="1" x14ac:dyDescent="0.2"/>
    <row r="17304" ht="24.95" hidden="1" customHeight="1" x14ac:dyDescent="0.2"/>
    <row r="17305" ht="24.95" hidden="1" customHeight="1" x14ac:dyDescent="0.2"/>
    <row r="17306" ht="24.95" hidden="1" customHeight="1" x14ac:dyDescent="0.2"/>
    <row r="17307" ht="24.95" hidden="1" customHeight="1" x14ac:dyDescent="0.2"/>
    <row r="17308" ht="24.95" hidden="1" customHeight="1" x14ac:dyDescent="0.2"/>
    <row r="17309" ht="24.95" hidden="1" customHeight="1" x14ac:dyDescent="0.2"/>
    <row r="17310" ht="24.95" hidden="1" customHeight="1" x14ac:dyDescent="0.2"/>
    <row r="17311" ht="24.95" hidden="1" customHeight="1" x14ac:dyDescent="0.2"/>
    <row r="17312" ht="24.95" hidden="1" customHeight="1" x14ac:dyDescent="0.2"/>
    <row r="17313" ht="24.95" hidden="1" customHeight="1" x14ac:dyDescent="0.2"/>
    <row r="17314" ht="24.95" hidden="1" customHeight="1" x14ac:dyDescent="0.2"/>
    <row r="17315" ht="24.95" hidden="1" customHeight="1" x14ac:dyDescent="0.2"/>
    <row r="17316" ht="24.95" hidden="1" customHeight="1" x14ac:dyDescent="0.2"/>
    <row r="17317" ht="24.95" hidden="1" customHeight="1" x14ac:dyDescent="0.2"/>
    <row r="17318" ht="24.95" hidden="1" customHeight="1" x14ac:dyDescent="0.2"/>
    <row r="17319" ht="24.95" hidden="1" customHeight="1" x14ac:dyDescent="0.2"/>
    <row r="17320" ht="24.95" hidden="1" customHeight="1" x14ac:dyDescent="0.2"/>
    <row r="17321" ht="24.95" hidden="1" customHeight="1" x14ac:dyDescent="0.2"/>
    <row r="17322" ht="24.95" hidden="1" customHeight="1" x14ac:dyDescent="0.2"/>
    <row r="17323" ht="24.95" hidden="1" customHeight="1" x14ac:dyDescent="0.2"/>
    <row r="17324" ht="24.95" hidden="1" customHeight="1" x14ac:dyDescent="0.2"/>
    <row r="17325" ht="24.95" hidden="1" customHeight="1" x14ac:dyDescent="0.2"/>
    <row r="17326" ht="24.95" hidden="1" customHeight="1" x14ac:dyDescent="0.2"/>
    <row r="17327" ht="24.95" hidden="1" customHeight="1" x14ac:dyDescent="0.2"/>
    <row r="17328" ht="24.95" hidden="1" customHeight="1" x14ac:dyDescent="0.2"/>
    <row r="17329" ht="24.95" hidden="1" customHeight="1" x14ac:dyDescent="0.2"/>
    <row r="17330" ht="24.95" hidden="1" customHeight="1" x14ac:dyDescent="0.2"/>
    <row r="17331" ht="24.95" hidden="1" customHeight="1" x14ac:dyDescent="0.2"/>
    <row r="17332" ht="24.95" hidden="1" customHeight="1" x14ac:dyDescent="0.2"/>
    <row r="17333" ht="24.95" hidden="1" customHeight="1" x14ac:dyDescent="0.2"/>
    <row r="17334" ht="24.95" hidden="1" customHeight="1" x14ac:dyDescent="0.2"/>
    <row r="17335" ht="24.95" hidden="1" customHeight="1" x14ac:dyDescent="0.2"/>
    <row r="17336" ht="24.95" hidden="1" customHeight="1" x14ac:dyDescent="0.2"/>
    <row r="17337" ht="24.95" hidden="1" customHeight="1" x14ac:dyDescent="0.2"/>
    <row r="17338" ht="24.95" hidden="1" customHeight="1" x14ac:dyDescent="0.2"/>
    <row r="17339" ht="24.95" hidden="1" customHeight="1" x14ac:dyDescent="0.2"/>
    <row r="17340" ht="24.95" hidden="1" customHeight="1" x14ac:dyDescent="0.2"/>
    <row r="17341" ht="24.95" hidden="1" customHeight="1" x14ac:dyDescent="0.2"/>
    <row r="17342" ht="24.95" hidden="1" customHeight="1" x14ac:dyDescent="0.2"/>
    <row r="17343" ht="24.95" hidden="1" customHeight="1" x14ac:dyDescent="0.2"/>
    <row r="17344" ht="24.95" hidden="1" customHeight="1" x14ac:dyDescent="0.2"/>
    <row r="17345" ht="24.95" hidden="1" customHeight="1" x14ac:dyDescent="0.2"/>
    <row r="17346" ht="24.95" hidden="1" customHeight="1" x14ac:dyDescent="0.2"/>
    <row r="17347" ht="24.95" hidden="1" customHeight="1" x14ac:dyDescent="0.2"/>
    <row r="17348" ht="24.95" hidden="1" customHeight="1" x14ac:dyDescent="0.2"/>
    <row r="17349" ht="24.95" hidden="1" customHeight="1" x14ac:dyDescent="0.2"/>
    <row r="17350" ht="24.95" hidden="1" customHeight="1" x14ac:dyDescent="0.2"/>
    <row r="17351" ht="24.95" hidden="1" customHeight="1" x14ac:dyDescent="0.2"/>
    <row r="17352" ht="24.95" hidden="1" customHeight="1" x14ac:dyDescent="0.2"/>
    <row r="17353" ht="24.95" hidden="1" customHeight="1" x14ac:dyDescent="0.2"/>
    <row r="17354" ht="24.95" hidden="1" customHeight="1" x14ac:dyDescent="0.2"/>
    <row r="17355" ht="24.95" hidden="1" customHeight="1" x14ac:dyDescent="0.2"/>
    <row r="17356" ht="24.95" hidden="1" customHeight="1" x14ac:dyDescent="0.2"/>
    <row r="17357" ht="24.95" hidden="1" customHeight="1" x14ac:dyDescent="0.2"/>
    <row r="17358" ht="24.95" hidden="1" customHeight="1" x14ac:dyDescent="0.2"/>
    <row r="17359" ht="24.95" hidden="1" customHeight="1" x14ac:dyDescent="0.2"/>
    <row r="17360" ht="24.95" hidden="1" customHeight="1" x14ac:dyDescent="0.2"/>
    <row r="17361" ht="24.95" hidden="1" customHeight="1" x14ac:dyDescent="0.2"/>
    <row r="17362" ht="24.95" hidden="1" customHeight="1" x14ac:dyDescent="0.2"/>
    <row r="17363" ht="24.95" hidden="1" customHeight="1" x14ac:dyDescent="0.2"/>
    <row r="17364" ht="24.95" hidden="1" customHeight="1" x14ac:dyDescent="0.2"/>
    <row r="17365" ht="24.95" hidden="1" customHeight="1" x14ac:dyDescent="0.2"/>
    <row r="17366" ht="24.95" hidden="1" customHeight="1" x14ac:dyDescent="0.2"/>
    <row r="17367" ht="24.95" hidden="1" customHeight="1" x14ac:dyDescent="0.2"/>
    <row r="17368" ht="24.95" hidden="1" customHeight="1" x14ac:dyDescent="0.2"/>
    <row r="17369" ht="24.95" hidden="1" customHeight="1" x14ac:dyDescent="0.2"/>
    <row r="17370" ht="24.95" hidden="1" customHeight="1" x14ac:dyDescent="0.2"/>
    <row r="17371" ht="24.95" hidden="1" customHeight="1" x14ac:dyDescent="0.2"/>
    <row r="17372" ht="24.95" hidden="1" customHeight="1" x14ac:dyDescent="0.2"/>
    <row r="17373" ht="24.95" hidden="1" customHeight="1" x14ac:dyDescent="0.2"/>
    <row r="17374" ht="24.95" hidden="1" customHeight="1" x14ac:dyDescent="0.2"/>
    <row r="17375" ht="24.95" hidden="1" customHeight="1" x14ac:dyDescent="0.2"/>
    <row r="17376" ht="24.95" hidden="1" customHeight="1" x14ac:dyDescent="0.2"/>
    <row r="17377" ht="24.95" hidden="1" customHeight="1" x14ac:dyDescent="0.2"/>
    <row r="17378" ht="24.95" hidden="1" customHeight="1" x14ac:dyDescent="0.2"/>
    <row r="17379" ht="24.95" hidden="1" customHeight="1" x14ac:dyDescent="0.2"/>
    <row r="17380" ht="24.95" hidden="1" customHeight="1" x14ac:dyDescent="0.2"/>
    <row r="17381" ht="24.95" hidden="1" customHeight="1" x14ac:dyDescent="0.2"/>
    <row r="17382" ht="24.95" hidden="1" customHeight="1" x14ac:dyDescent="0.2"/>
    <row r="17383" ht="24.95" hidden="1" customHeight="1" x14ac:dyDescent="0.2"/>
    <row r="17384" ht="24.95" hidden="1" customHeight="1" x14ac:dyDescent="0.2"/>
    <row r="17385" ht="24.95" hidden="1" customHeight="1" x14ac:dyDescent="0.2"/>
    <row r="17386" ht="24.95" hidden="1" customHeight="1" x14ac:dyDescent="0.2"/>
    <row r="17387" ht="24.95" hidden="1" customHeight="1" x14ac:dyDescent="0.2"/>
    <row r="17388" ht="24.95" hidden="1" customHeight="1" x14ac:dyDescent="0.2"/>
    <row r="17389" ht="24.95" hidden="1" customHeight="1" x14ac:dyDescent="0.2"/>
    <row r="17390" ht="24.95" hidden="1" customHeight="1" x14ac:dyDescent="0.2"/>
    <row r="17391" ht="24.95" hidden="1" customHeight="1" x14ac:dyDescent="0.2"/>
    <row r="17392" ht="24.95" hidden="1" customHeight="1" x14ac:dyDescent="0.2"/>
    <row r="17393" ht="24.95" hidden="1" customHeight="1" x14ac:dyDescent="0.2"/>
    <row r="17394" ht="24.95" hidden="1" customHeight="1" x14ac:dyDescent="0.2"/>
    <row r="17395" ht="24.95" hidden="1" customHeight="1" x14ac:dyDescent="0.2"/>
    <row r="17396" ht="24.95" hidden="1" customHeight="1" x14ac:dyDescent="0.2"/>
    <row r="17397" ht="24.95" hidden="1" customHeight="1" x14ac:dyDescent="0.2"/>
    <row r="17398" ht="24.95" hidden="1" customHeight="1" x14ac:dyDescent="0.2"/>
    <row r="17399" ht="24.95" hidden="1" customHeight="1" x14ac:dyDescent="0.2"/>
    <row r="17400" ht="24.95" hidden="1" customHeight="1" x14ac:dyDescent="0.2"/>
    <row r="17401" ht="24.95" hidden="1" customHeight="1" x14ac:dyDescent="0.2"/>
    <row r="17402" ht="24.95" hidden="1" customHeight="1" x14ac:dyDescent="0.2"/>
    <row r="17403" ht="24.95" hidden="1" customHeight="1" x14ac:dyDescent="0.2"/>
    <row r="17404" ht="24.95" hidden="1" customHeight="1" x14ac:dyDescent="0.2"/>
    <row r="17405" ht="24.95" hidden="1" customHeight="1" x14ac:dyDescent="0.2"/>
    <row r="17406" ht="24.95" hidden="1" customHeight="1" x14ac:dyDescent="0.2"/>
    <row r="17407" ht="24.95" hidden="1" customHeight="1" x14ac:dyDescent="0.2"/>
    <row r="17408" ht="24.95" hidden="1" customHeight="1" x14ac:dyDescent="0.2"/>
    <row r="17409" ht="24.95" hidden="1" customHeight="1" x14ac:dyDescent="0.2"/>
    <row r="17410" ht="24.95" hidden="1" customHeight="1" x14ac:dyDescent="0.2"/>
    <row r="17411" ht="24.95" hidden="1" customHeight="1" x14ac:dyDescent="0.2"/>
    <row r="17412" ht="24.95" hidden="1" customHeight="1" x14ac:dyDescent="0.2"/>
    <row r="17413" ht="24.95" hidden="1" customHeight="1" x14ac:dyDescent="0.2"/>
    <row r="17414" ht="24.95" hidden="1" customHeight="1" x14ac:dyDescent="0.2"/>
    <row r="17415" ht="24.95" hidden="1" customHeight="1" x14ac:dyDescent="0.2"/>
    <row r="17416" ht="24.95" hidden="1" customHeight="1" x14ac:dyDescent="0.2"/>
    <row r="17417" ht="24.95" hidden="1" customHeight="1" x14ac:dyDescent="0.2"/>
    <row r="17418" ht="24.95" hidden="1" customHeight="1" x14ac:dyDescent="0.2"/>
    <row r="17419" ht="24.95" hidden="1" customHeight="1" x14ac:dyDescent="0.2"/>
    <row r="17420" ht="24.95" hidden="1" customHeight="1" x14ac:dyDescent="0.2"/>
    <row r="17421" ht="24.95" hidden="1" customHeight="1" x14ac:dyDescent="0.2"/>
    <row r="17422" ht="24.95" hidden="1" customHeight="1" x14ac:dyDescent="0.2"/>
    <row r="17423" ht="24.95" hidden="1" customHeight="1" x14ac:dyDescent="0.2"/>
    <row r="17424" ht="24.95" hidden="1" customHeight="1" x14ac:dyDescent="0.2"/>
    <row r="17425" ht="24.95" hidden="1" customHeight="1" x14ac:dyDescent="0.2"/>
    <row r="17426" ht="24.95" hidden="1" customHeight="1" x14ac:dyDescent="0.2"/>
    <row r="17427" ht="24.95" hidden="1" customHeight="1" x14ac:dyDescent="0.2"/>
    <row r="17428" ht="24.95" hidden="1" customHeight="1" x14ac:dyDescent="0.2"/>
    <row r="17429" ht="24.95" hidden="1" customHeight="1" x14ac:dyDescent="0.2"/>
    <row r="17430" ht="24.95" hidden="1" customHeight="1" x14ac:dyDescent="0.2"/>
    <row r="17431" ht="24.95" hidden="1" customHeight="1" x14ac:dyDescent="0.2"/>
    <row r="17432" ht="24.95" hidden="1" customHeight="1" x14ac:dyDescent="0.2"/>
    <row r="17433" ht="24.95" hidden="1" customHeight="1" x14ac:dyDescent="0.2"/>
    <row r="17434" ht="24.95" hidden="1" customHeight="1" x14ac:dyDescent="0.2"/>
    <row r="17435" ht="24.95" hidden="1" customHeight="1" x14ac:dyDescent="0.2"/>
    <row r="17436" ht="24.95" hidden="1" customHeight="1" x14ac:dyDescent="0.2"/>
    <row r="17437" ht="24.95" hidden="1" customHeight="1" x14ac:dyDescent="0.2"/>
    <row r="17438" ht="24.95" hidden="1" customHeight="1" x14ac:dyDescent="0.2"/>
    <row r="17439" ht="24.95" hidden="1" customHeight="1" x14ac:dyDescent="0.2"/>
    <row r="17440" ht="24.95" hidden="1" customHeight="1" x14ac:dyDescent="0.2"/>
    <row r="17441" ht="24.95" hidden="1" customHeight="1" x14ac:dyDescent="0.2"/>
    <row r="17442" ht="24.95" hidden="1" customHeight="1" x14ac:dyDescent="0.2"/>
    <row r="17443" ht="24.95" hidden="1" customHeight="1" x14ac:dyDescent="0.2"/>
    <row r="17444" ht="24.95" hidden="1" customHeight="1" x14ac:dyDescent="0.2"/>
    <row r="17445" ht="24.95" hidden="1" customHeight="1" x14ac:dyDescent="0.2"/>
    <row r="17446" ht="24.95" hidden="1" customHeight="1" x14ac:dyDescent="0.2"/>
    <row r="17447" ht="24.95" hidden="1" customHeight="1" x14ac:dyDescent="0.2"/>
    <row r="17448" ht="24.95" hidden="1" customHeight="1" x14ac:dyDescent="0.2"/>
    <row r="17449" ht="24.95" hidden="1" customHeight="1" x14ac:dyDescent="0.2"/>
    <row r="17450" ht="24.95" hidden="1" customHeight="1" x14ac:dyDescent="0.2"/>
    <row r="17451" ht="24.95" hidden="1" customHeight="1" x14ac:dyDescent="0.2"/>
    <row r="17452" ht="24.95" hidden="1" customHeight="1" x14ac:dyDescent="0.2"/>
    <row r="17453" ht="24.95" hidden="1" customHeight="1" x14ac:dyDescent="0.2"/>
    <row r="17454" ht="24.95" hidden="1" customHeight="1" x14ac:dyDescent="0.2"/>
    <row r="17455" ht="24.95" hidden="1" customHeight="1" x14ac:dyDescent="0.2"/>
    <row r="17456" ht="24.95" hidden="1" customHeight="1" x14ac:dyDescent="0.2"/>
    <row r="17457" ht="24.95" hidden="1" customHeight="1" x14ac:dyDescent="0.2"/>
    <row r="17458" ht="24.95" hidden="1" customHeight="1" x14ac:dyDescent="0.2"/>
    <row r="17459" ht="24.95" hidden="1" customHeight="1" x14ac:dyDescent="0.2"/>
    <row r="17460" ht="24.95" hidden="1" customHeight="1" x14ac:dyDescent="0.2"/>
    <row r="17461" ht="24.95" hidden="1" customHeight="1" x14ac:dyDescent="0.2"/>
    <row r="17462" ht="24.95" hidden="1" customHeight="1" x14ac:dyDescent="0.2"/>
    <row r="17463" ht="24.95" hidden="1" customHeight="1" x14ac:dyDescent="0.2"/>
    <row r="17464" ht="24.95" hidden="1" customHeight="1" x14ac:dyDescent="0.2"/>
    <row r="17465" ht="24.95" hidden="1" customHeight="1" x14ac:dyDescent="0.2"/>
    <row r="17466" ht="24.95" hidden="1" customHeight="1" x14ac:dyDescent="0.2"/>
    <row r="17467" ht="24.95" hidden="1" customHeight="1" x14ac:dyDescent="0.2"/>
    <row r="17468" ht="24.95" hidden="1" customHeight="1" x14ac:dyDescent="0.2"/>
    <row r="17469" ht="24.95" hidden="1" customHeight="1" x14ac:dyDescent="0.2"/>
    <row r="17470" ht="24.95" hidden="1" customHeight="1" x14ac:dyDescent="0.2"/>
    <row r="17471" ht="24.95" hidden="1" customHeight="1" x14ac:dyDescent="0.2"/>
    <row r="17472" ht="24.95" hidden="1" customHeight="1" x14ac:dyDescent="0.2"/>
    <row r="17473" ht="24.95" hidden="1" customHeight="1" x14ac:dyDescent="0.2"/>
    <row r="17474" ht="24.95" hidden="1" customHeight="1" x14ac:dyDescent="0.2"/>
    <row r="17475" ht="24.95" hidden="1" customHeight="1" x14ac:dyDescent="0.2"/>
    <row r="17476" ht="24.95" hidden="1" customHeight="1" x14ac:dyDescent="0.2"/>
    <row r="17477" ht="24.95" hidden="1" customHeight="1" x14ac:dyDescent="0.2"/>
    <row r="17478" ht="24.95" hidden="1" customHeight="1" x14ac:dyDescent="0.2"/>
    <row r="17479" ht="24.95" hidden="1" customHeight="1" x14ac:dyDescent="0.2"/>
    <row r="17480" ht="24.95" hidden="1" customHeight="1" x14ac:dyDescent="0.2"/>
    <row r="17481" ht="24.95" hidden="1" customHeight="1" x14ac:dyDescent="0.2"/>
    <row r="17482" ht="24.95" hidden="1" customHeight="1" x14ac:dyDescent="0.2"/>
    <row r="17483" ht="24.95" hidden="1" customHeight="1" x14ac:dyDescent="0.2"/>
    <row r="17484" ht="24.95" hidden="1" customHeight="1" x14ac:dyDescent="0.2"/>
    <row r="17485" ht="24.95" hidden="1" customHeight="1" x14ac:dyDescent="0.2"/>
    <row r="17486" ht="24.95" hidden="1" customHeight="1" x14ac:dyDescent="0.2"/>
    <row r="17487" ht="24.95" hidden="1" customHeight="1" x14ac:dyDescent="0.2"/>
    <row r="17488" ht="24.95" hidden="1" customHeight="1" x14ac:dyDescent="0.2"/>
    <row r="17489" ht="24.95" hidden="1" customHeight="1" x14ac:dyDescent="0.2"/>
    <row r="17490" ht="24.95" hidden="1" customHeight="1" x14ac:dyDescent="0.2"/>
    <row r="17491" ht="24.95" hidden="1" customHeight="1" x14ac:dyDescent="0.2"/>
    <row r="17492" ht="24.95" hidden="1" customHeight="1" x14ac:dyDescent="0.2"/>
    <row r="17493" ht="24.95" hidden="1" customHeight="1" x14ac:dyDescent="0.2"/>
    <row r="17494" ht="24.95" hidden="1" customHeight="1" x14ac:dyDescent="0.2"/>
    <row r="17495" ht="24.95" hidden="1" customHeight="1" x14ac:dyDescent="0.2"/>
    <row r="17496" ht="24.95" hidden="1" customHeight="1" x14ac:dyDescent="0.2"/>
    <row r="17497" ht="24.95" hidden="1" customHeight="1" x14ac:dyDescent="0.2"/>
    <row r="17498" ht="24.95" hidden="1" customHeight="1" x14ac:dyDescent="0.2"/>
    <row r="17499" ht="24.95" hidden="1" customHeight="1" x14ac:dyDescent="0.2"/>
    <row r="17500" ht="24.95" hidden="1" customHeight="1" x14ac:dyDescent="0.2"/>
    <row r="17501" ht="24.95" hidden="1" customHeight="1" x14ac:dyDescent="0.2"/>
    <row r="17502" ht="24.95" hidden="1" customHeight="1" x14ac:dyDescent="0.2"/>
    <row r="17503" ht="24.95" hidden="1" customHeight="1" x14ac:dyDescent="0.2"/>
    <row r="17504" ht="24.95" hidden="1" customHeight="1" x14ac:dyDescent="0.2"/>
    <row r="17505" ht="24.95" hidden="1" customHeight="1" x14ac:dyDescent="0.2"/>
    <row r="17506" ht="24.95" hidden="1" customHeight="1" x14ac:dyDescent="0.2"/>
    <row r="17507" ht="24.95" hidden="1" customHeight="1" x14ac:dyDescent="0.2"/>
    <row r="17508" ht="24.95" hidden="1" customHeight="1" x14ac:dyDescent="0.2"/>
    <row r="17509" ht="24.95" hidden="1" customHeight="1" x14ac:dyDescent="0.2"/>
    <row r="17510" ht="24.95" hidden="1" customHeight="1" x14ac:dyDescent="0.2"/>
    <row r="17511" ht="24.95" hidden="1" customHeight="1" x14ac:dyDescent="0.2"/>
    <row r="17512" ht="24.95" hidden="1" customHeight="1" x14ac:dyDescent="0.2"/>
    <row r="17513" ht="24.95" hidden="1" customHeight="1" x14ac:dyDescent="0.2"/>
    <row r="17514" ht="24.95" hidden="1" customHeight="1" x14ac:dyDescent="0.2"/>
    <row r="17515" ht="24.95" hidden="1" customHeight="1" x14ac:dyDescent="0.2"/>
    <row r="17516" ht="24.95" hidden="1" customHeight="1" x14ac:dyDescent="0.2"/>
    <row r="17517" ht="24.95" hidden="1" customHeight="1" x14ac:dyDescent="0.2"/>
    <row r="17518" ht="24.95" hidden="1" customHeight="1" x14ac:dyDescent="0.2"/>
    <row r="17519" ht="24.95" hidden="1" customHeight="1" x14ac:dyDescent="0.2"/>
    <row r="17520" ht="24.95" hidden="1" customHeight="1" x14ac:dyDescent="0.2"/>
    <row r="17521" ht="24.95" hidden="1" customHeight="1" x14ac:dyDescent="0.2"/>
    <row r="17522" ht="24.95" hidden="1" customHeight="1" x14ac:dyDescent="0.2"/>
    <row r="17523" ht="24.95" hidden="1" customHeight="1" x14ac:dyDescent="0.2"/>
    <row r="17524" ht="24.95" hidden="1" customHeight="1" x14ac:dyDescent="0.2"/>
    <row r="17525" ht="24.95" hidden="1" customHeight="1" x14ac:dyDescent="0.2"/>
    <row r="17526" ht="24.95" hidden="1" customHeight="1" x14ac:dyDescent="0.2"/>
    <row r="17527" ht="24.95" hidden="1" customHeight="1" x14ac:dyDescent="0.2"/>
    <row r="17528" ht="24.95" hidden="1" customHeight="1" x14ac:dyDescent="0.2"/>
    <row r="17529" ht="24.95" hidden="1" customHeight="1" x14ac:dyDescent="0.2"/>
    <row r="17530" ht="24.95" hidden="1" customHeight="1" x14ac:dyDescent="0.2"/>
    <row r="17531" ht="24.95" hidden="1" customHeight="1" x14ac:dyDescent="0.2"/>
    <row r="17532" ht="24.95" hidden="1" customHeight="1" x14ac:dyDescent="0.2"/>
    <row r="17533" ht="24.95" hidden="1" customHeight="1" x14ac:dyDescent="0.2"/>
    <row r="17534" ht="24.95" hidden="1" customHeight="1" x14ac:dyDescent="0.2"/>
    <row r="17535" ht="24.95" hidden="1" customHeight="1" x14ac:dyDescent="0.2"/>
    <row r="17536" ht="24.95" hidden="1" customHeight="1" x14ac:dyDescent="0.2"/>
    <row r="17537" ht="24.95" hidden="1" customHeight="1" x14ac:dyDescent="0.2"/>
    <row r="17538" ht="24.95" hidden="1" customHeight="1" x14ac:dyDescent="0.2"/>
    <row r="17539" ht="24.95" hidden="1" customHeight="1" x14ac:dyDescent="0.2"/>
    <row r="17540" ht="24.95" hidden="1" customHeight="1" x14ac:dyDescent="0.2"/>
    <row r="17541" ht="24.95" hidden="1" customHeight="1" x14ac:dyDescent="0.2"/>
    <row r="17542" ht="24.95" hidden="1" customHeight="1" x14ac:dyDescent="0.2"/>
    <row r="17543" ht="24.95" hidden="1" customHeight="1" x14ac:dyDescent="0.2"/>
    <row r="17544" ht="24.95" hidden="1" customHeight="1" x14ac:dyDescent="0.2"/>
    <row r="17545" ht="24.95" hidden="1" customHeight="1" x14ac:dyDescent="0.2"/>
    <row r="17546" ht="24.95" hidden="1" customHeight="1" x14ac:dyDescent="0.2"/>
    <row r="17547" ht="24.95" hidden="1" customHeight="1" x14ac:dyDescent="0.2"/>
    <row r="17548" ht="24.95" hidden="1" customHeight="1" x14ac:dyDescent="0.2"/>
    <row r="17549" ht="24.95" hidden="1" customHeight="1" x14ac:dyDescent="0.2"/>
    <row r="17550" ht="24.95" hidden="1" customHeight="1" x14ac:dyDescent="0.2"/>
    <row r="17551" ht="24.95" hidden="1" customHeight="1" x14ac:dyDescent="0.2"/>
    <row r="17552" ht="24.95" hidden="1" customHeight="1" x14ac:dyDescent="0.2"/>
    <row r="17553" ht="24.95" hidden="1" customHeight="1" x14ac:dyDescent="0.2"/>
    <row r="17554" ht="24.95" hidden="1" customHeight="1" x14ac:dyDescent="0.2"/>
    <row r="17555" ht="24.95" hidden="1" customHeight="1" x14ac:dyDescent="0.2"/>
    <row r="17556" ht="24.95" hidden="1" customHeight="1" x14ac:dyDescent="0.2"/>
    <row r="17557" ht="24.95" hidden="1" customHeight="1" x14ac:dyDescent="0.2"/>
    <row r="17558" ht="24.95" hidden="1" customHeight="1" x14ac:dyDescent="0.2"/>
    <row r="17559" ht="24.95" hidden="1" customHeight="1" x14ac:dyDescent="0.2"/>
    <row r="17560" ht="24.95" hidden="1" customHeight="1" x14ac:dyDescent="0.2"/>
    <row r="17561" ht="24.95" hidden="1" customHeight="1" x14ac:dyDescent="0.2"/>
    <row r="17562" ht="24.95" hidden="1" customHeight="1" x14ac:dyDescent="0.2"/>
    <row r="17563" ht="24.95" hidden="1" customHeight="1" x14ac:dyDescent="0.2"/>
    <row r="17564" ht="24.95" hidden="1" customHeight="1" x14ac:dyDescent="0.2"/>
    <row r="17565" ht="24.95" hidden="1" customHeight="1" x14ac:dyDescent="0.2"/>
    <row r="17566" ht="24.95" hidden="1" customHeight="1" x14ac:dyDescent="0.2"/>
    <row r="17567" ht="24.95" hidden="1" customHeight="1" x14ac:dyDescent="0.2"/>
    <row r="17568" ht="24.95" hidden="1" customHeight="1" x14ac:dyDescent="0.2"/>
    <row r="17569" ht="24.95" hidden="1" customHeight="1" x14ac:dyDescent="0.2"/>
    <row r="17570" ht="24.95" hidden="1" customHeight="1" x14ac:dyDescent="0.2"/>
    <row r="17571" ht="24.95" hidden="1" customHeight="1" x14ac:dyDescent="0.2"/>
    <row r="17572" ht="24.95" hidden="1" customHeight="1" x14ac:dyDescent="0.2"/>
    <row r="17573" ht="24.95" hidden="1" customHeight="1" x14ac:dyDescent="0.2"/>
    <row r="17574" ht="24.95" hidden="1" customHeight="1" x14ac:dyDescent="0.2"/>
    <row r="17575" ht="24.95" hidden="1" customHeight="1" x14ac:dyDescent="0.2"/>
    <row r="17576" ht="24.95" hidden="1" customHeight="1" x14ac:dyDescent="0.2"/>
    <row r="17577" ht="24.95" hidden="1" customHeight="1" x14ac:dyDescent="0.2"/>
    <row r="17578" ht="24.95" hidden="1" customHeight="1" x14ac:dyDescent="0.2"/>
    <row r="17579" ht="24.95" hidden="1" customHeight="1" x14ac:dyDescent="0.2"/>
    <row r="17580" ht="24.95" hidden="1" customHeight="1" x14ac:dyDescent="0.2"/>
    <row r="17581" ht="24.95" hidden="1" customHeight="1" x14ac:dyDescent="0.2"/>
    <row r="17582" ht="24.95" hidden="1" customHeight="1" x14ac:dyDescent="0.2"/>
    <row r="17583" ht="24.95" hidden="1" customHeight="1" x14ac:dyDescent="0.2"/>
    <row r="17584" ht="24.95" hidden="1" customHeight="1" x14ac:dyDescent="0.2"/>
    <row r="17585" ht="24.95" hidden="1" customHeight="1" x14ac:dyDescent="0.2"/>
    <row r="17586" ht="24.95" hidden="1" customHeight="1" x14ac:dyDescent="0.2"/>
    <row r="17587" ht="24.95" hidden="1" customHeight="1" x14ac:dyDescent="0.2"/>
    <row r="17588" ht="24.95" hidden="1" customHeight="1" x14ac:dyDescent="0.2"/>
    <row r="17589" ht="24.95" hidden="1" customHeight="1" x14ac:dyDescent="0.2"/>
    <row r="17590" ht="24.95" hidden="1" customHeight="1" x14ac:dyDescent="0.2"/>
    <row r="17591" ht="24.95" hidden="1" customHeight="1" x14ac:dyDescent="0.2"/>
    <row r="17592" ht="24.95" hidden="1" customHeight="1" x14ac:dyDescent="0.2"/>
    <row r="17593" ht="24.95" hidden="1" customHeight="1" x14ac:dyDescent="0.2"/>
    <row r="17594" ht="24.95" hidden="1" customHeight="1" x14ac:dyDescent="0.2"/>
    <row r="17595" ht="24.95" hidden="1" customHeight="1" x14ac:dyDescent="0.2"/>
    <row r="17596" ht="24.95" hidden="1" customHeight="1" x14ac:dyDescent="0.2"/>
    <row r="17597" ht="24.95" hidden="1" customHeight="1" x14ac:dyDescent="0.2"/>
    <row r="17598" ht="24.95" hidden="1" customHeight="1" x14ac:dyDescent="0.2"/>
    <row r="17599" ht="24.95" hidden="1" customHeight="1" x14ac:dyDescent="0.2"/>
    <row r="17600" ht="24.95" hidden="1" customHeight="1" x14ac:dyDescent="0.2"/>
    <row r="17601" ht="24.95" hidden="1" customHeight="1" x14ac:dyDescent="0.2"/>
    <row r="17602" ht="24.95" hidden="1" customHeight="1" x14ac:dyDescent="0.2"/>
    <row r="17603" ht="24.95" hidden="1" customHeight="1" x14ac:dyDescent="0.2"/>
    <row r="17604" ht="24.95" hidden="1" customHeight="1" x14ac:dyDescent="0.2"/>
    <row r="17605" ht="24.95" hidden="1" customHeight="1" x14ac:dyDescent="0.2"/>
    <row r="17606" ht="24.95" hidden="1" customHeight="1" x14ac:dyDescent="0.2"/>
    <row r="17607" ht="24.95" hidden="1" customHeight="1" x14ac:dyDescent="0.2"/>
    <row r="17608" ht="24.95" hidden="1" customHeight="1" x14ac:dyDescent="0.2"/>
    <row r="17609" ht="24.95" hidden="1" customHeight="1" x14ac:dyDescent="0.2"/>
    <row r="17610" ht="24.95" hidden="1" customHeight="1" x14ac:dyDescent="0.2"/>
    <row r="17611" ht="24.95" hidden="1" customHeight="1" x14ac:dyDescent="0.2"/>
    <row r="17612" ht="24.95" hidden="1" customHeight="1" x14ac:dyDescent="0.2"/>
    <row r="17613" ht="24.95" hidden="1" customHeight="1" x14ac:dyDescent="0.2"/>
    <row r="17614" ht="24.95" hidden="1" customHeight="1" x14ac:dyDescent="0.2"/>
    <row r="17615" ht="24.95" hidden="1" customHeight="1" x14ac:dyDescent="0.2"/>
    <row r="17616" ht="24.95" hidden="1" customHeight="1" x14ac:dyDescent="0.2"/>
    <row r="17617" ht="24.95" hidden="1" customHeight="1" x14ac:dyDescent="0.2"/>
    <row r="17618" ht="24.95" hidden="1" customHeight="1" x14ac:dyDescent="0.2"/>
    <row r="17619" ht="24.95" hidden="1" customHeight="1" x14ac:dyDescent="0.2"/>
    <row r="17620" ht="24.95" hidden="1" customHeight="1" x14ac:dyDescent="0.2"/>
    <row r="17621" ht="24.95" hidden="1" customHeight="1" x14ac:dyDescent="0.2"/>
    <row r="17622" ht="24.95" hidden="1" customHeight="1" x14ac:dyDescent="0.2"/>
    <row r="17623" ht="24.95" hidden="1" customHeight="1" x14ac:dyDescent="0.2"/>
    <row r="17624" ht="24.95" hidden="1" customHeight="1" x14ac:dyDescent="0.2"/>
    <row r="17625" ht="24.95" hidden="1" customHeight="1" x14ac:dyDescent="0.2"/>
    <row r="17626" ht="24.95" hidden="1" customHeight="1" x14ac:dyDescent="0.2"/>
    <row r="17627" ht="24.95" hidden="1" customHeight="1" x14ac:dyDescent="0.2"/>
    <row r="17628" ht="24.95" hidden="1" customHeight="1" x14ac:dyDescent="0.2"/>
    <row r="17629" ht="24.95" hidden="1" customHeight="1" x14ac:dyDescent="0.2"/>
    <row r="17630" ht="24.95" hidden="1" customHeight="1" x14ac:dyDescent="0.2"/>
    <row r="17631" ht="24.95" hidden="1" customHeight="1" x14ac:dyDescent="0.2"/>
    <row r="17632" ht="24.95" hidden="1" customHeight="1" x14ac:dyDescent="0.2"/>
    <row r="17633" ht="24.95" hidden="1" customHeight="1" x14ac:dyDescent="0.2"/>
    <row r="17634" ht="24.95" hidden="1" customHeight="1" x14ac:dyDescent="0.2"/>
    <row r="17635" ht="24.95" hidden="1" customHeight="1" x14ac:dyDescent="0.2"/>
    <row r="17636" ht="24.95" hidden="1" customHeight="1" x14ac:dyDescent="0.2"/>
    <row r="17637" ht="24.95" hidden="1" customHeight="1" x14ac:dyDescent="0.2"/>
    <row r="17638" ht="24.95" hidden="1" customHeight="1" x14ac:dyDescent="0.2"/>
    <row r="17639" ht="24.95" hidden="1" customHeight="1" x14ac:dyDescent="0.2"/>
    <row r="17640" ht="24.95" hidden="1" customHeight="1" x14ac:dyDescent="0.2"/>
    <row r="17641" ht="24.95" hidden="1" customHeight="1" x14ac:dyDescent="0.2"/>
    <row r="17642" ht="24.95" hidden="1" customHeight="1" x14ac:dyDescent="0.2"/>
    <row r="17643" ht="24.95" hidden="1" customHeight="1" x14ac:dyDescent="0.2"/>
    <row r="17644" ht="24.95" hidden="1" customHeight="1" x14ac:dyDescent="0.2"/>
    <row r="17645" ht="24.95" hidden="1" customHeight="1" x14ac:dyDescent="0.2"/>
    <row r="17646" ht="24.95" hidden="1" customHeight="1" x14ac:dyDescent="0.2"/>
    <row r="17647" ht="24.95" hidden="1" customHeight="1" x14ac:dyDescent="0.2"/>
    <row r="17648" ht="24.95" hidden="1" customHeight="1" x14ac:dyDescent="0.2"/>
    <row r="17649" ht="24.95" hidden="1" customHeight="1" x14ac:dyDescent="0.2"/>
    <row r="17650" ht="24.95" hidden="1" customHeight="1" x14ac:dyDescent="0.2"/>
    <row r="17651" ht="24.95" hidden="1" customHeight="1" x14ac:dyDescent="0.2"/>
    <row r="17652" ht="24.95" hidden="1" customHeight="1" x14ac:dyDescent="0.2"/>
    <row r="17653" ht="24.95" hidden="1" customHeight="1" x14ac:dyDescent="0.2"/>
    <row r="17654" ht="24.95" hidden="1" customHeight="1" x14ac:dyDescent="0.2"/>
    <row r="17655" ht="24.95" hidden="1" customHeight="1" x14ac:dyDescent="0.2"/>
    <row r="17656" ht="24.95" hidden="1" customHeight="1" x14ac:dyDescent="0.2"/>
    <row r="17657" ht="24.95" hidden="1" customHeight="1" x14ac:dyDescent="0.2"/>
    <row r="17658" ht="24.95" hidden="1" customHeight="1" x14ac:dyDescent="0.2"/>
    <row r="17659" ht="24.95" hidden="1" customHeight="1" x14ac:dyDescent="0.2"/>
    <row r="17660" ht="24.95" hidden="1" customHeight="1" x14ac:dyDescent="0.2"/>
    <row r="17661" ht="24.95" hidden="1" customHeight="1" x14ac:dyDescent="0.2"/>
    <row r="17662" ht="24.95" hidden="1" customHeight="1" x14ac:dyDescent="0.2"/>
    <row r="17663" ht="24.95" hidden="1" customHeight="1" x14ac:dyDescent="0.2"/>
    <row r="17664" ht="24.95" hidden="1" customHeight="1" x14ac:dyDescent="0.2"/>
    <row r="17665" ht="24.95" hidden="1" customHeight="1" x14ac:dyDescent="0.2"/>
    <row r="17666" ht="24.95" hidden="1" customHeight="1" x14ac:dyDescent="0.2"/>
    <row r="17667" ht="24.95" hidden="1" customHeight="1" x14ac:dyDescent="0.2"/>
    <row r="17668" ht="24.95" hidden="1" customHeight="1" x14ac:dyDescent="0.2"/>
    <row r="17669" ht="24.95" hidden="1" customHeight="1" x14ac:dyDescent="0.2"/>
    <row r="17670" ht="24.95" hidden="1" customHeight="1" x14ac:dyDescent="0.2"/>
    <row r="17671" ht="24.95" hidden="1" customHeight="1" x14ac:dyDescent="0.2"/>
    <row r="17672" ht="24.95" hidden="1" customHeight="1" x14ac:dyDescent="0.2"/>
    <row r="17673" ht="24.95" hidden="1" customHeight="1" x14ac:dyDescent="0.2"/>
    <row r="17674" ht="24.95" hidden="1" customHeight="1" x14ac:dyDescent="0.2"/>
    <row r="17675" ht="24.95" hidden="1" customHeight="1" x14ac:dyDescent="0.2"/>
    <row r="17676" ht="24.95" hidden="1" customHeight="1" x14ac:dyDescent="0.2"/>
    <row r="17677" ht="24.95" hidden="1" customHeight="1" x14ac:dyDescent="0.2"/>
    <row r="17678" ht="24.95" hidden="1" customHeight="1" x14ac:dyDescent="0.2"/>
    <row r="17679" ht="24.95" hidden="1" customHeight="1" x14ac:dyDescent="0.2"/>
    <row r="17680" ht="24.95" hidden="1" customHeight="1" x14ac:dyDescent="0.2"/>
    <row r="17681" ht="24.95" hidden="1" customHeight="1" x14ac:dyDescent="0.2"/>
    <row r="17682" ht="24.95" hidden="1" customHeight="1" x14ac:dyDescent="0.2"/>
    <row r="17683" ht="24.95" hidden="1" customHeight="1" x14ac:dyDescent="0.2"/>
    <row r="17684" ht="24.95" hidden="1" customHeight="1" x14ac:dyDescent="0.2"/>
    <row r="17685" ht="24.95" hidden="1" customHeight="1" x14ac:dyDescent="0.2"/>
    <row r="17686" ht="24.95" hidden="1" customHeight="1" x14ac:dyDescent="0.2"/>
    <row r="17687" ht="24.95" hidden="1" customHeight="1" x14ac:dyDescent="0.2"/>
    <row r="17688" ht="24.95" hidden="1" customHeight="1" x14ac:dyDescent="0.2"/>
    <row r="17689" ht="24.95" hidden="1" customHeight="1" x14ac:dyDescent="0.2"/>
    <row r="17690" ht="24.95" hidden="1" customHeight="1" x14ac:dyDescent="0.2"/>
    <row r="17691" ht="24.95" hidden="1" customHeight="1" x14ac:dyDescent="0.2"/>
    <row r="17692" ht="24.95" hidden="1" customHeight="1" x14ac:dyDescent="0.2"/>
    <row r="17693" ht="24.95" hidden="1" customHeight="1" x14ac:dyDescent="0.2"/>
    <row r="17694" ht="24.95" hidden="1" customHeight="1" x14ac:dyDescent="0.2"/>
    <row r="17695" ht="24.95" hidden="1" customHeight="1" x14ac:dyDescent="0.2"/>
    <row r="17696" ht="24.95" hidden="1" customHeight="1" x14ac:dyDescent="0.2"/>
    <row r="17697" ht="24.95" hidden="1" customHeight="1" x14ac:dyDescent="0.2"/>
    <row r="17698" ht="24.95" hidden="1" customHeight="1" x14ac:dyDescent="0.2"/>
    <row r="17699" ht="24.95" hidden="1" customHeight="1" x14ac:dyDescent="0.2"/>
    <row r="17700" ht="24.95" hidden="1" customHeight="1" x14ac:dyDescent="0.2"/>
    <row r="17701" ht="24.95" hidden="1" customHeight="1" x14ac:dyDescent="0.2"/>
    <row r="17702" ht="24.95" hidden="1" customHeight="1" x14ac:dyDescent="0.2"/>
    <row r="17703" ht="24.95" hidden="1" customHeight="1" x14ac:dyDescent="0.2"/>
    <row r="17704" ht="24.95" hidden="1" customHeight="1" x14ac:dyDescent="0.2"/>
    <row r="17705" ht="24.95" hidden="1" customHeight="1" x14ac:dyDescent="0.2"/>
    <row r="17706" ht="24.95" hidden="1" customHeight="1" x14ac:dyDescent="0.2"/>
    <row r="17707" ht="24.95" hidden="1" customHeight="1" x14ac:dyDescent="0.2"/>
    <row r="17708" ht="24.95" hidden="1" customHeight="1" x14ac:dyDescent="0.2"/>
    <row r="17709" ht="24.95" hidden="1" customHeight="1" x14ac:dyDescent="0.2"/>
    <row r="17710" ht="24.95" hidden="1" customHeight="1" x14ac:dyDescent="0.2"/>
    <row r="17711" ht="24.95" hidden="1" customHeight="1" x14ac:dyDescent="0.2"/>
    <row r="17712" ht="24.95" hidden="1" customHeight="1" x14ac:dyDescent="0.2"/>
    <row r="17713" ht="24.95" hidden="1" customHeight="1" x14ac:dyDescent="0.2"/>
    <row r="17714" ht="24.95" hidden="1" customHeight="1" x14ac:dyDescent="0.2"/>
    <row r="17715" ht="24.95" hidden="1" customHeight="1" x14ac:dyDescent="0.2"/>
    <row r="17716" ht="24.95" hidden="1" customHeight="1" x14ac:dyDescent="0.2"/>
    <row r="17717" ht="24.95" hidden="1" customHeight="1" x14ac:dyDescent="0.2"/>
    <row r="17718" ht="24.95" hidden="1" customHeight="1" x14ac:dyDescent="0.2"/>
    <row r="17719" ht="24.95" hidden="1" customHeight="1" x14ac:dyDescent="0.2"/>
    <row r="17720" ht="24.95" hidden="1" customHeight="1" x14ac:dyDescent="0.2"/>
    <row r="17721" ht="24.95" hidden="1" customHeight="1" x14ac:dyDescent="0.2"/>
    <row r="17722" ht="24.95" hidden="1" customHeight="1" x14ac:dyDescent="0.2"/>
    <row r="17723" ht="24.95" hidden="1" customHeight="1" x14ac:dyDescent="0.2"/>
    <row r="17724" ht="24.95" hidden="1" customHeight="1" x14ac:dyDescent="0.2"/>
    <row r="17725" ht="24.95" hidden="1" customHeight="1" x14ac:dyDescent="0.2"/>
    <row r="17726" ht="24.95" hidden="1" customHeight="1" x14ac:dyDescent="0.2"/>
    <row r="17727" ht="24.95" hidden="1" customHeight="1" x14ac:dyDescent="0.2"/>
    <row r="17728" ht="24.95" hidden="1" customHeight="1" x14ac:dyDescent="0.2"/>
    <row r="17729" ht="24.95" hidden="1" customHeight="1" x14ac:dyDescent="0.2"/>
    <row r="17730" ht="24.95" hidden="1" customHeight="1" x14ac:dyDescent="0.2"/>
    <row r="17731" ht="24.95" hidden="1" customHeight="1" x14ac:dyDescent="0.2"/>
    <row r="17732" ht="24.95" hidden="1" customHeight="1" x14ac:dyDescent="0.2"/>
    <row r="17733" ht="24.95" hidden="1" customHeight="1" x14ac:dyDescent="0.2"/>
    <row r="17734" ht="24.95" hidden="1" customHeight="1" x14ac:dyDescent="0.2"/>
    <row r="17735" ht="24.95" hidden="1" customHeight="1" x14ac:dyDescent="0.2"/>
    <row r="17736" ht="24.95" hidden="1" customHeight="1" x14ac:dyDescent="0.2"/>
    <row r="17737" ht="24.95" hidden="1" customHeight="1" x14ac:dyDescent="0.2"/>
    <row r="17738" ht="24.95" hidden="1" customHeight="1" x14ac:dyDescent="0.2"/>
    <row r="17739" ht="24.95" hidden="1" customHeight="1" x14ac:dyDescent="0.2"/>
    <row r="17740" ht="24.95" hidden="1" customHeight="1" x14ac:dyDescent="0.2"/>
    <row r="17741" ht="24.95" hidden="1" customHeight="1" x14ac:dyDescent="0.2"/>
    <row r="17742" ht="24.95" hidden="1" customHeight="1" x14ac:dyDescent="0.2"/>
    <row r="17743" ht="24.95" hidden="1" customHeight="1" x14ac:dyDescent="0.2"/>
    <row r="17744" ht="24.95" hidden="1" customHeight="1" x14ac:dyDescent="0.2"/>
    <row r="17745" ht="24.95" hidden="1" customHeight="1" x14ac:dyDescent="0.2"/>
    <row r="17746" ht="24.95" hidden="1" customHeight="1" x14ac:dyDescent="0.2"/>
    <row r="17747" ht="24.95" hidden="1" customHeight="1" x14ac:dyDescent="0.2"/>
    <row r="17748" ht="24.95" hidden="1" customHeight="1" x14ac:dyDescent="0.2"/>
    <row r="17749" ht="24.95" hidden="1" customHeight="1" x14ac:dyDescent="0.2"/>
    <row r="17750" ht="24.95" hidden="1" customHeight="1" x14ac:dyDescent="0.2"/>
    <row r="17751" ht="24.95" hidden="1" customHeight="1" x14ac:dyDescent="0.2"/>
    <row r="17752" ht="24.95" hidden="1" customHeight="1" x14ac:dyDescent="0.2"/>
    <row r="17753" ht="24.95" hidden="1" customHeight="1" x14ac:dyDescent="0.2"/>
    <row r="17754" ht="24.95" hidden="1" customHeight="1" x14ac:dyDescent="0.2"/>
    <row r="17755" ht="24.95" hidden="1" customHeight="1" x14ac:dyDescent="0.2"/>
    <row r="17756" ht="24.95" hidden="1" customHeight="1" x14ac:dyDescent="0.2"/>
    <row r="17757" ht="24.95" hidden="1" customHeight="1" x14ac:dyDescent="0.2"/>
    <row r="17758" ht="24.95" hidden="1" customHeight="1" x14ac:dyDescent="0.2"/>
    <row r="17759" ht="24.95" hidden="1" customHeight="1" x14ac:dyDescent="0.2"/>
    <row r="17760" ht="24.95" hidden="1" customHeight="1" x14ac:dyDescent="0.2"/>
    <row r="17761" ht="24.95" hidden="1" customHeight="1" x14ac:dyDescent="0.2"/>
    <row r="17762" ht="24.95" hidden="1" customHeight="1" x14ac:dyDescent="0.2"/>
    <row r="17763" ht="24.95" hidden="1" customHeight="1" x14ac:dyDescent="0.2"/>
    <row r="17764" ht="24.95" hidden="1" customHeight="1" x14ac:dyDescent="0.2"/>
    <row r="17765" ht="24.95" hidden="1" customHeight="1" x14ac:dyDescent="0.2"/>
    <row r="17766" ht="24.95" hidden="1" customHeight="1" x14ac:dyDescent="0.2"/>
    <row r="17767" ht="24.95" hidden="1" customHeight="1" x14ac:dyDescent="0.2"/>
    <row r="17768" ht="24.95" hidden="1" customHeight="1" x14ac:dyDescent="0.2"/>
    <row r="17769" ht="24.95" hidden="1" customHeight="1" x14ac:dyDescent="0.2"/>
    <row r="17770" ht="24.95" hidden="1" customHeight="1" x14ac:dyDescent="0.2"/>
    <row r="17771" ht="24.95" hidden="1" customHeight="1" x14ac:dyDescent="0.2"/>
    <row r="17772" ht="24.95" hidden="1" customHeight="1" x14ac:dyDescent="0.2"/>
    <row r="17773" ht="24.95" hidden="1" customHeight="1" x14ac:dyDescent="0.2"/>
    <row r="17774" ht="24.95" hidden="1" customHeight="1" x14ac:dyDescent="0.2"/>
    <row r="17775" ht="24.95" hidden="1" customHeight="1" x14ac:dyDescent="0.2"/>
    <row r="17776" ht="24.95" hidden="1" customHeight="1" x14ac:dyDescent="0.2"/>
    <row r="17777" ht="24.95" hidden="1" customHeight="1" x14ac:dyDescent="0.2"/>
    <row r="17778" ht="24.95" hidden="1" customHeight="1" x14ac:dyDescent="0.2"/>
    <row r="17779" ht="24.95" hidden="1" customHeight="1" x14ac:dyDescent="0.2"/>
    <row r="17780" ht="24.95" hidden="1" customHeight="1" x14ac:dyDescent="0.2"/>
    <row r="17781" ht="24.95" hidden="1" customHeight="1" x14ac:dyDescent="0.2"/>
    <row r="17782" ht="24.95" hidden="1" customHeight="1" x14ac:dyDescent="0.2"/>
    <row r="17783" ht="24.95" hidden="1" customHeight="1" x14ac:dyDescent="0.2"/>
    <row r="17784" ht="24.95" hidden="1" customHeight="1" x14ac:dyDescent="0.2"/>
    <row r="17785" ht="24.95" hidden="1" customHeight="1" x14ac:dyDescent="0.2"/>
    <row r="17786" ht="24.95" hidden="1" customHeight="1" x14ac:dyDescent="0.2"/>
    <row r="17787" ht="24.95" hidden="1" customHeight="1" x14ac:dyDescent="0.2"/>
    <row r="17788" ht="24.95" hidden="1" customHeight="1" x14ac:dyDescent="0.2"/>
    <row r="17789" ht="24.95" hidden="1" customHeight="1" x14ac:dyDescent="0.2"/>
    <row r="17790" ht="24.95" hidden="1" customHeight="1" x14ac:dyDescent="0.2"/>
    <row r="17791" ht="24.95" hidden="1" customHeight="1" x14ac:dyDescent="0.2"/>
    <row r="17792" ht="24.95" hidden="1" customHeight="1" x14ac:dyDescent="0.2"/>
    <row r="17793" ht="24.95" hidden="1" customHeight="1" x14ac:dyDescent="0.2"/>
    <row r="17794" ht="24.95" hidden="1" customHeight="1" x14ac:dyDescent="0.2"/>
    <row r="17795" ht="24.95" hidden="1" customHeight="1" x14ac:dyDescent="0.2"/>
    <row r="17796" ht="24.95" hidden="1" customHeight="1" x14ac:dyDescent="0.2"/>
    <row r="17797" ht="24.95" hidden="1" customHeight="1" x14ac:dyDescent="0.2"/>
    <row r="17798" ht="24.95" hidden="1" customHeight="1" x14ac:dyDescent="0.2"/>
    <row r="17799" ht="24.95" hidden="1" customHeight="1" x14ac:dyDescent="0.2"/>
    <row r="17800" ht="24.95" hidden="1" customHeight="1" x14ac:dyDescent="0.2"/>
    <row r="17801" ht="24.95" hidden="1" customHeight="1" x14ac:dyDescent="0.2"/>
    <row r="17802" ht="24.95" hidden="1" customHeight="1" x14ac:dyDescent="0.2"/>
    <row r="17803" ht="24.95" hidden="1" customHeight="1" x14ac:dyDescent="0.2"/>
    <row r="17804" ht="24.95" hidden="1" customHeight="1" x14ac:dyDescent="0.2"/>
    <row r="17805" ht="24.95" hidden="1" customHeight="1" x14ac:dyDescent="0.2"/>
    <row r="17806" ht="24.95" hidden="1" customHeight="1" x14ac:dyDescent="0.2"/>
    <row r="17807" ht="24.95" hidden="1" customHeight="1" x14ac:dyDescent="0.2"/>
    <row r="17808" ht="24.95" hidden="1" customHeight="1" x14ac:dyDescent="0.2"/>
    <row r="17809" ht="24.95" hidden="1" customHeight="1" x14ac:dyDescent="0.2"/>
    <row r="17810" ht="24.95" hidden="1" customHeight="1" x14ac:dyDescent="0.2"/>
    <row r="17811" ht="24.95" hidden="1" customHeight="1" x14ac:dyDescent="0.2"/>
    <row r="17812" ht="24.95" hidden="1" customHeight="1" x14ac:dyDescent="0.2"/>
    <row r="17813" ht="24.95" hidden="1" customHeight="1" x14ac:dyDescent="0.2"/>
    <row r="17814" ht="24.95" hidden="1" customHeight="1" x14ac:dyDescent="0.2"/>
    <row r="17815" ht="24.95" hidden="1" customHeight="1" x14ac:dyDescent="0.2"/>
    <row r="17816" ht="24.95" hidden="1" customHeight="1" x14ac:dyDescent="0.2"/>
    <row r="17817" ht="24.95" hidden="1" customHeight="1" x14ac:dyDescent="0.2"/>
    <row r="17818" ht="24.95" hidden="1" customHeight="1" x14ac:dyDescent="0.2"/>
    <row r="17819" ht="24.95" hidden="1" customHeight="1" x14ac:dyDescent="0.2"/>
    <row r="17820" ht="24.95" hidden="1" customHeight="1" x14ac:dyDescent="0.2"/>
    <row r="17821" ht="24.95" hidden="1" customHeight="1" x14ac:dyDescent="0.2"/>
    <row r="17822" ht="24.95" hidden="1" customHeight="1" x14ac:dyDescent="0.2"/>
    <row r="17823" ht="24.95" hidden="1" customHeight="1" x14ac:dyDescent="0.2"/>
    <row r="17824" ht="24.95" hidden="1" customHeight="1" x14ac:dyDescent="0.2"/>
    <row r="17825" ht="24.95" hidden="1" customHeight="1" x14ac:dyDescent="0.2"/>
    <row r="17826" ht="24.95" hidden="1" customHeight="1" x14ac:dyDescent="0.2"/>
    <row r="17827" ht="24.95" hidden="1" customHeight="1" x14ac:dyDescent="0.2"/>
    <row r="17828" ht="24.95" hidden="1" customHeight="1" x14ac:dyDescent="0.2"/>
    <row r="17829" ht="24.95" hidden="1" customHeight="1" x14ac:dyDescent="0.2"/>
    <row r="17830" ht="24.95" hidden="1" customHeight="1" x14ac:dyDescent="0.2"/>
    <row r="17831" ht="24.95" hidden="1" customHeight="1" x14ac:dyDescent="0.2"/>
    <row r="17832" ht="24.95" hidden="1" customHeight="1" x14ac:dyDescent="0.2"/>
    <row r="17833" ht="24.95" hidden="1" customHeight="1" x14ac:dyDescent="0.2"/>
    <row r="17834" ht="24.95" hidden="1" customHeight="1" x14ac:dyDescent="0.2"/>
    <row r="17835" ht="24.95" hidden="1" customHeight="1" x14ac:dyDescent="0.2"/>
    <row r="17836" ht="24.95" hidden="1" customHeight="1" x14ac:dyDescent="0.2"/>
    <row r="17837" ht="24.95" hidden="1" customHeight="1" x14ac:dyDescent="0.2"/>
    <row r="17838" ht="24.95" hidden="1" customHeight="1" x14ac:dyDescent="0.2"/>
    <row r="17839" ht="24.95" hidden="1" customHeight="1" x14ac:dyDescent="0.2"/>
    <row r="17840" ht="24.95" hidden="1" customHeight="1" x14ac:dyDescent="0.2"/>
    <row r="17841" ht="24.95" hidden="1" customHeight="1" x14ac:dyDescent="0.2"/>
    <row r="17842" ht="24.95" hidden="1" customHeight="1" x14ac:dyDescent="0.2"/>
    <row r="17843" ht="24.95" hidden="1" customHeight="1" x14ac:dyDescent="0.2"/>
    <row r="17844" ht="24.95" hidden="1" customHeight="1" x14ac:dyDescent="0.2"/>
    <row r="17845" ht="24.95" hidden="1" customHeight="1" x14ac:dyDescent="0.2"/>
    <row r="17846" ht="24.95" hidden="1" customHeight="1" x14ac:dyDescent="0.2"/>
    <row r="17847" ht="24.95" hidden="1" customHeight="1" x14ac:dyDescent="0.2"/>
    <row r="17848" ht="24.95" hidden="1" customHeight="1" x14ac:dyDescent="0.2"/>
    <row r="17849" ht="24.95" hidden="1" customHeight="1" x14ac:dyDescent="0.2"/>
    <row r="17850" ht="24.95" hidden="1" customHeight="1" x14ac:dyDescent="0.2"/>
    <row r="17851" ht="24.95" hidden="1" customHeight="1" x14ac:dyDescent="0.2"/>
    <row r="17852" ht="24.95" hidden="1" customHeight="1" x14ac:dyDescent="0.2"/>
    <row r="17853" ht="24.95" hidden="1" customHeight="1" x14ac:dyDescent="0.2"/>
    <row r="17854" ht="24.95" hidden="1" customHeight="1" x14ac:dyDescent="0.2"/>
    <row r="17855" ht="24.95" hidden="1" customHeight="1" x14ac:dyDescent="0.2"/>
    <row r="17856" ht="24.95" hidden="1" customHeight="1" x14ac:dyDescent="0.2"/>
    <row r="17857" ht="24.95" hidden="1" customHeight="1" x14ac:dyDescent="0.2"/>
    <row r="17858" ht="24.95" hidden="1" customHeight="1" x14ac:dyDescent="0.2"/>
    <row r="17859" ht="24.95" hidden="1" customHeight="1" x14ac:dyDescent="0.2"/>
    <row r="17860" ht="24.95" hidden="1" customHeight="1" x14ac:dyDescent="0.2"/>
    <row r="17861" ht="24.95" hidden="1" customHeight="1" x14ac:dyDescent="0.2"/>
    <row r="17862" ht="24.95" hidden="1" customHeight="1" x14ac:dyDescent="0.2"/>
    <row r="17863" ht="24.95" hidden="1" customHeight="1" x14ac:dyDescent="0.2"/>
    <row r="17864" ht="24.95" hidden="1" customHeight="1" x14ac:dyDescent="0.2"/>
    <row r="17865" ht="24.95" hidden="1" customHeight="1" x14ac:dyDescent="0.2"/>
    <row r="17866" ht="24.95" hidden="1" customHeight="1" x14ac:dyDescent="0.2"/>
    <row r="17867" ht="24.95" hidden="1" customHeight="1" x14ac:dyDescent="0.2"/>
    <row r="17868" ht="24.95" hidden="1" customHeight="1" x14ac:dyDescent="0.2"/>
    <row r="17869" ht="24.95" hidden="1" customHeight="1" x14ac:dyDescent="0.2"/>
    <row r="17870" ht="24.95" hidden="1" customHeight="1" x14ac:dyDescent="0.2"/>
    <row r="17871" ht="24.95" hidden="1" customHeight="1" x14ac:dyDescent="0.2"/>
    <row r="17872" ht="24.95" hidden="1" customHeight="1" x14ac:dyDescent="0.2"/>
    <row r="17873" ht="24.95" hidden="1" customHeight="1" x14ac:dyDescent="0.2"/>
    <row r="17874" ht="24.95" hidden="1" customHeight="1" x14ac:dyDescent="0.2"/>
    <row r="17875" ht="24.95" hidden="1" customHeight="1" x14ac:dyDescent="0.2"/>
    <row r="17876" ht="24.95" hidden="1" customHeight="1" x14ac:dyDescent="0.2"/>
    <row r="17877" ht="24.95" hidden="1" customHeight="1" x14ac:dyDescent="0.2"/>
    <row r="17878" ht="24.95" hidden="1" customHeight="1" x14ac:dyDescent="0.2"/>
    <row r="17879" ht="24.95" hidden="1" customHeight="1" x14ac:dyDescent="0.2"/>
    <row r="17880" ht="24.95" hidden="1" customHeight="1" x14ac:dyDescent="0.2"/>
    <row r="17881" ht="24.95" hidden="1" customHeight="1" x14ac:dyDescent="0.2"/>
    <row r="17882" ht="24.95" hidden="1" customHeight="1" x14ac:dyDescent="0.2"/>
    <row r="17883" ht="24.95" hidden="1" customHeight="1" x14ac:dyDescent="0.2"/>
    <row r="17884" ht="24.95" hidden="1" customHeight="1" x14ac:dyDescent="0.2"/>
    <row r="17885" ht="24.95" hidden="1" customHeight="1" x14ac:dyDescent="0.2"/>
    <row r="17886" ht="24.95" hidden="1" customHeight="1" x14ac:dyDescent="0.2"/>
    <row r="17887" ht="24.95" hidden="1" customHeight="1" x14ac:dyDescent="0.2"/>
    <row r="17888" ht="24.95" hidden="1" customHeight="1" x14ac:dyDescent="0.2"/>
    <row r="17889" ht="24.95" hidden="1" customHeight="1" x14ac:dyDescent="0.2"/>
    <row r="17890" ht="24.95" hidden="1" customHeight="1" x14ac:dyDescent="0.2"/>
    <row r="17891" ht="24.95" hidden="1" customHeight="1" x14ac:dyDescent="0.2"/>
    <row r="17892" ht="24.95" hidden="1" customHeight="1" x14ac:dyDescent="0.2"/>
    <row r="17893" ht="24.95" hidden="1" customHeight="1" x14ac:dyDescent="0.2"/>
    <row r="17894" ht="24.95" hidden="1" customHeight="1" x14ac:dyDescent="0.2"/>
    <row r="17895" ht="24.95" hidden="1" customHeight="1" x14ac:dyDescent="0.2"/>
    <row r="17896" ht="24.95" hidden="1" customHeight="1" x14ac:dyDescent="0.2"/>
    <row r="17897" ht="24.95" hidden="1" customHeight="1" x14ac:dyDescent="0.2"/>
    <row r="17898" ht="24.95" hidden="1" customHeight="1" x14ac:dyDescent="0.2"/>
    <row r="17899" ht="24.95" hidden="1" customHeight="1" x14ac:dyDescent="0.2"/>
    <row r="17900" ht="24.95" hidden="1" customHeight="1" x14ac:dyDescent="0.2"/>
    <row r="17901" ht="24.95" hidden="1" customHeight="1" x14ac:dyDescent="0.2"/>
    <row r="17902" ht="24.95" hidden="1" customHeight="1" x14ac:dyDescent="0.2"/>
    <row r="17903" ht="24.95" hidden="1" customHeight="1" x14ac:dyDescent="0.2"/>
    <row r="17904" ht="24.95" hidden="1" customHeight="1" x14ac:dyDescent="0.2"/>
    <row r="17905" ht="24.95" hidden="1" customHeight="1" x14ac:dyDescent="0.2"/>
    <row r="17906" ht="24.95" hidden="1" customHeight="1" x14ac:dyDescent="0.2"/>
    <row r="17907" ht="24.95" hidden="1" customHeight="1" x14ac:dyDescent="0.2"/>
    <row r="17908" ht="24.95" hidden="1" customHeight="1" x14ac:dyDescent="0.2"/>
    <row r="17909" ht="24.95" hidden="1" customHeight="1" x14ac:dyDescent="0.2"/>
    <row r="17910" ht="24.95" hidden="1" customHeight="1" x14ac:dyDescent="0.2"/>
    <row r="17911" ht="24.95" hidden="1" customHeight="1" x14ac:dyDescent="0.2"/>
    <row r="17912" ht="24.95" hidden="1" customHeight="1" x14ac:dyDescent="0.2"/>
    <row r="17913" ht="24.95" hidden="1" customHeight="1" x14ac:dyDescent="0.2"/>
    <row r="17914" ht="24.95" hidden="1" customHeight="1" x14ac:dyDescent="0.2"/>
    <row r="17915" ht="24.95" hidden="1" customHeight="1" x14ac:dyDescent="0.2"/>
    <row r="17916" ht="24.95" hidden="1" customHeight="1" x14ac:dyDescent="0.2"/>
    <row r="17917" ht="24.95" hidden="1" customHeight="1" x14ac:dyDescent="0.2"/>
    <row r="17918" ht="24.95" hidden="1" customHeight="1" x14ac:dyDescent="0.2"/>
    <row r="17919" ht="24.95" hidden="1" customHeight="1" x14ac:dyDescent="0.2"/>
    <row r="17920" ht="24.95" hidden="1" customHeight="1" x14ac:dyDescent="0.2"/>
    <row r="17921" ht="24.95" hidden="1" customHeight="1" x14ac:dyDescent="0.2"/>
    <row r="17922" ht="24.95" hidden="1" customHeight="1" x14ac:dyDescent="0.2"/>
    <row r="17923" ht="24.95" hidden="1" customHeight="1" x14ac:dyDescent="0.2"/>
    <row r="17924" ht="24.95" hidden="1" customHeight="1" x14ac:dyDescent="0.2"/>
    <row r="17925" ht="24.95" hidden="1" customHeight="1" x14ac:dyDescent="0.2"/>
    <row r="17926" ht="24.95" hidden="1" customHeight="1" x14ac:dyDescent="0.2"/>
    <row r="17927" ht="24.95" hidden="1" customHeight="1" x14ac:dyDescent="0.2"/>
    <row r="17928" ht="24.95" hidden="1" customHeight="1" x14ac:dyDescent="0.2"/>
    <row r="17929" ht="24.95" hidden="1" customHeight="1" x14ac:dyDescent="0.2"/>
    <row r="17930" ht="24.95" hidden="1" customHeight="1" x14ac:dyDescent="0.2"/>
    <row r="17931" ht="24.95" hidden="1" customHeight="1" x14ac:dyDescent="0.2"/>
    <row r="17932" ht="24.95" hidden="1" customHeight="1" x14ac:dyDescent="0.2"/>
    <row r="17933" ht="24.95" hidden="1" customHeight="1" x14ac:dyDescent="0.2"/>
    <row r="17934" ht="24.95" hidden="1" customHeight="1" x14ac:dyDescent="0.2"/>
    <row r="17935" ht="24.95" hidden="1" customHeight="1" x14ac:dyDescent="0.2"/>
    <row r="17936" ht="24.95" hidden="1" customHeight="1" x14ac:dyDescent="0.2"/>
    <row r="17937" ht="24.95" hidden="1" customHeight="1" x14ac:dyDescent="0.2"/>
    <row r="17938" ht="24.95" hidden="1" customHeight="1" x14ac:dyDescent="0.2"/>
    <row r="17939" ht="24.95" hidden="1" customHeight="1" x14ac:dyDescent="0.2"/>
    <row r="17940" ht="24.95" hidden="1" customHeight="1" x14ac:dyDescent="0.2"/>
    <row r="17941" ht="24.95" hidden="1" customHeight="1" x14ac:dyDescent="0.2"/>
    <row r="17942" ht="24.95" hidden="1" customHeight="1" x14ac:dyDescent="0.2"/>
    <row r="17943" ht="24.95" hidden="1" customHeight="1" x14ac:dyDescent="0.2"/>
    <row r="17944" ht="24.95" hidden="1" customHeight="1" x14ac:dyDescent="0.2"/>
    <row r="17945" ht="24.95" hidden="1" customHeight="1" x14ac:dyDescent="0.2"/>
    <row r="17946" ht="24.95" hidden="1" customHeight="1" x14ac:dyDescent="0.2"/>
    <row r="17947" ht="24.95" hidden="1" customHeight="1" x14ac:dyDescent="0.2"/>
    <row r="17948" ht="24.95" hidden="1" customHeight="1" x14ac:dyDescent="0.2"/>
    <row r="17949" ht="24.95" hidden="1" customHeight="1" x14ac:dyDescent="0.2"/>
    <row r="17950" ht="24.95" hidden="1" customHeight="1" x14ac:dyDescent="0.2"/>
    <row r="17951" ht="24.95" hidden="1" customHeight="1" x14ac:dyDescent="0.2"/>
    <row r="17952" ht="24.95" hidden="1" customHeight="1" x14ac:dyDescent="0.2"/>
    <row r="17953" ht="24.95" hidden="1" customHeight="1" x14ac:dyDescent="0.2"/>
    <row r="17954" ht="24.95" hidden="1" customHeight="1" x14ac:dyDescent="0.2"/>
    <row r="17955" ht="24.95" hidden="1" customHeight="1" x14ac:dyDescent="0.2"/>
    <row r="17956" ht="24.95" hidden="1" customHeight="1" x14ac:dyDescent="0.2"/>
    <row r="17957" ht="24.95" hidden="1" customHeight="1" x14ac:dyDescent="0.2"/>
    <row r="17958" ht="24.95" hidden="1" customHeight="1" x14ac:dyDescent="0.2"/>
    <row r="17959" ht="24.95" hidden="1" customHeight="1" x14ac:dyDescent="0.2"/>
    <row r="17960" ht="24.95" hidden="1" customHeight="1" x14ac:dyDescent="0.2"/>
    <row r="17961" ht="24.95" hidden="1" customHeight="1" x14ac:dyDescent="0.2"/>
    <row r="17962" ht="24.95" hidden="1" customHeight="1" x14ac:dyDescent="0.2"/>
    <row r="17963" ht="24.95" hidden="1" customHeight="1" x14ac:dyDescent="0.2"/>
    <row r="17964" ht="24.95" hidden="1" customHeight="1" x14ac:dyDescent="0.2"/>
    <row r="17965" ht="24.95" hidden="1" customHeight="1" x14ac:dyDescent="0.2"/>
    <row r="17966" ht="24.95" hidden="1" customHeight="1" x14ac:dyDescent="0.2"/>
    <row r="17967" ht="24.95" hidden="1" customHeight="1" x14ac:dyDescent="0.2"/>
    <row r="17968" ht="24.95" hidden="1" customHeight="1" x14ac:dyDescent="0.2"/>
    <row r="17969" ht="24.95" hidden="1" customHeight="1" x14ac:dyDescent="0.2"/>
    <row r="17970" ht="24.95" hidden="1" customHeight="1" x14ac:dyDescent="0.2"/>
    <row r="17971" ht="24.95" hidden="1" customHeight="1" x14ac:dyDescent="0.2"/>
    <row r="17972" ht="24.95" hidden="1" customHeight="1" x14ac:dyDescent="0.2"/>
    <row r="17973" ht="24.95" hidden="1" customHeight="1" x14ac:dyDescent="0.2"/>
    <row r="17974" ht="24.95" hidden="1" customHeight="1" x14ac:dyDescent="0.2"/>
    <row r="17975" ht="24.95" hidden="1" customHeight="1" x14ac:dyDescent="0.2"/>
    <row r="17976" ht="24.95" hidden="1" customHeight="1" x14ac:dyDescent="0.2"/>
    <row r="17977" ht="24.95" hidden="1" customHeight="1" x14ac:dyDescent="0.2"/>
    <row r="17978" ht="24.95" hidden="1" customHeight="1" x14ac:dyDescent="0.2"/>
    <row r="17979" ht="24.95" hidden="1" customHeight="1" x14ac:dyDescent="0.2"/>
    <row r="17980" ht="24.95" hidden="1" customHeight="1" x14ac:dyDescent="0.2"/>
    <row r="17981" ht="24.95" hidden="1" customHeight="1" x14ac:dyDescent="0.2"/>
    <row r="17982" ht="24.95" hidden="1" customHeight="1" x14ac:dyDescent="0.2"/>
    <row r="17983" ht="24.95" hidden="1" customHeight="1" x14ac:dyDescent="0.2"/>
    <row r="17984" ht="24.95" hidden="1" customHeight="1" x14ac:dyDescent="0.2"/>
    <row r="17985" ht="24.95" hidden="1" customHeight="1" x14ac:dyDescent="0.2"/>
    <row r="17986" ht="24.95" hidden="1" customHeight="1" x14ac:dyDescent="0.2"/>
    <row r="17987" ht="24.95" hidden="1" customHeight="1" x14ac:dyDescent="0.2"/>
    <row r="17988" ht="24.95" hidden="1" customHeight="1" x14ac:dyDescent="0.2"/>
    <row r="17989" ht="24.95" hidden="1" customHeight="1" x14ac:dyDescent="0.2"/>
    <row r="17990" ht="24.95" hidden="1" customHeight="1" x14ac:dyDescent="0.2"/>
    <row r="17991" ht="24.95" hidden="1" customHeight="1" x14ac:dyDescent="0.2"/>
    <row r="17992" ht="24.95" hidden="1" customHeight="1" x14ac:dyDescent="0.2"/>
    <row r="17993" ht="24.95" hidden="1" customHeight="1" x14ac:dyDescent="0.2"/>
    <row r="17994" ht="24.95" hidden="1" customHeight="1" x14ac:dyDescent="0.2"/>
    <row r="17995" ht="24.95" hidden="1" customHeight="1" x14ac:dyDescent="0.2"/>
    <row r="17996" ht="24.95" hidden="1" customHeight="1" x14ac:dyDescent="0.2"/>
    <row r="17997" ht="24.95" hidden="1" customHeight="1" x14ac:dyDescent="0.2"/>
    <row r="17998" ht="24.95" hidden="1" customHeight="1" x14ac:dyDescent="0.2"/>
    <row r="17999" ht="24.95" hidden="1" customHeight="1" x14ac:dyDescent="0.2"/>
    <row r="18000" ht="24.95" hidden="1" customHeight="1" x14ac:dyDescent="0.2"/>
    <row r="18001" ht="24.95" hidden="1" customHeight="1" x14ac:dyDescent="0.2"/>
    <row r="18002" ht="24.95" hidden="1" customHeight="1" x14ac:dyDescent="0.2"/>
    <row r="18003" ht="24.95" hidden="1" customHeight="1" x14ac:dyDescent="0.2"/>
    <row r="18004" ht="24.95" hidden="1" customHeight="1" x14ac:dyDescent="0.2"/>
    <row r="18005" ht="24.95" hidden="1" customHeight="1" x14ac:dyDescent="0.2"/>
    <row r="18006" ht="24.95" hidden="1" customHeight="1" x14ac:dyDescent="0.2"/>
    <row r="18007" ht="24.95" hidden="1" customHeight="1" x14ac:dyDescent="0.2"/>
    <row r="18008" ht="24.95" hidden="1" customHeight="1" x14ac:dyDescent="0.2"/>
    <row r="18009" ht="24.95" hidden="1" customHeight="1" x14ac:dyDescent="0.2"/>
    <row r="18010" ht="24.95" hidden="1" customHeight="1" x14ac:dyDescent="0.2"/>
    <row r="18011" ht="24.95" hidden="1" customHeight="1" x14ac:dyDescent="0.2"/>
    <row r="18012" ht="24.95" hidden="1" customHeight="1" x14ac:dyDescent="0.2"/>
    <row r="18013" ht="24.95" hidden="1" customHeight="1" x14ac:dyDescent="0.2"/>
    <row r="18014" ht="24.95" hidden="1" customHeight="1" x14ac:dyDescent="0.2"/>
    <row r="18015" ht="24.95" hidden="1" customHeight="1" x14ac:dyDescent="0.2"/>
    <row r="18016" ht="24.95" hidden="1" customHeight="1" x14ac:dyDescent="0.2"/>
    <row r="18017" ht="24.95" hidden="1" customHeight="1" x14ac:dyDescent="0.2"/>
    <row r="18018" ht="24.95" hidden="1" customHeight="1" x14ac:dyDescent="0.2"/>
    <row r="18019" ht="24.95" hidden="1" customHeight="1" x14ac:dyDescent="0.2"/>
    <row r="18020" ht="24.95" hidden="1" customHeight="1" x14ac:dyDescent="0.2"/>
    <row r="18021" ht="24.95" hidden="1" customHeight="1" x14ac:dyDescent="0.2"/>
    <row r="18022" ht="24.95" hidden="1" customHeight="1" x14ac:dyDescent="0.2"/>
    <row r="18023" ht="24.95" hidden="1" customHeight="1" x14ac:dyDescent="0.2"/>
    <row r="18024" ht="24.95" hidden="1" customHeight="1" x14ac:dyDescent="0.2"/>
    <row r="18025" ht="24.95" hidden="1" customHeight="1" x14ac:dyDescent="0.2"/>
    <row r="18026" ht="24.95" hidden="1" customHeight="1" x14ac:dyDescent="0.2"/>
    <row r="18027" ht="24.95" hidden="1" customHeight="1" x14ac:dyDescent="0.2"/>
    <row r="18028" ht="24.95" hidden="1" customHeight="1" x14ac:dyDescent="0.2"/>
    <row r="18029" ht="24.95" hidden="1" customHeight="1" x14ac:dyDescent="0.2"/>
    <row r="18030" ht="24.95" hidden="1" customHeight="1" x14ac:dyDescent="0.2"/>
    <row r="18031" ht="24.95" hidden="1" customHeight="1" x14ac:dyDescent="0.2"/>
    <row r="18032" ht="24.95" hidden="1" customHeight="1" x14ac:dyDescent="0.2"/>
    <row r="18033" ht="24.95" hidden="1" customHeight="1" x14ac:dyDescent="0.2"/>
    <row r="18034" ht="24.95" hidden="1" customHeight="1" x14ac:dyDescent="0.2"/>
    <row r="18035" ht="24.95" hidden="1" customHeight="1" x14ac:dyDescent="0.2"/>
    <row r="18036" ht="24.95" hidden="1" customHeight="1" x14ac:dyDescent="0.2"/>
    <row r="18037" ht="24.95" hidden="1" customHeight="1" x14ac:dyDescent="0.2"/>
    <row r="18038" ht="24.95" hidden="1" customHeight="1" x14ac:dyDescent="0.2"/>
    <row r="18039" ht="24.95" hidden="1" customHeight="1" x14ac:dyDescent="0.2"/>
    <row r="18040" ht="24.95" hidden="1" customHeight="1" x14ac:dyDescent="0.2"/>
    <row r="18041" ht="24.95" hidden="1" customHeight="1" x14ac:dyDescent="0.2"/>
    <row r="18042" ht="24.95" hidden="1" customHeight="1" x14ac:dyDescent="0.2"/>
    <row r="18043" ht="24.95" hidden="1" customHeight="1" x14ac:dyDescent="0.2"/>
    <row r="18044" ht="24.95" hidden="1" customHeight="1" x14ac:dyDescent="0.2"/>
    <row r="18045" ht="24.95" hidden="1" customHeight="1" x14ac:dyDescent="0.2"/>
    <row r="18046" ht="24.95" hidden="1" customHeight="1" x14ac:dyDescent="0.2"/>
    <row r="18047" ht="24.95" hidden="1" customHeight="1" x14ac:dyDescent="0.2"/>
    <row r="18048" ht="24.95" hidden="1" customHeight="1" x14ac:dyDescent="0.2"/>
    <row r="18049" ht="24.95" hidden="1" customHeight="1" x14ac:dyDescent="0.2"/>
    <row r="18050" ht="24.95" hidden="1" customHeight="1" x14ac:dyDescent="0.2"/>
    <row r="18051" ht="24.95" hidden="1" customHeight="1" x14ac:dyDescent="0.2"/>
    <row r="18052" ht="24.95" hidden="1" customHeight="1" x14ac:dyDescent="0.2"/>
    <row r="18053" ht="24.95" hidden="1" customHeight="1" x14ac:dyDescent="0.2"/>
    <row r="18054" ht="24.95" hidden="1" customHeight="1" x14ac:dyDescent="0.2"/>
    <row r="18055" ht="24.95" hidden="1" customHeight="1" x14ac:dyDescent="0.2"/>
    <row r="18056" ht="24.95" hidden="1" customHeight="1" x14ac:dyDescent="0.2"/>
    <row r="18057" ht="24.95" hidden="1" customHeight="1" x14ac:dyDescent="0.2"/>
    <row r="18058" ht="24.95" hidden="1" customHeight="1" x14ac:dyDescent="0.2"/>
    <row r="18059" ht="24.95" hidden="1" customHeight="1" x14ac:dyDescent="0.2"/>
    <row r="18060" ht="24.95" hidden="1" customHeight="1" x14ac:dyDescent="0.2"/>
    <row r="18061" ht="24.95" hidden="1" customHeight="1" x14ac:dyDescent="0.2"/>
    <row r="18062" ht="24.95" hidden="1" customHeight="1" x14ac:dyDescent="0.2"/>
    <row r="18063" ht="24.95" hidden="1" customHeight="1" x14ac:dyDescent="0.2"/>
    <row r="18064" ht="24.95" hidden="1" customHeight="1" x14ac:dyDescent="0.2"/>
    <row r="18065" ht="24.95" hidden="1" customHeight="1" x14ac:dyDescent="0.2"/>
    <row r="18066" ht="24.95" hidden="1" customHeight="1" x14ac:dyDescent="0.2"/>
    <row r="18067" ht="24.95" hidden="1" customHeight="1" x14ac:dyDescent="0.2"/>
    <row r="18068" ht="24.95" hidden="1" customHeight="1" x14ac:dyDescent="0.2"/>
    <row r="18069" ht="24.95" hidden="1" customHeight="1" x14ac:dyDescent="0.2"/>
    <row r="18070" ht="24.95" hidden="1" customHeight="1" x14ac:dyDescent="0.2"/>
    <row r="18071" ht="24.95" hidden="1" customHeight="1" x14ac:dyDescent="0.2"/>
    <row r="18072" ht="24.95" hidden="1" customHeight="1" x14ac:dyDescent="0.2"/>
    <row r="18073" ht="24.95" hidden="1" customHeight="1" x14ac:dyDescent="0.2"/>
    <row r="18074" ht="24.95" hidden="1" customHeight="1" x14ac:dyDescent="0.2"/>
    <row r="18075" ht="24.95" hidden="1" customHeight="1" x14ac:dyDescent="0.2"/>
    <row r="18076" ht="24.95" hidden="1" customHeight="1" x14ac:dyDescent="0.2"/>
    <row r="18077" ht="24.95" hidden="1" customHeight="1" x14ac:dyDescent="0.2"/>
    <row r="18078" ht="24.95" hidden="1" customHeight="1" x14ac:dyDescent="0.2"/>
    <row r="18079" ht="24.95" hidden="1" customHeight="1" x14ac:dyDescent="0.2"/>
    <row r="18080" ht="24.95" hidden="1" customHeight="1" x14ac:dyDescent="0.2"/>
    <row r="18081" ht="24.95" hidden="1" customHeight="1" x14ac:dyDescent="0.2"/>
    <row r="18082" ht="24.95" hidden="1" customHeight="1" x14ac:dyDescent="0.2"/>
    <row r="18083" ht="24.95" hidden="1" customHeight="1" x14ac:dyDescent="0.2"/>
    <row r="18084" ht="24.95" hidden="1" customHeight="1" x14ac:dyDescent="0.2"/>
    <row r="18085" ht="24.95" hidden="1" customHeight="1" x14ac:dyDescent="0.2"/>
    <row r="18086" ht="24.95" hidden="1" customHeight="1" x14ac:dyDescent="0.2"/>
    <row r="18087" ht="24.95" hidden="1" customHeight="1" x14ac:dyDescent="0.2"/>
    <row r="18088" ht="24.95" hidden="1" customHeight="1" x14ac:dyDescent="0.2"/>
    <row r="18089" ht="24.95" hidden="1" customHeight="1" x14ac:dyDescent="0.2"/>
    <row r="18090" ht="24.95" hidden="1" customHeight="1" x14ac:dyDescent="0.2"/>
    <row r="18091" ht="24.95" hidden="1" customHeight="1" x14ac:dyDescent="0.2"/>
    <row r="18092" ht="24.95" hidden="1" customHeight="1" x14ac:dyDescent="0.2"/>
    <row r="18093" ht="24.95" hidden="1" customHeight="1" x14ac:dyDescent="0.2"/>
    <row r="18094" ht="24.95" hidden="1" customHeight="1" x14ac:dyDescent="0.2"/>
    <row r="18095" ht="24.95" hidden="1" customHeight="1" x14ac:dyDescent="0.2"/>
    <row r="18096" ht="24.95" hidden="1" customHeight="1" x14ac:dyDescent="0.2"/>
    <row r="18097" ht="24.95" hidden="1" customHeight="1" x14ac:dyDescent="0.2"/>
    <row r="18098" ht="24.95" hidden="1" customHeight="1" x14ac:dyDescent="0.2"/>
    <row r="18099" ht="24.95" hidden="1" customHeight="1" x14ac:dyDescent="0.2"/>
    <row r="18100" ht="24.95" hidden="1" customHeight="1" x14ac:dyDescent="0.2"/>
    <row r="18101" ht="24.95" hidden="1" customHeight="1" x14ac:dyDescent="0.2"/>
    <row r="18102" ht="24.95" hidden="1" customHeight="1" x14ac:dyDescent="0.2"/>
    <row r="18103" ht="24.95" hidden="1" customHeight="1" x14ac:dyDescent="0.2"/>
    <row r="18104" ht="24.95" hidden="1" customHeight="1" x14ac:dyDescent="0.2"/>
    <row r="18105" ht="24.95" hidden="1" customHeight="1" x14ac:dyDescent="0.2"/>
    <row r="18106" ht="24.95" hidden="1" customHeight="1" x14ac:dyDescent="0.2"/>
    <row r="18107" ht="24.95" hidden="1" customHeight="1" x14ac:dyDescent="0.2"/>
    <row r="18108" ht="24.95" hidden="1" customHeight="1" x14ac:dyDescent="0.2"/>
    <row r="18109" ht="24.95" hidden="1" customHeight="1" x14ac:dyDescent="0.2"/>
    <row r="18110" ht="24.95" hidden="1" customHeight="1" x14ac:dyDescent="0.2"/>
    <row r="18111" ht="24.95" hidden="1" customHeight="1" x14ac:dyDescent="0.2"/>
    <row r="18112" ht="24.95" hidden="1" customHeight="1" x14ac:dyDescent="0.2"/>
    <row r="18113" ht="24.95" hidden="1" customHeight="1" x14ac:dyDescent="0.2"/>
    <row r="18114" ht="24.95" hidden="1" customHeight="1" x14ac:dyDescent="0.2"/>
    <row r="18115" ht="24.95" hidden="1" customHeight="1" x14ac:dyDescent="0.2"/>
    <row r="18116" ht="24.95" hidden="1" customHeight="1" x14ac:dyDescent="0.2"/>
    <row r="18117" ht="24.95" hidden="1" customHeight="1" x14ac:dyDescent="0.2"/>
    <row r="18118" ht="24.95" hidden="1" customHeight="1" x14ac:dyDescent="0.2"/>
    <row r="18119" ht="24.95" hidden="1" customHeight="1" x14ac:dyDescent="0.2"/>
    <row r="18120" ht="24.95" hidden="1" customHeight="1" x14ac:dyDescent="0.2"/>
    <row r="18121" ht="24.95" hidden="1" customHeight="1" x14ac:dyDescent="0.2"/>
    <row r="18122" ht="24.95" hidden="1" customHeight="1" x14ac:dyDescent="0.2"/>
    <row r="18123" ht="24.95" hidden="1" customHeight="1" x14ac:dyDescent="0.2"/>
    <row r="18124" ht="24.95" hidden="1" customHeight="1" x14ac:dyDescent="0.2"/>
    <row r="18125" ht="24.95" hidden="1" customHeight="1" x14ac:dyDescent="0.2"/>
    <row r="18126" ht="24.95" hidden="1" customHeight="1" x14ac:dyDescent="0.2"/>
    <row r="18127" ht="24.95" hidden="1" customHeight="1" x14ac:dyDescent="0.2"/>
    <row r="18128" ht="24.95" hidden="1" customHeight="1" x14ac:dyDescent="0.2"/>
    <row r="18129" ht="24.95" hidden="1" customHeight="1" x14ac:dyDescent="0.2"/>
    <row r="18130" ht="24.95" hidden="1" customHeight="1" x14ac:dyDescent="0.2"/>
    <row r="18131" ht="24.95" hidden="1" customHeight="1" x14ac:dyDescent="0.2"/>
    <row r="18132" ht="24.95" hidden="1" customHeight="1" x14ac:dyDescent="0.2"/>
    <row r="18133" ht="24.95" hidden="1" customHeight="1" x14ac:dyDescent="0.2"/>
    <row r="18134" ht="24.95" hidden="1" customHeight="1" x14ac:dyDescent="0.2"/>
    <row r="18135" ht="24.95" hidden="1" customHeight="1" x14ac:dyDescent="0.2"/>
    <row r="18136" ht="24.95" hidden="1" customHeight="1" x14ac:dyDescent="0.2"/>
    <row r="18137" ht="24.95" hidden="1" customHeight="1" x14ac:dyDescent="0.2"/>
    <row r="18138" ht="24.95" hidden="1" customHeight="1" x14ac:dyDescent="0.2"/>
    <row r="18139" ht="24.95" hidden="1" customHeight="1" x14ac:dyDescent="0.2"/>
    <row r="18140" ht="24.95" hidden="1" customHeight="1" x14ac:dyDescent="0.2"/>
    <row r="18141" ht="24.95" hidden="1" customHeight="1" x14ac:dyDescent="0.2"/>
    <row r="18142" ht="24.95" hidden="1" customHeight="1" x14ac:dyDescent="0.2"/>
    <row r="18143" ht="24.95" hidden="1" customHeight="1" x14ac:dyDescent="0.2"/>
    <row r="18144" ht="24.95" hidden="1" customHeight="1" x14ac:dyDescent="0.2"/>
    <row r="18145" ht="24.95" hidden="1" customHeight="1" x14ac:dyDescent="0.2"/>
    <row r="18146" ht="24.95" hidden="1" customHeight="1" x14ac:dyDescent="0.2"/>
    <row r="18147" ht="24.95" hidden="1" customHeight="1" x14ac:dyDescent="0.2"/>
    <row r="18148" ht="24.95" hidden="1" customHeight="1" x14ac:dyDescent="0.2"/>
    <row r="18149" ht="24.95" hidden="1" customHeight="1" x14ac:dyDescent="0.2"/>
    <row r="18150" ht="24.95" hidden="1" customHeight="1" x14ac:dyDescent="0.2"/>
    <row r="18151" ht="24.95" hidden="1" customHeight="1" x14ac:dyDescent="0.2"/>
    <row r="18152" ht="24.95" hidden="1" customHeight="1" x14ac:dyDescent="0.2"/>
    <row r="18153" ht="24.95" hidden="1" customHeight="1" x14ac:dyDescent="0.2"/>
    <row r="18154" ht="24.95" hidden="1" customHeight="1" x14ac:dyDescent="0.2"/>
    <row r="18155" ht="24.95" hidden="1" customHeight="1" x14ac:dyDescent="0.2"/>
    <row r="18156" ht="24.95" hidden="1" customHeight="1" x14ac:dyDescent="0.2"/>
    <row r="18157" ht="24.95" hidden="1" customHeight="1" x14ac:dyDescent="0.2"/>
    <row r="18158" ht="24.95" hidden="1" customHeight="1" x14ac:dyDescent="0.2"/>
    <row r="18159" ht="24.95" hidden="1" customHeight="1" x14ac:dyDescent="0.2"/>
    <row r="18160" ht="24.95" hidden="1" customHeight="1" x14ac:dyDescent="0.2"/>
    <row r="18161" ht="24.95" hidden="1" customHeight="1" x14ac:dyDescent="0.2"/>
    <row r="18162" ht="24.95" hidden="1" customHeight="1" x14ac:dyDescent="0.2"/>
    <row r="18163" ht="24.95" hidden="1" customHeight="1" x14ac:dyDescent="0.2"/>
    <row r="18164" ht="24.95" hidden="1" customHeight="1" x14ac:dyDescent="0.2"/>
    <row r="18165" ht="24.95" hidden="1" customHeight="1" x14ac:dyDescent="0.2"/>
    <row r="18166" ht="24.95" hidden="1" customHeight="1" x14ac:dyDescent="0.2"/>
    <row r="18167" ht="24.95" hidden="1" customHeight="1" x14ac:dyDescent="0.2"/>
    <row r="18168" ht="24.95" hidden="1" customHeight="1" x14ac:dyDescent="0.2"/>
    <row r="18169" ht="24.95" hidden="1" customHeight="1" x14ac:dyDescent="0.2"/>
    <row r="18170" ht="24.95" hidden="1" customHeight="1" x14ac:dyDescent="0.2"/>
    <row r="18171" ht="24.95" hidden="1" customHeight="1" x14ac:dyDescent="0.2"/>
    <row r="18172" ht="24.95" hidden="1" customHeight="1" x14ac:dyDescent="0.2"/>
    <row r="18173" ht="24.95" hidden="1" customHeight="1" x14ac:dyDescent="0.2"/>
    <row r="18174" ht="24.95" hidden="1" customHeight="1" x14ac:dyDescent="0.2"/>
    <row r="18175" ht="24.95" hidden="1" customHeight="1" x14ac:dyDescent="0.2"/>
    <row r="18176" ht="24.95" hidden="1" customHeight="1" x14ac:dyDescent="0.2"/>
    <row r="18177" ht="24.95" hidden="1" customHeight="1" x14ac:dyDescent="0.2"/>
    <row r="18178" ht="24.95" hidden="1" customHeight="1" x14ac:dyDescent="0.2"/>
    <row r="18179" ht="24.95" hidden="1" customHeight="1" x14ac:dyDescent="0.2"/>
    <row r="18180" ht="24.95" hidden="1" customHeight="1" x14ac:dyDescent="0.2"/>
    <row r="18181" ht="24.95" hidden="1" customHeight="1" x14ac:dyDescent="0.2"/>
    <row r="18182" ht="24.95" hidden="1" customHeight="1" x14ac:dyDescent="0.2"/>
    <row r="18183" ht="24.95" hidden="1" customHeight="1" x14ac:dyDescent="0.2"/>
    <row r="18184" ht="24.95" hidden="1" customHeight="1" x14ac:dyDescent="0.2"/>
    <row r="18185" ht="24.95" hidden="1" customHeight="1" x14ac:dyDescent="0.2"/>
    <row r="18186" ht="24.95" hidden="1" customHeight="1" x14ac:dyDescent="0.2"/>
    <row r="18187" ht="24.95" hidden="1" customHeight="1" x14ac:dyDescent="0.2"/>
    <row r="18188" ht="24.95" hidden="1" customHeight="1" x14ac:dyDescent="0.2"/>
    <row r="18189" ht="24.95" hidden="1" customHeight="1" x14ac:dyDescent="0.2"/>
    <row r="18190" ht="24.95" hidden="1" customHeight="1" x14ac:dyDescent="0.2"/>
    <row r="18191" ht="24.95" hidden="1" customHeight="1" x14ac:dyDescent="0.2"/>
    <row r="18192" ht="24.95" hidden="1" customHeight="1" x14ac:dyDescent="0.2"/>
    <row r="18193" ht="24.95" hidden="1" customHeight="1" x14ac:dyDescent="0.2"/>
    <row r="18194" ht="24.95" hidden="1" customHeight="1" x14ac:dyDescent="0.2"/>
    <row r="18195" ht="24.95" hidden="1" customHeight="1" x14ac:dyDescent="0.2"/>
    <row r="18196" ht="24.95" hidden="1" customHeight="1" x14ac:dyDescent="0.2"/>
    <row r="18197" ht="24.95" hidden="1" customHeight="1" x14ac:dyDescent="0.2"/>
    <row r="18198" ht="24.95" hidden="1" customHeight="1" x14ac:dyDescent="0.2"/>
    <row r="18199" ht="24.95" hidden="1" customHeight="1" x14ac:dyDescent="0.2"/>
    <row r="18200" ht="24.95" hidden="1" customHeight="1" x14ac:dyDescent="0.2"/>
    <row r="18201" ht="24.95" hidden="1" customHeight="1" x14ac:dyDescent="0.2"/>
    <row r="18202" ht="24.95" hidden="1" customHeight="1" x14ac:dyDescent="0.2"/>
    <row r="18203" ht="24.95" hidden="1" customHeight="1" x14ac:dyDescent="0.2"/>
    <row r="18204" ht="24.95" hidden="1" customHeight="1" x14ac:dyDescent="0.2"/>
    <row r="18205" ht="24.95" hidden="1" customHeight="1" x14ac:dyDescent="0.2"/>
    <row r="18206" ht="24.95" hidden="1" customHeight="1" x14ac:dyDescent="0.2"/>
    <row r="18207" ht="24.95" hidden="1" customHeight="1" x14ac:dyDescent="0.2"/>
    <row r="18208" ht="24.95" hidden="1" customHeight="1" x14ac:dyDescent="0.2"/>
    <row r="18209" ht="24.95" hidden="1" customHeight="1" x14ac:dyDescent="0.2"/>
    <row r="18210" ht="24.95" hidden="1" customHeight="1" x14ac:dyDescent="0.2"/>
    <row r="18211" ht="24.95" hidden="1" customHeight="1" x14ac:dyDescent="0.2"/>
    <row r="18212" ht="24.95" hidden="1" customHeight="1" x14ac:dyDescent="0.2"/>
    <row r="18213" ht="24.95" hidden="1" customHeight="1" x14ac:dyDescent="0.2"/>
    <row r="18214" ht="24.95" hidden="1" customHeight="1" x14ac:dyDescent="0.2"/>
    <row r="18215" ht="24.95" hidden="1" customHeight="1" x14ac:dyDescent="0.2"/>
    <row r="18216" ht="24.95" hidden="1" customHeight="1" x14ac:dyDescent="0.2"/>
    <row r="18217" ht="24.95" hidden="1" customHeight="1" x14ac:dyDescent="0.2"/>
    <row r="18218" ht="24.95" hidden="1" customHeight="1" x14ac:dyDescent="0.2"/>
    <row r="18219" ht="24.95" hidden="1" customHeight="1" x14ac:dyDescent="0.2"/>
    <row r="18220" ht="24.95" hidden="1" customHeight="1" x14ac:dyDescent="0.2"/>
    <row r="18221" ht="24.95" hidden="1" customHeight="1" x14ac:dyDescent="0.2"/>
    <row r="18222" ht="24.95" hidden="1" customHeight="1" x14ac:dyDescent="0.2"/>
    <row r="18223" ht="24.95" hidden="1" customHeight="1" x14ac:dyDescent="0.2"/>
    <row r="18224" ht="24.95" hidden="1" customHeight="1" x14ac:dyDescent="0.2"/>
    <row r="18225" ht="24.95" hidden="1" customHeight="1" x14ac:dyDescent="0.2"/>
    <row r="18226" ht="24.95" hidden="1" customHeight="1" x14ac:dyDescent="0.2"/>
    <row r="18227" ht="24.95" hidden="1" customHeight="1" x14ac:dyDescent="0.2"/>
    <row r="18228" ht="24.95" hidden="1" customHeight="1" x14ac:dyDescent="0.2"/>
    <row r="18229" ht="24.95" hidden="1" customHeight="1" x14ac:dyDescent="0.2"/>
    <row r="18230" ht="24.95" hidden="1" customHeight="1" x14ac:dyDescent="0.2"/>
    <row r="18231" ht="24.95" hidden="1" customHeight="1" x14ac:dyDescent="0.2"/>
    <row r="18232" ht="24.95" hidden="1" customHeight="1" x14ac:dyDescent="0.2"/>
    <row r="18233" ht="24.95" hidden="1" customHeight="1" x14ac:dyDescent="0.2"/>
    <row r="18234" ht="24.95" hidden="1" customHeight="1" x14ac:dyDescent="0.2"/>
    <row r="18235" ht="24.95" hidden="1" customHeight="1" x14ac:dyDescent="0.2"/>
    <row r="18236" ht="24.95" hidden="1" customHeight="1" x14ac:dyDescent="0.2"/>
    <row r="18237" ht="24.95" hidden="1" customHeight="1" x14ac:dyDescent="0.2"/>
    <row r="18238" ht="24.95" hidden="1" customHeight="1" x14ac:dyDescent="0.2"/>
    <row r="18239" ht="24.95" hidden="1" customHeight="1" x14ac:dyDescent="0.2"/>
    <row r="18240" ht="24.95" hidden="1" customHeight="1" x14ac:dyDescent="0.2"/>
    <row r="18241" ht="24.95" hidden="1" customHeight="1" x14ac:dyDescent="0.2"/>
    <row r="18242" ht="24.95" hidden="1" customHeight="1" x14ac:dyDescent="0.2"/>
    <row r="18243" ht="24.95" hidden="1" customHeight="1" x14ac:dyDescent="0.2"/>
    <row r="18244" ht="24.95" hidden="1" customHeight="1" x14ac:dyDescent="0.2"/>
    <row r="18245" ht="24.95" hidden="1" customHeight="1" x14ac:dyDescent="0.2"/>
    <row r="18246" ht="24.95" hidden="1" customHeight="1" x14ac:dyDescent="0.2"/>
    <row r="18247" ht="24.95" hidden="1" customHeight="1" x14ac:dyDescent="0.2"/>
    <row r="18248" ht="24.95" hidden="1" customHeight="1" x14ac:dyDescent="0.2"/>
    <row r="18249" ht="24.95" hidden="1" customHeight="1" x14ac:dyDescent="0.2"/>
    <row r="18250" ht="24.95" hidden="1" customHeight="1" x14ac:dyDescent="0.2"/>
    <row r="18251" ht="24.95" hidden="1" customHeight="1" x14ac:dyDescent="0.2"/>
    <row r="18252" ht="24.95" hidden="1" customHeight="1" x14ac:dyDescent="0.2"/>
    <row r="18253" ht="24.95" hidden="1" customHeight="1" x14ac:dyDescent="0.2"/>
    <row r="18254" ht="24.95" hidden="1" customHeight="1" x14ac:dyDescent="0.2"/>
    <row r="18255" ht="24.95" hidden="1" customHeight="1" x14ac:dyDescent="0.2"/>
    <row r="18256" ht="24.95" hidden="1" customHeight="1" x14ac:dyDescent="0.2"/>
    <row r="18257" ht="24.95" hidden="1" customHeight="1" x14ac:dyDescent="0.2"/>
    <row r="18258" ht="24.95" hidden="1" customHeight="1" x14ac:dyDescent="0.2"/>
    <row r="18259" ht="24.95" hidden="1" customHeight="1" x14ac:dyDescent="0.2"/>
    <row r="18260" ht="24.95" hidden="1" customHeight="1" x14ac:dyDescent="0.2"/>
    <row r="18261" ht="24.95" hidden="1" customHeight="1" x14ac:dyDescent="0.2"/>
    <row r="18262" ht="24.95" hidden="1" customHeight="1" x14ac:dyDescent="0.2"/>
    <row r="18263" ht="24.95" hidden="1" customHeight="1" x14ac:dyDescent="0.2"/>
    <row r="18264" ht="24.95" hidden="1" customHeight="1" x14ac:dyDescent="0.2"/>
    <row r="18265" ht="24.95" hidden="1" customHeight="1" x14ac:dyDescent="0.2"/>
    <row r="18266" ht="24.95" hidden="1" customHeight="1" x14ac:dyDescent="0.2"/>
    <row r="18267" ht="24.95" hidden="1" customHeight="1" x14ac:dyDescent="0.2"/>
    <row r="18268" ht="24.95" hidden="1" customHeight="1" x14ac:dyDescent="0.2"/>
    <row r="18269" ht="24.95" hidden="1" customHeight="1" x14ac:dyDescent="0.2"/>
    <row r="18270" ht="24.95" hidden="1" customHeight="1" x14ac:dyDescent="0.2"/>
    <row r="18271" ht="24.95" hidden="1" customHeight="1" x14ac:dyDescent="0.2"/>
    <row r="18272" ht="24.95" hidden="1" customHeight="1" x14ac:dyDescent="0.2"/>
    <row r="18273" ht="24.95" hidden="1" customHeight="1" x14ac:dyDescent="0.2"/>
    <row r="18274" ht="24.95" hidden="1" customHeight="1" x14ac:dyDescent="0.2"/>
    <row r="18275" ht="24.95" hidden="1" customHeight="1" x14ac:dyDescent="0.2"/>
    <row r="18276" ht="24.95" hidden="1" customHeight="1" x14ac:dyDescent="0.2"/>
    <row r="18277" ht="24.95" hidden="1" customHeight="1" x14ac:dyDescent="0.2"/>
    <row r="18278" ht="24.95" hidden="1" customHeight="1" x14ac:dyDescent="0.2"/>
    <row r="18279" ht="24.95" hidden="1" customHeight="1" x14ac:dyDescent="0.2"/>
    <row r="18280" ht="24.95" hidden="1" customHeight="1" x14ac:dyDescent="0.2"/>
    <row r="18281" ht="24.95" hidden="1" customHeight="1" x14ac:dyDescent="0.2"/>
    <row r="18282" ht="24.95" hidden="1" customHeight="1" x14ac:dyDescent="0.2"/>
    <row r="18283" ht="24.95" hidden="1" customHeight="1" x14ac:dyDescent="0.2"/>
    <row r="18284" ht="24.95" hidden="1" customHeight="1" x14ac:dyDescent="0.2"/>
    <row r="18285" ht="24.95" hidden="1" customHeight="1" x14ac:dyDescent="0.2"/>
    <row r="18286" ht="24.95" hidden="1" customHeight="1" x14ac:dyDescent="0.2"/>
    <row r="18287" ht="24.95" hidden="1" customHeight="1" x14ac:dyDescent="0.2"/>
    <row r="18288" ht="24.95" hidden="1" customHeight="1" x14ac:dyDescent="0.2"/>
    <row r="18289" ht="24.95" hidden="1" customHeight="1" x14ac:dyDescent="0.2"/>
    <row r="18290" ht="24.95" hidden="1" customHeight="1" x14ac:dyDescent="0.2"/>
    <row r="18291" ht="24.95" hidden="1" customHeight="1" x14ac:dyDescent="0.2"/>
    <row r="18292" ht="24.95" hidden="1" customHeight="1" x14ac:dyDescent="0.2"/>
    <row r="18293" ht="24.95" hidden="1" customHeight="1" x14ac:dyDescent="0.2"/>
    <row r="18294" ht="24.95" hidden="1" customHeight="1" x14ac:dyDescent="0.2"/>
    <row r="18295" ht="24.95" hidden="1" customHeight="1" x14ac:dyDescent="0.2"/>
    <row r="18296" ht="24.95" hidden="1" customHeight="1" x14ac:dyDescent="0.2"/>
    <row r="18297" ht="24.95" hidden="1" customHeight="1" x14ac:dyDescent="0.2"/>
    <row r="18298" ht="24.95" hidden="1" customHeight="1" x14ac:dyDescent="0.2"/>
    <row r="18299" ht="24.95" hidden="1" customHeight="1" x14ac:dyDescent="0.2"/>
    <row r="18300" ht="24.95" hidden="1" customHeight="1" x14ac:dyDescent="0.2"/>
    <row r="18301" ht="24.95" hidden="1" customHeight="1" x14ac:dyDescent="0.2"/>
    <row r="18302" ht="24.95" hidden="1" customHeight="1" x14ac:dyDescent="0.2"/>
    <row r="18303" ht="24.95" hidden="1" customHeight="1" x14ac:dyDescent="0.2"/>
    <row r="18304" ht="24.95" hidden="1" customHeight="1" x14ac:dyDescent="0.2"/>
    <row r="18305" ht="24.95" hidden="1" customHeight="1" x14ac:dyDescent="0.2"/>
    <row r="18306" ht="24.95" hidden="1" customHeight="1" x14ac:dyDescent="0.2"/>
    <row r="18307" ht="24.95" hidden="1" customHeight="1" x14ac:dyDescent="0.2"/>
    <row r="18308" ht="24.95" hidden="1" customHeight="1" x14ac:dyDescent="0.2"/>
    <row r="18309" ht="24.95" hidden="1" customHeight="1" x14ac:dyDescent="0.2"/>
    <row r="18310" ht="24.95" hidden="1" customHeight="1" x14ac:dyDescent="0.2"/>
    <row r="18311" ht="24.95" hidden="1" customHeight="1" x14ac:dyDescent="0.2"/>
    <row r="18312" ht="24.95" hidden="1" customHeight="1" x14ac:dyDescent="0.2"/>
    <row r="18313" ht="24.95" hidden="1" customHeight="1" x14ac:dyDescent="0.2"/>
    <row r="18314" ht="24.95" hidden="1" customHeight="1" x14ac:dyDescent="0.2"/>
    <row r="18315" ht="24.95" hidden="1" customHeight="1" x14ac:dyDescent="0.2"/>
    <row r="18316" ht="24.95" hidden="1" customHeight="1" x14ac:dyDescent="0.2"/>
    <row r="18317" ht="24.95" hidden="1" customHeight="1" x14ac:dyDescent="0.2"/>
    <row r="18318" ht="24.95" hidden="1" customHeight="1" x14ac:dyDescent="0.2"/>
    <row r="18319" ht="24.95" hidden="1" customHeight="1" x14ac:dyDescent="0.2"/>
    <row r="18320" ht="24.95" hidden="1" customHeight="1" x14ac:dyDescent="0.2"/>
    <row r="18321" ht="24.95" hidden="1" customHeight="1" x14ac:dyDescent="0.2"/>
    <row r="18322" ht="24.95" hidden="1" customHeight="1" x14ac:dyDescent="0.2"/>
    <row r="18323" ht="24.95" hidden="1" customHeight="1" x14ac:dyDescent="0.2"/>
    <row r="18324" ht="24.95" hidden="1" customHeight="1" x14ac:dyDescent="0.2"/>
    <row r="18325" ht="24.95" hidden="1" customHeight="1" x14ac:dyDescent="0.2"/>
    <row r="18326" ht="24.95" hidden="1" customHeight="1" x14ac:dyDescent="0.2"/>
    <row r="18327" ht="24.95" hidden="1" customHeight="1" x14ac:dyDescent="0.2"/>
    <row r="18328" ht="24.95" hidden="1" customHeight="1" x14ac:dyDescent="0.2"/>
    <row r="18329" ht="24.95" hidden="1" customHeight="1" x14ac:dyDescent="0.2"/>
    <row r="18330" ht="24.95" hidden="1" customHeight="1" x14ac:dyDescent="0.2"/>
    <row r="18331" ht="24.95" hidden="1" customHeight="1" x14ac:dyDescent="0.2"/>
    <row r="18332" ht="24.95" hidden="1" customHeight="1" x14ac:dyDescent="0.2"/>
    <row r="18333" ht="24.95" hidden="1" customHeight="1" x14ac:dyDescent="0.2"/>
    <row r="18334" ht="24.95" hidden="1" customHeight="1" x14ac:dyDescent="0.2"/>
    <row r="18335" ht="24.95" hidden="1" customHeight="1" x14ac:dyDescent="0.2"/>
    <row r="18336" ht="24.95" hidden="1" customHeight="1" x14ac:dyDescent="0.2"/>
    <row r="18337" ht="24.95" hidden="1" customHeight="1" x14ac:dyDescent="0.2"/>
    <row r="18338" ht="24.95" hidden="1" customHeight="1" x14ac:dyDescent="0.2"/>
    <row r="18339" ht="24.95" hidden="1" customHeight="1" x14ac:dyDescent="0.2"/>
    <row r="18340" ht="24.95" hidden="1" customHeight="1" x14ac:dyDescent="0.2"/>
    <row r="18341" ht="24.95" hidden="1" customHeight="1" x14ac:dyDescent="0.2"/>
    <row r="18342" ht="24.95" hidden="1" customHeight="1" x14ac:dyDescent="0.2"/>
    <row r="18343" ht="24.95" hidden="1" customHeight="1" x14ac:dyDescent="0.2"/>
    <row r="18344" ht="24.95" hidden="1" customHeight="1" x14ac:dyDescent="0.2"/>
    <row r="18345" ht="24.95" hidden="1" customHeight="1" x14ac:dyDescent="0.2"/>
    <row r="18346" ht="24.95" hidden="1" customHeight="1" x14ac:dyDescent="0.2"/>
    <row r="18347" ht="24.95" hidden="1" customHeight="1" x14ac:dyDescent="0.2"/>
    <row r="18348" ht="24.95" hidden="1" customHeight="1" x14ac:dyDescent="0.2"/>
    <row r="18349" ht="24.95" hidden="1" customHeight="1" x14ac:dyDescent="0.2"/>
    <row r="18350" ht="24.95" hidden="1" customHeight="1" x14ac:dyDescent="0.2"/>
    <row r="18351" ht="24.95" hidden="1" customHeight="1" x14ac:dyDescent="0.2"/>
    <row r="18352" ht="24.95" hidden="1" customHeight="1" x14ac:dyDescent="0.2"/>
    <row r="18353" ht="24.95" hidden="1" customHeight="1" x14ac:dyDescent="0.2"/>
    <row r="18354" ht="24.95" hidden="1" customHeight="1" x14ac:dyDescent="0.2"/>
    <row r="18355" ht="24.95" hidden="1" customHeight="1" x14ac:dyDescent="0.2"/>
    <row r="18356" ht="24.95" hidden="1" customHeight="1" x14ac:dyDescent="0.2"/>
    <row r="18357" ht="24.95" hidden="1" customHeight="1" x14ac:dyDescent="0.2"/>
    <row r="18358" ht="24.95" hidden="1" customHeight="1" x14ac:dyDescent="0.2"/>
    <row r="18359" ht="24.95" hidden="1" customHeight="1" x14ac:dyDescent="0.2"/>
    <row r="18360" ht="24.95" hidden="1" customHeight="1" x14ac:dyDescent="0.2"/>
    <row r="18361" ht="24.95" hidden="1" customHeight="1" x14ac:dyDescent="0.2"/>
    <row r="18362" ht="24.95" hidden="1" customHeight="1" x14ac:dyDescent="0.2"/>
    <row r="18363" ht="24.95" hidden="1" customHeight="1" x14ac:dyDescent="0.2"/>
    <row r="18364" ht="24.95" hidden="1" customHeight="1" x14ac:dyDescent="0.2"/>
    <row r="18365" ht="24.95" hidden="1" customHeight="1" x14ac:dyDescent="0.2"/>
    <row r="18366" ht="24.95" hidden="1" customHeight="1" x14ac:dyDescent="0.2"/>
    <row r="18367" ht="24.95" hidden="1" customHeight="1" x14ac:dyDescent="0.2"/>
    <row r="18368" ht="24.95" hidden="1" customHeight="1" x14ac:dyDescent="0.2"/>
    <row r="18369" ht="24.95" hidden="1" customHeight="1" x14ac:dyDescent="0.2"/>
    <row r="18370" ht="24.95" hidden="1" customHeight="1" x14ac:dyDescent="0.2"/>
    <row r="18371" ht="24.95" hidden="1" customHeight="1" x14ac:dyDescent="0.2"/>
    <row r="18372" ht="24.95" hidden="1" customHeight="1" x14ac:dyDescent="0.2"/>
    <row r="18373" ht="24.95" hidden="1" customHeight="1" x14ac:dyDescent="0.2"/>
    <row r="18374" ht="24.95" hidden="1" customHeight="1" x14ac:dyDescent="0.2"/>
    <row r="18375" ht="24.95" hidden="1" customHeight="1" x14ac:dyDescent="0.2"/>
    <row r="18376" ht="24.95" hidden="1" customHeight="1" x14ac:dyDescent="0.2"/>
    <row r="18377" ht="24.95" hidden="1" customHeight="1" x14ac:dyDescent="0.2"/>
    <row r="18378" ht="24.95" hidden="1" customHeight="1" x14ac:dyDescent="0.2"/>
    <row r="18379" ht="24.95" hidden="1" customHeight="1" x14ac:dyDescent="0.2"/>
    <row r="18380" ht="24.95" hidden="1" customHeight="1" x14ac:dyDescent="0.2"/>
    <row r="18381" ht="24.95" hidden="1" customHeight="1" x14ac:dyDescent="0.2"/>
    <row r="18382" ht="24.95" hidden="1" customHeight="1" x14ac:dyDescent="0.2"/>
    <row r="18383" ht="24.95" hidden="1" customHeight="1" x14ac:dyDescent="0.2"/>
    <row r="18384" ht="24.95" hidden="1" customHeight="1" x14ac:dyDescent="0.2"/>
    <row r="18385" ht="24.95" hidden="1" customHeight="1" x14ac:dyDescent="0.2"/>
    <row r="18386" ht="24.95" hidden="1" customHeight="1" x14ac:dyDescent="0.2"/>
    <row r="18387" ht="24.95" hidden="1" customHeight="1" x14ac:dyDescent="0.2"/>
    <row r="18388" ht="24.95" hidden="1" customHeight="1" x14ac:dyDescent="0.2"/>
    <row r="18389" ht="24.95" hidden="1" customHeight="1" x14ac:dyDescent="0.2"/>
    <row r="18390" ht="24.95" hidden="1" customHeight="1" x14ac:dyDescent="0.2"/>
    <row r="18391" ht="24.95" hidden="1" customHeight="1" x14ac:dyDescent="0.2"/>
    <row r="18392" ht="24.95" hidden="1" customHeight="1" x14ac:dyDescent="0.2"/>
    <row r="18393" ht="24.95" hidden="1" customHeight="1" x14ac:dyDescent="0.2"/>
    <row r="18394" ht="24.95" hidden="1" customHeight="1" x14ac:dyDescent="0.2"/>
    <row r="18395" ht="24.95" hidden="1" customHeight="1" x14ac:dyDescent="0.2"/>
    <row r="18396" ht="24.95" hidden="1" customHeight="1" x14ac:dyDescent="0.2"/>
    <row r="18397" ht="24.95" hidden="1" customHeight="1" x14ac:dyDescent="0.2"/>
    <row r="18398" ht="24.95" hidden="1" customHeight="1" x14ac:dyDescent="0.2"/>
    <row r="18399" ht="24.95" hidden="1" customHeight="1" x14ac:dyDescent="0.2"/>
    <row r="18400" ht="24.95" hidden="1" customHeight="1" x14ac:dyDescent="0.2"/>
    <row r="18401" ht="24.95" hidden="1" customHeight="1" x14ac:dyDescent="0.2"/>
    <row r="18402" ht="24.95" hidden="1" customHeight="1" x14ac:dyDescent="0.2"/>
    <row r="18403" ht="24.95" hidden="1" customHeight="1" x14ac:dyDescent="0.2"/>
    <row r="18404" ht="24.95" hidden="1" customHeight="1" x14ac:dyDescent="0.2"/>
    <row r="18405" ht="24.95" hidden="1" customHeight="1" x14ac:dyDescent="0.2"/>
    <row r="18406" ht="24.95" hidden="1" customHeight="1" x14ac:dyDescent="0.2"/>
    <row r="18407" ht="24.95" hidden="1" customHeight="1" x14ac:dyDescent="0.2"/>
    <row r="18408" ht="24.95" hidden="1" customHeight="1" x14ac:dyDescent="0.2"/>
    <row r="18409" ht="24.95" hidden="1" customHeight="1" x14ac:dyDescent="0.2"/>
    <row r="18410" ht="24.95" hidden="1" customHeight="1" x14ac:dyDescent="0.2"/>
    <row r="18411" ht="24.95" hidden="1" customHeight="1" x14ac:dyDescent="0.2"/>
    <row r="18412" ht="24.95" hidden="1" customHeight="1" x14ac:dyDescent="0.2"/>
    <row r="18413" ht="24.95" hidden="1" customHeight="1" x14ac:dyDescent="0.2"/>
    <row r="18414" ht="24.95" hidden="1" customHeight="1" x14ac:dyDescent="0.2"/>
    <row r="18415" ht="24.95" hidden="1" customHeight="1" x14ac:dyDescent="0.2"/>
    <row r="18416" ht="24.95" hidden="1" customHeight="1" x14ac:dyDescent="0.2"/>
    <row r="18417" ht="24.95" hidden="1" customHeight="1" x14ac:dyDescent="0.2"/>
    <row r="18418" ht="24.95" hidden="1" customHeight="1" x14ac:dyDescent="0.2"/>
    <row r="18419" ht="24.95" hidden="1" customHeight="1" x14ac:dyDescent="0.2"/>
    <row r="18420" ht="24.95" hidden="1" customHeight="1" x14ac:dyDescent="0.2"/>
    <row r="18421" ht="24.95" hidden="1" customHeight="1" x14ac:dyDescent="0.2"/>
    <row r="18422" ht="24.95" hidden="1" customHeight="1" x14ac:dyDescent="0.2"/>
    <row r="18423" ht="24.95" hidden="1" customHeight="1" x14ac:dyDescent="0.2"/>
    <row r="18424" ht="24.95" hidden="1" customHeight="1" x14ac:dyDescent="0.2"/>
    <row r="18425" ht="24.95" hidden="1" customHeight="1" x14ac:dyDescent="0.2"/>
    <row r="18426" ht="24.95" hidden="1" customHeight="1" x14ac:dyDescent="0.2"/>
    <row r="18427" ht="24.95" hidden="1" customHeight="1" x14ac:dyDescent="0.2"/>
    <row r="18428" ht="24.95" hidden="1" customHeight="1" x14ac:dyDescent="0.2"/>
    <row r="18429" ht="24.95" hidden="1" customHeight="1" x14ac:dyDescent="0.2"/>
    <row r="18430" ht="24.95" hidden="1" customHeight="1" x14ac:dyDescent="0.2"/>
    <row r="18431" ht="24.95" hidden="1" customHeight="1" x14ac:dyDescent="0.2"/>
    <row r="18432" ht="24.95" hidden="1" customHeight="1" x14ac:dyDescent="0.2"/>
    <row r="18433" ht="24.95" hidden="1" customHeight="1" x14ac:dyDescent="0.2"/>
    <row r="18434" ht="24.95" hidden="1" customHeight="1" x14ac:dyDescent="0.2"/>
    <row r="18435" ht="24.95" hidden="1" customHeight="1" x14ac:dyDescent="0.2"/>
    <row r="18436" ht="24.95" hidden="1" customHeight="1" x14ac:dyDescent="0.2"/>
    <row r="18437" ht="24.95" hidden="1" customHeight="1" x14ac:dyDescent="0.2"/>
    <row r="18438" ht="24.95" hidden="1" customHeight="1" x14ac:dyDescent="0.2"/>
    <row r="18439" ht="24.95" hidden="1" customHeight="1" x14ac:dyDescent="0.2"/>
    <row r="18440" ht="24.95" hidden="1" customHeight="1" x14ac:dyDescent="0.2"/>
    <row r="18441" ht="24.95" hidden="1" customHeight="1" x14ac:dyDescent="0.2"/>
    <row r="18442" ht="24.95" hidden="1" customHeight="1" x14ac:dyDescent="0.2"/>
    <row r="18443" ht="24.95" hidden="1" customHeight="1" x14ac:dyDescent="0.2"/>
    <row r="18444" ht="24.95" hidden="1" customHeight="1" x14ac:dyDescent="0.2"/>
    <row r="18445" ht="24.95" hidden="1" customHeight="1" x14ac:dyDescent="0.2"/>
    <row r="18446" ht="24.95" hidden="1" customHeight="1" x14ac:dyDescent="0.2"/>
    <row r="18447" ht="24.95" hidden="1" customHeight="1" x14ac:dyDescent="0.2"/>
    <row r="18448" ht="24.95" hidden="1" customHeight="1" x14ac:dyDescent="0.2"/>
    <row r="18449" ht="24.95" hidden="1" customHeight="1" x14ac:dyDescent="0.2"/>
    <row r="18450" ht="24.95" hidden="1" customHeight="1" x14ac:dyDescent="0.2"/>
    <row r="18451" ht="24.95" hidden="1" customHeight="1" x14ac:dyDescent="0.2"/>
    <row r="18452" ht="24.95" hidden="1" customHeight="1" x14ac:dyDescent="0.2"/>
    <row r="18453" ht="24.95" hidden="1" customHeight="1" x14ac:dyDescent="0.2"/>
    <row r="18454" ht="24.95" hidden="1" customHeight="1" x14ac:dyDescent="0.2"/>
    <row r="18455" ht="24.95" hidden="1" customHeight="1" x14ac:dyDescent="0.2"/>
    <row r="18456" ht="24.95" hidden="1" customHeight="1" x14ac:dyDescent="0.2"/>
    <row r="18457" ht="24.95" hidden="1" customHeight="1" x14ac:dyDescent="0.2"/>
    <row r="18458" ht="24.95" hidden="1" customHeight="1" x14ac:dyDescent="0.2"/>
    <row r="18459" ht="24.95" hidden="1" customHeight="1" x14ac:dyDescent="0.2"/>
    <row r="18460" ht="24.95" hidden="1" customHeight="1" x14ac:dyDescent="0.2"/>
    <row r="18461" ht="24.95" hidden="1" customHeight="1" x14ac:dyDescent="0.2"/>
    <row r="18462" ht="24.95" hidden="1" customHeight="1" x14ac:dyDescent="0.2"/>
    <row r="18463" ht="24.95" hidden="1" customHeight="1" x14ac:dyDescent="0.2"/>
    <row r="18464" ht="24.95" hidden="1" customHeight="1" x14ac:dyDescent="0.2"/>
    <row r="18465" ht="24.95" hidden="1" customHeight="1" x14ac:dyDescent="0.2"/>
    <row r="18466" ht="24.95" hidden="1" customHeight="1" x14ac:dyDescent="0.2"/>
    <row r="18467" ht="24.95" hidden="1" customHeight="1" x14ac:dyDescent="0.2"/>
    <row r="18468" ht="24.95" hidden="1" customHeight="1" x14ac:dyDescent="0.2"/>
    <row r="18469" ht="24.95" hidden="1" customHeight="1" x14ac:dyDescent="0.2"/>
    <row r="18470" ht="24.95" hidden="1" customHeight="1" x14ac:dyDescent="0.2"/>
    <row r="18471" ht="24.95" hidden="1" customHeight="1" x14ac:dyDescent="0.2"/>
    <row r="18472" ht="24.95" hidden="1" customHeight="1" x14ac:dyDescent="0.2"/>
    <row r="18473" ht="24.95" hidden="1" customHeight="1" x14ac:dyDescent="0.2"/>
    <row r="18474" ht="24.95" hidden="1" customHeight="1" x14ac:dyDescent="0.2"/>
    <row r="18475" ht="24.95" hidden="1" customHeight="1" x14ac:dyDescent="0.2"/>
    <row r="18476" ht="24.95" hidden="1" customHeight="1" x14ac:dyDescent="0.2"/>
    <row r="18477" ht="24.95" hidden="1" customHeight="1" x14ac:dyDescent="0.2"/>
    <row r="18478" ht="24.95" hidden="1" customHeight="1" x14ac:dyDescent="0.2"/>
    <row r="18479" ht="24.95" hidden="1" customHeight="1" x14ac:dyDescent="0.2"/>
    <row r="18480" ht="24.95" hidden="1" customHeight="1" x14ac:dyDescent="0.2"/>
    <row r="18481" ht="24.95" hidden="1" customHeight="1" x14ac:dyDescent="0.2"/>
    <row r="18482" ht="24.95" hidden="1" customHeight="1" x14ac:dyDescent="0.2"/>
    <row r="18483" ht="24.95" hidden="1" customHeight="1" x14ac:dyDescent="0.2"/>
    <row r="18484" ht="24.95" hidden="1" customHeight="1" x14ac:dyDescent="0.2"/>
    <row r="18485" ht="24.95" hidden="1" customHeight="1" x14ac:dyDescent="0.2"/>
    <row r="18486" ht="24.95" hidden="1" customHeight="1" x14ac:dyDescent="0.2"/>
    <row r="18487" ht="24.95" hidden="1" customHeight="1" x14ac:dyDescent="0.2"/>
    <row r="18488" ht="24.95" hidden="1" customHeight="1" x14ac:dyDescent="0.2"/>
    <row r="18489" ht="24.95" hidden="1" customHeight="1" x14ac:dyDescent="0.2"/>
    <row r="18490" ht="24.95" hidden="1" customHeight="1" x14ac:dyDescent="0.2"/>
    <row r="18491" ht="24.95" hidden="1" customHeight="1" x14ac:dyDescent="0.2"/>
    <row r="18492" ht="24.95" hidden="1" customHeight="1" x14ac:dyDescent="0.2"/>
    <row r="18493" ht="24.95" hidden="1" customHeight="1" x14ac:dyDescent="0.2"/>
    <row r="18494" ht="24.95" hidden="1" customHeight="1" x14ac:dyDescent="0.2"/>
    <row r="18495" ht="24.95" hidden="1" customHeight="1" x14ac:dyDescent="0.2"/>
    <row r="18496" ht="24.95" hidden="1" customHeight="1" x14ac:dyDescent="0.2"/>
    <row r="18497" ht="24.95" hidden="1" customHeight="1" x14ac:dyDescent="0.2"/>
    <row r="18498" ht="24.95" hidden="1" customHeight="1" x14ac:dyDescent="0.2"/>
    <row r="18499" ht="24.95" hidden="1" customHeight="1" x14ac:dyDescent="0.2"/>
    <row r="18500" ht="24.95" hidden="1" customHeight="1" x14ac:dyDescent="0.2"/>
    <row r="18501" ht="24.95" hidden="1" customHeight="1" x14ac:dyDescent="0.2"/>
    <row r="18502" ht="24.95" hidden="1" customHeight="1" x14ac:dyDescent="0.2"/>
    <row r="18503" ht="24.95" hidden="1" customHeight="1" x14ac:dyDescent="0.2"/>
    <row r="18504" ht="24.95" hidden="1" customHeight="1" x14ac:dyDescent="0.2"/>
    <row r="18505" ht="24.95" hidden="1" customHeight="1" x14ac:dyDescent="0.2"/>
    <row r="18506" ht="24.95" hidden="1" customHeight="1" x14ac:dyDescent="0.2"/>
    <row r="18507" ht="24.95" hidden="1" customHeight="1" x14ac:dyDescent="0.2"/>
    <row r="18508" ht="24.95" hidden="1" customHeight="1" x14ac:dyDescent="0.2"/>
    <row r="18509" ht="24.95" hidden="1" customHeight="1" x14ac:dyDescent="0.2"/>
    <row r="18510" ht="24.95" hidden="1" customHeight="1" x14ac:dyDescent="0.2"/>
    <row r="18511" ht="24.95" hidden="1" customHeight="1" x14ac:dyDescent="0.2"/>
    <row r="18512" ht="24.95" hidden="1" customHeight="1" x14ac:dyDescent="0.2"/>
    <row r="18513" ht="24.95" hidden="1" customHeight="1" x14ac:dyDescent="0.2"/>
    <row r="18514" ht="24.95" hidden="1" customHeight="1" x14ac:dyDescent="0.2"/>
    <row r="18515" ht="24.95" hidden="1" customHeight="1" x14ac:dyDescent="0.2"/>
    <row r="18516" ht="24.95" hidden="1" customHeight="1" x14ac:dyDescent="0.2"/>
    <row r="18517" ht="24.95" hidden="1" customHeight="1" x14ac:dyDescent="0.2"/>
    <row r="18518" ht="24.95" hidden="1" customHeight="1" x14ac:dyDescent="0.2"/>
    <row r="18519" ht="24.95" hidden="1" customHeight="1" x14ac:dyDescent="0.2"/>
    <row r="18520" ht="24.95" hidden="1" customHeight="1" x14ac:dyDescent="0.2"/>
    <row r="18521" ht="24.95" hidden="1" customHeight="1" x14ac:dyDescent="0.2"/>
    <row r="18522" ht="24.95" hidden="1" customHeight="1" x14ac:dyDescent="0.2"/>
    <row r="18523" ht="24.95" hidden="1" customHeight="1" x14ac:dyDescent="0.2"/>
    <row r="18524" ht="24.95" hidden="1" customHeight="1" x14ac:dyDescent="0.2"/>
    <row r="18525" ht="24.95" hidden="1" customHeight="1" x14ac:dyDescent="0.2"/>
    <row r="18526" ht="24.95" hidden="1" customHeight="1" x14ac:dyDescent="0.2"/>
    <row r="18527" ht="24.95" hidden="1" customHeight="1" x14ac:dyDescent="0.2"/>
    <row r="18528" ht="24.95" hidden="1" customHeight="1" x14ac:dyDescent="0.2"/>
    <row r="18529" ht="24.95" hidden="1" customHeight="1" x14ac:dyDescent="0.2"/>
    <row r="18530" ht="24.95" hidden="1" customHeight="1" x14ac:dyDescent="0.2"/>
    <row r="18531" ht="24.95" hidden="1" customHeight="1" x14ac:dyDescent="0.2"/>
    <row r="18532" ht="24.95" hidden="1" customHeight="1" x14ac:dyDescent="0.2"/>
    <row r="18533" ht="24.95" hidden="1" customHeight="1" x14ac:dyDescent="0.2"/>
    <row r="18534" ht="24.95" hidden="1" customHeight="1" x14ac:dyDescent="0.2"/>
    <row r="18535" ht="24.95" hidden="1" customHeight="1" x14ac:dyDescent="0.2"/>
    <row r="18536" ht="24.95" hidden="1" customHeight="1" x14ac:dyDescent="0.2"/>
    <row r="18537" ht="24.95" hidden="1" customHeight="1" x14ac:dyDescent="0.2"/>
    <row r="18538" ht="24.95" hidden="1" customHeight="1" x14ac:dyDescent="0.2"/>
    <row r="18539" ht="24.95" hidden="1" customHeight="1" x14ac:dyDescent="0.2"/>
    <row r="18540" ht="24.95" hidden="1" customHeight="1" x14ac:dyDescent="0.2"/>
    <row r="18541" ht="24.95" hidden="1" customHeight="1" x14ac:dyDescent="0.2"/>
    <row r="18542" ht="24.95" hidden="1" customHeight="1" x14ac:dyDescent="0.2"/>
    <row r="18543" ht="24.95" hidden="1" customHeight="1" x14ac:dyDescent="0.2"/>
    <row r="18544" ht="24.95" hidden="1" customHeight="1" x14ac:dyDescent="0.2"/>
    <row r="18545" ht="24.95" hidden="1" customHeight="1" x14ac:dyDescent="0.2"/>
    <row r="18546" ht="24.95" hidden="1" customHeight="1" x14ac:dyDescent="0.2"/>
    <row r="18547" ht="24.95" hidden="1" customHeight="1" x14ac:dyDescent="0.2"/>
    <row r="18548" ht="24.95" hidden="1" customHeight="1" x14ac:dyDescent="0.2"/>
    <row r="18549" ht="24.95" hidden="1" customHeight="1" x14ac:dyDescent="0.2"/>
    <row r="18550" ht="24.95" hidden="1" customHeight="1" x14ac:dyDescent="0.2"/>
    <row r="18551" ht="24.95" hidden="1" customHeight="1" x14ac:dyDescent="0.2"/>
    <row r="18552" ht="24.95" hidden="1" customHeight="1" x14ac:dyDescent="0.2"/>
    <row r="18553" ht="24.95" hidden="1" customHeight="1" x14ac:dyDescent="0.2"/>
    <row r="18554" ht="24.95" hidden="1" customHeight="1" x14ac:dyDescent="0.2"/>
    <row r="18555" ht="24.95" hidden="1" customHeight="1" x14ac:dyDescent="0.2"/>
    <row r="18556" ht="24.95" hidden="1" customHeight="1" x14ac:dyDescent="0.2"/>
    <row r="18557" ht="24.95" hidden="1" customHeight="1" x14ac:dyDescent="0.2"/>
    <row r="18558" ht="24.95" hidden="1" customHeight="1" x14ac:dyDescent="0.2"/>
    <row r="18559" ht="24.95" hidden="1" customHeight="1" x14ac:dyDescent="0.2"/>
    <row r="18560" ht="24.95" hidden="1" customHeight="1" x14ac:dyDescent="0.2"/>
    <row r="18561" ht="24.95" hidden="1" customHeight="1" x14ac:dyDescent="0.2"/>
    <row r="18562" ht="24.95" hidden="1" customHeight="1" x14ac:dyDescent="0.2"/>
    <row r="18563" ht="24.95" hidden="1" customHeight="1" x14ac:dyDescent="0.2"/>
    <row r="18564" ht="24.95" hidden="1" customHeight="1" x14ac:dyDescent="0.2"/>
    <row r="18565" ht="24.95" hidden="1" customHeight="1" x14ac:dyDescent="0.2"/>
    <row r="18566" ht="24.95" hidden="1" customHeight="1" x14ac:dyDescent="0.2"/>
    <row r="18567" ht="24.95" hidden="1" customHeight="1" x14ac:dyDescent="0.2"/>
    <row r="18568" ht="24.95" hidden="1" customHeight="1" x14ac:dyDescent="0.2"/>
    <row r="18569" ht="24.95" hidden="1" customHeight="1" x14ac:dyDescent="0.2"/>
    <row r="18570" ht="24.95" hidden="1" customHeight="1" x14ac:dyDescent="0.2"/>
    <row r="18571" ht="24.95" hidden="1" customHeight="1" x14ac:dyDescent="0.2"/>
    <row r="18572" ht="24.95" hidden="1" customHeight="1" x14ac:dyDescent="0.2"/>
    <row r="18573" ht="24.95" hidden="1" customHeight="1" x14ac:dyDescent="0.2"/>
    <row r="18574" ht="24.95" hidden="1" customHeight="1" x14ac:dyDescent="0.2"/>
    <row r="18575" ht="24.95" hidden="1" customHeight="1" x14ac:dyDescent="0.2"/>
    <row r="18576" ht="24.95" hidden="1" customHeight="1" x14ac:dyDescent="0.2"/>
    <row r="18577" ht="24.95" hidden="1" customHeight="1" x14ac:dyDescent="0.2"/>
    <row r="18578" ht="24.95" hidden="1" customHeight="1" x14ac:dyDescent="0.2"/>
    <row r="18579" ht="24.95" hidden="1" customHeight="1" x14ac:dyDescent="0.2"/>
    <row r="18580" ht="24.95" hidden="1" customHeight="1" x14ac:dyDescent="0.2"/>
    <row r="18581" ht="24.95" hidden="1" customHeight="1" x14ac:dyDescent="0.2"/>
    <row r="18582" ht="24.95" hidden="1" customHeight="1" x14ac:dyDescent="0.2"/>
    <row r="18583" ht="24.95" hidden="1" customHeight="1" x14ac:dyDescent="0.2"/>
    <row r="18584" ht="24.95" hidden="1" customHeight="1" x14ac:dyDescent="0.2"/>
    <row r="18585" ht="24.95" hidden="1" customHeight="1" x14ac:dyDescent="0.2"/>
    <row r="18586" ht="24.95" hidden="1" customHeight="1" x14ac:dyDescent="0.2"/>
    <row r="18587" ht="24.95" hidden="1" customHeight="1" x14ac:dyDescent="0.2"/>
    <row r="18588" ht="24.95" hidden="1" customHeight="1" x14ac:dyDescent="0.2"/>
    <row r="18589" ht="24.95" hidden="1" customHeight="1" x14ac:dyDescent="0.2"/>
    <row r="18590" ht="24.95" hidden="1" customHeight="1" x14ac:dyDescent="0.2"/>
    <row r="18591" ht="24.95" hidden="1" customHeight="1" x14ac:dyDescent="0.2"/>
    <row r="18592" ht="24.95" hidden="1" customHeight="1" x14ac:dyDescent="0.2"/>
    <row r="18593" ht="24.95" hidden="1" customHeight="1" x14ac:dyDescent="0.2"/>
    <row r="18594" ht="24.95" hidden="1" customHeight="1" x14ac:dyDescent="0.2"/>
    <row r="18595" ht="24.95" hidden="1" customHeight="1" x14ac:dyDescent="0.2"/>
    <row r="18596" ht="24.95" hidden="1" customHeight="1" x14ac:dyDescent="0.2"/>
    <row r="18597" ht="24.95" hidden="1" customHeight="1" x14ac:dyDescent="0.2"/>
    <row r="18598" ht="24.95" hidden="1" customHeight="1" x14ac:dyDescent="0.2"/>
    <row r="18599" ht="24.95" hidden="1" customHeight="1" x14ac:dyDescent="0.2"/>
    <row r="18600" ht="24.95" hidden="1" customHeight="1" x14ac:dyDescent="0.2"/>
    <row r="18601" ht="24.95" hidden="1" customHeight="1" x14ac:dyDescent="0.2"/>
    <row r="18602" ht="24.95" hidden="1" customHeight="1" x14ac:dyDescent="0.2"/>
    <row r="18603" ht="24.95" hidden="1" customHeight="1" x14ac:dyDescent="0.2"/>
    <row r="18604" ht="24.95" hidden="1" customHeight="1" x14ac:dyDescent="0.2"/>
    <row r="18605" ht="24.95" hidden="1" customHeight="1" x14ac:dyDescent="0.2"/>
    <row r="18606" ht="24.95" hidden="1" customHeight="1" x14ac:dyDescent="0.2"/>
    <row r="18607" ht="24.95" hidden="1" customHeight="1" x14ac:dyDescent="0.2"/>
    <row r="18608" ht="24.95" hidden="1" customHeight="1" x14ac:dyDescent="0.2"/>
    <row r="18609" ht="24.95" hidden="1" customHeight="1" x14ac:dyDescent="0.2"/>
    <row r="18610" ht="24.95" hidden="1" customHeight="1" x14ac:dyDescent="0.2"/>
    <row r="18611" ht="24.95" hidden="1" customHeight="1" x14ac:dyDescent="0.2"/>
    <row r="18612" ht="24.95" hidden="1" customHeight="1" x14ac:dyDescent="0.2"/>
    <row r="18613" ht="24.95" hidden="1" customHeight="1" x14ac:dyDescent="0.2"/>
    <row r="18614" ht="24.95" hidden="1" customHeight="1" x14ac:dyDescent="0.2"/>
    <row r="18615" ht="24.95" hidden="1" customHeight="1" x14ac:dyDescent="0.2"/>
    <row r="18616" ht="24.95" hidden="1" customHeight="1" x14ac:dyDescent="0.2"/>
    <row r="18617" ht="24.95" hidden="1" customHeight="1" x14ac:dyDescent="0.2"/>
    <row r="18618" ht="24.95" hidden="1" customHeight="1" x14ac:dyDescent="0.2"/>
    <row r="18619" ht="24.95" hidden="1" customHeight="1" x14ac:dyDescent="0.2"/>
    <row r="18620" ht="24.95" hidden="1" customHeight="1" x14ac:dyDescent="0.2"/>
    <row r="18621" ht="24.95" hidden="1" customHeight="1" x14ac:dyDescent="0.2"/>
    <row r="18622" ht="24.95" hidden="1" customHeight="1" x14ac:dyDescent="0.2"/>
    <row r="18623" ht="24.95" hidden="1" customHeight="1" x14ac:dyDescent="0.2"/>
    <row r="18624" ht="24.95" hidden="1" customHeight="1" x14ac:dyDescent="0.2"/>
    <row r="18625" ht="24.95" hidden="1" customHeight="1" x14ac:dyDescent="0.2"/>
    <row r="18626" ht="24.95" hidden="1" customHeight="1" x14ac:dyDescent="0.2"/>
    <row r="18627" ht="24.95" hidden="1" customHeight="1" x14ac:dyDescent="0.2"/>
    <row r="18628" ht="24.95" hidden="1" customHeight="1" x14ac:dyDescent="0.2"/>
    <row r="18629" ht="24.95" hidden="1" customHeight="1" x14ac:dyDescent="0.2"/>
    <row r="18630" ht="24.95" hidden="1" customHeight="1" x14ac:dyDescent="0.2"/>
    <row r="18631" ht="24.95" hidden="1" customHeight="1" x14ac:dyDescent="0.2"/>
    <row r="18632" ht="24.95" hidden="1" customHeight="1" x14ac:dyDescent="0.2"/>
    <row r="18633" ht="24.95" hidden="1" customHeight="1" x14ac:dyDescent="0.2"/>
    <row r="18634" ht="24.95" hidden="1" customHeight="1" x14ac:dyDescent="0.2"/>
    <row r="18635" ht="24.95" hidden="1" customHeight="1" x14ac:dyDescent="0.2"/>
    <row r="18636" ht="24.95" hidden="1" customHeight="1" x14ac:dyDescent="0.2"/>
    <row r="18637" ht="24.95" hidden="1" customHeight="1" x14ac:dyDescent="0.2"/>
    <row r="18638" ht="24.95" hidden="1" customHeight="1" x14ac:dyDescent="0.2"/>
    <row r="18639" ht="24.95" hidden="1" customHeight="1" x14ac:dyDescent="0.2"/>
    <row r="18640" ht="24.95" hidden="1" customHeight="1" x14ac:dyDescent="0.2"/>
    <row r="18641" ht="24.95" hidden="1" customHeight="1" x14ac:dyDescent="0.2"/>
    <row r="18642" ht="24.95" hidden="1" customHeight="1" x14ac:dyDescent="0.2"/>
    <row r="18643" ht="24.95" hidden="1" customHeight="1" x14ac:dyDescent="0.2"/>
    <row r="18644" ht="24.95" hidden="1" customHeight="1" x14ac:dyDescent="0.2"/>
    <row r="18645" ht="24.95" hidden="1" customHeight="1" x14ac:dyDescent="0.2"/>
    <row r="18646" ht="24.95" hidden="1" customHeight="1" x14ac:dyDescent="0.2"/>
    <row r="18647" ht="24.95" hidden="1" customHeight="1" x14ac:dyDescent="0.2"/>
    <row r="18648" ht="24.95" hidden="1" customHeight="1" x14ac:dyDescent="0.2"/>
    <row r="18649" ht="24.95" hidden="1" customHeight="1" x14ac:dyDescent="0.2"/>
    <row r="18650" ht="24.95" hidden="1" customHeight="1" x14ac:dyDescent="0.2"/>
    <row r="18651" ht="24.95" hidden="1" customHeight="1" x14ac:dyDescent="0.2"/>
    <row r="18652" ht="24.95" hidden="1" customHeight="1" x14ac:dyDescent="0.2"/>
    <row r="18653" ht="24.95" hidden="1" customHeight="1" x14ac:dyDescent="0.2"/>
    <row r="18654" ht="24.95" hidden="1" customHeight="1" x14ac:dyDescent="0.2"/>
    <row r="18655" ht="24.95" hidden="1" customHeight="1" x14ac:dyDescent="0.2"/>
    <row r="18656" ht="24.95" hidden="1" customHeight="1" x14ac:dyDescent="0.2"/>
    <row r="18657" ht="24.95" hidden="1" customHeight="1" x14ac:dyDescent="0.2"/>
    <row r="18658" ht="24.95" hidden="1" customHeight="1" x14ac:dyDescent="0.2"/>
    <row r="18659" ht="24.95" hidden="1" customHeight="1" x14ac:dyDescent="0.2"/>
    <row r="18660" ht="24.95" hidden="1" customHeight="1" x14ac:dyDescent="0.2"/>
    <row r="18661" ht="24.95" hidden="1" customHeight="1" x14ac:dyDescent="0.2"/>
    <row r="18662" ht="24.95" hidden="1" customHeight="1" x14ac:dyDescent="0.2"/>
    <row r="18663" ht="24.95" hidden="1" customHeight="1" x14ac:dyDescent="0.2"/>
    <row r="18664" ht="24.95" hidden="1" customHeight="1" x14ac:dyDescent="0.2"/>
    <row r="18665" ht="24.95" hidden="1" customHeight="1" x14ac:dyDescent="0.2"/>
    <row r="18666" ht="24.95" hidden="1" customHeight="1" x14ac:dyDescent="0.2"/>
    <row r="18667" ht="24.95" hidden="1" customHeight="1" x14ac:dyDescent="0.2"/>
    <row r="18668" ht="24.95" hidden="1" customHeight="1" x14ac:dyDescent="0.2"/>
    <row r="18669" ht="24.95" hidden="1" customHeight="1" x14ac:dyDescent="0.2"/>
    <row r="18670" ht="24.95" hidden="1" customHeight="1" x14ac:dyDescent="0.2"/>
    <row r="18671" ht="24.95" hidden="1" customHeight="1" x14ac:dyDescent="0.2"/>
    <row r="18672" ht="24.95" hidden="1" customHeight="1" x14ac:dyDescent="0.2"/>
    <row r="18673" ht="24.95" hidden="1" customHeight="1" x14ac:dyDescent="0.2"/>
    <row r="18674" ht="24.95" hidden="1" customHeight="1" x14ac:dyDescent="0.2"/>
    <row r="18675" ht="24.95" hidden="1" customHeight="1" x14ac:dyDescent="0.2"/>
    <row r="18676" ht="24.95" hidden="1" customHeight="1" x14ac:dyDescent="0.2"/>
    <row r="18677" ht="24.95" hidden="1" customHeight="1" x14ac:dyDescent="0.2"/>
    <row r="18678" ht="24.95" hidden="1" customHeight="1" x14ac:dyDescent="0.2"/>
    <row r="18679" ht="24.95" hidden="1" customHeight="1" x14ac:dyDescent="0.2"/>
    <row r="18680" ht="24.95" hidden="1" customHeight="1" x14ac:dyDescent="0.2"/>
    <row r="18681" ht="24.95" hidden="1" customHeight="1" x14ac:dyDescent="0.2"/>
    <row r="18682" ht="24.95" hidden="1" customHeight="1" x14ac:dyDescent="0.2"/>
    <row r="18683" ht="24.95" hidden="1" customHeight="1" x14ac:dyDescent="0.2"/>
    <row r="18684" ht="24.95" hidden="1" customHeight="1" x14ac:dyDescent="0.2"/>
    <row r="18685" ht="24.95" hidden="1" customHeight="1" x14ac:dyDescent="0.2"/>
    <row r="18686" ht="24.95" hidden="1" customHeight="1" x14ac:dyDescent="0.2"/>
    <row r="18687" ht="24.95" hidden="1" customHeight="1" x14ac:dyDescent="0.2"/>
    <row r="18688" ht="24.95" hidden="1" customHeight="1" x14ac:dyDescent="0.2"/>
    <row r="18689" ht="24.95" hidden="1" customHeight="1" x14ac:dyDescent="0.2"/>
    <row r="18690" ht="24.95" hidden="1" customHeight="1" x14ac:dyDescent="0.2"/>
    <row r="18691" ht="24.95" hidden="1" customHeight="1" x14ac:dyDescent="0.2"/>
    <row r="18692" ht="24.95" hidden="1" customHeight="1" x14ac:dyDescent="0.2"/>
    <row r="18693" ht="24.95" hidden="1" customHeight="1" x14ac:dyDescent="0.2"/>
    <row r="18694" ht="24.95" hidden="1" customHeight="1" x14ac:dyDescent="0.2"/>
    <row r="18695" ht="24.95" hidden="1" customHeight="1" x14ac:dyDescent="0.2"/>
    <row r="18696" ht="24.95" hidden="1" customHeight="1" x14ac:dyDescent="0.2"/>
    <row r="18697" ht="24.95" hidden="1" customHeight="1" x14ac:dyDescent="0.2"/>
    <row r="18698" ht="24.95" hidden="1" customHeight="1" x14ac:dyDescent="0.2"/>
    <row r="18699" ht="24.95" hidden="1" customHeight="1" x14ac:dyDescent="0.2"/>
    <row r="18700" ht="24.95" hidden="1" customHeight="1" x14ac:dyDescent="0.2"/>
    <row r="18701" ht="24.95" hidden="1" customHeight="1" x14ac:dyDescent="0.2"/>
    <row r="18702" ht="24.95" hidden="1" customHeight="1" x14ac:dyDescent="0.2"/>
    <row r="18703" ht="24.95" hidden="1" customHeight="1" x14ac:dyDescent="0.2"/>
    <row r="18704" ht="24.95" hidden="1" customHeight="1" x14ac:dyDescent="0.2"/>
    <row r="18705" ht="24.95" hidden="1" customHeight="1" x14ac:dyDescent="0.2"/>
    <row r="18706" ht="24.95" hidden="1" customHeight="1" x14ac:dyDescent="0.2"/>
    <row r="18707" ht="24.95" hidden="1" customHeight="1" x14ac:dyDescent="0.2"/>
    <row r="18708" ht="24.95" hidden="1" customHeight="1" x14ac:dyDescent="0.2"/>
    <row r="18709" ht="24.95" hidden="1" customHeight="1" x14ac:dyDescent="0.2"/>
    <row r="18710" ht="24.95" hidden="1" customHeight="1" x14ac:dyDescent="0.2"/>
    <row r="18711" ht="24.95" hidden="1" customHeight="1" x14ac:dyDescent="0.2"/>
    <row r="18712" ht="24.95" hidden="1" customHeight="1" x14ac:dyDescent="0.2"/>
    <row r="18713" ht="24.95" hidden="1" customHeight="1" x14ac:dyDescent="0.2"/>
    <row r="18714" ht="24.95" hidden="1" customHeight="1" x14ac:dyDescent="0.2"/>
    <row r="18715" ht="24.95" hidden="1" customHeight="1" x14ac:dyDescent="0.2"/>
    <row r="18716" ht="24.95" hidden="1" customHeight="1" x14ac:dyDescent="0.2"/>
    <row r="18717" ht="24.95" hidden="1" customHeight="1" x14ac:dyDescent="0.2"/>
    <row r="18718" ht="24.95" hidden="1" customHeight="1" x14ac:dyDescent="0.2"/>
    <row r="18719" ht="24.95" hidden="1" customHeight="1" x14ac:dyDescent="0.2"/>
    <row r="18720" ht="24.95" hidden="1" customHeight="1" x14ac:dyDescent="0.2"/>
    <row r="18721" ht="24.95" hidden="1" customHeight="1" x14ac:dyDescent="0.2"/>
    <row r="18722" ht="24.95" hidden="1" customHeight="1" x14ac:dyDescent="0.2"/>
    <row r="18723" ht="24.95" hidden="1" customHeight="1" x14ac:dyDescent="0.2"/>
    <row r="18724" ht="24.95" hidden="1" customHeight="1" x14ac:dyDescent="0.2"/>
    <row r="18725" ht="24.95" hidden="1" customHeight="1" x14ac:dyDescent="0.2"/>
    <row r="18726" ht="24.95" hidden="1" customHeight="1" x14ac:dyDescent="0.2"/>
    <row r="18727" ht="24.95" hidden="1" customHeight="1" x14ac:dyDescent="0.2"/>
    <row r="18728" ht="24.95" hidden="1" customHeight="1" x14ac:dyDescent="0.2"/>
    <row r="18729" ht="24.95" hidden="1" customHeight="1" x14ac:dyDescent="0.2"/>
    <row r="18730" ht="24.95" hidden="1" customHeight="1" x14ac:dyDescent="0.2"/>
    <row r="18731" ht="24.95" hidden="1" customHeight="1" x14ac:dyDescent="0.2"/>
    <row r="18732" ht="24.95" hidden="1" customHeight="1" x14ac:dyDescent="0.2"/>
    <row r="18733" ht="24.95" hidden="1" customHeight="1" x14ac:dyDescent="0.2"/>
    <row r="18734" ht="24.95" hidden="1" customHeight="1" x14ac:dyDescent="0.2"/>
    <row r="18735" ht="24.95" hidden="1" customHeight="1" x14ac:dyDescent="0.2"/>
    <row r="18736" ht="24.95" hidden="1" customHeight="1" x14ac:dyDescent="0.2"/>
    <row r="18737" ht="24.95" hidden="1" customHeight="1" x14ac:dyDescent="0.2"/>
    <row r="18738" ht="24.95" hidden="1" customHeight="1" x14ac:dyDescent="0.2"/>
    <row r="18739" ht="24.95" hidden="1" customHeight="1" x14ac:dyDescent="0.2"/>
    <row r="18740" ht="24.95" hidden="1" customHeight="1" x14ac:dyDescent="0.2"/>
    <row r="18741" ht="24.95" hidden="1" customHeight="1" x14ac:dyDescent="0.2"/>
    <row r="18742" ht="24.95" hidden="1" customHeight="1" x14ac:dyDescent="0.2"/>
    <row r="18743" ht="24.95" hidden="1" customHeight="1" x14ac:dyDescent="0.2"/>
    <row r="18744" ht="24.95" hidden="1" customHeight="1" x14ac:dyDescent="0.2"/>
    <row r="18745" ht="24.95" hidden="1" customHeight="1" x14ac:dyDescent="0.2"/>
    <row r="18746" ht="24.95" hidden="1" customHeight="1" x14ac:dyDescent="0.2"/>
    <row r="18747" ht="24.95" hidden="1" customHeight="1" x14ac:dyDescent="0.2"/>
    <row r="18748" ht="24.95" hidden="1" customHeight="1" x14ac:dyDescent="0.2"/>
    <row r="18749" ht="24.95" hidden="1" customHeight="1" x14ac:dyDescent="0.2"/>
    <row r="18750" ht="24.95" hidden="1" customHeight="1" x14ac:dyDescent="0.2"/>
    <row r="18751" ht="24.95" hidden="1" customHeight="1" x14ac:dyDescent="0.2"/>
    <row r="18752" ht="24.95" hidden="1" customHeight="1" x14ac:dyDescent="0.2"/>
    <row r="18753" ht="24.95" hidden="1" customHeight="1" x14ac:dyDescent="0.2"/>
    <row r="18754" ht="24.95" hidden="1" customHeight="1" x14ac:dyDescent="0.2"/>
    <row r="18755" ht="24.95" hidden="1" customHeight="1" x14ac:dyDescent="0.2"/>
    <row r="18756" ht="24.95" hidden="1" customHeight="1" x14ac:dyDescent="0.2"/>
    <row r="18757" ht="24.95" hidden="1" customHeight="1" x14ac:dyDescent="0.2"/>
    <row r="18758" ht="24.95" hidden="1" customHeight="1" x14ac:dyDescent="0.2"/>
    <row r="18759" ht="24.95" hidden="1" customHeight="1" x14ac:dyDescent="0.2"/>
    <row r="18760" ht="24.95" hidden="1" customHeight="1" x14ac:dyDescent="0.2"/>
    <row r="18761" ht="24.95" hidden="1" customHeight="1" x14ac:dyDescent="0.2"/>
    <row r="18762" ht="24.95" hidden="1" customHeight="1" x14ac:dyDescent="0.2"/>
    <row r="18763" ht="24.95" hidden="1" customHeight="1" x14ac:dyDescent="0.2"/>
    <row r="18764" ht="24.95" hidden="1" customHeight="1" x14ac:dyDescent="0.2"/>
    <row r="18765" ht="24.95" hidden="1" customHeight="1" x14ac:dyDescent="0.2"/>
    <row r="18766" ht="24.95" hidden="1" customHeight="1" x14ac:dyDescent="0.2"/>
    <row r="18767" ht="24.95" hidden="1" customHeight="1" x14ac:dyDescent="0.2"/>
    <row r="18768" ht="24.95" hidden="1" customHeight="1" x14ac:dyDescent="0.2"/>
    <row r="18769" ht="24.95" hidden="1" customHeight="1" x14ac:dyDescent="0.2"/>
    <row r="18770" ht="24.95" hidden="1" customHeight="1" x14ac:dyDescent="0.2"/>
    <row r="18771" ht="24.95" hidden="1" customHeight="1" x14ac:dyDescent="0.2"/>
    <row r="18772" ht="24.95" hidden="1" customHeight="1" x14ac:dyDescent="0.2"/>
    <row r="18773" ht="24.95" hidden="1" customHeight="1" x14ac:dyDescent="0.2"/>
    <row r="18774" ht="24.95" hidden="1" customHeight="1" x14ac:dyDescent="0.2"/>
    <row r="18775" ht="24.95" hidden="1" customHeight="1" x14ac:dyDescent="0.2"/>
    <row r="18776" ht="24.95" hidden="1" customHeight="1" x14ac:dyDescent="0.2"/>
    <row r="18777" ht="24.95" hidden="1" customHeight="1" x14ac:dyDescent="0.2"/>
    <row r="18778" ht="24.95" hidden="1" customHeight="1" x14ac:dyDescent="0.2"/>
    <row r="18779" ht="24.95" hidden="1" customHeight="1" x14ac:dyDescent="0.2"/>
    <row r="18780" ht="24.95" hidden="1" customHeight="1" x14ac:dyDescent="0.2"/>
    <row r="18781" ht="24.95" hidden="1" customHeight="1" x14ac:dyDescent="0.2"/>
    <row r="18782" ht="24.95" hidden="1" customHeight="1" x14ac:dyDescent="0.2"/>
    <row r="18783" ht="24.95" hidden="1" customHeight="1" x14ac:dyDescent="0.2"/>
    <row r="18784" ht="24.95" hidden="1" customHeight="1" x14ac:dyDescent="0.2"/>
    <row r="18785" ht="24.95" hidden="1" customHeight="1" x14ac:dyDescent="0.2"/>
    <row r="18786" ht="24.95" hidden="1" customHeight="1" x14ac:dyDescent="0.2"/>
    <row r="18787" ht="24.95" hidden="1" customHeight="1" x14ac:dyDescent="0.2"/>
    <row r="18788" ht="24.95" hidden="1" customHeight="1" x14ac:dyDescent="0.2"/>
    <row r="18789" ht="24.95" hidden="1" customHeight="1" x14ac:dyDescent="0.2"/>
    <row r="18790" ht="24.95" hidden="1" customHeight="1" x14ac:dyDescent="0.2"/>
    <row r="18791" ht="24.95" hidden="1" customHeight="1" x14ac:dyDescent="0.2"/>
    <row r="18792" ht="24.95" hidden="1" customHeight="1" x14ac:dyDescent="0.2"/>
    <row r="18793" ht="24.95" hidden="1" customHeight="1" x14ac:dyDescent="0.2"/>
    <row r="18794" ht="24.95" hidden="1" customHeight="1" x14ac:dyDescent="0.2"/>
    <row r="18795" ht="24.95" hidden="1" customHeight="1" x14ac:dyDescent="0.2"/>
    <row r="18796" ht="24.95" hidden="1" customHeight="1" x14ac:dyDescent="0.2"/>
    <row r="18797" ht="24.95" hidden="1" customHeight="1" x14ac:dyDescent="0.2"/>
    <row r="18798" ht="24.95" hidden="1" customHeight="1" x14ac:dyDescent="0.2"/>
    <row r="18799" ht="24.95" hidden="1" customHeight="1" x14ac:dyDescent="0.2"/>
    <row r="18800" ht="24.95" hidden="1" customHeight="1" x14ac:dyDescent="0.2"/>
    <row r="18801" ht="24.95" hidden="1" customHeight="1" x14ac:dyDescent="0.2"/>
    <row r="18802" ht="24.95" hidden="1" customHeight="1" x14ac:dyDescent="0.2"/>
    <row r="18803" ht="24.95" hidden="1" customHeight="1" x14ac:dyDescent="0.2"/>
    <row r="18804" ht="24.95" hidden="1" customHeight="1" x14ac:dyDescent="0.2"/>
    <row r="18805" ht="24.95" hidden="1" customHeight="1" x14ac:dyDescent="0.2"/>
    <row r="18806" ht="24.95" hidden="1" customHeight="1" x14ac:dyDescent="0.2"/>
    <row r="18807" ht="24.95" hidden="1" customHeight="1" x14ac:dyDescent="0.2"/>
    <row r="18808" ht="24.95" hidden="1" customHeight="1" x14ac:dyDescent="0.2"/>
    <row r="18809" ht="24.95" hidden="1" customHeight="1" x14ac:dyDescent="0.2"/>
    <row r="18810" ht="24.95" hidden="1" customHeight="1" x14ac:dyDescent="0.2"/>
    <row r="18811" ht="24.95" hidden="1" customHeight="1" x14ac:dyDescent="0.2"/>
    <row r="18812" ht="24.95" hidden="1" customHeight="1" x14ac:dyDescent="0.2"/>
    <row r="18813" ht="24.95" hidden="1" customHeight="1" x14ac:dyDescent="0.2"/>
    <row r="18814" ht="24.95" hidden="1" customHeight="1" x14ac:dyDescent="0.2"/>
    <row r="18815" ht="24.95" hidden="1" customHeight="1" x14ac:dyDescent="0.2"/>
    <row r="18816" ht="24.95" hidden="1" customHeight="1" x14ac:dyDescent="0.2"/>
    <row r="18817" ht="24.95" hidden="1" customHeight="1" x14ac:dyDescent="0.2"/>
    <row r="18818" ht="24.95" hidden="1" customHeight="1" x14ac:dyDescent="0.2"/>
    <row r="18819" ht="24.95" hidden="1" customHeight="1" x14ac:dyDescent="0.2"/>
    <row r="18820" ht="24.95" hidden="1" customHeight="1" x14ac:dyDescent="0.2"/>
    <row r="18821" ht="24.95" hidden="1" customHeight="1" x14ac:dyDescent="0.2"/>
    <row r="18822" ht="24.95" hidden="1" customHeight="1" x14ac:dyDescent="0.2"/>
    <row r="18823" ht="24.95" hidden="1" customHeight="1" x14ac:dyDescent="0.2"/>
    <row r="18824" ht="24.95" hidden="1" customHeight="1" x14ac:dyDescent="0.2"/>
    <row r="18825" ht="24.95" hidden="1" customHeight="1" x14ac:dyDescent="0.2"/>
    <row r="18826" ht="24.95" hidden="1" customHeight="1" x14ac:dyDescent="0.2"/>
    <row r="18827" ht="24.95" hidden="1" customHeight="1" x14ac:dyDescent="0.2"/>
    <row r="18828" ht="24.95" hidden="1" customHeight="1" x14ac:dyDescent="0.2"/>
    <row r="18829" ht="24.95" hidden="1" customHeight="1" x14ac:dyDescent="0.2"/>
    <row r="18830" ht="24.95" hidden="1" customHeight="1" x14ac:dyDescent="0.2"/>
    <row r="18831" ht="24.95" hidden="1" customHeight="1" x14ac:dyDescent="0.2"/>
    <row r="18832" ht="24.95" hidden="1" customHeight="1" x14ac:dyDescent="0.2"/>
    <row r="18833" ht="24.95" hidden="1" customHeight="1" x14ac:dyDescent="0.2"/>
    <row r="18834" ht="24.95" hidden="1" customHeight="1" x14ac:dyDescent="0.2"/>
    <row r="18835" ht="24.95" hidden="1" customHeight="1" x14ac:dyDescent="0.2"/>
    <row r="18836" ht="24.95" hidden="1" customHeight="1" x14ac:dyDescent="0.2"/>
    <row r="18837" ht="24.95" hidden="1" customHeight="1" x14ac:dyDescent="0.2"/>
    <row r="18838" ht="24.95" hidden="1" customHeight="1" x14ac:dyDescent="0.2"/>
    <row r="18839" ht="24.95" hidden="1" customHeight="1" x14ac:dyDescent="0.2"/>
    <row r="18840" ht="24.95" hidden="1" customHeight="1" x14ac:dyDescent="0.2"/>
    <row r="18841" ht="24.95" hidden="1" customHeight="1" x14ac:dyDescent="0.2"/>
    <row r="18842" ht="24.95" hidden="1" customHeight="1" x14ac:dyDescent="0.2"/>
    <row r="18843" ht="24.95" hidden="1" customHeight="1" x14ac:dyDescent="0.2"/>
    <row r="18844" ht="24.95" hidden="1" customHeight="1" x14ac:dyDescent="0.2"/>
    <row r="18845" ht="24.95" hidden="1" customHeight="1" x14ac:dyDescent="0.2"/>
    <row r="18846" ht="24.95" hidden="1" customHeight="1" x14ac:dyDescent="0.2"/>
    <row r="18847" ht="24.95" hidden="1" customHeight="1" x14ac:dyDescent="0.2"/>
    <row r="18848" ht="24.95" hidden="1" customHeight="1" x14ac:dyDescent="0.2"/>
    <row r="18849" ht="24.95" hidden="1" customHeight="1" x14ac:dyDescent="0.2"/>
    <row r="18850" ht="24.95" hidden="1" customHeight="1" x14ac:dyDescent="0.2"/>
    <row r="18851" ht="24.95" hidden="1" customHeight="1" x14ac:dyDescent="0.2"/>
    <row r="18852" ht="24.95" hidden="1" customHeight="1" x14ac:dyDescent="0.2"/>
    <row r="18853" ht="24.95" hidden="1" customHeight="1" x14ac:dyDescent="0.2"/>
    <row r="18854" ht="24.95" hidden="1" customHeight="1" x14ac:dyDescent="0.2"/>
    <row r="18855" ht="24.95" hidden="1" customHeight="1" x14ac:dyDescent="0.2"/>
    <row r="18856" ht="24.95" hidden="1" customHeight="1" x14ac:dyDescent="0.2"/>
    <row r="18857" ht="24.95" hidden="1" customHeight="1" x14ac:dyDescent="0.2"/>
    <row r="18858" ht="24.95" hidden="1" customHeight="1" x14ac:dyDescent="0.2"/>
    <row r="18859" ht="24.95" hidden="1" customHeight="1" x14ac:dyDescent="0.2"/>
    <row r="18860" ht="24.95" hidden="1" customHeight="1" x14ac:dyDescent="0.2"/>
    <row r="18861" ht="24.95" hidden="1" customHeight="1" x14ac:dyDescent="0.2"/>
    <row r="18862" ht="24.95" hidden="1" customHeight="1" x14ac:dyDescent="0.2"/>
    <row r="18863" ht="24.95" hidden="1" customHeight="1" x14ac:dyDescent="0.2"/>
    <row r="18864" ht="24.95" hidden="1" customHeight="1" x14ac:dyDescent="0.2"/>
    <row r="18865" ht="24.95" hidden="1" customHeight="1" x14ac:dyDescent="0.2"/>
    <row r="18866" ht="24.95" hidden="1" customHeight="1" x14ac:dyDescent="0.2"/>
    <row r="18867" ht="24.95" hidden="1" customHeight="1" x14ac:dyDescent="0.2"/>
    <row r="18868" ht="24.95" hidden="1" customHeight="1" x14ac:dyDescent="0.2"/>
    <row r="18869" ht="24.95" hidden="1" customHeight="1" x14ac:dyDescent="0.2"/>
    <row r="18870" ht="24.95" hidden="1" customHeight="1" x14ac:dyDescent="0.2"/>
    <row r="18871" ht="24.95" hidden="1" customHeight="1" x14ac:dyDescent="0.2"/>
    <row r="18872" ht="24.95" hidden="1" customHeight="1" x14ac:dyDescent="0.2"/>
    <row r="18873" ht="24.95" hidden="1" customHeight="1" x14ac:dyDescent="0.2"/>
    <row r="18874" ht="24.95" hidden="1" customHeight="1" x14ac:dyDescent="0.2"/>
    <row r="18875" ht="24.95" hidden="1" customHeight="1" x14ac:dyDescent="0.2"/>
    <row r="18876" ht="24.95" hidden="1" customHeight="1" x14ac:dyDescent="0.2"/>
    <row r="18877" ht="24.95" hidden="1" customHeight="1" x14ac:dyDescent="0.2"/>
    <row r="18878" ht="24.95" hidden="1" customHeight="1" x14ac:dyDescent="0.2"/>
    <row r="18879" ht="24.95" hidden="1" customHeight="1" x14ac:dyDescent="0.2"/>
    <row r="18880" ht="24.95" hidden="1" customHeight="1" x14ac:dyDescent="0.2"/>
    <row r="18881" ht="24.95" hidden="1" customHeight="1" x14ac:dyDescent="0.2"/>
    <row r="18882" ht="24.95" hidden="1" customHeight="1" x14ac:dyDescent="0.2"/>
    <row r="18883" ht="24.95" hidden="1" customHeight="1" x14ac:dyDescent="0.2"/>
    <row r="18884" ht="24.95" hidden="1" customHeight="1" x14ac:dyDescent="0.2"/>
    <row r="18885" ht="24.95" hidden="1" customHeight="1" x14ac:dyDescent="0.2"/>
    <row r="18886" ht="24.95" hidden="1" customHeight="1" x14ac:dyDescent="0.2"/>
    <row r="18887" ht="24.95" hidden="1" customHeight="1" x14ac:dyDescent="0.2"/>
    <row r="18888" ht="24.95" hidden="1" customHeight="1" x14ac:dyDescent="0.2"/>
    <row r="18889" ht="24.95" hidden="1" customHeight="1" x14ac:dyDescent="0.2"/>
    <row r="18890" ht="24.95" hidden="1" customHeight="1" x14ac:dyDescent="0.2"/>
    <row r="18891" ht="24.95" hidden="1" customHeight="1" x14ac:dyDescent="0.2"/>
    <row r="18892" ht="24.95" hidden="1" customHeight="1" x14ac:dyDescent="0.2"/>
    <row r="18893" ht="24.95" hidden="1" customHeight="1" x14ac:dyDescent="0.2"/>
    <row r="18894" ht="24.95" hidden="1" customHeight="1" x14ac:dyDescent="0.2"/>
    <row r="18895" ht="24.95" hidden="1" customHeight="1" x14ac:dyDescent="0.2"/>
    <row r="18896" ht="24.95" hidden="1" customHeight="1" x14ac:dyDescent="0.2"/>
    <row r="18897" ht="24.95" hidden="1" customHeight="1" x14ac:dyDescent="0.2"/>
    <row r="18898" ht="24.95" hidden="1" customHeight="1" x14ac:dyDescent="0.2"/>
    <row r="18899" ht="24.95" hidden="1" customHeight="1" x14ac:dyDescent="0.2"/>
    <row r="18900" ht="24.95" hidden="1" customHeight="1" x14ac:dyDescent="0.2"/>
    <row r="18901" ht="24.95" hidden="1" customHeight="1" x14ac:dyDescent="0.2"/>
    <row r="18902" ht="24.95" hidden="1" customHeight="1" x14ac:dyDescent="0.2"/>
    <row r="18903" ht="24.95" hidden="1" customHeight="1" x14ac:dyDescent="0.2"/>
    <row r="18904" ht="24.95" hidden="1" customHeight="1" x14ac:dyDescent="0.2"/>
    <row r="18905" ht="24.95" hidden="1" customHeight="1" x14ac:dyDescent="0.2"/>
    <row r="18906" ht="24.95" hidden="1" customHeight="1" x14ac:dyDescent="0.2"/>
    <row r="18907" ht="24.95" hidden="1" customHeight="1" x14ac:dyDescent="0.2"/>
    <row r="18908" ht="24.95" hidden="1" customHeight="1" x14ac:dyDescent="0.2"/>
    <row r="18909" ht="24.95" hidden="1" customHeight="1" x14ac:dyDescent="0.2"/>
    <row r="18910" ht="24.95" hidden="1" customHeight="1" x14ac:dyDescent="0.2"/>
    <row r="18911" ht="24.95" hidden="1" customHeight="1" x14ac:dyDescent="0.2"/>
    <row r="18912" ht="24.95" hidden="1" customHeight="1" x14ac:dyDescent="0.2"/>
    <row r="18913" ht="24.95" hidden="1" customHeight="1" x14ac:dyDescent="0.2"/>
    <row r="18914" ht="24.95" hidden="1" customHeight="1" x14ac:dyDescent="0.2"/>
    <row r="18915" ht="24.95" hidden="1" customHeight="1" x14ac:dyDescent="0.2"/>
    <row r="18916" ht="24.95" hidden="1" customHeight="1" x14ac:dyDescent="0.2"/>
    <row r="18917" ht="24.95" hidden="1" customHeight="1" x14ac:dyDescent="0.2"/>
    <row r="18918" ht="24.95" hidden="1" customHeight="1" x14ac:dyDescent="0.2"/>
    <row r="18919" ht="24.95" hidden="1" customHeight="1" x14ac:dyDescent="0.2"/>
    <row r="18920" ht="24.95" hidden="1" customHeight="1" x14ac:dyDescent="0.2"/>
    <row r="18921" ht="24.95" hidden="1" customHeight="1" x14ac:dyDescent="0.2"/>
    <row r="18922" ht="24.95" hidden="1" customHeight="1" x14ac:dyDescent="0.2"/>
    <row r="18923" ht="24.95" hidden="1" customHeight="1" x14ac:dyDescent="0.2"/>
    <row r="18924" ht="24.95" hidden="1" customHeight="1" x14ac:dyDescent="0.2"/>
    <row r="18925" ht="24.95" hidden="1" customHeight="1" x14ac:dyDescent="0.2"/>
    <row r="18926" ht="24.95" hidden="1" customHeight="1" x14ac:dyDescent="0.2"/>
    <row r="18927" ht="24.95" hidden="1" customHeight="1" x14ac:dyDescent="0.2"/>
    <row r="18928" ht="24.95" hidden="1" customHeight="1" x14ac:dyDescent="0.2"/>
    <row r="18929" ht="24.95" hidden="1" customHeight="1" x14ac:dyDescent="0.2"/>
    <row r="18930" ht="24.95" hidden="1" customHeight="1" x14ac:dyDescent="0.2"/>
    <row r="18931" ht="24.95" hidden="1" customHeight="1" x14ac:dyDescent="0.2"/>
    <row r="18932" ht="24.95" hidden="1" customHeight="1" x14ac:dyDescent="0.2"/>
    <row r="18933" ht="24.95" hidden="1" customHeight="1" x14ac:dyDescent="0.2"/>
    <row r="18934" ht="24.95" hidden="1" customHeight="1" x14ac:dyDescent="0.2"/>
    <row r="18935" ht="24.95" hidden="1" customHeight="1" x14ac:dyDescent="0.2"/>
    <row r="18936" ht="24.95" hidden="1" customHeight="1" x14ac:dyDescent="0.2"/>
    <row r="18937" ht="24.95" hidden="1" customHeight="1" x14ac:dyDescent="0.2"/>
    <row r="18938" ht="24.95" hidden="1" customHeight="1" x14ac:dyDescent="0.2"/>
    <row r="18939" ht="24.95" hidden="1" customHeight="1" x14ac:dyDescent="0.2"/>
    <row r="18940" ht="24.95" hidden="1" customHeight="1" x14ac:dyDescent="0.2"/>
    <row r="18941" ht="24.95" hidden="1" customHeight="1" x14ac:dyDescent="0.2"/>
    <row r="18942" ht="24.95" hidden="1" customHeight="1" x14ac:dyDescent="0.2"/>
    <row r="18943" ht="24.95" hidden="1" customHeight="1" x14ac:dyDescent="0.2"/>
    <row r="18944" ht="24.95" hidden="1" customHeight="1" x14ac:dyDescent="0.2"/>
    <row r="18945" ht="24.95" hidden="1" customHeight="1" x14ac:dyDescent="0.2"/>
    <row r="18946" ht="24.95" hidden="1" customHeight="1" x14ac:dyDescent="0.2"/>
    <row r="18947" ht="24.95" hidden="1" customHeight="1" x14ac:dyDescent="0.2"/>
    <row r="18948" ht="24.95" hidden="1" customHeight="1" x14ac:dyDescent="0.2"/>
    <row r="18949" ht="24.95" hidden="1" customHeight="1" x14ac:dyDescent="0.2"/>
    <row r="18950" ht="24.95" hidden="1" customHeight="1" x14ac:dyDescent="0.2"/>
    <row r="18951" ht="24.95" hidden="1" customHeight="1" x14ac:dyDescent="0.2"/>
    <row r="18952" ht="24.95" hidden="1" customHeight="1" x14ac:dyDescent="0.2"/>
    <row r="18953" ht="24.95" hidden="1" customHeight="1" x14ac:dyDescent="0.2"/>
    <row r="18954" ht="24.95" hidden="1" customHeight="1" x14ac:dyDescent="0.2"/>
    <row r="18955" ht="24.95" hidden="1" customHeight="1" x14ac:dyDescent="0.2"/>
    <row r="18956" ht="24.95" hidden="1" customHeight="1" x14ac:dyDescent="0.2"/>
    <row r="18957" ht="24.95" hidden="1" customHeight="1" x14ac:dyDescent="0.2"/>
    <row r="18958" ht="24.95" hidden="1" customHeight="1" x14ac:dyDescent="0.2"/>
    <row r="18959" ht="24.95" hidden="1" customHeight="1" x14ac:dyDescent="0.2"/>
    <row r="18960" ht="24.95" hidden="1" customHeight="1" x14ac:dyDescent="0.2"/>
    <row r="18961" ht="24.95" hidden="1" customHeight="1" x14ac:dyDescent="0.2"/>
    <row r="18962" ht="24.95" hidden="1" customHeight="1" x14ac:dyDescent="0.2"/>
    <row r="18963" ht="24.95" hidden="1" customHeight="1" x14ac:dyDescent="0.2"/>
    <row r="18964" ht="24.95" hidden="1" customHeight="1" x14ac:dyDescent="0.2"/>
    <row r="18965" ht="24.95" hidden="1" customHeight="1" x14ac:dyDescent="0.2"/>
    <row r="18966" ht="24.95" hidden="1" customHeight="1" x14ac:dyDescent="0.2"/>
    <row r="18967" ht="24.95" hidden="1" customHeight="1" x14ac:dyDescent="0.2"/>
    <row r="18968" ht="24.95" hidden="1" customHeight="1" x14ac:dyDescent="0.2"/>
    <row r="18969" ht="24.95" hidden="1" customHeight="1" x14ac:dyDescent="0.2"/>
    <row r="18970" ht="24.95" hidden="1" customHeight="1" x14ac:dyDescent="0.2"/>
    <row r="18971" ht="24.95" hidden="1" customHeight="1" x14ac:dyDescent="0.2"/>
    <row r="18972" ht="24.95" hidden="1" customHeight="1" x14ac:dyDescent="0.2"/>
    <row r="18973" ht="24.95" hidden="1" customHeight="1" x14ac:dyDescent="0.2"/>
    <row r="18974" ht="24.95" hidden="1" customHeight="1" x14ac:dyDescent="0.2"/>
    <row r="18975" ht="24.95" hidden="1" customHeight="1" x14ac:dyDescent="0.2"/>
    <row r="18976" ht="24.95" hidden="1" customHeight="1" x14ac:dyDescent="0.2"/>
    <row r="18977" ht="24.95" hidden="1" customHeight="1" x14ac:dyDescent="0.2"/>
    <row r="18978" ht="24.95" hidden="1" customHeight="1" x14ac:dyDescent="0.2"/>
    <row r="18979" ht="24.95" hidden="1" customHeight="1" x14ac:dyDescent="0.2"/>
    <row r="18980" ht="24.95" hidden="1" customHeight="1" x14ac:dyDescent="0.2"/>
    <row r="18981" ht="24.95" hidden="1" customHeight="1" x14ac:dyDescent="0.2"/>
    <row r="18982" ht="24.95" hidden="1" customHeight="1" x14ac:dyDescent="0.2"/>
    <row r="18983" ht="24.95" hidden="1" customHeight="1" x14ac:dyDescent="0.2"/>
    <row r="18984" ht="24.95" hidden="1" customHeight="1" x14ac:dyDescent="0.2"/>
    <row r="18985" ht="24.95" hidden="1" customHeight="1" x14ac:dyDescent="0.2"/>
    <row r="18986" ht="24.95" hidden="1" customHeight="1" x14ac:dyDescent="0.2"/>
    <row r="18987" ht="24.95" hidden="1" customHeight="1" x14ac:dyDescent="0.2"/>
    <row r="18988" ht="24.95" hidden="1" customHeight="1" x14ac:dyDescent="0.2"/>
    <row r="18989" ht="24.95" hidden="1" customHeight="1" x14ac:dyDescent="0.2"/>
    <row r="18990" ht="24.95" hidden="1" customHeight="1" x14ac:dyDescent="0.2"/>
    <row r="18991" ht="24.95" hidden="1" customHeight="1" x14ac:dyDescent="0.2"/>
    <row r="18992" ht="24.95" hidden="1" customHeight="1" x14ac:dyDescent="0.2"/>
    <row r="18993" ht="24.95" hidden="1" customHeight="1" x14ac:dyDescent="0.2"/>
    <row r="18994" ht="24.95" hidden="1" customHeight="1" x14ac:dyDescent="0.2"/>
    <row r="18995" ht="24.95" hidden="1" customHeight="1" x14ac:dyDescent="0.2"/>
    <row r="18996" ht="24.95" hidden="1" customHeight="1" x14ac:dyDescent="0.2"/>
    <row r="18997" ht="24.95" hidden="1" customHeight="1" x14ac:dyDescent="0.2"/>
    <row r="18998" ht="24.95" hidden="1" customHeight="1" x14ac:dyDescent="0.2"/>
    <row r="18999" ht="24.95" hidden="1" customHeight="1" x14ac:dyDescent="0.2"/>
    <row r="19000" ht="24.95" hidden="1" customHeight="1" x14ac:dyDescent="0.2"/>
    <row r="19001" ht="24.95" hidden="1" customHeight="1" x14ac:dyDescent="0.2"/>
    <row r="19002" ht="24.95" hidden="1" customHeight="1" x14ac:dyDescent="0.2"/>
    <row r="19003" ht="24.95" hidden="1" customHeight="1" x14ac:dyDescent="0.2"/>
    <row r="19004" ht="24.95" hidden="1" customHeight="1" x14ac:dyDescent="0.2"/>
    <row r="19005" ht="24.95" hidden="1" customHeight="1" x14ac:dyDescent="0.2"/>
    <row r="19006" ht="24.95" hidden="1" customHeight="1" x14ac:dyDescent="0.2"/>
    <row r="19007" ht="24.95" hidden="1" customHeight="1" x14ac:dyDescent="0.2"/>
    <row r="19008" ht="24.95" hidden="1" customHeight="1" x14ac:dyDescent="0.2"/>
    <row r="19009" ht="24.95" hidden="1" customHeight="1" x14ac:dyDescent="0.2"/>
    <row r="19010" ht="24.95" hidden="1" customHeight="1" x14ac:dyDescent="0.2"/>
    <row r="19011" ht="24.95" hidden="1" customHeight="1" x14ac:dyDescent="0.2"/>
    <row r="19012" ht="24.95" hidden="1" customHeight="1" x14ac:dyDescent="0.2"/>
    <row r="19013" ht="24.95" hidden="1" customHeight="1" x14ac:dyDescent="0.2"/>
    <row r="19014" ht="24.95" hidden="1" customHeight="1" x14ac:dyDescent="0.2"/>
    <row r="19015" ht="24.95" hidden="1" customHeight="1" x14ac:dyDescent="0.2"/>
    <row r="19016" ht="24.95" hidden="1" customHeight="1" x14ac:dyDescent="0.2"/>
    <row r="19017" ht="24.95" hidden="1" customHeight="1" x14ac:dyDescent="0.2"/>
    <row r="19018" ht="24.95" hidden="1" customHeight="1" x14ac:dyDescent="0.2"/>
    <row r="19019" ht="24.95" hidden="1" customHeight="1" x14ac:dyDescent="0.2"/>
    <row r="19020" ht="24.95" hidden="1" customHeight="1" x14ac:dyDescent="0.2"/>
    <row r="19021" ht="24.95" hidden="1" customHeight="1" x14ac:dyDescent="0.2"/>
    <row r="19022" ht="24.95" hidden="1" customHeight="1" x14ac:dyDescent="0.2"/>
    <row r="19023" ht="24.95" hidden="1" customHeight="1" x14ac:dyDescent="0.2"/>
    <row r="19024" ht="24.95" hidden="1" customHeight="1" x14ac:dyDescent="0.2"/>
    <row r="19025" ht="24.95" hidden="1" customHeight="1" x14ac:dyDescent="0.2"/>
    <row r="19026" ht="24.95" hidden="1" customHeight="1" x14ac:dyDescent="0.2"/>
    <row r="19027" ht="24.95" hidden="1" customHeight="1" x14ac:dyDescent="0.2"/>
    <row r="19028" ht="24.95" hidden="1" customHeight="1" x14ac:dyDescent="0.2"/>
    <row r="19029" ht="24.95" hidden="1" customHeight="1" x14ac:dyDescent="0.2"/>
    <row r="19030" ht="24.95" hidden="1" customHeight="1" x14ac:dyDescent="0.2"/>
    <row r="19031" ht="24.95" hidden="1" customHeight="1" x14ac:dyDescent="0.2"/>
    <row r="19032" ht="24.95" hidden="1" customHeight="1" x14ac:dyDescent="0.2"/>
    <row r="19033" ht="24.95" hidden="1" customHeight="1" x14ac:dyDescent="0.2"/>
    <row r="19034" ht="24.95" hidden="1" customHeight="1" x14ac:dyDescent="0.2"/>
    <row r="19035" ht="24.95" hidden="1" customHeight="1" x14ac:dyDescent="0.2"/>
    <row r="19036" ht="24.95" hidden="1" customHeight="1" x14ac:dyDescent="0.2"/>
    <row r="19037" ht="24.95" hidden="1" customHeight="1" x14ac:dyDescent="0.2"/>
    <row r="19038" ht="24.95" hidden="1" customHeight="1" x14ac:dyDescent="0.2"/>
    <row r="19039" ht="24.95" hidden="1" customHeight="1" x14ac:dyDescent="0.2"/>
    <row r="19040" ht="24.95" hidden="1" customHeight="1" x14ac:dyDescent="0.2"/>
    <row r="19041" ht="24.95" hidden="1" customHeight="1" x14ac:dyDescent="0.2"/>
    <row r="19042" ht="24.95" hidden="1" customHeight="1" x14ac:dyDescent="0.2"/>
    <row r="19043" ht="24.95" hidden="1" customHeight="1" x14ac:dyDescent="0.2"/>
    <row r="19044" ht="24.95" hidden="1" customHeight="1" x14ac:dyDescent="0.2"/>
    <row r="19045" ht="24.95" hidden="1" customHeight="1" x14ac:dyDescent="0.2"/>
    <row r="19046" ht="24.95" hidden="1" customHeight="1" x14ac:dyDescent="0.2"/>
    <row r="19047" ht="24.95" hidden="1" customHeight="1" x14ac:dyDescent="0.2"/>
    <row r="19048" ht="24.95" hidden="1" customHeight="1" x14ac:dyDescent="0.2"/>
    <row r="19049" ht="24.95" hidden="1" customHeight="1" x14ac:dyDescent="0.2"/>
    <row r="19050" ht="24.95" hidden="1" customHeight="1" x14ac:dyDescent="0.2"/>
    <row r="19051" ht="24.95" hidden="1" customHeight="1" x14ac:dyDescent="0.2"/>
    <row r="19052" ht="24.95" hidden="1" customHeight="1" x14ac:dyDescent="0.2"/>
    <row r="19053" ht="24.95" hidden="1" customHeight="1" x14ac:dyDescent="0.2"/>
    <row r="19054" ht="24.95" hidden="1" customHeight="1" x14ac:dyDescent="0.2"/>
    <row r="19055" ht="24.95" hidden="1" customHeight="1" x14ac:dyDescent="0.2"/>
    <row r="19056" ht="24.95" hidden="1" customHeight="1" x14ac:dyDescent="0.2"/>
    <row r="19057" ht="24.95" hidden="1" customHeight="1" x14ac:dyDescent="0.2"/>
    <row r="19058" ht="24.95" hidden="1" customHeight="1" x14ac:dyDescent="0.2"/>
    <row r="19059" ht="24.95" hidden="1" customHeight="1" x14ac:dyDescent="0.2"/>
    <row r="19060" ht="24.95" hidden="1" customHeight="1" x14ac:dyDescent="0.2"/>
    <row r="19061" ht="24.95" hidden="1" customHeight="1" x14ac:dyDescent="0.2"/>
    <row r="19062" ht="24.95" hidden="1" customHeight="1" x14ac:dyDescent="0.2"/>
    <row r="19063" ht="24.95" hidden="1" customHeight="1" x14ac:dyDescent="0.2"/>
    <row r="19064" ht="24.95" hidden="1" customHeight="1" x14ac:dyDescent="0.2"/>
    <row r="19065" ht="24.95" hidden="1" customHeight="1" x14ac:dyDescent="0.2"/>
    <row r="19066" ht="24.95" hidden="1" customHeight="1" x14ac:dyDescent="0.2"/>
    <row r="19067" ht="24.95" hidden="1" customHeight="1" x14ac:dyDescent="0.2"/>
    <row r="19068" ht="24.95" hidden="1" customHeight="1" x14ac:dyDescent="0.2"/>
    <row r="19069" ht="24.95" hidden="1" customHeight="1" x14ac:dyDescent="0.2"/>
    <row r="19070" ht="24.95" hidden="1" customHeight="1" x14ac:dyDescent="0.2"/>
    <row r="19071" ht="24.95" hidden="1" customHeight="1" x14ac:dyDescent="0.2"/>
    <row r="19072" ht="24.95" hidden="1" customHeight="1" x14ac:dyDescent="0.2"/>
    <row r="19073" ht="24.95" hidden="1" customHeight="1" x14ac:dyDescent="0.2"/>
    <row r="19074" ht="24.95" hidden="1" customHeight="1" x14ac:dyDescent="0.2"/>
    <row r="19075" ht="24.95" hidden="1" customHeight="1" x14ac:dyDescent="0.2"/>
    <row r="19076" ht="24.95" hidden="1" customHeight="1" x14ac:dyDescent="0.2"/>
    <row r="19077" ht="24.95" hidden="1" customHeight="1" x14ac:dyDescent="0.2"/>
    <row r="19078" ht="24.95" hidden="1" customHeight="1" x14ac:dyDescent="0.2"/>
    <row r="19079" ht="24.95" hidden="1" customHeight="1" x14ac:dyDescent="0.2"/>
    <row r="19080" ht="24.95" hidden="1" customHeight="1" x14ac:dyDescent="0.2"/>
    <row r="19081" ht="24.95" hidden="1" customHeight="1" x14ac:dyDescent="0.2"/>
    <row r="19082" ht="24.95" hidden="1" customHeight="1" x14ac:dyDescent="0.2"/>
    <row r="19083" ht="24.95" hidden="1" customHeight="1" x14ac:dyDescent="0.2"/>
    <row r="19084" ht="24.95" hidden="1" customHeight="1" x14ac:dyDescent="0.2"/>
    <row r="19085" ht="24.95" hidden="1" customHeight="1" x14ac:dyDescent="0.2"/>
    <row r="19086" ht="24.95" hidden="1" customHeight="1" x14ac:dyDescent="0.2"/>
    <row r="19087" ht="24.95" hidden="1" customHeight="1" x14ac:dyDescent="0.2"/>
    <row r="19088" ht="24.95" hidden="1" customHeight="1" x14ac:dyDescent="0.2"/>
    <row r="19089" ht="24.95" hidden="1" customHeight="1" x14ac:dyDescent="0.2"/>
    <row r="19090" ht="24.95" hidden="1" customHeight="1" x14ac:dyDescent="0.2"/>
    <row r="19091" ht="24.95" hidden="1" customHeight="1" x14ac:dyDescent="0.2"/>
    <row r="19092" ht="24.95" hidden="1" customHeight="1" x14ac:dyDescent="0.2"/>
    <row r="19093" ht="24.95" hidden="1" customHeight="1" x14ac:dyDescent="0.2"/>
    <row r="19094" ht="24.95" hidden="1" customHeight="1" x14ac:dyDescent="0.2"/>
    <row r="19095" ht="24.95" hidden="1" customHeight="1" x14ac:dyDescent="0.2"/>
    <row r="19096" ht="24.95" hidden="1" customHeight="1" x14ac:dyDescent="0.2"/>
    <row r="19097" ht="24.95" hidden="1" customHeight="1" x14ac:dyDescent="0.2"/>
    <row r="19098" ht="24.95" hidden="1" customHeight="1" x14ac:dyDescent="0.2"/>
    <row r="19099" ht="24.95" hidden="1" customHeight="1" x14ac:dyDescent="0.2"/>
    <row r="19100" ht="24.95" hidden="1" customHeight="1" x14ac:dyDescent="0.2"/>
    <row r="19101" ht="24.95" hidden="1" customHeight="1" x14ac:dyDescent="0.2"/>
    <row r="19102" ht="24.95" hidden="1" customHeight="1" x14ac:dyDescent="0.2"/>
    <row r="19103" ht="24.95" hidden="1" customHeight="1" x14ac:dyDescent="0.2"/>
    <row r="19104" ht="24.95" hidden="1" customHeight="1" x14ac:dyDescent="0.2"/>
    <row r="19105" ht="24.95" hidden="1" customHeight="1" x14ac:dyDescent="0.2"/>
    <row r="19106" ht="24.95" hidden="1" customHeight="1" x14ac:dyDescent="0.2"/>
    <row r="19107" ht="24.95" hidden="1" customHeight="1" x14ac:dyDescent="0.2"/>
    <row r="19108" ht="24.95" hidden="1" customHeight="1" x14ac:dyDescent="0.2"/>
    <row r="19109" ht="24.95" hidden="1" customHeight="1" x14ac:dyDescent="0.2"/>
    <row r="19110" ht="24.95" hidden="1" customHeight="1" x14ac:dyDescent="0.2"/>
    <row r="19111" ht="24.95" hidden="1" customHeight="1" x14ac:dyDescent="0.2"/>
    <row r="19112" ht="24.95" hidden="1" customHeight="1" x14ac:dyDescent="0.2"/>
    <row r="19113" ht="24.95" hidden="1" customHeight="1" x14ac:dyDescent="0.2"/>
    <row r="19114" ht="24.95" hidden="1" customHeight="1" x14ac:dyDescent="0.2"/>
    <row r="19115" ht="24.95" hidden="1" customHeight="1" x14ac:dyDescent="0.2"/>
    <row r="19116" ht="24.95" hidden="1" customHeight="1" x14ac:dyDescent="0.2"/>
    <row r="19117" ht="24.95" hidden="1" customHeight="1" x14ac:dyDescent="0.2"/>
    <row r="19118" ht="24.95" hidden="1" customHeight="1" x14ac:dyDescent="0.2"/>
    <row r="19119" ht="24.95" hidden="1" customHeight="1" x14ac:dyDescent="0.2"/>
    <row r="19120" ht="24.95" hidden="1" customHeight="1" x14ac:dyDescent="0.2"/>
    <row r="19121" ht="24.95" hidden="1" customHeight="1" x14ac:dyDescent="0.2"/>
    <row r="19122" ht="24.95" hidden="1" customHeight="1" x14ac:dyDescent="0.2"/>
    <row r="19123" ht="24.95" hidden="1" customHeight="1" x14ac:dyDescent="0.2"/>
    <row r="19124" ht="24.95" hidden="1" customHeight="1" x14ac:dyDescent="0.2"/>
    <row r="19125" ht="24.95" hidden="1" customHeight="1" x14ac:dyDescent="0.2"/>
    <row r="19126" ht="24.95" hidden="1" customHeight="1" x14ac:dyDescent="0.2"/>
    <row r="19127" ht="24.95" hidden="1" customHeight="1" x14ac:dyDescent="0.2"/>
    <row r="19128" ht="24.95" hidden="1" customHeight="1" x14ac:dyDescent="0.2"/>
    <row r="19129" ht="24.95" hidden="1" customHeight="1" x14ac:dyDescent="0.2"/>
    <row r="19130" ht="24.95" hidden="1" customHeight="1" x14ac:dyDescent="0.2"/>
    <row r="19131" ht="24.95" hidden="1" customHeight="1" x14ac:dyDescent="0.2"/>
    <row r="19132" ht="24.95" hidden="1" customHeight="1" x14ac:dyDescent="0.2"/>
    <row r="19133" ht="24.95" hidden="1" customHeight="1" x14ac:dyDescent="0.2"/>
    <row r="19134" ht="24.95" hidden="1" customHeight="1" x14ac:dyDescent="0.2"/>
    <row r="19135" ht="24.95" hidden="1" customHeight="1" x14ac:dyDescent="0.2"/>
    <row r="19136" ht="24.95" hidden="1" customHeight="1" x14ac:dyDescent="0.2"/>
    <row r="19137" ht="24.95" hidden="1" customHeight="1" x14ac:dyDescent="0.2"/>
    <row r="19138" ht="24.95" hidden="1" customHeight="1" x14ac:dyDescent="0.2"/>
    <row r="19139" ht="24.95" hidden="1" customHeight="1" x14ac:dyDescent="0.2"/>
    <row r="19140" ht="24.95" hidden="1" customHeight="1" x14ac:dyDescent="0.2"/>
    <row r="19141" ht="24.95" hidden="1" customHeight="1" x14ac:dyDescent="0.2"/>
    <row r="19142" ht="24.95" hidden="1" customHeight="1" x14ac:dyDescent="0.2"/>
    <row r="19143" ht="24.95" hidden="1" customHeight="1" x14ac:dyDescent="0.2"/>
    <row r="19144" ht="24.95" hidden="1" customHeight="1" x14ac:dyDescent="0.2"/>
    <row r="19145" ht="24.95" hidden="1" customHeight="1" x14ac:dyDescent="0.2"/>
    <row r="19146" ht="24.95" hidden="1" customHeight="1" x14ac:dyDescent="0.2"/>
    <row r="19147" ht="24.95" hidden="1" customHeight="1" x14ac:dyDescent="0.2"/>
    <row r="19148" ht="24.95" hidden="1" customHeight="1" x14ac:dyDescent="0.2"/>
    <row r="19149" ht="24.95" hidden="1" customHeight="1" x14ac:dyDescent="0.2"/>
    <row r="19150" ht="24.95" hidden="1" customHeight="1" x14ac:dyDescent="0.2"/>
    <row r="19151" ht="24.95" hidden="1" customHeight="1" x14ac:dyDescent="0.2"/>
    <row r="19152" ht="24.95" hidden="1" customHeight="1" x14ac:dyDescent="0.2"/>
    <row r="19153" ht="24.95" hidden="1" customHeight="1" x14ac:dyDescent="0.2"/>
    <row r="19154" ht="24.95" hidden="1" customHeight="1" x14ac:dyDescent="0.2"/>
    <row r="19155" ht="24.95" hidden="1" customHeight="1" x14ac:dyDescent="0.2"/>
    <row r="19156" ht="24.95" hidden="1" customHeight="1" x14ac:dyDescent="0.2"/>
    <row r="19157" ht="24.95" hidden="1" customHeight="1" x14ac:dyDescent="0.2"/>
    <row r="19158" ht="24.95" hidden="1" customHeight="1" x14ac:dyDescent="0.2"/>
    <row r="19159" ht="24.95" hidden="1" customHeight="1" x14ac:dyDescent="0.2"/>
    <row r="19160" ht="24.95" hidden="1" customHeight="1" x14ac:dyDescent="0.2"/>
    <row r="19161" ht="24.95" hidden="1" customHeight="1" x14ac:dyDescent="0.2"/>
    <row r="19162" ht="24.95" hidden="1" customHeight="1" x14ac:dyDescent="0.2"/>
    <row r="19163" ht="24.95" hidden="1" customHeight="1" x14ac:dyDescent="0.2"/>
    <row r="19164" ht="24.95" hidden="1" customHeight="1" x14ac:dyDescent="0.2"/>
    <row r="19165" ht="24.95" hidden="1" customHeight="1" x14ac:dyDescent="0.2"/>
    <row r="19166" ht="24.95" hidden="1" customHeight="1" x14ac:dyDescent="0.2"/>
    <row r="19167" ht="24.95" hidden="1" customHeight="1" x14ac:dyDescent="0.2"/>
    <row r="19168" ht="24.95" hidden="1" customHeight="1" x14ac:dyDescent="0.2"/>
    <row r="19169" ht="24.95" hidden="1" customHeight="1" x14ac:dyDescent="0.2"/>
    <row r="19170" ht="24.95" hidden="1" customHeight="1" x14ac:dyDescent="0.2"/>
    <row r="19171" ht="24.95" hidden="1" customHeight="1" x14ac:dyDescent="0.2"/>
    <row r="19172" ht="24.95" hidden="1" customHeight="1" x14ac:dyDescent="0.2"/>
    <row r="19173" ht="24.95" hidden="1" customHeight="1" x14ac:dyDescent="0.2"/>
    <row r="19174" ht="24.95" hidden="1" customHeight="1" x14ac:dyDescent="0.2"/>
    <row r="19175" ht="24.95" hidden="1" customHeight="1" x14ac:dyDescent="0.2"/>
    <row r="19176" ht="24.95" hidden="1" customHeight="1" x14ac:dyDescent="0.2"/>
    <row r="19177" ht="24.95" hidden="1" customHeight="1" x14ac:dyDescent="0.2"/>
    <row r="19178" ht="24.95" hidden="1" customHeight="1" x14ac:dyDescent="0.2"/>
    <row r="19179" ht="24.95" hidden="1" customHeight="1" x14ac:dyDescent="0.2"/>
    <row r="19180" ht="24.95" hidden="1" customHeight="1" x14ac:dyDescent="0.2"/>
    <row r="19181" ht="24.95" hidden="1" customHeight="1" x14ac:dyDescent="0.2"/>
    <row r="19182" ht="24.95" hidden="1" customHeight="1" x14ac:dyDescent="0.2"/>
    <row r="19183" ht="24.95" hidden="1" customHeight="1" x14ac:dyDescent="0.2"/>
    <row r="19184" ht="24.95" hidden="1" customHeight="1" x14ac:dyDescent="0.2"/>
    <row r="19185" ht="24.95" hidden="1" customHeight="1" x14ac:dyDescent="0.2"/>
    <row r="19186" ht="24.95" hidden="1" customHeight="1" x14ac:dyDescent="0.2"/>
    <row r="19187" ht="24.95" hidden="1" customHeight="1" x14ac:dyDescent="0.2"/>
    <row r="19188" ht="24.95" hidden="1" customHeight="1" x14ac:dyDescent="0.2"/>
    <row r="19189" ht="24.95" hidden="1" customHeight="1" x14ac:dyDescent="0.2"/>
    <row r="19190" ht="24.95" hidden="1" customHeight="1" x14ac:dyDescent="0.2"/>
    <row r="19191" ht="24.95" hidden="1" customHeight="1" x14ac:dyDescent="0.2"/>
    <row r="19192" ht="24.95" hidden="1" customHeight="1" x14ac:dyDescent="0.2"/>
    <row r="19193" ht="24.95" hidden="1" customHeight="1" x14ac:dyDescent="0.2"/>
    <row r="19194" ht="24.95" hidden="1" customHeight="1" x14ac:dyDescent="0.2"/>
    <row r="19195" ht="24.95" hidden="1" customHeight="1" x14ac:dyDescent="0.2"/>
    <row r="19196" ht="24.95" hidden="1" customHeight="1" x14ac:dyDescent="0.2"/>
    <row r="19197" ht="24.95" hidden="1" customHeight="1" x14ac:dyDescent="0.2"/>
    <row r="19198" ht="24.95" hidden="1" customHeight="1" x14ac:dyDescent="0.2"/>
    <row r="19199" ht="24.95" hidden="1" customHeight="1" x14ac:dyDescent="0.2"/>
    <row r="19200" ht="24.95" hidden="1" customHeight="1" x14ac:dyDescent="0.2"/>
    <row r="19201" ht="24.95" hidden="1" customHeight="1" x14ac:dyDescent="0.2"/>
    <row r="19202" ht="24.95" hidden="1" customHeight="1" x14ac:dyDescent="0.2"/>
    <row r="19203" ht="24.95" hidden="1" customHeight="1" x14ac:dyDescent="0.2"/>
    <row r="19204" ht="24.95" hidden="1" customHeight="1" x14ac:dyDescent="0.2"/>
    <row r="19205" ht="24.95" hidden="1" customHeight="1" x14ac:dyDescent="0.2"/>
    <row r="19206" ht="24.95" hidden="1" customHeight="1" x14ac:dyDescent="0.2"/>
    <row r="19207" ht="24.95" hidden="1" customHeight="1" x14ac:dyDescent="0.2"/>
    <row r="19208" ht="24.95" hidden="1" customHeight="1" x14ac:dyDescent="0.2"/>
    <row r="19209" ht="24.95" hidden="1" customHeight="1" x14ac:dyDescent="0.2"/>
    <row r="19210" ht="24.95" hidden="1" customHeight="1" x14ac:dyDescent="0.2"/>
    <row r="19211" ht="24.95" hidden="1" customHeight="1" x14ac:dyDescent="0.2"/>
    <row r="19212" ht="24.95" hidden="1" customHeight="1" x14ac:dyDescent="0.2"/>
    <row r="19213" ht="24.95" hidden="1" customHeight="1" x14ac:dyDescent="0.2"/>
    <row r="19214" ht="24.95" hidden="1" customHeight="1" x14ac:dyDescent="0.2"/>
    <row r="19215" ht="24.95" hidden="1" customHeight="1" x14ac:dyDescent="0.2"/>
    <row r="19216" ht="24.95" hidden="1" customHeight="1" x14ac:dyDescent="0.2"/>
    <row r="19217" ht="24.95" hidden="1" customHeight="1" x14ac:dyDescent="0.2"/>
    <row r="19218" ht="24.95" hidden="1" customHeight="1" x14ac:dyDescent="0.2"/>
    <row r="19219" ht="24.95" hidden="1" customHeight="1" x14ac:dyDescent="0.2"/>
    <row r="19220" ht="24.95" hidden="1" customHeight="1" x14ac:dyDescent="0.2"/>
    <row r="19221" ht="24.95" hidden="1" customHeight="1" x14ac:dyDescent="0.2"/>
    <row r="19222" ht="24.95" hidden="1" customHeight="1" x14ac:dyDescent="0.2"/>
    <row r="19223" ht="24.95" hidden="1" customHeight="1" x14ac:dyDescent="0.2"/>
    <row r="19224" ht="24.95" hidden="1" customHeight="1" x14ac:dyDescent="0.2"/>
    <row r="19225" ht="24.95" hidden="1" customHeight="1" x14ac:dyDescent="0.2"/>
    <row r="19226" ht="24.95" hidden="1" customHeight="1" x14ac:dyDescent="0.2"/>
    <row r="19227" ht="24.95" hidden="1" customHeight="1" x14ac:dyDescent="0.2"/>
    <row r="19228" ht="24.95" hidden="1" customHeight="1" x14ac:dyDescent="0.2"/>
    <row r="19229" ht="24.95" hidden="1" customHeight="1" x14ac:dyDescent="0.2"/>
    <row r="19230" ht="24.95" hidden="1" customHeight="1" x14ac:dyDescent="0.2"/>
    <row r="19231" ht="24.95" hidden="1" customHeight="1" x14ac:dyDescent="0.2"/>
    <row r="19232" ht="24.95" hidden="1" customHeight="1" x14ac:dyDescent="0.2"/>
    <row r="19233" ht="24.95" hidden="1" customHeight="1" x14ac:dyDescent="0.2"/>
    <row r="19234" ht="24.95" hidden="1" customHeight="1" x14ac:dyDescent="0.2"/>
    <row r="19235" ht="24.95" hidden="1" customHeight="1" x14ac:dyDescent="0.2"/>
    <row r="19236" ht="24.95" hidden="1" customHeight="1" x14ac:dyDescent="0.2"/>
    <row r="19237" ht="24.95" hidden="1" customHeight="1" x14ac:dyDescent="0.2"/>
    <row r="19238" ht="24.95" hidden="1" customHeight="1" x14ac:dyDescent="0.2"/>
    <row r="19239" ht="24.95" hidden="1" customHeight="1" x14ac:dyDescent="0.2"/>
    <row r="19240" ht="24.95" hidden="1" customHeight="1" x14ac:dyDescent="0.2"/>
    <row r="19241" ht="24.95" hidden="1" customHeight="1" x14ac:dyDescent="0.2"/>
    <row r="19242" ht="24.95" hidden="1" customHeight="1" x14ac:dyDescent="0.2"/>
    <row r="19243" ht="24.95" hidden="1" customHeight="1" x14ac:dyDescent="0.2"/>
    <row r="19244" ht="24.95" hidden="1" customHeight="1" x14ac:dyDescent="0.2"/>
    <row r="19245" ht="24.95" hidden="1" customHeight="1" x14ac:dyDescent="0.2"/>
    <row r="19246" ht="24.95" hidden="1" customHeight="1" x14ac:dyDescent="0.2"/>
    <row r="19247" ht="24.95" hidden="1" customHeight="1" x14ac:dyDescent="0.2"/>
    <row r="19248" ht="24.95" hidden="1" customHeight="1" x14ac:dyDescent="0.2"/>
    <row r="19249" ht="24.95" hidden="1" customHeight="1" x14ac:dyDescent="0.2"/>
    <row r="19250" ht="24.95" hidden="1" customHeight="1" x14ac:dyDescent="0.2"/>
    <row r="19251" ht="24.95" hidden="1" customHeight="1" x14ac:dyDescent="0.2"/>
    <row r="19252" ht="24.95" hidden="1" customHeight="1" x14ac:dyDescent="0.2"/>
    <row r="19253" ht="24.95" hidden="1" customHeight="1" x14ac:dyDescent="0.2"/>
    <row r="19254" ht="24.95" hidden="1" customHeight="1" x14ac:dyDescent="0.2"/>
    <row r="19255" ht="24.95" hidden="1" customHeight="1" x14ac:dyDescent="0.2"/>
    <row r="19256" ht="24.95" hidden="1" customHeight="1" x14ac:dyDescent="0.2"/>
    <row r="19257" ht="24.95" hidden="1" customHeight="1" x14ac:dyDescent="0.2"/>
    <row r="19258" ht="24.95" hidden="1" customHeight="1" x14ac:dyDescent="0.2"/>
    <row r="19259" ht="24.95" hidden="1" customHeight="1" x14ac:dyDescent="0.2"/>
    <row r="19260" ht="24.95" hidden="1" customHeight="1" x14ac:dyDescent="0.2"/>
    <row r="19261" ht="24.95" hidden="1" customHeight="1" x14ac:dyDescent="0.2"/>
    <row r="19262" ht="24.95" hidden="1" customHeight="1" x14ac:dyDescent="0.2"/>
    <row r="19263" ht="24.95" hidden="1" customHeight="1" x14ac:dyDescent="0.2"/>
    <row r="19264" ht="24.95" hidden="1" customHeight="1" x14ac:dyDescent="0.2"/>
    <row r="19265" ht="24.95" hidden="1" customHeight="1" x14ac:dyDescent="0.2"/>
    <row r="19266" ht="24.95" hidden="1" customHeight="1" x14ac:dyDescent="0.2"/>
    <row r="19267" ht="24.95" hidden="1" customHeight="1" x14ac:dyDescent="0.2"/>
    <row r="19268" ht="24.95" hidden="1" customHeight="1" x14ac:dyDescent="0.2"/>
    <row r="19269" ht="24.95" hidden="1" customHeight="1" x14ac:dyDescent="0.2"/>
    <row r="19270" ht="24.95" hidden="1" customHeight="1" x14ac:dyDescent="0.2"/>
    <row r="19271" ht="24.95" hidden="1" customHeight="1" x14ac:dyDescent="0.2"/>
    <row r="19272" ht="24.95" hidden="1" customHeight="1" x14ac:dyDescent="0.2"/>
    <row r="19273" ht="24.95" hidden="1" customHeight="1" x14ac:dyDescent="0.2"/>
    <row r="19274" ht="24.95" hidden="1" customHeight="1" x14ac:dyDescent="0.2"/>
    <row r="19275" ht="24.95" hidden="1" customHeight="1" x14ac:dyDescent="0.2"/>
    <row r="19276" ht="24.95" hidden="1" customHeight="1" x14ac:dyDescent="0.2"/>
    <row r="19277" ht="24.95" hidden="1" customHeight="1" x14ac:dyDescent="0.2"/>
    <row r="19278" ht="24.95" hidden="1" customHeight="1" x14ac:dyDescent="0.2"/>
    <row r="19279" ht="24.95" hidden="1" customHeight="1" x14ac:dyDescent="0.2"/>
    <row r="19280" ht="24.95" hidden="1" customHeight="1" x14ac:dyDescent="0.2"/>
    <row r="19281" ht="24.95" hidden="1" customHeight="1" x14ac:dyDescent="0.2"/>
    <row r="19282" ht="24.95" hidden="1" customHeight="1" x14ac:dyDescent="0.2"/>
    <row r="19283" ht="24.95" hidden="1" customHeight="1" x14ac:dyDescent="0.2"/>
    <row r="19284" ht="24.95" hidden="1" customHeight="1" x14ac:dyDescent="0.2"/>
    <row r="19285" ht="24.95" hidden="1" customHeight="1" x14ac:dyDescent="0.2"/>
    <row r="19286" ht="24.95" hidden="1" customHeight="1" x14ac:dyDescent="0.2"/>
    <row r="19287" ht="24.95" hidden="1" customHeight="1" x14ac:dyDescent="0.2"/>
    <row r="19288" ht="24.95" hidden="1" customHeight="1" x14ac:dyDescent="0.2"/>
    <row r="19289" ht="24.95" hidden="1" customHeight="1" x14ac:dyDescent="0.2"/>
    <row r="19290" ht="24.95" hidden="1" customHeight="1" x14ac:dyDescent="0.2"/>
    <row r="19291" ht="24.95" hidden="1" customHeight="1" x14ac:dyDescent="0.2"/>
    <row r="19292" ht="24.95" hidden="1" customHeight="1" x14ac:dyDescent="0.2"/>
    <row r="19293" ht="24.95" hidden="1" customHeight="1" x14ac:dyDescent="0.2"/>
    <row r="19294" ht="24.95" hidden="1" customHeight="1" x14ac:dyDescent="0.2"/>
    <row r="19295" ht="24.95" hidden="1" customHeight="1" x14ac:dyDescent="0.2"/>
    <row r="19296" ht="24.95" hidden="1" customHeight="1" x14ac:dyDescent="0.2"/>
    <row r="19297" ht="24.95" hidden="1" customHeight="1" x14ac:dyDescent="0.2"/>
    <row r="19298" ht="24.95" hidden="1" customHeight="1" x14ac:dyDescent="0.2"/>
    <row r="19299" ht="24.95" hidden="1" customHeight="1" x14ac:dyDescent="0.2"/>
    <row r="19300" ht="24.95" hidden="1" customHeight="1" x14ac:dyDescent="0.2"/>
    <row r="19301" ht="24.95" hidden="1" customHeight="1" x14ac:dyDescent="0.2"/>
    <row r="19302" ht="24.95" hidden="1" customHeight="1" x14ac:dyDescent="0.2"/>
    <row r="19303" ht="24.95" hidden="1" customHeight="1" x14ac:dyDescent="0.2"/>
    <row r="19304" ht="24.95" hidden="1" customHeight="1" x14ac:dyDescent="0.2"/>
    <row r="19305" ht="24.95" hidden="1" customHeight="1" x14ac:dyDescent="0.2"/>
    <row r="19306" ht="24.95" hidden="1" customHeight="1" x14ac:dyDescent="0.2"/>
    <row r="19307" ht="24.95" hidden="1" customHeight="1" x14ac:dyDescent="0.2"/>
    <row r="19308" ht="24.95" hidden="1" customHeight="1" x14ac:dyDescent="0.2"/>
    <row r="19309" ht="24.95" hidden="1" customHeight="1" x14ac:dyDescent="0.2"/>
    <row r="19310" ht="24.95" hidden="1" customHeight="1" x14ac:dyDescent="0.2"/>
    <row r="19311" ht="24.95" hidden="1" customHeight="1" x14ac:dyDescent="0.2"/>
    <row r="19312" ht="24.95" hidden="1" customHeight="1" x14ac:dyDescent="0.2"/>
    <row r="19313" ht="24.95" hidden="1" customHeight="1" x14ac:dyDescent="0.2"/>
    <row r="19314" ht="24.95" hidden="1" customHeight="1" x14ac:dyDescent="0.2"/>
    <row r="19315" ht="24.95" hidden="1" customHeight="1" x14ac:dyDescent="0.2"/>
    <row r="19316" ht="24.95" hidden="1" customHeight="1" x14ac:dyDescent="0.2"/>
    <row r="19317" ht="24.95" hidden="1" customHeight="1" x14ac:dyDescent="0.2"/>
    <row r="19318" ht="24.95" hidden="1" customHeight="1" x14ac:dyDescent="0.2"/>
    <row r="19319" ht="24.95" hidden="1" customHeight="1" x14ac:dyDescent="0.2"/>
    <row r="19320" ht="24.95" hidden="1" customHeight="1" x14ac:dyDescent="0.2"/>
    <row r="19321" ht="24.95" hidden="1" customHeight="1" x14ac:dyDescent="0.2"/>
    <row r="19322" ht="24.95" hidden="1" customHeight="1" x14ac:dyDescent="0.2"/>
    <row r="19323" ht="24.95" hidden="1" customHeight="1" x14ac:dyDescent="0.2"/>
    <row r="19324" ht="24.95" hidden="1" customHeight="1" x14ac:dyDescent="0.2"/>
    <row r="19325" ht="24.95" hidden="1" customHeight="1" x14ac:dyDescent="0.2"/>
    <row r="19326" ht="24.95" hidden="1" customHeight="1" x14ac:dyDescent="0.2"/>
    <row r="19327" ht="24.95" hidden="1" customHeight="1" x14ac:dyDescent="0.2"/>
    <row r="19328" ht="24.95" hidden="1" customHeight="1" x14ac:dyDescent="0.2"/>
    <row r="19329" ht="24.95" hidden="1" customHeight="1" x14ac:dyDescent="0.2"/>
    <row r="19330" ht="24.95" hidden="1" customHeight="1" x14ac:dyDescent="0.2"/>
    <row r="19331" ht="24.95" hidden="1" customHeight="1" x14ac:dyDescent="0.2"/>
    <row r="19332" ht="24.95" hidden="1" customHeight="1" x14ac:dyDescent="0.2"/>
    <row r="19333" ht="24.95" hidden="1" customHeight="1" x14ac:dyDescent="0.2"/>
    <row r="19334" ht="24.95" hidden="1" customHeight="1" x14ac:dyDescent="0.2"/>
    <row r="19335" ht="24.95" hidden="1" customHeight="1" x14ac:dyDescent="0.2"/>
    <row r="19336" ht="24.95" hidden="1" customHeight="1" x14ac:dyDescent="0.2"/>
    <row r="19337" ht="24.95" hidden="1" customHeight="1" x14ac:dyDescent="0.2"/>
    <row r="19338" ht="24.95" hidden="1" customHeight="1" x14ac:dyDescent="0.2"/>
    <row r="19339" ht="24.95" hidden="1" customHeight="1" x14ac:dyDescent="0.2"/>
    <row r="19340" ht="24.95" hidden="1" customHeight="1" x14ac:dyDescent="0.2"/>
    <row r="19341" ht="24.95" hidden="1" customHeight="1" x14ac:dyDescent="0.2"/>
    <row r="19342" ht="24.95" hidden="1" customHeight="1" x14ac:dyDescent="0.2"/>
    <row r="19343" ht="24.95" hidden="1" customHeight="1" x14ac:dyDescent="0.2"/>
    <row r="19344" ht="24.95" hidden="1" customHeight="1" x14ac:dyDescent="0.2"/>
    <row r="19345" ht="24.95" hidden="1" customHeight="1" x14ac:dyDescent="0.2"/>
    <row r="19346" ht="24.95" hidden="1" customHeight="1" x14ac:dyDescent="0.2"/>
    <row r="19347" ht="24.95" hidden="1" customHeight="1" x14ac:dyDescent="0.2"/>
    <row r="19348" ht="24.95" hidden="1" customHeight="1" x14ac:dyDescent="0.2"/>
    <row r="19349" ht="24.95" hidden="1" customHeight="1" x14ac:dyDescent="0.2"/>
    <row r="19350" ht="24.95" hidden="1" customHeight="1" x14ac:dyDescent="0.2"/>
    <row r="19351" ht="24.95" hidden="1" customHeight="1" x14ac:dyDescent="0.2"/>
    <row r="19352" ht="24.95" hidden="1" customHeight="1" x14ac:dyDescent="0.2"/>
    <row r="19353" ht="24.95" hidden="1" customHeight="1" x14ac:dyDescent="0.2"/>
    <row r="19354" ht="24.95" hidden="1" customHeight="1" x14ac:dyDescent="0.2"/>
    <row r="19355" ht="24.95" hidden="1" customHeight="1" x14ac:dyDescent="0.2"/>
    <row r="19356" ht="24.95" hidden="1" customHeight="1" x14ac:dyDescent="0.2"/>
    <row r="19357" ht="24.95" hidden="1" customHeight="1" x14ac:dyDescent="0.2"/>
    <row r="19358" ht="24.95" hidden="1" customHeight="1" x14ac:dyDescent="0.2"/>
    <row r="19359" ht="24.95" hidden="1" customHeight="1" x14ac:dyDescent="0.2"/>
    <row r="19360" ht="24.95" hidden="1" customHeight="1" x14ac:dyDescent="0.2"/>
    <row r="19361" ht="24.95" hidden="1" customHeight="1" x14ac:dyDescent="0.2"/>
    <row r="19362" ht="24.95" hidden="1" customHeight="1" x14ac:dyDescent="0.2"/>
    <row r="19363" ht="24.95" hidden="1" customHeight="1" x14ac:dyDescent="0.2"/>
    <row r="19364" ht="24.95" hidden="1" customHeight="1" x14ac:dyDescent="0.2"/>
    <row r="19365" ht="24.95" hidden="1" customHeight="1" x14ac:dyDescent="0.2"/>
    <row r="19366" ht="24.95" hidden="1" customHeight="1" x14ac:dyDescent="0.2"/>
    <row r="19367" ht="24.95" hidden="1" customHeight="1" x14ac:dyDescent="0.2"/>
    <row r="19368" ht="24.95" hidden="1" customHeight="1" x14ac:dyDescent="0.2"/>
    <row r="19369" ht="24.95" hidden="1" customHeight="1" x14ac:dyDescent="0.2"/>
    <row r="19370" ht="24.95" hidden="1" customHeight="1" x14ac:dyDescent="0.2"/>
    <row r="19371" ht="24.95" hidden="1" customHeight="1" x14ac:dyDescent="0.2"/>
    <row r="19372" ht="24.95" hidden="1" customHeight="1" x14ac:dyDescent="0.2"/>
    <row r="19373" ht="24.95" hidden="1" customHeight="1" x14ac:dyDescent="0.2"/>
    <row r="19374" ht="24.95" hidden="1" customHeight="1" x14ac:dyDescent="0.2"/>
    <row r="19375" ht="24.95" hidden="1" customHeight="1" x14ac:dyDescent="0.2"/>
    <row r="19376" ht="24.95" hidden="1" customHeight="1" x14ac:dyDescent="0.2"/>
    <row r="19377" ht="24.95" hidden="1" customHeight="1" x14ac:dyDescent="0.2"/>
    <row r="19378" ht="24.95" hidden="1" customHeight="1" x14ac:dyDescent="0.2"/>
    <row r="19379" ht="24.95" hidden="1" customHeight="1" x14ac:dyDescent="0.2"/>
    <row r="19380" ht="24.95" hidden="1" customHeight="1" x14ac:dyDescent="0.2"/>
    <row r="19381" ht="24.95" hidden="1" customHeight="1" x14ac:dyDescent="0.2"/>
    <row r="19382" ht="24.95" hidden="1" customHeight="1" x14ac:dyDescent="0.2"/>
    <row r="19383" ht="24.95" hidden="1" customHeight="1" x14ac:dyDescent="0.2"/>
    <row r="19384" ht="24.95" hidden="1" customHeight="1" x14ac:dyDescent="0.2"/>
    <row r="19385" ht="24.95" hidden="1" customHeight="1" x14ac:dyDescent="0.2"/>
    <row r="19386" ht="24.95" hidden="1" customHeight="1" x14ac:dyDescent="0.2"/>
    <row r="19387" ht="24.95" hidden="1" customHeight="1" x14ac:dyDescent="0.2"/>
    <row r="19388" ht="24.95" hidden="1" customHeight="1" x14ac:dyDescent="0.2"/>
    <row r="19389" ht="24.95" hidden="1" customHeight="1" x14ac:dyDescent="0.2"/>
    <row r="19390" ht="24.95" hidden="1" customHeight="1" x14ac:dyDescent="0.2"/>
    <row r="19391" ht="24.95" hidden="1" customHeight="1" x14ac:dyDescent="0.2"/>
    <row r="19392" ht="24.95" hidden="1" customHeight="1" x14ac:dyDescent="0.2"/>
    <row r="19393" ht="24.95" hidden="1" customHeight="1" x14ac:dyDescent="0.2"/>
    <row r="19394" ht="24.95" hidden="1" customHeight="1" x14ac:dyDescent="0.2"/>
    <row r="19395" ht="24.95" hidden="1" customHeight="1" x14ac:dyDescent="0.2"/>
    <row r="19396" ht="24.95" hidden="1" customHeight="1" x14ac:dyDescent="0.2"/>
    <row r="19397" ht="24.95" hidden="1" customHeight="1" x14ac:dyDescent="0.2"/>
    <row r="19398" ht="24.95" hidden="1" customHeight="1" x14ac:dyDescent="0.2"/>
    <row r="19399" ht="24.95" hidden="1" customHeight="1" x14ac:dyDescent="0.2"/>
    <row r="19400" ht="24.95" hidden="1" customHeight="1" x14ac:dyDescent="0.2"/>
    <row r="19401" ht="24.95" hidden="1" customHeight="1" x14ac:dyDescent="0.2"/>
    <row r="19402" ht="24.95" hidden="1" customHeight="1" x14ac:dyDescent="0.2"/>
    <row r="19403" ht="24.95" hidden="1" customHeight="1" x14ac:dyDescent="0.2"/>
    <row r="19404" ht="24.95" hidden="1" customHeight="1" x14ac:dyDescent="0.2"/>
    <row r="19405" ht="24.95" hidden="1" customHeight="1" x14ac:dyDescent="0.2"/>
    <row r="19406" ht="24.95" hidden="1" customHeight="1" x14ac:dyDescent="0.2"/>
    <row r="19407" ht="24.95" hidden="1" customHeight="1" x14ac:dyDescent="0.2"/>
    <row r="19408" ht="24.95" hidden="1" customHeight="1" x14ac:dyDescent="0.2"/>
    <row r="19409" ht="24.95" hidden="1" customHeight="1" x14ac:dyDescent="0.2"/>
    <row r="19410" ht="24.95" hidden="1" customHeight="1" x14ac:dyDescent="0.2"/>
    <row r="19411" ht="24.95" hidden="1" customHeight="1" x14ac:dyDescent="0.2"/>
    <row r="19412" ht="24.95" hidden="1" customHeight="1" x14ac:dyDescent="0.2"/>
    <row r="19413" ht="24.95" hidden="1" customHeight="1" x14ac:dyDescent="0.2"/>
    <row r="19414" ht="24.95" hidden="1" customHeight="1" x14ac:dyDescent="0.2"/>
    <row r="19415" ht="24.95" hidden="1" customHeight="1" x14ac:dyDescent="0.2"/>
    <row r="19416" ht="24.95" hidden="1" customHeight="1" x14ac:dyDescent="0.2"/>
    <row r="19417" ht="24.95" hidden="1" customHeight="1" x14ac:dyDescent="0.2"/>
    <row r="19418" ht="24.95" hidden="1" customHeight="1" x14ac:dyDescent="0.2"/>
    <row r="19419" ht="24.95" hidden="1" customHeight="1" x14ac:dyDescent="0.2"/>
    <row r="19420" ht="24.95" hidden="1" customHeight="1" x14ac:dyDescent="0.2"/>
    <row r="19421" ht="24.95" hidden="1" customHeight="1" x14ac:dyDescent="0.2"/>
    <row r="19422" ht="24.95" hidden="1" customHeight="1" x14ac:dyDescent="0.2"/>
    <row r="19423" ht="24.95" hidden="1" customHeight="1" x14ac:dyDescent="0.2"/>
    <row r="19424" ht="24.95" hidden="1" customHeight="1" x14ac:dyDescent="0.2"/>
    <row r="19425" ht="24.95" hidden="1" customHeight="1" x14ac:dyDescent="0.2"/>
    <row r="19426" ht="24.95" hidden="1" customHeight="1" x14ac:dyDescent="0.2"/>
    <row r="19427" ht="24.95" hidden="1" customHeight="1" x14ac:dyDescent="0.2"/>
    <row r="19428" ht="24.95" hidden="1" customHeight="1" x14ac:dyDescent="0.2"/>
    <row r="19429" ht="24.95" hidden="1" customHeight="1" x14ac:dyDescent="0.2"/>
    <row r="19430" ht="24.95" hidden="1" customHeight="1" x14ac:dyDescent="0.2"/>
    <row r="19431" ht="24.95" hidden="1" customHeight="1" x14ac:dyDescent="0.2"/>
    <row r="19432" ht="24.95" hidden="1" customHeight="1" x14ac:dyDescent="0.2"/>
    <row r="19433" ht="24.95" hidden="1" customHeight="1" x14ac:dyDescent="0.2"/>
    <row r="19434" ht="24.95" hidden="1" customHeight="1" x14ac:dyDescent="0.2"/>
    <row r="19435" ht="24.95" hidden="1" customHeight="1" x14ac:dyDescent="0.2"/>
    <row r="19436" ht="24.95" hidden="1" customHeight="1" x14ac:dyDescent="0.2"/>
    <row r="19437" ht="24.95" hidden="1" customHeight="1" x14ac:dyDescent="0.2"/>
    <row r="19438" ht="24.95" hidden="1" customHeight="1" x14ac:dyDescent="0.2"/>
    <row r="19439" ht="24.95" hidden="1" customHeight="1" x14ac:dyDescent="0.2"/>
    <row r="19440" ht="24.95" hidden="1" customHeight="1" x14ac:dyDescent="0.2"/>
    <row r="19441" ht="24.95" hidden="1" customHeight="1" x14ac:dyDescent="0.2"/>
    <row r="19442" ht="24.95" hidden="1" customHeight="1" x14ac:dyDescent="0.2"/>
    <row r="19443" ht="24.95" hidden="1" customHeight="1" x14ac:dyDescent="0.2"/>
    <row r="19444" ht="24.95" hidden="1" customHeight="1" x14ac:dyDescent="0.2"/>
    <row r="19445" ht="24.95" hidden="1" customHeight="1" x14ac:dyDescent="0.2"/>
    <row r="19446" ht="24.95" hidden="1" customHeight="1" x14ac:dyDescent="0.2"/>
    <row r="19447" ht="24.95" hidden="1" customHeight="1" x14ac:dyDescent="0.2"/>
    <row r="19448" ht="24.95" hidden="1" customHeight="1" x14ac:dyDescent="0.2"/>
    <row r="19449" ht="24.95" hidden="1" customHeight="1" x14ac:dyDescent="0.2"/>
    <row r="19450" ht="24.95" hidden="1" customHeight="1" x14ac:dyDescent="0.2"/>
    <row r="19451" ht="24.95" hidden="1" customHeight="1" x14ac:dyDescent="0.2"/>
    <row r="19452" ht="24.95" hidden="1" customHeight="1" x14ac:dyDescent="0.2"/>
    <row r="19453" ht="24.95" hidden="1" customHeight="1" x14ac:dyDescent="0.2"/>
    <row r="19454" ht="24.95" hidden="1" customHeight="1" x14ac:dyDescent="0.2"/>
    <row r="19455" ht="24.95" hidden="1" customHeight="1" x14ac:dyDescent="0.2"/>
    <row r="19456" ht="24.95" hidden="1" customHeight="1" x14ac:dyDescent="0.2"/>
    <row r="19457" ht="24.95" hidden="1" customHeight="1" x14ac:dyDescent="0.2"/>
    <row r="19458" ht="24.95" hidden="1" customHeight="1" x14ac:dyDescent="0.2"/>
    <row r="19459" ht="24.95" hidden="1" customHeight="1" x14ac:dyDescent="0.2"/>
    <row r="19460" ht="24.95" hidden="1" customHeight="1" x14ac:dyDescent="0.2"/>
    <row r="19461" ht="24.95" hidden="1" customHeight="1" x14ac:dyDescent="0.2"/>
    <row r="19462" ht="24.95" hidden="1" customHeight="1" x14ac:dyDescent="0.2"/>
    <row r="19463" ht="24.95" hidden="1" customHeight="1" x14ac:dyDescent="0.2"/>
    <row r="19464" ht="24.95" hidden="1" customHeight="1" x14ac:dyDescent="0.2"/>
    <row r="19465" ht="24.95" hidden="1" customHeight="1" x14ac:dyDescent="0.2"/>
    <row r="19466" ht="24.95" hidden="1" customHeight="1" x14ac:dyDescent="0.2"/>
    <row r="19467" ht="24.95" hidden="1" customHeight="1" x14ac:dyDescent="0.2"/>
    <row r="19468" ht="24.95" hidden="1" customHeight="1" x14ac:dyDescent="0.2"/>
    <row r="19469" ht="24.95" hidden="1" customHeight="1" x14ac:dyDescent="0.2"/>
    <row r="19470" ht="24.95" hidden="1" customHeight="1" x14ac:dyDescent="0.2"/>
    <row r="19471" ht="24.95" hidden="1" customHeight="1" x14ac:dyDescent="0.2"/>
    <row r="19472" ht="24.95" hidden="1" customHeight="1" x14ac:dyDescent="0.2"/>
    <row r="19473" ht="24.95" hidden="1" customHeight="1" x14ac:dyDescent="0.2"/>
    <row r="19474" ht="24.95" hidden="1" customHeight="1" x14ac:dyDescent="0.2"/>
    <row r="19475" ht="24.95" hidden="1" customHeight="1" x14ac:dyDescent="0.2"/>
    <row r="19476" ht="24.95" hidden="1" customHeight="1" x14ac:dyDescent="0.2"/>
    <row r="19477" ht="24.95" hidden="1" customHeight="1" x14ac:dyDescent="0.2"/>
    <row r="19478" ht="24.95" hidden="1" customHeight="1" x14ac:dyDescent="0.2"/>
    <row r="19479" ht="24.95" hidden="1" customHeight="1" x14ac:dyDescent="0.2"/>
    <row r="19480" ht="24.95" hidden="1" customHeight="1" x14ac:dyDescent="0.2"/>
    <row r="19481" ht="24.95" hidden="1" customHeight="1" x14ac:dyDescent="0.2"/>
    <row r="19482" ht="24.95" hidden="1" customHeight="1" x14ac:dyDescent="0.2"/>
    <row r="19483" ht="24.95" hidden="1" customHeight="1" x14ac:dyDescent="0.2"/>
    <row r="19484" ht="24.95" hidden="1" customHeight="1" x14ac:dyDescent="0.2"/>
    <row r="19485" ht="24.95" hidden="1" customHeight="1" x14ac:dyDescent="0.2"/>
    <row r="19486" ht="24.95" hidden="1" customHeight="1" x14ac:dyDescent="0.2"/>
    <row r="19487" ht="24.95" hidden="1" customHeight="1" x14ac:dyDescent="0.2"/>
    <row r="19488" ht="24.95" hidden="1" customHeight="1" x14ac:dyDescent="0.2"/>
    <row r="19489" ht="24.95" hidden="1" customHeight="1" x14ac:dyDescent="0.2"/>
    <row r="19490" ht="24.95" hidden="1" customHeight="1" x14ac:dyDescent="0.2"/>
    <row r="19491" ht="24.95" hidden="1" customHeight="1" x14ac:dyDescent="0.2"/>
    <row r="19492" ht="24.95" hidden="1" customHeight="1" x14ac:dyDescent="0.2"/>
    <row r="19493" ht="24.95" hidden="1" customHeight="1" x14ac:dyDescent="0.2"/>
    <row r="19494" ht="24.95" hidden="1" customHeight="1" x14ac:dyDescent="0.2"/>
    <row r="19495" ht="24.95" hidden="1" customHeight="1" x14ac:dyDescent="0.2"/>
    <row r="19496" ht="24.95" hidden="1" customHeight="1" x14ac:dyDescent="0.2"/>
    <row r="19497" ht="24.95" hidden="1" customHeight="1" x14ac:dyDescent="0.2"/>
    <row r="19498" ht="24.95" hidden="1" customHeight="1" x14ac:dyDescent="0.2"/>
    <row r="19499" ht="24.95" hidden="1" customHeight="1" x14ac:dyDescent="0.2"/>
    <row r="19500" ht="24.95" hidden="1" customHeight="1" x14ac:dyDescent="0.2"/>
    <row r="19501" ht="24.95" hidden="1" customHeight="1" x14ac:dyDescent="0.2"/>
    <row r="19502" ht="24.95" hidden="1" customHeight="1" x14ac:dyDescent="0.2"/>
    <row r="19503" ht="24.95" hidden="1" customHeight="1" x14ac:dyDescent="0.2"/>
    <row r="19504" ht="24.95" hidden="1" customHeight="1" x14ac:dyDescent="0.2"/>
    <row r="19505" ht="24.95" hidden="1" customHeight="1" x14ac:dyDescent="0.2"/>
    <row r="19506" ht="24.95" hidden="1" customHeight="1" x14ac:dyDescent="0.2"/>
    <row r="19507" ht="24.95" hidden="1" customHeight="1" x14ac:dyDescent="0.2"/>
    <row r="19508" ht="24.95" hidden="1" customHeight="1" x14ac:dyDescent="0.2"/>
    <row r="19509" ht="24.95" hidden="1" customHeight="1" x14ac:dyDescent="0.2"/>
    <row r="19510" ht="24.95" hidden="1" customHeight="1" x14ac:dyDescent="0.2"/>
    <row r="19511" ht="24.95" hidden="1" customHeight="1" x14ac:dyDescent="0.2"/>
    <row r="19512" ht="24.95" hidden="1" customHeight="1" x14ac:dyDescent="0.2"/>
    <row r="19513" ht="24.95" hidden="1" customHeight="1" x14ac:dyDescent="0.2"/>
    <row r="19514" ht="24.95" hidden="1" customHeight="1" x14ac:dyDescent="0.2"/>
    <row r="19515" ht="24.95" hidden="1" customHeight="1" x14ac:dyDescent="0.2"/>
    <row r="19516" ht="24.95" hidden="1" customHeight="1" x14ac:dyDescent="0.2"/>
    <row r="19517" ht="24.95" hidden="1" customHeight="1" x14ac:dyDescent="0.2"/>
    <row r="19518" ht="24.95" hidden="1" customHeight="1" x14ac:dyDescent="0.2"/>
    <row r="19519" ht="24.95" hidden="1" customHeight="1" x14ac:dyDescent="0.2"/>
    <row r="19520" ht="24.95" hidden="1" customHeight="1" x14ac:dyDescent="0.2"/>
    <row r="19521" ht="24.95" hidden="1" customHeight="1" x14ac:dyDescent="0.2"/>
    <row r="19522" ht="24.95" hidden="1" customHeight="1" x14ac:dyDescent="0.2"/>
    <row r="19523" ht="24.95" hidden="1" customHeight="1" x14ac:dyDescent="0.2"/>
    <row r="19524" ht="24.95" hidden="1" customHeight="1" x14ac:dyDescent="0.2"/>
    <row r="19525" ht="24.95" hidden="1" customHeight="1" x14ac:dyDescent="0.2"/>
    <row r="19526" ht="24.95" hidden="1" customHeight="1" x14ac:dyDescent="0.2"/>
    <row r="19527" ht="24.95" hidden="1" customHeight="1" x14ac:dyDescent="0.2"/>
    <row r="19528" ht="24.95" hidden="1" customHeight="1" x14ac:dyDescent="0.2"/>
    <row r="19529" ht="24.95" hidden="1" customHeight="1" x14ac:dyDescent="0.2"/>
    <row r="19530" ht="24.95" hidden="1" customHeight="1" x14ac:dyDescent="0.2"/>
    <row r="19531" ht="24.95" hidden="1" customHeight="1" x14ac:dyDescent="0.2"/>
    <row r="19532" ht="24.95" hidden="1" customHeight="1" x14ac:dyDescent="0.2"/>
    <row r="19533" ht="24.95" hidden="1" customHeight="1" x14ac:dyDescent="0.2"/>
    <row r="19534" ht="24.95" hidden="1" customHeight="1" x14ac:dyDescent="0.2"/>
    <row r="19535" ht="24.95" hidden="1" customHeight="1" x14ac:dyDescent="0.2"/>
    <row r="19536" ht="24.95" hidden="1" customHeight="1" x14ac:dyDescent="0.2"/>
    <row r="19537" ht="24.95" hidden="1" customHeight="1" x14ac:dyDescent="0.2"/>
    <row r="19538" ht="24.95" hidden="1" customHeight="1" x14ac:dyDescent="0.2"/>
    <row r="19539" ht="24.95" hidden="1" customHeight="1" x14ac:dyDescent="0.2"/>
    <row r="19540" ht="24.95" hidden="1" customHeight="1" x14ac:dyDescent="0.2"/>
    <row r="19541" ht="24.95" hidden="1" customHeight="1" x14ac:dyDescent="0.2"/>
    <row r="19542" ht="24.95" hidden="1" customHeight="1" x14ac:dyDescent="0.2"/>
    <row r="19543" ht="24.95" hidden="1" customHeight="1" x14ac:dyDescent="0.2"/>
    <row r="19544" ht="24.95" hidden="1" customHeight="1" x14ac:dyDescent="0.2"/>
    <row r="19545" ht="24.95" hidden="1" customHeight="1" x14ac:dyDescent="0.2"/>
    <row r="19546" ht="24.95" hidden="1" customHeight="1" x14ac:dyDescent="0.2"/>
    <row r="19547" ht="24.95" hidden="1" customHeight="1" x14ac:dyDescent="0.2"/>
    <row r="19548" ht="24.95" hidden="1" customHeight="1" x14ac:dyDescent="0.2"/>
    <row r="19549" ht="24.95" hidden="1" customHeight="1" x14ac:dyDescent="0.2"/>
    <row r="19550" ht="24.95" hidden="1" customHeight="1" x14ac:dyDescent="0.2"/>
    <row r="19551" ht="24.95" hidden="1" customHeight="1" x14ac:dyDescent="0.2"/>
    <row r="19552" ht="24.95" hidden="1" customHeight="1" x14ac:dyDescent="0.2"/>
    <row r="19553" ht="24.95" hidden="1" customHeight="1" x14ac:dyDescent="0.2"/>
    <row r="19554" ht="24.95" hidden="1" customHeight="1" x14ac:dyDescent="0.2"/>
    <row r="19555" ht="24.95" hidden="1" customHeight="1" x14ac:dyDescent="0.2"/>
    <row r="19556" ht="24.95" hidden="1" customHeight="1" x14ac:dyDescent="0.2"/>
    <row r="19557" ht="24.95" hidden="1" customHeight="1" x14ac:dyDescent="0.2"/>
    <row r="19558" ht="24.95" hidden="1" customHeight="1" x14ac:dyDescent="0.2"/>
    <row r="19559" ht="24.95" hidden="1" customHeight="1" x14ac:dyDescent="0.2"/>
    <row r="19560" ht="24.95" hidden="1" customHeight="1" x14ac:dyDescent="0.2"/>
    <row r="19561" ht="24.95" hidden="1" customHeight="1" x14ac:dyDescent="0.2"/>
    <row r="19562" ht="24.95" hidden="1" customHeight="1" x14ac:dyDescent="0.2"/>
    <row r="19563" ht="24.95" hidden="1" customHeight="1" x14ac:dyDescent="0.2"/>
    <row r="19564" ht="24.95" hidden="1" customHeight="1" x14ac:dyDescent="0.2"/>
    <row r="19565" ht="24.95" hidden="1" customHeight="1" x14ac:dyDescent="0.2"/>
    <row r="19566" ht="24.95" hidden="1" customHeight="1" x14ac:dyDescent="0.2"/>
    <row r="19567" ht="24.95" hidden="1" customHeight="1" x14ac:dyDescent="0.2"/>
    <row r="19568" ht="24.95" hidden="1" customHeight="1" x14ac:dyDescent="0.2"/>
    <row r="19569" ht="24.95" hidden="1" customHeight="1" x14ac:dyDescent="0.2"/>
    <row r="19570" ht="24.95" hidden="1" customHeight="1" x14ac:dyDescent="0.2"/>
    <row r="19571" ht="24.95" hidden="1" customHeight="1" x14ac:dyDescent="0.2"/>
    <row r="19572" ht="24.95" hidden="1" customHeight="1" x14ac:dyDescent="0.2"/>
    <row r="19573" ht="24.95" hidden="1" customHeight="1" x14ac:dyDescent="0.2"/>
    <row r="19574" ht="24.95" hidden="1" customHeight="1" x14ac:dyDescent="0.2"/>
    <row r="19575" ht="24.95" hidden="1" customHeight="1" x14ac:dyDescent="0.2"/>
    <row r="19576" ht="24.95" hidden="1" customHeight="1" x14ac:dyDescent="0.2"/>
    <row r="19577" ht="24.95" hidden="1" customHeight="1" x14ac:dyDescent="0.2"/>
    <row r="19578" ht="24.95" hidden="1" customHeight="1" x14ac:dyDescent="0.2"/>
    <row r="19579" ht="24.95" hidden="1" customHeight="1" x14ac:dyDescent="0.2"/>
    <row r="19580" ht="24.95" hidden="1" customHeight="1" x14ac:dyDescent="0.2"/>
    <row r="19581" ht="24.95" hidden="1" customHeight="1" x14ac:dyDescent="0.2"/>
    <row r="19582" ht="24.95" hidden="1" customHeight="1" x14ac:dyDescent="0.2"/>
    <row r="19583" ht="24.95" hidden="1" customHeight="1" x14ac:dyDescent="0.2"/>
    <row r="19584" ht="24.95" hidden="1" customHeight="1" x14ac:dyDescent="0.2"/>
    <row r="19585" ht="24.95" hidden="1" customHeight="1" x14ac:dyDescent="0.2"/>
    <row r="19586" ht="24.95" hidden="1" customHeight="1" x14ac:dyDescent="0.2"/>
    <row r="19587" ht="24.95" hidden="1" customHeight="1" x14ac:dyDescent="0.2"/>
    <row r="19588" ht="24.95" hidden="1" customHeight="1" x14ac:dyDescent="0.2"/>
    <row r="19589" ht="24.95" hidden="1" customHeight="1" x14ac:dyDescent="0.2"/>
    <row r="19590" ht="24.95" hidden="1" customHeight="1" x14ac:dyDescent="0.2"/>
    <row r="19591" ht="24.95" hidden="1" customHeight="1" x14ac:dyDescent="0.2"/>
    <row r="19592" ht="24.95" hidden="1" customHeight="1" x14ac:dyDescent="0.2"/>
    <row r="19593" ht="24.95" hidden="1" customHeight="1" x14ac:dyDescent="0.2"/>
    <row r="19594" ht="24.95" hidden="1" customHeight="1" x14ac:dyDescent="0.2"/>
    <row r="19595" ht="24.95" hidden="1" customHeight="1" x14ac:dyDescent="0.2"/>
    <row r="19596" ht="24.95" hidden="1" customHeight="1" x14ac:dyDescent="0.2"/>
    <row r="19597" ht="24.95" hidden="1" customHeight="1" x14ac:dyDescent="0.2"/>
    <row r="19598" ht="24.95" hidden="1" customHeight="1" x14ac:dyDescent="0.2"/>
    <row r="19599" ht="24.95" hidden="1" customHeight="1" x14ac:dyDescent="0.2"/>
    <row r="19600" ht="24.95" hidden="1" customHeight="1" x14ac:dyDescent="0.2"/>
    <row r="19601" ht="24.95" hidden="1" customHeight="1" x14ac:dyDescent="0.2"/>
    <row r="19602" ht="24.95" hidden="1" customHeight="1" x14ac:dyDescent="0.2"/>
    <row r="19603" ht="24.95" hidden="1" customHeight="1" x14ac:dyDescent="0.2"/>
    <row r="19604" ht="24.95" hidden="1" customHeight="1" x14ac:dyDescent="0.2"/>
    <row r="19605" ht="24.95" hidden="1" customHeight="1" x14ac:dyDescent="0.2"/>
    <row r="19606" ht="24.95" hidden="1" customHeight="1" x14ac:dyDescent="0.2"/>
    <row r="19607" ht="24.95" hidden="1" customHeight="1" x14ac:dyDescent="0.2"/>
    <row r="19608" ht="24.95" hidden="1" customHeight="1" x14ac:dyDescent="0.2"/>
    <row r="19609" ht="24.95" hidden="1" customHeight="1" x14ac:dyDescent="0.2"/>
    <row r="19610" ht="24.95" hidden="1" customHeight="1" x14ac:dyDescent="0.2"/>
    <row r="19611" ht="24.95" hidden="1" customHeight="1" x14ac:dyDescent="0.2"/>
    <row r="19612" ht="24.95" hidden="1" customHeight="1" x14ac:dyDescent="0.2"/>
    <row r="19613" ht="24.95" hidden="1" customHeight="1" x14ac:dyDescent="0.2"/>
    <row r="19614" ht="24.95" hidden="1" customHeight="1" x14ac:dyDescent="0.2"/>
    <row r="19615" ht="24.95" hidden="1" customHeight="1" x14ac:dyDescent="0.2"/>
    <row r="19616" ht="24.95" hidden="1" customHeight="1" x14ac:dyDescent="0.2"/>
    <row r="19617" ht="24.95" hidden="1" customHeight="1" x14ac:dyDescent="0.2"/>
    <row r="19618" ht="24.95" hidden="1" customHeight="1" x14ac:dyDescent="0.2"/>
    <row r="19619" ht="24.95" hidden="1" customHeight="1" x14ac:dyDescent="0.2"/>
    <row r="19620" ht="24.95" hidden="1" customHeight="1" x14ac:dyDescent="0.2"/>
    <row r="19621" ht="24.95" hidden="1" customHeight="1" x14ac:dyDescent="0.2"/>
    <row r="19622" ht="24.95" hidden="1" customHeight="1" x14ac:dyDescent="0.2"/>
    <row r="19623" ht="24.95" hidden="1" customHeight="1" x14ac:dyDescent="0.2"/>
    <row r="19624" ht="24.95" hidden="1" customHeight="1" x14ac:dyDescent="0.2"/>
    <row r="19625" ht="24.95" hidden="1" customHeight="1" x14ac:dyDescent="0.2"/>
    <row r="19626" ht="24.95" hidden="1" customHeight="1" x14ac:dyDescent="0.2"/>
    <row r="19627" ht="24.95" hidden="1" customHeight="1" x14ac:dyDescent="0.2"/>
    <row r="19628" ht="24.95" hidden="1" customHeight="1" x14ac:dyDescent="0.2"/>
    <row r="19629" ht="24.95" hidden="1" customHeight="1" x14ac:dyDescent="0.2"/>
    <row r="19630" ht="24.95" hidden="1" customHeight="1" x14ac:dyDescent="0.2"/>
    <row r="19631" ht="24.95" hidden="1" customHeight="1" x14ac:dyDescent="0.2"/>
    <row r="19632" ht="24.95" hidden="1" customHeight="1" x14ac:dyDescent="0.2"/>
    <row r="19633" ht="24.95" hidden="1" customHeight="1" x14ac:dyDescent="0.2"/>
    <row r="19634" ht="24.95" hidden="1" customHeight="1" x14ac:dyDescent="0.2"/>
    <row r="19635" ht="24.95" hidden="1" customHeight="1" x14ac:dyDescent="0.2"/>
    <row r="19636" ht="24.95" hidden="1" customHeight="1" x14ac:dyDescent="0.2"/>
    <row r="19637" ht="24.95" hidden="1" customHeight="1" x14ac:dyDescent="0.2"/>
    <row r="19638" ht="24.95" hidden="1" customHeight="1" x14ac:dyDescent="0.2"/>
    <row r="19639" ht="24.95" hidden="1" customHeight="1" x14ac:dyDescent="0.2"/>
    <row r="19640" ht="24.95" hidden="1" customHeight="1" x14ac:dyDescent="0.2"/>
    <row r="19641" ht="24.95" hidden="1" customHeight="1" x14ac:dyDescent="0.2"/>
    <row r="19642" ht="24.95" hidden="1" customHeight="1" x14ac:dyDescent="0.2"/>
    <row r="19643" ht="24.95" hidden="1" customHeight="1" x14ac:dyDescent="0.2"/>
    <row r="19644" ht="24.95" hidden="1" customHeight="1" x14ac:dyDescent="0.2"/>
    <row r="19645" ht="24.95" hidden="1" customHeight="1" x14ac:dyDescent="0.2"/>
    <row r="19646" ht="24.95" hidden="1" customHeight="1" x14ac:dyDescent="0.2"/>
    <row r="19647" ht="24.95" hidden="1" customHeight="1" x14ac:dyDescent="0.2"/>
    <row r="19648" ht="24.95" hidden="1" customHeight="1" x14ac:dyDescent="0.2"/>
    <row r="19649" ht="24.95" hidden="1" customHeight="1" x14ac:dyDescent="0.2"/>
    <row r="19650" ht="24.95" hidden="1" customHeight="1" x14ac:dyDescent="0.2"/>
    <row r="19651" ht="24.95" hidden="1" customHeight="1" x14ac:dyDescent="0.2"/>
    <row r="19652" ht="24.95" hidden="1" customHeight="1" x14ac:dyDescent="0.2"/>
    <row r="19653" ht="24.95" hidden="1" customHeight="1" x14ac:dyDescent="0.2"/>
    <row r="19654" ht="24.95" hidden="1" customHeight="1" x14ac:dyDescent="0.2"/>
    <row r="19655" ht="24.95" hidden="1" customHeight="1" x14ac:dyDescent="0.2"/>
    <row r="19656" ht="24.95" hidden="1" customHeight="1" x14ac:dyDescent="0.2"/>
    <row r="19657" ht="24.95" hidden="1" customHeight="1" x14ac:dyDescent="0.2"/>
    <row r="19658" ht="24.95" hidden="1" customHeight="1" x14ac:dyDescent="0.2"/>
    <row r="19659" ht="24.95" hidden="1" customHeight="1" x14ac:dyDescent="0.2"/>
    <row r="19660" ht="24.95" hidden="1" customHeight="1" x14ac:dyDescent="0.2"/>
    <row r="19661" ht="24.95" hidden="1" customHeight="1" x14ac:dyDescent="0.2"/>
    <row r="19662" ht="24.95" hidden="1" customHeight="1" x14ac:dyDescent="0.2"/>
    <row r="19663" ht="24.95" hidden="1" customHeight="1" x14ac:dyDescent="0.2"/>
    <row r="19664" ht="24.95" hidden="1" customHeight="1" x14ac:dyDescent="0.2"/>
    <row r="19665" ht="24.95" hidden="1" customHeight="1" x14ac:dyDescent="0.2"/>
    <row r="19666" ht="24.95" hidden="1" customHeight="1" x14ac:dyDescent="0.2"/>
    <row r="19667" ht="24.95" hidden="1" customHeight="1" x14ac:dyDescent="0.2"/>
    <row r="19668" ht="24.95" hidden="1" customHeight="1" x14ac:dyDescent="0.2"/>
    <row r="19669" ht="24.95" hidden="1" customHeight="1" x14ac:dyDescent="0.2"/>
    <row r="19670" ht="24.95" hidden="1" customHeight="1" x14ac:dyDescent="0.2"/>
    <row r="19671" ht="24.95" hidden="1" customHeight="1" x14ac:dyDescent="0.2"/>
    <row r="19672" ht="24.95" hidden="1" customHeight="1" x14ac:dyDescent="0.2"/>
    <row r="19673" ht="24.95" hidden="1" customHeight="1" x14ac:dyDescent="0.2"/>
    <row r="19674" ht="24.95" hidden="1" customHeight="1" x14ac:dyDescent="0.2"/>
    <row r="19675" ht="24.95" hidden="1" customHeight="1" x14ac:dyDescent="0.2"/>
    <row r="19676" ht="24.95" hidden="1" customHeight="1" x14ac:dyDescent="0.2"/>
    <row r="19677" ht="24.95" hidden="1" customHeight="1" x14ac:dyDescent="0.2"/>
    <row r="19678" ht="24.95" hidden="1" customHeight="1" x14ac:dyDescent="0.2"/>
    <row r="19679" ht="24.95" hidden="1" customHeight="1" x14ac:dyDescent="0.2"/>
    <row r="19680" ht="24.95" hidden="1" customHeight="1" x14ac:dyDescent="0.2"/>
    <row r="19681" ht="24.95" hidden="1" customHeight="1" x14ac:dyDescent="0.2"/>
    <row r="19682" ht="24.95" hidden="1" customHeight="1" x14ac:dyDescent="0.2"/>
    <row r="19683" ht="24.95" hidden="1" customHeight="1" x14ac:dyDescent="0.2"/>
    <row r="19684" ht="24.95" hidden="1" customHeight="1" x14ac:dyDescent="0.2"/>
    <row r="19685" ht="24.95" hidden="1" customHeight="1" x14ac:dyDescent="0.2"/>
    <row r="19686" ht="24.95" hidden="1" customHeight="1" x14ac:dyDescent="0.2"/>
    <row r="19687" ht="24.95" hidden="1" customHeight="1" x14ac:dyDescent="0.2"/>
    <row r="19688" ht="24.95" hidden="1" customHeight="1" x14ac:dyDescent="0.2"/>
    <row r="19689" ht="24.95" hidden="1" customHeight="1" x14ac:dyDescent="0.2"/>
    <row r="19690" ht="24.95" hidden="1" customHeight="1" x14ac:dyDescent="0.2"/>
    <row r="19691" ht="24.95" hidden="1" customHeight="1" x14ac:dyDescent="0.2"/>
    <row r="19692" ht="24.95" hidden="1" customHeight="1" x14ac:dyDescent="0.2"/>
    <row r="19693" ht="24.95" hidden="1" customHeight="1" x14ac:dyDescent="0.2"/>
    <row r="19694" ht="24.95" hidden="1" customHeight="1" x14ac:dyDescent="0.2"/>
    <row r="19695" ht="24.95" hidden="1" customHeight="1" x14ac:dyDescent="0.2"/>
    <row r="19696" ht="24.95" hidden="1" customHeight="1" x14ac:dyDescent="0.2"/>
    <row r="19697" ht="24.95" hidden="1" customHeight="1" x14ac:dyDescent="0.2"/>
    <row r="19698" ht="24.95" hidden="1" customHeight="1" x14ac:dyDescent="0.2"/>
    <row r="19699" ht="24.95" hidden="1" customHeight="1" x14ac:dyDescent="0.2"/>
    <row r="19700" ht="24.95" hidden="1" customHeight="1" x14ac:dyDescent="0.2"/>
    <row r="19701" ht="24.95" hidden="1" customHeight="1" x14ac:dyDescent="0.2"/>
    <row r="19702" ht="24.95" hidden="1" customHeight="1" x14ac:dyDescent="0.2"/>
    <row r="19703" ht="24.95" hidden="1" customHeight="1" x14ac:dyDescent="0.2"/>
    <row r="19704" ht="24.95" hidden="1" customHeight="1" x14ac:dyDescent="0.2"/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19704">
    <filterColumn colId="7">
      <filters>
        <filter val="ATENAS ELEVADORES LTDA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eb0982ca-2f34-4782-ae56-e7017963951c"/>
    <ds:schemaRef ds:uri="http://schemas.microsoft.com/office/2006/documentManagement/types"/>
    <ds:schemaRef ds:uri="http://purl.org/dc/dcmitype/"/>
    <ds:schemaRef ds:uri="6cdcdf08-9007-4546-b332-2dd8ed0a8e00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072A19A-25D3-4A5B-9863-BE260D66D0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2026-03-11T18:57:12Z</cp:lastPrinted>
  <dcterms:created xsi:type="dcterms:W3CDTF">2023-11-07T12:09:56Z</dcterms:created>
  <dcterms:modified xsi:type="dcterms:W3CDTF">2026-03-11T18:58:03Z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